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rozpočty\"/>
    </mc:Choice>
  </mc:AlternateContent>
  <bookViews>
    <workbookView xWindow="0" yWindow="0" windowWidth="0" windowHeight="0"/>
  </bookViews>
  <sheets>
    <sheet name="Rekapitulace stavby" sheetId="1" r:id="rId1"/>
    <sheet name="01.1 - stavební práce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 - fasáda, pavlač" sheetId="8" r:id="rId8"/>
    <sheet name="04 - venkovní plochy a ko..." sheetId="9" r:id="rId9"/>
    <sheet name="03 - střechy" sheetId="10" r:id="rId10"/>
    <sheet name="05 - vnější sítě - kanali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'01.1 - stavební práce'!$C$119:$K$4652</definedName>
    <definedName name="_xlnm.Print_Area" localSheetId="1">'01.1 - stavební práce'!$C$4:$J$41,'01.1 - stavební práce'!$C$47:$J$99,'01.1 - stavební práce'!$C$105:$K$4652</definedName>
    <definedName name="_xlnm.Print_Titles" localSheetId="1">'01.1 - stavební práce'!$119:$119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'02 - fasáda, pavlač'!$C$89:$K$511</definedName>
    <definedName name="_xlnm.Print_Area" localSheetId="7">'02 - fasáda, pavlač'!$C$4:$J$39,'02 - fasáda, pavlač'!$C$45:$J$71,'02 - fasáda, pavlač'!$C$77:$K$511</definedName>
    <definedName name="_xlnm.Print_Titles" localSheetId="7">'02 - fasáda, pavlač'!$89:$89</definedName>
    <definedName name="_xlnm._FilterDatabase" localSheetId="8" hidden="1">'04 - venkovní plochy a ko...'!$C$87:$K$240</definedName>
    <definedName name="_xlnm.Print_Area" localSheetId="8">'04 - venkovní plochy a ko...'!$C$4:$J$39,'04 - venkovní plochy a ko...'!$C$45:$J$69,'04 - venkovní plochy a ko...'!$C$75:$K$240</definedName>
    <definedName name="_xlnm.Print_Titles" localSheetId="8">'04 - venkovní plochy a ko...'!$87:$87</definedName>
    <definedName name="_xlnm._FilterDatabase" localSheetId="9" hidden="1">'03 - střechy'!$C$92:$K$671</definedName>
    <definedName name="_xlnm.Print_Area" localSheetId="9">'03 - střechy'!$C$4:$J$39,'03 - střechy'!$C$45:$J$74,'03 - střechy'!$C$80:$K$671</definedName>
    <definedName name="_xlnm.Print_Titles" localSheetId="9">'03 - střechy'!$92:$92</definedName>
    <definedName name="_xlnm._FilterDatabase" localSheetId="10" hidden="1">'05 - vnější sítě - kanali...'!$C$90:$K$628</definedName>
    <definedName name="_xlnm.Print_Area" localSheetId="10">'05 - vnější sítě - kanali...'!$C$4:$J$39,'05 - vnější sítě - kanali...'!$C$45:$J$72,'05 - vnější sítě - kanali...'!$C$78:$K$628</definedName>
    <definedName name="_xlnm.Print_Titles" localSheetId="10">'05 - vnější sítě - kanali...'!$90:$90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83"/>
  <c r="J23"/>
  <c r="J18"/>
  <c r="E18"/>
  <c r="F83"/>
  <c r="J17"/>
  <c r="J12"/>
  <c r="J80"/>
  <c r="E7"/>
  <c r="E48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79"/>
  <c r="J23"/>
  <c r="J18"/>
  <c r="E18"/>
  <c r="F79"/>
  <c r="J17"/>
  <c r="J12"/>
  <c r="J76"/>
  <c r="E7"/>
  <c r="E72"/>
  <c i="11" r="J37"/>
  <c r="J36"/>
  <c i="1" r="AY66"/>
  <c i="11" r="J35"/>
  <c i="1" r="AX66"/>
  <c i="11"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1"/>
  <c r="BH621"/>
  <c r="BG621"/>
  <c r="BF621"/>
  <c r="T621"/>
  <c r="R621"/>
  <c r="P621"/>
  <c r="BI616"/>
  <c r="BH616"/>
  <c r="BG616"/>
  <c r="BF616"/>
  <c r="T616"/>
  <c r="R616"/>
  <c r="P616"/>
  <c r="BI613"/>
  <c r="BH613"/>
  <c r="BG613"/>
  <c r="BF613"/>
  <c r="T613"/>
  <c r="R613"/>
  <c r="P613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601"/>
  <c r="BH601"/>
  <c r="BG601"/>
  <c r="BF601"/>
  <c r="T601"/>
  <c r="R601"/>
  <c r="P601"/>
  <c r="BI597"/>
  <c r="BH597"/>
  <c r="BG597"/>
  <c r="BF597"/>
  <c r="T597"/>
  <c r="R597"/>
  <c r="P597"/>
  <c r="BI594"/>
  <c r="BH594"/>
  <c r="BG594"/>
  <c r="BF594"/>
  <c r="T594"/>
  <c r="R594"/>
  <c r="P594"/>
  <c r="BI591"/>
  <c r="BH591"/>
  <c r="BG591"/>
  <c r="BF591"/>
  <c r="T591"/>
  <c r="R591"/>
  <c r="P591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1"/>
  <c r="BH581"/>
  <c r="BG581"/>
  <c r="BF581"/>
  <c r="T581"/>
  <c r="R581"/>
  <c r="P581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6"/>
  <c r="BH566"/>
  <c r="BG566"/>
  <c r="BF566"/>
  <c r="T566"/>
  <c r="R566"/>
  <c r="P566"/>
  <c r="BI563"/>
  <c r="BH563"/>
  <c r="BG563"/>
  <c r="BF563"/>
  <c r="T563"/>
  <c r="R563"/>
  <c r="P563"/>
  <c r="BI560"/>
  <c r="BH560"/>
  <c r="BG560"/>
  <c r="BF560"/>
  <c r="T560"/>
  <c r="R560"/>
  <c r="P560"/>
  <c r="BI556"/>
  <c r="BH556"/>
  <c r="BG556"/>
  <c r="BF556"/>
  <c r="T556"/>
  <c r="R556"/>
  <c r="P556"/>
  <c r="BI552"/>
  <c r="BH552"/>
  <c r="BG552"/>
  <c r="BF552"/>
  <c r="T552"/>
  <c r="R552"/>
  <c r="P552"/>
  <c r="BI548"/>
  <c r="BH548"/>
  <c r="BG548"/>
  <c r="BF548"/>
  <c r="T548"/>
  <c r="R548"/>
  <c r="P548"/>
  <c r="BI546"/>
  <c r="BH546"/>
  <c r="BG546"/>
  <c r="BF546"/>
  <c r="T546"/>
  <c r="R546"/>
  <c r="P546"/>
  <c r="BI545"/>
  <c r="BH545"/>
  <c r="BG545"/>
  <c r="BF545"/>
  <c r="T545"/>
  <c r="R545"/>
  <c r="P545"/>
  <c r="BI543"/>
  <c r="BH543"/>
  <c r="BG543"/>
  <c r="BF543"/>
  <c r="T543"/>
  <c r="R543"/>
  <c r="P543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3"/>
  <c r="BH533"/>
  <c r="BG533"/>
  <c r="BF533"/>
  <c r="T533"/>
  <c r="R533"/>
  <c r="P533"/>
  <c r="BI530"/>
  <c r="BH530"/>
  <c r="BG530"/>
  <c r="BF530"/>
  <c r="T530"/>
  <c r="R530"/>
  <c r="P530"/>
  <c r="BI527"/>
  <c r="BH527"/>
  <c r="BG527"/>
  <c r="BF527"/>
  <c r="T527"/>
  <c r="R527"/>
  <c r="P527"/>
  <c r="BI524"/>
  <c r="BH524"/>
  <c r="BG524"/>
  <c r="BF524"/>
  <c r="T524"/>
  <c r="R524"/>
  <c r="P524"/>
  <c r="BI521"/>
  <c r="BH521"/>
  <c r="BG521"/>
  <c r="BF521"/>
  <c r="T521"/>
  <c r="R521"/>
  <c r="P521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T235"/>
  <c r="R242"/>
  <c r="R235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88"/>
  <c r="J23"/>
  <c r="J18"/>
  <c r="E18"/>
  <c r="F88"/>
  <c r="J17"/>
  <c r="J12"/>
  <c r="J85"/>
  <c r="E7"/>
  <c r="E48"/>
  <c i="10" r="J37"/>
  <c r="J36"/>
  <c i="1" r="AY65"/>
  <c i="10" r="J35"/>
  <c i="1" r="AX65"/>
  <c i="10" r="BI669"/>
  <c r="BH669"/>
  <c r="BG669"/>
  <c r="BF669"/>
  <c r="T669"/>
  <c r="R669"/>
  <c r="P669"/>
  <c r="BI665"/>
  <c r="BH665"/>
  <c r="BG665"/>
  <c r="BF665"/>
  <c r="T665"/>
  <c r="R665"/>
  <c r="P665"/>
  <c r="BI662"/>
  <c r="BH662"/>
  <c r="BG662"/>
  <c r="BF662"/>
  <c r="T662"/>
  <c r="R662"/>
  <c r="P662"/>
  <c r="BI659"/>
  <c r="BH659"/>
  <c r="BG659"/>
  <c r="BF659"/>
  <c r="T659"/>
  <c r="R659"/>
  <c r="P659"/>
  <c r="BI657"/>
  <c r="BH657"/>
  <c r="BG657"/>
  <c r="BF657"/>
  <c r="T657"/>
  <c r="R657"/>
  <c r="P657"/>
  <c r="BI654"/>
  <c r="BH654"/>
  <c r="BG654"/>
  <c r="BF654"/>
  <c r="T654"/>
  <c r="R654"/>
  <c r="P654"/>
  <c r="BI652"/>
  <c r="BH652"/>
  <c r="BG652"/>
  <c r="BF652"/>
  <c r="T652"/>
  <c r="R652"/>
  <c r="P652"/>
  <c r="BI649"/>
  <c r="BH649"/>
  <c r="BG649"/>
  <c r="BF649"/>
  <c r="T649"/>
  <c r="R649"/>
  <c r="P649"/>
  <c r="BI646"/>
  <c r="BH646"/>
  <c r="BG646"/>
  <c r="BF646"/>
  <c r="T646"/>
  <c r="R646"/>
  <c r="P646"/>
  <c r="BI642"/>
  <c r="BH642"/>
  <c r="BG642"/>
  <c r="BF642"/>
  <c r="T642"/>
  <c r="R642"/>
  <c r="P642"/>
  <c r="BI639"/>
  <c r="BH639"/>
  <c r="BG639"/>
  <c r="BF639"/>
  <c r="T639"/>
  <c r="R639"/>
  <c r="P639"/>
  <c r="BI634"/>
  <c r="BH634"/>
  <c r="BG634"/>
  <c r="BF634"/>
  <c r="T634"/>
  <c r="R634"/>
  <c r="P634"/>
  <c r="BI633"/>
  <c r="BH633"/>
  <c r="BG633"/>
  <c r="BF633"/>
  <c r="T633"/>
  <c r="R633"/>
  <c r="P633"/>
  <c r="BI629"/>
  <c r="BH629"/>
  <c r="BG629"/>
  <c r="BF629"/>
  <c r="T629"/>
  <c r="R629"/>
  <c r="P629"/>
  <c r="BI626"/>
  <c r="BH626"/>
  <c r="BG626"/>
  <c r="BF626"/>
  <c r="T626"/>
  <c r="R626"/>
  <c r="P626"/>
  <c r="BI622"/>
  <c r="BH622"/>
  <c r="BG622"/>
  <c r="BF622"/>
  <c r="T622"/>
  <c r="R622"/>
  <c r="P622"/>
  <c r="BI621"/>
  <c r="BH621"/>
  <c r="BG621"/>
  <c r="BF621"/>
  <c r="T621"/>
  <c r="R621"/>
  <c r="P621"/>
  <c r="BI617"/>
  <c r="BH617"/>
  <c r="BG617"/>
  <c r="BF617"/>
  <c r="T617"/>
  <c r="R617"/>
  <c r="P617"/>
  <c r="BI616"/>
  <c r="BH616"/>
  <c r="BG616"/>
  <c r="BF616"/>
  <c r="T616"/>
  <c r="R616"/>
  <c r="P616"/>
  <c r="BI613"/>
  <c r="BH613"/>
  <c r="BG613"/>
  <c r="BF613"/>
  <c r="T613"/>
  <c r="R613"/>
  <c r="P613"/>
  <c r="BI610"/>
  <c r="BH610"/>
  <c r="BG610"/>
  <c r="BF610"/>
  <c r="T610"/>
  <c r="R610"/>
  <c r="P610"/>
  <c r="BI607"/>
  <c r="BH607"/>
  <c r="BG607"/>
  <c r="BF607"/>
  <c r="T607"/>
  <c r="R607"/>
  <c r="P607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594"/>
  <c r="BH594"/>
  <c r="BG594"/>
  <c r="BF594"/>
  <c r="T594"/>
  <c r="R594"/>
  <c r="P594"/>
  <c r="BI591"/>
  <c r="BH591"/>
  <c r="BG591"/>
  <c r="BF591"/>
  <c r="T591"/>
  <c r="R591"/>
  <c r="P591"/>
  <c r="BI581"/>
  <c r="BH581"/>
  <c r="BG581"/>
  <c r="BF581"/>
  <c r="T581"/>
  <c r="R581"/>
  <c r="P581"/>
  <c r="BI578"/>
  <c r="BH578"/>
  <c r="BG578"/>
  <c r="BF578"/>
  <c r="T578"/>
  <c r="R578"/>
  <c r="P578"/>
  <c r="BI574"/>
  <c r="BH574"/>
  <c r="BG574"/>
  <c r="BF574"/>
  <c r="T574"/>
  <c r="R574"/>
  <c r="P574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1"/>
  <c r="BH561"/>
  <c r="BG561"/>
  <c r="BF561"/>
  <c r="T561"/>
  <c r="R561"/>
  <c r="P561"/>
  <c r="BI558"/>
  <c r="BH558"/>
  <c r="BG558"/>
  <c r="BF558"/>
  <c r="T558"/>
  <c r="R558"/>
  <c r="P558"/>
  <c r="BI555"/>
  <c r="BH555"/>
  <c r="BG555"/>
  <c r="BF555"/>
  <c r="T555"/>
  <c r="R555"/>
  <c r="P555"/>
  <c r="BI554"/>
  <c r="BH554"/>
  <c r="BG554"/>
  <c r="BF554"/>
  <c r="T554"/>
  <c r="R554"/>
  <c r="P554"/>
  <c r="BI549"/>
  <c r="BH549"/>
  <c r="BG549"/>
  <c r="BF549"/>
  <c r="T549"/>
  <c r="R549"/>
  <c r="P549"/>
  <c r="BI541"/>
  <c r="BH541"/>
  <c r="BG541"/>
  <c r="BF541"/>
  <c r="T541"/>
  <c r="R541"/>
  <c r="P541"/>
  <c r="BI533"/>
  <c r="BH533"/>
  <c r="BG533"/>
  <c r="BF533"/>
  <c r="T533"/>
  <c r="R533"/>
  <c r="P533"/>
  <c r="BI528"/>
  <c r="BH528"/>
  <c r="BG528"/>
  <c r="BF528"/>
  <c r="T528"/>
  <c r="R528"/>
  <c r="P528"/>
  <c r="BI523"/>
  <c r="BH523"/>
  <c r="BG523"/>
  <c r="BF523"/>
  <c r="T523"/>
  <c r="R523"/>
  <c r="P523"/>
  <c r="BI517"/>
  <c r="BH517"/>
  <c r="BG517"/>
  <c r="BF517"/>
  <c r="T517"/>
  <c r="R517"/>
  <c r="P517"/>
  <c r="BI516"/>
  <c r="BH516"/>
  <c r="BG516"/>
  <c r="BF516"/>
  <c r="T516"/>
  <c r="R516"/>
  <c r="P516"/>
  <c r="BI513"/>
  <c r="BH513"/>
  <c r="BG513"/>
  <c r="BF513"/>
  <c r="T513"/>
  <c r="R513"/>
  <c r="P513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1"/>
  <c r="BH501"/>
  <c r="BG501"/>
  <c r="BF501"/>
  <c r="T501"/>
  <c r="R501"/>
  <c r="P501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1"/>
  <c r="BH481"/>
  <c r="BG481"/>
  <c r="BF481"/>
  <c r="T481"/>
  <c r="R481"/>
  <c r="P481"/>
  <c r="BI478"/>
  <c r="BH478"/>
  <c r="BG478"/>
  <c r="BF478"/>
  <c r="T478"/>
  <c r="R478"/>
  <c r="P478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50"/>
  <c r="BH450"/>
  <c r="BG450"/>
  <c r="BF450"/>
  <c r="T450"/>
  <c r="R450"/>
  <c r="P450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0"/>
  <c r="BH440"/>
  <c r="BG440"/>
  <c r="BF440"/>
  <c r="T440"/>
  <c r="R440"/>
  <c r="P440"/>
  <c r="BI437"/>
  <c r="BH437"/>
  <c r="BG437"/>
  <c r="BF437"/>
  <c r="T437"/>
  <c r="R437"/>
  <c r="P437"/>
  <c r="BI415"/>
  <c r="BH415"/>
  <c r="BG415"/>
  <c r="BF415"/>
  <c r="T415"/>
  <c r="R415"/>
  <c r="P415"/>
  <c r="BI404"/>
  <c r="BH404"/>
  <c r="BG404"/>
  <c r="BF404"/>
  <c r="T404"/>
  <c r="R404"/>
  <c r="P404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2"/>
  <c r="BH392"/>
  <c r="BG392"/>
  <c r="BF392"/>
  <c r="T392"/>
  <c r="R392"/>
  <c r="P392"/>
  <c r="BI386"/>
  <c r="BH386"/>
  <c r="BG386"/>
  <c r="BF386"/>
  <c r="T386"/>
  <c r="R386"/>
  <c r="P386"/>
  <c r="BI383"/>
  <c r="BH383"/>
  <c r="BG383"/>
  <c r="BF383"/>
  <c r="T383"/>
  <c r="R383"/>
  <c r="P383"/>
  <c r="BI380"/>
  <c r="BH380"/>
  <c r="BG380"/>
  <c r="BF380"/>
  <c r="T380"/>
  <c r="R380"/>
  <c r="P380"/>
  <c r="BI371"/>
  <c r="BH371"/>
  <c r="BG371"/>
  <c r="BF371"/>
  <c r="T371"/>
  <c r="R371"/>
  <c r="P371"/>
  <c r="BI362"/>
  <c r="BH362"/>
  <c r="BG362"/>
  <c r="BF362"/>
  <c r="T362"/>
  <c r="R362"/>
  <c r="P362"/>
  <c r="BI352"/>
  <c r="BH352"/>
  <c r="BG352"/>
  <c r="BF352"/>
  <c r="T352"/>
  <c r="R352"/>
  <c r="P352"/>
  <c r="BI348"/>
  <c r="BH348"/>
  <c r="BG348"/>
  <c r="BF348"/>
  <c r="T348"/>
  <c r="R348"/>
  <c r="P348"/>
  <c r="BI338"/>
  <c r="BH338"/>
  <c r="BG338"/>
  <c r="BF338"/>
  <c r="T338"/>
  <c r="R338"/>
  <c r="P338"/>
  <c r="BI301"/>
  <c r="BH301"/>
  <c r="BG301"/>
  <c r="BF301"/>
  <c r="T301"/>
  <c r="R301"/>
  <c r="P301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2"/>
  <c r="BH242"/>
  <c r="BG242"/>
  <c r="BF242"/>
  <c r="T242"/>
  <c r="R242"/>
  <c r="P242"/>
  <c r="BI239"/>
  <c r="BH239"/>
  <c r="BG239"/>
  <c r="BF239"/>
  <c r="T239"/>
  <c r="R239"/>
  <c r="P239"/>
  <c r="BI236"/>
  <c r="BH236"/>
  <c r="BG236"/>
  <c r="BF236"/>
  <c r="T236"/>
  <c r="R236"/>
  <c r="P236"/>
  <c r="BI231"/>
  <c r="BH231"/>
  <c r="BG231"/>
  <c r="BF231"/>
  <c r="T231"/>
  <c r="R231"/>
  <c r="P231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T177"/>
  <c r="R178"/>
  <c r="R177"/>
  <c r="P178"/>
  <c r="P177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55"/>
  <c r="J23"/>
  <c r="J18"/>
  <c r="E18"/>
  <c r="F55"/>
  <c r="J17"/>
  <c r="J12"/>
  <c r="J52"/>
  <c r="E7"/>
  <c r="E83"/>
  <c i="9" r="J37"/>
  <c r="J36"/>
  <c i="1" r="AY64"/>
  <c i="9" r="J35"/>
  <c i="1" r="AX64"/>
  <c i="9"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2"/>
  <c r="BH202"/>
  <c r="BG202"/>
  <c r="BF202"/>
  <c r="T202"/>
  <c r="R202"/>
  <c r="P202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85"/>
  <c r="J23"/>
  <c r="J18"/>
  <c r="E18"/>
  <c r="F55"/>
  <c r="J17"/>
  <c r="J12"/>
  <c r="J52"/>
  <c r="E7"/>
  <c r="E48"/>
  <c i="8" r="J37"/>
  <c r="J36"/>
  <c i="1" r="AY63"/>
  <c i="8" r="J35"/>
  <c i="1" r="AX63"/>
  <c i="8" r="BI511"/>
  <c r="BH511"/>
  <c r="BG511"/>
  <c r="BF511"/>
  <c r="T511"/>
  <c r="R511"/>
  <c r="P511"/>
  <c r="BI510"/>
  <c r="BH510"/>
  <c r="BG510"/>
  <c r="BF510"/>
  <c r="T510"/>
  <c r="R510"/>
  <c r="P510"/>
  <c r="BI505"/>
  <c r="BH505"/>
  <c r="BG505"/>
  <c r="BF505"/>
  <c r="T505"/>
  <c r="R505"/>
  <c r="P505"/>
  <c r="BI502"/>
  <c r="BH502"/>
  <c r="BG502"/>
  <c r="BF502"/>
  <c r="T502"/>
  <c r="R502"/>
  <c r="P502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78"/>
  <c r="BH478"/>
  <c r="BG478"/>
  <c r="BF478"/>
  <c r="T478"/>
  <c r="R478"/>
  <c r="P478"/>
  <c r="BI470"/>
  <c r="BH470"/>
  <c r="BG470"/>
  <c r="BF470"/>
  <c r="T470"/>
  <c r="R470"/>
  <c r="P470"/>
  <c r="BI467"/>
  <c r="BH467"/>
  <c r="BG467"/>
  <c r="BF467"/>
  <c r="T467"/>
  <c r="R467"/>
  <c r="P467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50"/>
  <c r="BH450"/>
  <c r="BG450"/>
  <c r="BF450"/>
  <c r="T450"/>
  <c r="R450"/>
  <c r="P450"/>
  <c r="BI447"/>
  <c r="BH447"/>
  <c r="BG447"/>
  <c r="BF447"/>
  <c r="T447"/>
  <c r="R447"/>
  <c r="P447"/>
  <c r="BI444"/>
  <c r="BH444"/>
  <c r="BG444"/>
  <c r="BF444"/>
  <c r="T444"/>
  <c r="R444"/>
  <c r="P444"/>
  <c r="BI439"/>
  <c r="BH439"/>
  <c r="BG439"/>
  <c r="BF439"/>
  <c r="T439"/>
  <c r="R439"/>
  <c r="P439"/>
  <c r="BI437"/>
  <c r="BH437"/>
  <c r="BG437"/>
  <c r="BF437"/>
  <c r="T437"/>
  <c r="R437"/>
  <c r="P437"/>
  <c r="BI433"/>
  <c r="BH433"/>
  <c r="BG433"/>
  <c r="BF433"/>
  <c r="T433"/>
  <c r="R433"/>
  <c r="P433"/>
  <c r="BI431"/>
  <c r="BH431"/>
  <c r="BG431"/>
  <c r="BF431"/>
  <c r="T431"/>
  <c r="R431"/>
  <c r="P431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0"/>
  <c r="BH420"/>
  <c r="BG420"/>
  <c r="BF420"/>
  <c r="T420"/>
  <c r="R420"/>
  <c r="P420"/>
  <c r="BI417"/>
  <c r="BH417"/>
  <c r="BG417"/>
  <c r="BF417"/>
  <c r="T417"/>
  <c r="R417"/>
  <c r="P417"/>
  <c r="BI416"/>
  <c r="BH416"/>
  <c r="BG416"/>
  <c r="BF416"/>
  <c r="T416"/>
  <c r="R416"/>
  <c r="P416"/>
  <c r="BI414"/>
  <c r="BH414"/>
  <c r="BG414"/>
  <c r="BF414"/>
  <c r="T414"/>
  <c r="R414"/>
  <c r="P414"/>
  <c r="BI409"/>
  <c r="BH409"/>
  <c r="BG409"/>
  <c r="BF409"/>
  <c r="T409"/>
  <c r="R409"/>
  <c r="P409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9"/>
  <c r="BH369"/>
  <c r="BG369"/>
  <c r="BF369"/>
  <c r="T369"/>
  <c r="R369"/>
  <c r="P369"/>
  <c r="BI363"/>
  <c r="BH363"/>
  <c r="BG363"/>
  <c r="BF363"/>
  <c r="T363"/>
  <c r="R363"/>
  <c r="P363"/>
  <c r="BI361"/>
  <c r="BH361"/>
  <c r="BG361"/>
  <c r="BF361"/>
  <c r="T361"/>
  <c r="R361"/>
  <c r="P361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2"/>
  <c r="BH322"/>
  <c r="BG322"/>
  <c r="BF322"/>
  <c r="T322"/>
  <c r="R322"/>
  <c r="P322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79"/>
  <c r="BH279"/>
  <c r="BG279"/>
  <c r="BF279"/>
  <c r="T279"/>
  <c r="R279"/>
  <c r="P279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1"/>
  <c r="BH251"/>
  <c r="BG251"/>
  <c r="BF251"/>
  <c r="T251"/>
  <c r="R251"/>
  <c r="P251"/>
  <c r="BI247"/>
  <c r="BH247"/>
  <c r="BG247"/>
  <c r="BF247"/>
  <c r="T247"/>
  <c r="R247"/>
  <c r="P247"/>
  <c r="BI240"/>
  <c r="BH240"/>
  <c r="BG240"/>
  <c r="BF240"/>
  <c r="T240"/>
  <c r="R240"/>
  <c r="P240"/>
  <c r="BI238"/>
  <c r="BH238"/>
  <c r="BG238"/>
  <c r="BF238"/>
  <c r="T238"/>
  <c r="R238"/>
  <c r="P238"/>
  <c r="BI234"/>
  <c r="BH234"/>
  <c r="BG234"/>
  <c r="BF234"/>
  <c r="T234"/>
  <c r="R234"/>
  <c r="P234"/>
  <c r="BI233"/>
  <c r="BH233"/>
  <c r="BG233"/>
  <c r="BF233"/>
  <c r="T233"/>
  <c r="R233"/>
  <c r="P233"/>
  <c r="BI225"/>
  <c r="BH225"/>
  <c r="BG225"/>
  <c r="BF225"/>
  <c r="T225"/>
  <c r="R225"/>
  <c r="P225"/>
  <c r="BI206"/>
  <c r="BH206"/>
  <c r="BG206"/>
  <c r="BF206"/>
  <c r="T206"/>
  <c r="R206"/>
  <c r="P206"/>
  <c r="BI174"/>
  <c r="BH174"/>
  <c r="BG174"/>
  <c r="BF174"/>
  <c r="T174"/>
  <c r="R174"/>
  <c r="P174"/>
  <c r="BI144"/>
  <c r="BH144"/>
  <c r="BG144"/>
  <c r="BF144"/>
  <c r="T144"/>
  <c r="R144"/>
  <c r="P144"/>
  <c r="BI138"/>
  <c r="BH138"/>
  <c r="BG138"/>
  <c r="BF138"/>
  <c r="T138"/>
  <c r="R138"/>
  <c r="P138"/>
  <c r="BI134"/>
  <c r="BH134"/>
  <c r="BG134"/>
  <c r="BF134"/>
  <c r="T134"/>
  <c r="R134"/>
  <c r="P134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6"/>
  <c r="BH106"/>
  <c r="BG106"/>
  <c r="BF106"/>
  <c r="T106"/>
  <c r="R106"/>
  <c r="P106"/>
  <c r="BI104"/>
  <c r="BH104"/>
  <c r="BG104"/>
  <c r="BF104"/>
  <c r="T104"/>
  <c r="R104"/>
  <c r="P104"/>
  <c r="BI97"/>
  <c r="BH97"/>
  <c r="BG97"/>
  <c r="BF97"/>
  <c r="T97"/>
  <c r="R97"/>
  <c r="P97"/>
  <c r="BI93"/>
  <c r="BH93"/>
  <c r="BG93"/>
  <c r="BF93"/>
  <c r="T93"/>
  <c r="T92"/>
  <c r="R93"/>
  <c r="R92"/>
  <c r="P93"/>
  <c r="P92"/>
  <c r="J86"/>
  <c r="F86"/>
  <c r="F84"/>
  <c r="E82"/>
  <c r="J54"/>
  <c r="F54"/>
  <c r="F52"/>
  <c r="E50"/>
  <c r="J24"/>
  <c r="E24"/>
  <c r="J55"/>
  <c r="J23"/>
  <c r="J18"/>
  <c r="E18"/>
  <c r="F87"/>
  <c r="J17"/>
  <c r="J12"/>
  <c r="J84"/>
  <c r="E7"/>
  <c r="E80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111"/>
  <c r="J25"/>
  <c r="J20"/>
  <c r="E20"/>
  <c r="F59"/>
  <c r="J19"/>
  <c r="J14"/>
  <c r="J108"/>
  <c r="E7"/>
  <c r="E102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63"/>
  <c r="J27"/>
  <c r="J22"/>
  <c r="E22"/>
  <c r="F63"/>
  <c r="J21"/>
  <c r="J16"/>
  <c r="J60"/>
  <c r="E7"/>
  <c r="E115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63"/>
  <c r="J27"/>
  <c r="J22"/>
  <c r="E22"/>
  <c r="F100"/>
  <c r="J21"/>
  <c r="J16"/>
  <c r="J97"/>
  <c r="E7"/>
  <c r="E52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59"/>
  <c r="J25"/>
  <c r="J20"/>
  <c r="E20"/>
  <c r="F101"/>
  <c r="J19"/>
  <c r="J14"/>
  <c r="J56"/>
  <c r="E7"/>
  <c r="E92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59"/>
  <c r="J19"/>
  <c r="J14"/>
  <c r="J100"/>
  <c r="E7"/>
  <c r="E94"/>
  <c i="2" r="J2834"/>
  <c r="J39"/>
  <c r="J38"/>
  <c i="1" r="AY56"/>
  <c i="2" r="J37"/>
  <c i="1" r="AX56"/>
  <c i="2" r="BI4652"/>
  <c r="BH4652"/>
  <c r="BG4652"/>
  <c r="BF4652"/>
  <c r="T4652"/>
  <c r="R4652"/>
  <c r="P4652"/>
  <c r="BI4651"/>
  <c r="BH4651"/>
  <c r="BG4651"/>
  <c r="BF4651"/>
  <c r="T4651"/>
  <c r="R4651"/>
  <c r="P4651"/>
  <c r="BI4650"/>
  <c r="BH4650"/>
  <c r="BG4650"/>
  <c r="BF4650"/>
  <c r="T4650"/>
  <c r="R4650"/>
  <c r="P4650"/>
  <c r="BI4649"/>
  <c r="BH4649"/>
  <c r="BG4649"/>
  <c r="BF4649"/>
  <c r="T4649"/>
  <c r="R4649"/>
  <c r="P4649"/>
  <c r="BI4648"/>
  <c r="BH4648"/>
  <c r="BG4648"/>
  <c r="BF4648"/>
  <c r="T4648"/>
  <c r="R4648"/>
  <c r="P4648"/>
  <c r="BI4647"/>
  <c r="BH4647"/>
  <c r="BG4647"/>
  <c r="BF4647"/>
  <c r="T4647"/>
  <c r="R4647"/>
  <c r="P4647"/>
  <c r="BI4646"/>
  <c r="BH4646"/>
  <c r="BG4646"/>
  <c r="BF4646"/>
  <c r="T4646"/>
  <c r="R4646"/>
  <c r="P4646"/>
  <c r="BI4645"/>
  <c r="BH4645"/>
  <c r="BG4645"/>
  <c r="BF4645"/>
  <c r="T4645"/>
  <c r="R4645"/>
  <c r="P4645"/>
  <c r="BI4644"/>
  <c r="BH4644"/>
  <c r="BG4644"/>
  <c r="BF4644"/>
  <c r="T4644"/>
  <c r="R4644"/>
  <c r="P4644"/>
  <c r="BI4643"/>
  <c r="BH4643"/>
  <c r="BG4643"/>
  <c r="BF4643"/>
  <c r="T4643"/>
  <c r="R4643"/>
  <c r="P4643"/>
  <c r="BI4641"/>
  <c r="BH4641"/>
  <c r="BG4641"/>
  <c r="BF4641"/>
  <c r="T4641"/>
  <c r="R4641"/>
  <c r="P4641"/>
  <c r="BI4640"/>
  <c r="BH4640"/>
  <c r="BG4640"/>
  <c r="BF4640"/>
  <c r="T4640"/>
  <c r="R4640"/>
  <c r="P4640"/>
  <c r="BI4637"/>
  <c r="BH4637"/>
  <c r="BG4637"/>
  <c r="BF4637"/>
  <c r="T4637"/>
  <c r="R4637"/>
  <c r="P4637"/>
  <c r="BI4636"/>
  <c r="BH4636"/>
  <c r="BG4636"/>
  <c r="BF4636"/>
  <c r="T4636"/>
  <c r="R4636"/>
  <c r="P4636"/>
  <c r="BI4635"/>
  <c r="BH4635"/>
  <c r="BG4635"/>
  <c r="BF4635"/>
  <c r="T4635"/>
  <c r="R4635"/>
  <c r="P4635"/>
  <c r="BI4631"/>
  <c r="BH4631"/>
  <c r="BG4631"/>
  <c r="BF4631"/>
  <c r="T4631"/>
  <c r="R4631"/>
  <c r="P4631"/>
  <c r="BI4629"/>
  <c r="BH4629"/>
  <c r="BG4629"/>
  <c r="BF4629"/>
  <c r="T4629"/>
  <c r="R4629"/>
  <c r="P4629"/>
  <c r="BI4626"/>
  <c r="BH4626"/>
  <c r="BG4626"/>
  <c r="BF4626"/>
  <c r="T4626"/>
  <c r="R4626"/>
  <c r="P4626"/>
  <c r="BI4623"/>
  <c r="BH4623"/>
  <c r="BG4623"/>
  <c r="BF4623"/>
  <c r="T4623"/>
  <c r="R4623"/>
  <c r="P4623"/>
  <c r="BI4620"/>
  <c r="BH4620"/>
  <c r="BG4620"/>
  <c r="BF4620"/>
  <c r="T4620"/>
  <c r="R4620"/>
  <c r="P4620"/>
  <c r="BI4617"/>
  <c r="BH4617"/>
  <c r="BG4617"/>
  <c r="BF4617"/>
  <c r="T4617"/>
  <c r="R4617"/>
  <c r="P4617"/>
  <c r="BI4604"/>
  <c r="BH4604"/>
  <c r="BG4604"/>
  <c r="BF4604"/>
  <c r="T4604"/>
  <c r="R4604"/>
  <c r="P4604"/>
  <c r="BI4600"/>
  <c r="BH4600"/>
  <c r="BG4600"/>
  <c r="BF4600"/>
  <c r="T4600"/>
  <c r="R4600"/>
  <c r="P4600"/>
  <c r="BI4581"/>
  <c r="BH4581"/>
  <c r="BG4581"/>
  <c r="BF4581"/>
  <c r="T4581"/>
  <c r="R4581"/>
  <c r="P4581"/>
  <c r="BI4536"/>
  <c r="BH4536"/>
  <c r="BG4536"/>
  <c r="BF4536"/>
  <c r="T4536"/>
  <c r="R4536"/>
  <c r="P4536"/>
  <c r="BI4516"/>
  <c r="BH4516"/>
  <c r="BG4516"/>
  <c r="BF4516"/>
  <c r="T4516"/>
  <c r="R4516"/>
  <c r="P4516"/>
  <c r="BI4512"/>
  <c r="BH4512"/>
  <c r="BG4512"/>
  <c r="BF4512"/>
  <c r="T4512"/>
  <c r="R4512"/>
  <c r="P4512"/>
  <c r="BI4498"/>
  <c r="BH4498"/>
  <c r="BG4498"/>
  <c r="BF4498"/>
  <c r="T4498"/>
  <c r="R4498"/>
  <c r="P4498"/>
  <c r="BI4467"/>
  <c r="BH4467"/>
  <c r="BG4467"/>
  <c r="BF4467"/>
  <c r="T4467"/>
  <c r="R4467"/>
  <c r="P4467"/>
  <c r="BI4464"/>
  <c r="BH4464"/>
  <c r="BG4464"/>
  <c r="BF4464"/>
  <c r="T4464"/>
  <c r="R4464"/>
  <c r="P4464"/>
  <c r="BI4459"/>
  <c r="BH4459"/>
  <c r="BG4459"/>
  <c r="BF4459"/>
  <c r="T4459"/>
  <c r="R4459"/>
  <c r="P4459"/>
  <c r="BI4454"/>
  <c r="BH4454"/>
  <c r="BG4454"/>
  <c r="BF4454"/>
  <c r="T4454"/>
  <c r="R4454"/>
  <c r="P4454"/>
  <c r="BI4451"/>
  <c r="BH4451"/>
  <c r="BG4451"/>
  <c r="BF4451"/>
  <c r="T4451"/>
  <c r="R4451"/>
  <c r="P4451"/>
  <c r="BI4448"/>
  <c r="BH4448"/>
  <c r="BG4448"/>
  <c r="BF4448"/>
  <c r="T4448"/>
  <c r="R4448"/>
  <c r="P4448"/>
  <c r="BI4445"/>
  <c r="BH4445"/>
  <c r="BG4445"/>
  <c r="BF4445"/>
  <c r="T4445"/>
  <c r="R4445"/>
  <c r="P4445"/>
  <c r="BI4442"/>
  <c r="BH4442"/>
  <c r="BG4442"/>
  <c r="BF4442"/>
  <c r="T4442"/>
  <c r="R4442"/>
  <c r="P4442"/>
  <c r="BI4437"/>
  <c r="BH4437"/>
  <c r="BG4437"/>
  <c r="BF4437"/>
  <c r="T4437"/>
  <c r="R4437"/>
  <c r="P4437"/>
  <c r="BI4434"/>
  <c r="BH4434"/>
  <c r="BG4434"/>
  <c r="BF4434"/>
  <c r="T4434"/>
  <c r="R4434"/>
  <c r="P4434"/>
  <c r="BI4431"/>
  <c r="BH4431"/>
  <c r="BG4431"/>
  <c r="BF4431"/>
  <c r="T4431"/>
  <c r="R4431"/>
  <c r="P4431"/>
  <c r="BI4428"/>
  <c r="BH4428"/>
  <c r="BG4428"/>
  <c r="BF4428"/>
  <c r="T4428"/>
  <c r="R4428"/>
  <c r="P4428"/>
  <c r="BI4426"/>
  <c r="BH4426"/>
  <c r="BG4426"/>
  <c r="BF4426"/>
  <c r="T4426"/>
  <c r="R4426"/>
  <c r="P4426"/>
  <c r="BI4424"/>
  <c r="BH4424"/>
  <c r="BG4424"/>
  <c r="BF4424"/>
  <c r="T4424"/>
  <c r="R4424"/>
  <c r="P4424"/>
  <c r="BI4420"/>
  <c r="BH4420"/>
  <c r="BG4420"/>
  <c r="BF4420"/>
  <c r="T4420"/>
  <c r="R4420"/>
  <c r="P4420"/>
  <c r="BI4416"/>
  <c r="BH4416"/>
  <c r="BG4416"/>
  <c r="BF4416"/>
  <c r="T4416"/>
  <c r="R4416"/>
  <c r="P4416"/>
  <c r="BI4411"/>
  <c r="BH4411"/>
  <c r="BG4411"/>
  <c r="BF4411"/>
  <c r="T4411"/>
  <c r="R4411"/>
  <c r="P4411"/>
  <c r="BI4408"/>
  <c r="BH4408"/>
  <c r="BG4408"/>
  <c r="BF4408"/>
  <c r="T4408"/>
  <c r="R4408"/>
  <c r="P4408"/>
  <c r="BI4405"/>
  <c r="BH4405"/>
  <c r="BG4405"/>
  <c r="BF4405"/>
  <c r="T4405"/>
  <c r="R4405"/>
  <c r="P4405"/>
  <c r="BI4399"/>
  <c r="BH4399"/>
  <c r="BG4399"/>
  <c r="BF4399"/>
  <c r="T4399"/>
  <c r="R4399"/>
  <c r="P4399"/>
  <c r="BI4396"/>
  <c r="BH4396"/>
  <c r="BG4396"/>
  <c r="BF4396"/>
  <c r="T4396"/>
  <c r="R4396"/>
  <c r="P4396"/>
  <c r="BI4390"/>
  <c r="BH4390"/>
  <c r="BG4390"/>
  <c r="BF4390"/>
  <c r="T4390"/>
  <c r="R4390"/>
  <c r="P4390"/>
  <c r="BI4385"/>
  <c r="BH4385"/>
  <c r="BG4385"/>
  <c r="BF4385"/>
  <c r="T4385"/>
  <c r="R4385"/>
  <c r="P4385"/>
  <c r="BI4381"/>
  <c r="BH4381"/>
  <c r="BG4381"/>
  <c r="BF4381"/>
  <c r="T4381"/>
  <c r="R4381"/>
  <c r="P4381"/>
  <c r="BI4369"/>
  <c r="BH4369"/>
  <c r="BG4369"/>
  <c r="BF4369"/>
  <c r="T4369"/>
  <c r="R4369"/>
  <c r="P4369"/>
  <c r="BI4363"/>
  <c r="BH4363"/>
  <c r="BG4363"/>
  <c r="BF4363"/>
  <c r="T4363"/>
  <c r="R4363"/>
  <c r="P4363"/>
  <c r="BI4360"/>
  <c r="BH4360"/>
  <c r="BG4360"/>
  <c r="BF4360"/>
  <c r="T4360"/>
  <c r="R4360"/>
  <c r="P4360"/>
  <c r="BI4357"/>
  <c r="BH4357"/>
  <c r="BG4357"/>
  <c r="BF4357"/>
  <c r="T4357"/>
  <c r="R4357"/>
  <c r="P4357"/>
  <c r="BI4354"/>
  <c r="BH4354"/>
  <c r="BG4354"/>
  <c r="BF4354"/>
  <c r="T4354"/>
  <c r="R4354"/>
  <c r="P4354"/>
  <c r="BI4351"/>
  <c r="BH4351"/>
  <c r="BG4351"/>
  <c r="BF4351"/>
  <c r="T4351"/>
  <c r="R4351"/>
  <c r="P4351"/>
  <c r="BI4348"/>
  <c r="BH4348"/>
  <c r="BG4348"/>
  <c r="BF4348"/>
  <c r="T4348"/>
  <c r="R4348"/>
  <c r="P4348"/>
  <c r="BI4345"/>
  <c r="BH4345"/>
  <c r="BG4345"/>
  <c r="BF4345"/>
  <c r="T4345"/>
  <c r="R4345"/>
  <c r="P4345"/>
  <c r="BI4311"/>
  <c r="BH4311"/>
  <c r="BG4311"/>
  <c r="BF4311"/>
  <c r="T4311"/>
  <c r="R4311"/>
  <c r="P4311"/>
  <c r="BI4305"/>
  <c r="BH4305"/>
  <c r="BG4305"/>
  <c r="BF4305"/>
  <c r="T4305"/>
  <c r="R4305"/>
  <c r="P4305"/>
  <c r="BI4303"/>
  <c r="BH4303"/>
  <c r="BG4303"/>
  <c r="BF4303"/>
  <c r="T4303"/>
  <c r="R4303"/>
  <c r="P4303"/>
  <c r="BI4258"/>
  <c r="BH4258"/>
  <c r="BG4258"/>
  <c r="BF4258"/>
  <c r="T4258"/>
  <c r="R4258"/>
  <c r="P4258"/>
  <c r="BI4255"/>
  <c r="BH4255"/>
  <c r="BG4255"/>
  <c r="BF4255"/>
  <c r="T4255"/>
  <c r="R4255"/>
  <c r="P4255"/>
  <c r="BI4252"/>
  <c r="BH4252"/>
  <c r="BG4252"/>
  <c r="BF4252"/>
  <c r="T4252"/>
  <c r="R4252"/>
  <c r="P4252"/>
  <c r="BI4249"/>
  <c r="BH4249"/>
  <c r="BG4249"/>
  <c r="BF4249"/>
  <c r="T4249"/>
  <c r="R4249"/>
  <c r="P4249"/>
  <c r="BI4246"/>
  <c r="BH4246"/>
  <c r="BG4246"/>
  <c r="BF4246"/>
  <c r="T4246"/>
  <c r="R4246"/>
  <c r="P4246"/>
  <c r="BI4242"/>
  <c r="BH4242"/>
  <c r="BG4242"/>
  <c r="BF4242"/>
  <c r="T4242"/>
  <c r="R4242"/>
  <c r="P4242"/>
  <c r="BI4235"/>
  <c r="BH4235"/>
  <c r="BG4235"/>
  <c r="BF4235"/>
  <c r="T4235"/>
  <c r="R4235"/>
  <c r="P4235"/>
  <c r="BI4219"/>
  <c r="BH4219"/>
  <c r="BG4219"/>
  <c r="BF4219"/>
  <c r="T4219"/>
  <c r="R4219"/>
  <c r="P4219"/>
  <c r="BI4217"/>
  <c r="BH4217"/>
  <c r="BG4217"/>
  <c r="BF4217"/>
  <c r="T4217"/>
  <c r="R4217"/>
  <c r="P4217"/>
  <c r="BI4214"/>
  <c r="BH4214"/>
  <c r="BG4214"/>
  <c r="BF4214"/>
  <c r="T4214"/>
  <c r="R4214"/>
  <c r="P4214"/>
  <c r="BI4193"/>
  <c r="BH4193"/>
  <c r="BG4193"/>
  <c r="BF4193"/>
  <c r="T4193"/>
  <c r="R4193"/>
  <c r="P4193"/>
  <c r="BI4167"/>
  <c r="BH4167"/>
  <c r="BG4167"/>
  <c r="BF4167"/>
  <c r="T4167"/>
  <c r="R4167"/>
  <c r="P4167"/>
  <c r="BI4165"/>
  <c r="BH4165"/>
  <c r="BG4165"/>
  <c r="BF4165"/>
  <c r="T4165"/>
  <c r="R4165"/>
  <c r="P4165"/>
  <c r="BI4162"/>
  <c r="BH4162"/>
  <c r="BG4162"/>
  <c r="BF4162"/>
  <c r="T4162"/>
  <c r="R4162"/>
  <c r="P4162"/>
  <c r="BI4159"/>
  <c r="BH4159"/>
  <c r="BG4159"/>
  <c r="BF4159"/>
  <c r="T4159"/>
  <c r="R4159"/>
  <c r="P4159"/>
  <c r="BI4157"/>
  <c r="BH4157"/>
  <c r="BG4157"/>
  <c r="BF4157"/>
  <c r="T4157"/>
  <c r="R4157"/>
  <c r="P4157"/>
  <c r="BI4145"/>
  <c r="BH4145"/>
  <c r="BG4145"/>
  <c r="BF4145"/>
  <c r="T4145"/>
  <c r="R4145"/>
  <c r="P4145"/>
  <c r="BI4134"/>
  <c r="BH4134"/>
  <c r="BG4134"/>
  <c r="BF4134"/>
  <c r="T4134"/>
  <c r="R4134"/>
  <c r="P4134"/>
  <c r="BI4123"/>
  <c r="BH4123"/>
  <c r="BG4123"/>
  <c r="BF4123"/>
  <c r="T4123"/>
  <c r="R4123"/>
  <c r="P4123"/>
  <c r="BI4120"/>
  <c r="BH4120"/>
  <c r="BG4120"/>
  <c r="BF4120"/>
  <c r="T4120"/>
  <c r="R4120"/>
  <c r="P4120"/>
  <c r="BI4108"/>
  <c r="BH4108"/>
  <c r="BG4108"/>
  <c r="BF4108"/>
  <c r="T4108"/>
  <c r="R4108"/>
  <c r="P4108"/>
  <c r="BI4091"/>
  <c r="BH4091"/>
  <c r="BG4091"/>
  <c r="BF4091"/>
  <c r="T4091"/>
  <c r="R4091"/>
  <c r="P4091"/>
  <c r="BI4068"/>
  <c r="BH4068"/>
  <c r="BG4068"/>
  <c r="BF4068"/>
  <c r="T4068"/>
  <c r="R4068"/>
  <c r="P4068"/>
  <c r="BI4063"/>
  <c r="BH4063"/>
  <c r="BG4063"/>
  <c r="BF4063"/>
  <c r="T4063"/>
  <c r="R4063"/>
  <c r="P4063"/>
  <c r="BI4058"/>
  <c r="BH4058"/>
  <c r="BG4058"/>
  <c r="BF4058"/>
  <c r="T4058"/>
  <c r="R4058"/>
  <c r="P4058"/>
  <c r="BI4055"/>
  <c r="BH4055"/>
  <c r="BG4055"/>
  <c r="BF4055"/>
  <c r="T4055"/>
  <c r="R4055"/>
  <c r="P4055"/>
  <c r="BI4052"/>
  <c r="BH4052"/>
  <c r="BG4052"/>
  <c r="BF4052"/>
  <c r="T4052"/>
  <c r="R4052"/>
  <c r="P4052"/>
  <c r="BI4050"/>
  <c r="BH4050"/>
  <c r="BG4050"/>
  <c r="BF4050"/>
  <c r="T4050"/>
  <c r="R4050"/>
  <c r="P4050"/>
  <c r="BI4048"/>
  <c r="BH4048"/>
  <c r="BG4048"/>
  <c r="BF4048"/>
  <c r="T4048"/>
  <c r="R4048"/>
  <c r="P4048"/>
  <c r="BI4045"/>
  <c r="BH4045"/>
  <c r="BG4045"/>
  <c r="BF4045"/>
  <c r="T4045"/>
  <c r="R4045"/>
  <c r="P4045"/>
  <c r="BI4033"/>
  <c r="BH4033"/>
  <c r="BG4033"/>
  <c r="BF4033"/>
  <c r="T4033"/>
  <c r="R4033"/>
  <c r="P4033"/>
  <c r="BI4013"/>
  <c r="BH4013"/>
  <c r="BG4013"/>
  <c r="BF4013"/>
  <c r="T4013"/>
  <c r="R4013"/>
  <c r="P4013"/>
  <c r="BI4011"/>
  <c r="BH4011"/>
  <c r="BG4011"/>
  <c r="BF4011"/>
  <c r="T4011"/>
  <c r="R4011"/>
  <c r="P4011"/>
  <c r="BI4005"/>
  <c r="BH4005"/>
  <c r="BG4005"/>
  <c r="BF4005"/>
  <c r="T4005"/>
  <c r="R4005"/>
  <c r="P4005"/>
  <c r="BI4003"/>
  <c r="BH4003"/>
  <c r="BG4003"/>
  <c r="BF4003"/>
  <c r="T4003"/>
  <c r="R4003"/>
  <c r="P4003"/>
  <c r="BI3972"/>
  <c r="BH3972"/>
  <c r="BG3972"/>
  <c r="BF3972"/>
  <c r="T3972"/>
  <c r="R3972"/>
  <c r="P3972"/>
  <c r="BI3949"/>
  <c r="BH3949"/>
  <c r="BG3949"/>
  <c r="BF3949"/>
  <c r="T3949"/>
  <c r="R3949"/>
  <c r="P3949"/>
  <c r="BI3946"/>
  <c r="BH3946"/>
  <c r="BG3946"/>
  <c r="BF3946"/>
  <c r="T3946"/>
  <c r="R3946"/>
  <c r="P3946"/>
  <c r="BI3942"/>
  <c r="BH3942"/>
  <c r="BG3942"/>
  <c r="BF3942"/>
  <c r="T3942"/>
  <c r="R3942"/>
  <c r="P3942"/>
  <c r="BI3940"/>
  <c r="BH3940"/>
  <c r="BG3940"/>
  <c r="BF3940"/>
  <c r="T3940"/>
  <c r="R3940"/>
  <c r="P3940"/>
  <c r="BI3937"/>
  <c r="BH3937"/>
  <c r="BG3937"/>
  <c r="BF3937"/>
  <c r="T3937"/>
  <c r="R3937"/>
  <c r="P3937"/>
  <c r="BI3903"/>
  <c r="BH3903"/>
  <c r="BG3903"/>
  <c r="BF3903"/>
  <c r="T3903"/>
  <c r="R3903"/>
  <c r="P3903"/>
  <c r="BI3900"/>
  <c r="BH3900"/>
  <c r="BG3900"/>
  <c r="BF3900"/>
  <c r="T3900"/>
  <c r="R3900"/>
  <c r="P3900"/>
  <c r="BI3886"/>
  <c r="BH3886"/>
  <c r="BG3886"/>
  <c r="BF3886"/>
  <c r="T3886"/>
  <c r="R3886"/>
  <c r="P3886"/>
  <c r="BI3883"/>
  <c r="BH3883"/>
  <c r="BG3883"/>
  <c r="BF3883"/>
  <c r="T3883"/>
  <c r="R3883"/>
  <c r="P3883"/>
  <c r="BI3881"/>
  <c r="BH3881"/>
  <c r="BG3881"/>
  <c r="BF3881"/>
  <c r="T3881"/>
  <c r="R3881"/>
  <c r="P3881"/>
  <c r="BI3879"/>
  <c r="BH3879"/>
  <c r="BG3879"/>
  <c r="BF3879"/>
  <c r="T3879"/>
  <c r="R3879"/>
  <c r="P3879"/>
  <c r="BI3875"/>
  <c r="BH3875"/>
  <c r="BG3875"/>
  <c r="BF3875"/>
  <c r="T3875"/>
  <c r="R3875"/>
  <c r="P3875"/>
  <c r="BI3871"/>
  <c r="BH3871"/>
  <c r="BG3871"/>
  <c r="BF3871"/>
  <c r="T3871"/>
  <c r="R3871"/>
  <c r="P3871"/>
  <c r="BI3868"/>
  <c r="BH3868"/>
  <c r="BG3868"/>
  <c r="BF3868"/>
  <c r="T3868"/>
  <c r="R3868"/>
  <c r="P3868"/>
  <c r="BI3864"/>
  <c r="BH3864"/>
  <c r="BG3864"/>
  <c r="BF3864"/>
  <c r="T3864"/>
  <c r="R3864"/>
  <c r="P3864"/>
  <c r="BI3862"/>
  <c r="BH3862"/>
  <c r="BG3862"/>
  <c r="BF3862"/>
  <c r="T3862"/>
  <c r="R3862"/>
  <c r="P3862"/>
  <c r="BI3859"/>
  <c r="BH3859"/>
  <c r="BG3859"/>
  <c r="BF3859"/>
  <c r="T3859"/>
  <c r="R3859"/>
  <c r="P3859"/>
  <c r="BI3856"/>
  <c r="BH3856"/>
  <c r="BG3856"/>
  <c r="BF3856"/>
  <c r="T3856"/>
  <c r="R3856"/>
  <c r="P3856"/>
  <c r="BI3853"/>
  <c r="BH3853"/>
  <c r="BG3853"/>
  <c r="BF3853"/>
  <c r="T3853"/>
  <c r="R3853"/>
  <c r="P3853"/>
  <c r="BI3852"/>
  <c r="BH3852"/>
  <c r="BG3852"/>
  <c r="BF3852"/>
  <c r="T3852"/>
  <c r="R3852"/>
  <c r="P3852"/>
  <c r="BI3850"/>
  <c r="BH3850"/>
  <c r="BG3850"/>
  <c r="BF3850"/>
  <c r="T3850"/>
  <c r="R3850"/>
  <c r="P3850"/>
  <c r="BI3838"/>
  <c r="BH3838"/>
  <c r="BG3838"/>
  <c r="BF3838"/>
  <c r="T3838"/>
  <c r="R3838"/>
  <c r="P3838"/>
  <c r="BI3835"/>
  <c r="BH3835"/>
  <c r="BG3835"/>
  <c r="BF3835"/>
  <c r="T3835"/>
  <c r="R3835"/>
  <c r="P3835"/>
  <c r="BI3834"/>
  <c r="BH3834"/>
  <c r="BG3834"/>
  <c r="BF3834"/>
  <c r="T3834"/>
  <c r="R3834"/>
  <c r="P3834"/>
  <c r="BI3805"/>
  <c r="BH3805"/>
  <c r="BG3805"/>
  <c r="BF3805"/>
  <c r="T3805"/>
  <c r="R3805"/>
  <c r="P3805"/>
  <c r="BI3773"/>
  <c r="BH3773"/>
  <c r="BG3773"/>
  <c r="BF3773"/>
  <c r="T3773"/>
  <c r="R3773"/>
  <c r="P3773"/>
  <c r="BI3771"/>
  <c r="BH3771"/>
  <c r="BG3771"/>
  <c r="BF3771"/>
  <c r="T3771"/>
  <c r="R3771"/>
  <c r="P3771"/>
  <c r="BI3768"/>
  <c r="BH3768"/>
  <c r="BG3768"/>
  <c r="BF3768"/>
  <c r="T3768"/>
  <c r="R3768"/>
  <c r="P3768"/>
  <c r="BI3765"/>
  <c r="BH3765"/>
  <c r="BG3765"/>
  <c r="BF3765"/>
  <c r="T3765"/>
  <c r="R3765"/>
  <c r="P3765"/>
  <c r="BI3762"/>
  <c r="BH3762"/>
  <c r="BG3762"/>
  <c r="BF3762"/>
  <c r="T3762"/>
  <c r="R3762"/>
  <c r="P3762"/>
  <c r="BI3755"/>
  <c r="BH3755"/>
  <c r="BG3755"/>
  <c r="BF3755"/>
  <c r="T3755"/>
  <c r="R3755"/>
  <c r="P3755"/>
  <c r="BI3715"/>
  <c r="BH3715"/>
  <c r="BG3715"/>
  <c r="BF3715"/>
  <c r="T3715"/>
  <c r="R3715"/>
  <c r="P3715"/>
  <c r="BI3711"/>
  <c r="BH3711"/>
  <c r="BG3711"/>
  <c r="BF3711"/>
  <c r="T3711"/>
  <c r="R3711"/>
  <c r="P3711"/>
  <c r="BI3669"/>
  <c r="BH3669"/>
  <c r="BG3669"/>
  <c r="BF3669"/>
  <c r="T3669"/>
  <c r="R3669"/>
  <c r="P3669"/>
  <c r="BI3666"/>
  <c r="BH3666"/>
  <c r="BG3666"/>
  <c r="BF3666"/>
  <c r="T3666"/>
  <c r="R3666"/>
  <c r="P3666"/>
  <c r="BI3663"/>
  <c r="BH3663"/>
  <c r="BG3663"/>
  <c r="BF3663"/>
  <c r="T3663"/>
  <c r="R3663"/>
  <c r="P3663"/>
  <c r="BI3661"/>
  <c r="BH3661"/>
  <c r="BG3661"/>
  <c r="BF3661"/>
  <c r="T3661"/>
  <c r="R3661"/>
  <c r="P3661"/>
  <c r="BI3655"/>
  <c r="BH3655"/>
  <c r="BG3655"/>
  <c r="BF3655"/>
  <c r="T3655"/>
  <c r="R3655"/>
  <c r="P3655"/>
  <c r="BI3652"/>
  <c r="BH3652"/>
  <c r="BG3652"/>
  <c r="BF3652"/>
  <c r="T3652"/>
  <c r="R3652"/>
  <c r="P3652"/>
  <c r="BI3649"/>
  <c r="BH3649"/>
  <c r="BG3649"/>
  <c r="BF3649"/>
  <c r="T3649"/>
  <c r="R3649"/>
  <c r="P3649"/>
  <c r="BI3645"/>
  <c r="BH3645"/>
  <c r="BG3645"/>
  <c r="BF3645"/>
  <c r="T3645"/>
  <c r="R3645"/>
  <c r="P3645"/>
  <c r="BI3641"/>
  <c r="BH3641"/>
  <c r="BG3641"/>
  <c r="BF3641"/>
  <c r="T3641"/>
  <c r="R3641"/>
  <c r="P3641"/>
  <c r="BI3638"/>
  <c r="BH3638"/>
  <c r="BG3638"/>
  <c r="BF3638"/>
  <c r="T3638"/>
  <c r="R3638"/>
  <c r="P3638"/>
  <c r="BI3635"/>
  <c r="BH3635"/>
  <c r="BG3635"/>
  <c r="BF3635"/>
  <c r="T3635"/>
  <c r="R3635"/>
  <c r="P3635"/>
  <c r="BI3632"/>
  <c r="BH3632"/>
  <c r="BG3632"/>
  <c r="BF3632"/>
  <c r="T3632"/>
  <c r="R3632"/>
  <c r="P3632"/>
  <c r="BI3627"/>
  <c r="BH3627"/>
  <c r="BG3627"/>
  <c r="BF3627"/>
  <c r="T3627"/>
  <c r="R3627"/>
  <c r="P3627"/>
  <c r="BI3626"/>
  <c r="BH3626"/>
  <c r="BG3626"/>
  <c r="BF3626"/>
  <c r="T3626"/>
  <c r="R3626"/>
  <c r="P3626"/>
  <c r="BI3625"/>
  <c r="BH3625"/>
  <c r="BG3625"/>
  <c r="BF3625"/>
  <c r="T3625"/>
  <c r="R3625"/>
  <c r="P3625"/>
  <c r="BI3622"/>
  <c r="BH3622"/>
  <c r="BG3622"/>
  <c r="BF3622"/>
  <c r="T3622"/>
  <c r="R3622"/>
  <c r="P3622"/>
  <c r="BI3613"/>
  <c r="BH3613"/>
  <c r="BG3613"/>
  <c r="BF3613"/>
  <c r="T3613"/>
  <c r="R3613"/>
  <c r="P3613"/>
  <c r="BI3612"/>
  <c r="BH3612"/>
  <c r="BG3612"/>
  <c r="BF3612"/>
  <c r="T3612"/>
  <c r="R3612"/>
  <c r="P3612"/>
  <c r="BI3611"/>
  <c r="BH3611"/>
  <c r="BG3611"/>
  <c r="BF3611"/>
  <c r="T3611"/>
  <c r="R3611"/>
  <c r="P3611"/>
  <c r="BI3605"/>
  <c r="BH3605"/>
  <c r="BG3605"/>
  <c r="BF3605"/>
  <c r="T3605"/>
  <c r="R3605"/>
  <c r="P3605"/>
  <c r="BI3604"/>
  <c r="BH3604"/>
  <c r="BG3604"/>
  <c r="BF3604"/>
  <c r="T3604"/>
  <c r="R3604"/>
  <c r="P3604"/>
  <c r="BI3601"/>
  <c r="BH3601"/>
  <c r="BG3601"/>
  <c r="BF3601"/>
  <c r="T3601"/>
  <c r="R3601"/>
  <c r="P3601"/>
  <c r="BI3600"/>
  <c r="BH3600"/>
  <c r="BG3600"/>
  <c r="BF3600"/>
  <c r="T3600"/>
  <c r="R3600"/>
  <c r="P3600"/>
  <c r="BI3597"/>
  <c r="BH3597"/>
  <c r="BG3597"/>
  <c r="BF3597"/>
  <c r="T3597"/>
  <c r="R3597"/>
  <c r="P3597"/>
  <c r="BI3596"/>
  <c r="BH3596"/>
  <c r="BG3596"/>
  <c r="BF3596"/>
  <c r="T3596"/>
  <c r="R3596"/>
  <c r="P3596"/>
  <c r="BI3595"/>
  <c r="BH3595"/>
  <c r="BG3595"/>
  <c r="BF3595"/>
  <c r="T3595"/>
  <c r="R3595"/>
  <c r="P3595"/>
  <c r="BI3594"/>
  <c r="BH3594"/>
  <c r="BG3594"/>
  <c r="BF3594"/>
  <c r="T3594"/>
  <c r="R3594"/>
  <c r="P3594"/>
  <c r="BI3593"/>
  <c r="BH3593"/>
  <c r="BG3593"/>
  <c r="BF3593"/>
  <c r="T3593"/>
  <c r="R3593"/>
  <c r="P3593"/>
  <c r="BI3592"/>
  <c r="BH3592"/>
  <c r="BG3592"/>
  <c r="BF3592"/>
  <c r="T3592"/>
  <c r="R3592"/>
  <c r="P3592"/>
  <c r="BI3591"/>
  <c r="BH3591"/>
  <c r="BG3591"/>
  <c r="BF3591"/>
  <c r="T3591"/>
  <c r="R3591"/>
  <c r="P3591"/>
  <c r="BI3588"/>
  <c r="BH3588"/>
  <c r="BG3588"/>
  <c r="BF3588"/>
  <c r="T3588"/>
  <c r="R3588"/>
  <c r="P3588"/>
  <c r="BI3587"/>
  <c r="BH3587"/>
  <c r="BG3587"/>
  <c r="BF3587"/>
  <c r="T3587"/>
  <c r="R3587"/>
  <c r="P3587"/>
  <c r="BI3586"/>
  <c r="BH3586"/>
  <c r="BG3586"/>
  <c r="BF3586"/>
  <c r="T3586"/>
  <c r="R3586"/>
  <c r="P3586"/>
  <c r="BI3585"/>
  <c r="BH3585"/>
  <c r="BG3585"/>
  <c r="BF3585"/>
  <c r="T3585"/>
  <c r="R3585"/>
  <c r="P3585"/>
  <c r="BI3584"/>
  <c r="BH3584"/>
  <c r="BG3584"/>
  <c r="BF3584"/>
  <c r="T3584"/>
  <c r="R3584"/>
  <c r="P3584"/>
  <c r="BI3583"/>
  <c r="BH3583"/>
  <c r="BG3583"/>
  <c r="BF3583"/>
  <c r="T3583"/>
  <c r="R3583"/>
  <c r="P3583"/>
  <c r="BI3582"/>
  <c r="BH3582"/>
  <c r="BG3582"/>
  <c r="BF3582"/>
  <c r="T3582"/>
  <c r="R3582"/>
  <c r="P3582"/>
  <c r="BI3581"/>
  <c r="BH3581"/>
  <c r="BG3581"/>
  <c r="BF3581"/>
  <c r="T3581"/>
  <c r="R3581"/>
  <c r="P3581"/>
  <c r="BI3580"/>
  <c r="BH3580"/>
  <c r="BG3580"/>
  <c r="BF3580"/>
  <c r="T3580"/>
  <c r="R3580"/>
  <c r="P3580"/>
  <c r="BI3579"/>
  <c r="BH3579"/>
  <c r="BG3579"/>
  <c r="BF3579"/>
  <c r="T3579"/>
  <c r="R3579"/>
  <c r="P3579"/>
  <c r="BI3575"/>
  <c r="BH3575"/>
  <c r="BG3575"/>
  <c r="BF3575"/>
  <c r="T3575"/>
  <c r="R3575"/>
  <c r="P3575"/>
  <c r="BI3571"/>
  <c r="BH3571"/>
  <c r="BG3571"/>
  <c r="BF3571"/>
  <c r="T3571"/>
  <c r="R3571"/>
  <c r="P3571"/>
  <c r="BI3550"/>
  <c r="BH3550"/>
  <c r="BG3550"/>
  <c r="BF3550"/>
  <c r="T3550"/>
  <c r="R3550"/>
  <c r="P3550"/>
  <c r="BI3548"/>
  <c r="BH3548"/>
  <c r="BG3548"/>
  <c r="BF3548"/>
  <c r="T3548"/>
  <c r="R3548"/>
  <c r="P3548"/>
  <c r="BI3546"/>
  <c r="BH3546"/>
  <c r="BG3546"/>
  <c r="BF3546"/>
  <c r="T3546"/>
  <c r="R3546"/>
  <c r="P3546"/>
  <c r="BI3544"/>
  <c r="BH3544"/>
  <c r="BG3544"/>
  <c r="BF3544"/>
  <c r="T3544"/>
  <c r="R3544"/>
  <c r="P3544"/>
  <c r="BI3543"/>
  <c r="BH3543"/>
  <c r="BG3543"/>
  <c r="BF3543"/>
  <c r="T3543"/>
  <c r="R3543"/>
  <c r="P3543"/>
  <c r="BI3542"/>
  <c r="BH3542"/>
  <c r="BG3542"/>
  <c r="BF3542"/>
  <c r="T3542"/>
  <c r="R3542"/>
  <c r="P3542"/>
  <c r="BI3541"/>
  <c r="BH3541"/>
  <c r="BG3541"/>
  <c r="BF3541"/>
  <c r="T3541"/>
  <c r="R3541"/>
  <c r="P3541"/>
  <c r="BI3540"/>
  <c r="BH3540"/>
  <c r="BG3540"/>
  <c r="BF3540"/>
  <c r="T3540"/>
  <c r="R3540"/>
  <c r="P3540"/>
  <c r="BI3537"/>
  <c r="BH3537"/>
  <c r="BG3537"/>
  <c r="BF3537"/>
  <c r="T3537"/>
  <c r="R3537"/>
  <c r="P3537"/>
  <c r="BI3535"/>
  <c r="BH3535"/>
  <c r="BG3535"/>
  <c r="BF3535"/>
  <c r="T3535"/>
  <c r="R3535"/>
  <c r="P3535"/>
  <c r="BI3532"/>
  <c r="BH3532"/>
  <c r="BG3532"/>
  <c r="BF3532"/>
  <c r="T3532"/>
  <c r="R3532"/>
  <c r="P3532"/>
  <c r="BI3530"/>
  <c r="BH3530"/>
  <c r="BG3530"/>
  <c r="BF3530"/>
  <c r="T3530"/>
  <c r="R3530"/>
  <c r="P3530"/>
  <c r="BI3528"/>
  <c r="BH3528"/>
  <c r="BG3528"/>
  <c r="BF3528"/>
  <c r="T3528"/>
  <c r="R3528"/>
  <c r="P3528"/>
  <c r="BI3526"/>
  <c r="BH3526"/>
  <c r="BG3526"/>
  <c r="BF3526"/>
  <c r="T3526"/>
  <c r="R3526"/>
  <c r="P3526"/>
  <c r="BI3523"/>
  <c r="BH3523"/>
  <c r="BG3523"/>
  <c r="BF3523"/>
  <c r="T3523"/>
  <c r="R3523"/>
  <c r="P3523"/>
  <c r="BI3522"/>
  <c r="BH3522"/>
  <c r="BG3522"/>
  <c r="BF3522"/>
  <c r="T3522"/>
  <c r="R3522"/>
  <c r="P3522"/>
  <c r="BI3520"/>
  <c r="BH3520"/>
  <c r="BG3520"/>
  <c r="BF3520"/>
  <c r="T3520"/>
  <c r="R3520"/>
  <c r="P3520"/>
  <c r="BI3519"/>
  <c r="BH3519"/>
  <c r="BG3519"/>
  <c r="BF3519"/>
  <c r="T3519"/>
  <c r="R3519"/>
  <c r="P3519"/>
  <c r="BI3516"/>
  <c r="BH3516"/>
  <c r="BG3516"/>
  <c r="BF3516"/>
  <c r="T3516"/>
  <c r="R3516"/>
  <c r="P3516"/>
  <c r="BI3515"/>
  <c r="BH3515"/>
  <c r="BG3515"/>
  <c r="BF3515"/>
  <c r="T3515"/>
  <c r="R3515"/>
  <c r="P3515"/>
  <c r="BI3512"/>
  <c r="BH3512"/>
  <c r="BG3512"/>
  <c r="BF3512"/>
  <c r="T3512"/>
  <c r="R3512"/>
  <c r="P3512"/>
  <c r="BI3511"/>
  <c r="BH3511"/>
  <c r="BG3511"/>
  <c r="BF3511"/>
  <c r="T3511"/>
  <c r="R3511"/>
  <c r="P3511"/>
  <c r="BI3508"/>
  <c r="BH3508"/>
  <c r="BG3508"/>
  <c r="BF3508"/>
  <c r="T3508"/>
  <c r="R3508"/>
  <c r="P3508"/>
  <c r="BI3505"/>
  <c r="BH3505"/>
  <c r="BG3505"/>
  <c r="BF3505"/>
  <c r="T3505"/>
  <c r="R3505"/>
  <c r="P3505"/>
  <c r="BI3502"/>
  <c r="BH3502"/>
  <c r="BG3502"/>
  <c r="BF3502"/>
  <c r="T3502"/>
  <c r="R3502"/>
  <c r="P3502"/>
  <c r="BI3499"/>
  <c r="BH3499"/>
  <c r="BG3499"/>
  <c r="BF3499"/>
  <c r="T3499"/>
  <c r="R3499"/>
  <c r="P3499"/>
  <c r="BI3496"/>
  <c r="BH3496"/>
  <c r="BG3496"/>
  <c r="BF3496"/>
  <c r="T3496"/>
  <c r="R3496"/>
  <c r="P3496"/>
  <c r="BI3493"/>
  <c r="BH3493"/>
  <c r="BG3493"/>
  <c r="BF3493"/>
  <c r="T3493"/>
  <c r="R3493"/>
  <c r="P3493"/>
  <c r="BI3491"/>
  <c r="BH3491"/>
  <c r="BG3491"/>
  <c r="BF3491"/>
  <c r="T3491"/>
  <c r="R3491"/>
  <c r="P3491"/>
  <c r="BI3487"/>
  <c r="BH3487"/>
  <c r="BG3487"/>
  <c r="BF3487"/>
  <c r="T3487"/>
  <c r="R3487"/>
  <c r="P3487"/>
  <c r="BI3486"/>
  <c r="BH3486"/>
  <c r="BG3486"/>
  <c r="BF3486"/>
  <c r="T3486"/>
  <c r="R3486"/>
  <c r="P3486"/>
  <c r="BI3483"/>
  <c r="BH3483"/>
  <c r="BG3483"/>
  <c r="BF3483"/>
  <c r="T3483"/>
  <c r="R3483"/>
  <c r="P3483"/>
  <c r="BI3482"/>
  <c r="BH3482"/>
  <c r="BG3482"/>
  <c r="BF3482"/>
  <c r="T3482"/>
  <c r="R3482"/>
  <c r="P3482"/>
  <c r="BI3479"/>
  <c r="BH3479"/>
  <c r="BG3479"/>
  <c r="BF3479"/>
  <c r="T3479"/>
  <c r="R3479"/>
  <c r="P3479"/>
  <c r="BI3478"/>
  <c r="BH3478"/>
  <c r="BG3478"/>
  <c r="BF3478"/>
  <c r="T3478"/>
  <c r="R3478"/>
  <c r="P3478"/>
  <c r="BI3477"/>
  <c r="BH3477"/>
  <c r="BG3477"/>
  <c r="BF3477"/>
  <c r="T3477"/>
  <c r="R3477"/>
  <c r="P3477"/>
  <c r="BI3473"/>
  <c r="BH3473"/>
  <c r="BG3473"/>
  <c r="BF3473"/>
  <c r="T3473"/>
  <c r="R3473"/>
  <c r="P3473"/>
  <c r="BI3472"/>
  <c r="BH3472"/>
  <c r="BG3472"/>
  <c r="BF3472"/>
  <c r="T3472"/>
  <c r="R3472"/>
  <c r="P3472"/>
  <c r="BI3471"/>
  <c r="BH3471"/>
  <c r="BG3471"/>
  <c r="BF3471"/>
  <c r="T3471"/>
  <c r="R3471"/>
  <c r="P3471"/>
  <c r="BI3467"/>
  <c r="BH3467"/>
  <c r="BG3467"/>
  <c r="BF3467"/>
  <c r="T3467"/>
  <c r="R3467"/>
  <c r="P3467"/>
  <c r="BI3466"/>
  <c r="BH3466"/>
  <c r="BG3466"/>
  <c r="BF3466"/>
  <c r="T3466"/>
  <c r="R3466"/>
  <c r="P3466"/>
  <c r="BI3465"/>
  <c r="BH3465"/>
  <c r="BG3465"/>
  <c r="BF3465"/>
  <c r="T3465"/>
  <c r="R3465"/>
  <c r="P3465"/>
  <c r="BI3460"/>
  <c r="BH3460"/>
  <c r="BG3460"/>
  <c r="BF3460"/>
  <c r="T3460"/>
  <c r="R3460"/>
  <c r="P3460"/>
  <c r="BI3459"/>
  <c r="BH3459"/>
  <c r="BG3459"/>
  <c r="BF3459"/>
  <c r="T3459"/>
  <c r="R3459"/>
  <c r="P3459"/>
  <c r="BI3458"/>
  <c r="BH3458"/>
  <c r="BG3458"/>
  <c r="BF3458"/>
  <c r="T3458"/>
  <c r="R3458"/>
  <c r="P3458"/>
  <c r="BI3457"/>
  <c r="BH3457"/>
  <c r="BG3457"/>
  <c r="BF3457"/>
  <c r="T3457"/>
  <c r="R3457"/>
  <c r="P3457"/>
  <c r="BI3454"/>
  <c r="BH3454"/>
  <c r="BG3454"/>
  <c r="BF3454"/>
  <c r="T3454"/>
  <c r="R3454"/>
  <c r="P3454"/>
  <c r="BI3450"/>
  <c r="BH3450"/>
  <c r="BG3450"/>
  <c r="BF3450"/>
  <c r="T3450"/>
  <c r="R3450"/>
  <c r="P3450"/>
  <c r="BI3447"/>
  <c r="BH3447"/>
  <c r="BG3447"/>
  <c r="BF3447"/>
  <c r="T3447"/>
  <c r="R3447"/>
  <c r="P3447"/>
  <c r="BI3446"/>
  <c r="BH3446"/>
  <c r="BG3446"/>
  <c r="BF3446"/>
  <c r="T3446"/>
  <c r="R3446"/>
  <c r="P3446"/>
  <c r="BI3443"/>
  <c r="BH3443"/>
  <c r="BG3443"/>
  <c r="BF3443"/>
  <c r="T3443"/>
  <c r="R3443"/>
  <c r="P3443"/>
  <c r="BI3442"/>
  <c r="BH3442"/>
  <c r="BG3442"/>
  <c r="BF3442"/>
  <c r="T3442"/>
  <c r="R3442"/>
  <c r="P3442"/>
  <c r="BI3441"/>
  <c r="BH3441"/>
  <c r="BG3441"/>
  <c r="BF3441"/>
  <c r="T3441"/>
  <c r="R3441"/>
  <c r="P3441"/>
  <c r="BI3437"/>
  <c r="BH3437"/>
  <c r="BG3437"/>
  <c r="BF3437"/>
  <c r="T3437"/>
  <c r="R3437"/>
  <c r="P3437"/>
  <c r="BI3436"/>
  <c r="BH3436"/>
  <c r="BG3436"/>
  <c r="BF3436"/>
  <c r="T3436"/>
  <c r="R3436"/>
  <c r="P3436"/>
  <c r="BI3435"/>
  <c r="BH3435"/>
  <c r="BG3435"/>
  <c r="BF3435"/>
  <c r="T3435"/>
  <c r="R3435"/>
  <c r="P3435"/>
  <c r="BI3431"/>
  <c r="BH3431"/>
  <c r="BG3431"/>
  <c r="BF3431"/>
  <c r="T3431"/>
  <c r="R3431"/>
  <c r="P3431"/>
  <c r="BI3429"/>
  <c r="BH3429"/>
  <c r="BG3429"/>
  <c r="BF3429"/>
  <c r="T3429"/>
  <c r="R3429"/>
  <c r="P3429"/>
  <c r="BI3426"/>
  <c r="BH3426"/>
  <c r="BG3426"/>
  <c r="BF3426"/>
  <c r="T3426"/>
  <c r="R3426"/>
  <c r="P3426"/>
  <c r="BI3425"/>
  <c r="BH3425"/>
  <c r="BG3425"/>
  <c r="BF3425"/>
  <c r="T3425"/>
  <c r="R3425"/>
  <c r="P3425"/>
  <c r="BI3423"/>
  <c r="BH3423"/>
  <c r="BG3423"/>
  <c r="BF3423"/>
  <c r="T3423"/>
  <c r="R3423"/>
  <c r="P3423"/>
  <c r="BI3420"/>
  <c r="BH3420"/>
  <c r="BG3420"/>
  <c r="BF3420"/>
  <c r="T3420"/>
  <c r="R3420"/>
  <c r="P3420"/>
  <c r="BI3419"/>
  <c r="BH3419"/>
  <c r="BG3419"/>
  <c r="BF3419"/>
  <c r="T3419"/>
  <c r="R3419"/>
  <c r="P3419"/>
  <c r="BI3418"/>
  <c r="BH3418"/>
  <c r="BG3418"/>
  <c r="BF3418"/>
  <c r="T3418"/>
  <c r="R3418"/>
  <c r="P3418"/>
  <c r="BI3417"/>
  <c r="BH3417"/>
  <c r="BG3417"/>
  <c r="BF3417"/>
  <c r="T3417"/>
  <c r="R3417"/>
  <c r="P3417"/>
  <c r="BI3416"/>
  <c r="BH3416"/>
  <c r="BG3416"/>
  <c r="BF3416"/>
  <c r="T3416"/>
  <c r="R3416"/>
  <c r="P3416"/>
  <c r="BI3415"/>
  <c r="BH3415"/>
  <c r="BG3415"/>
  <c r="BF3415"/>
  <c r="T3415"/>
  <c r="R3415"/>
  <c r="P3415"/>
  <c r="BI3411"/>
  <c r="BH3411"/>
  <c r="BG3411"/>
  <c r="BF3411"/>
  <c r="T3411"/>
  <c r="R3411"/>
  <c r="P3411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403"/>
  <c r="BH3403"/>
  <c r="BG3403"/>
  <c r="BF3403"/>
  <c r="T3403"/>
  <c r="R3403"/>
  <c r="P3403"/>
  <c r="BI3401"/>
  <c r="BH3401"/>
  <c r="BG3401"/>
  <c r="BF3401"/>
  <c r="T3401"/>
  <c r="R3401"/>
  <c r="P3401"/>
  <c r="BI3399"/>
  <c r="BH3399"/>
  <c r="BG3399"/>
  <c r="BF3399"/>
  <c r="T3399"/>
  <c r="R3399"/>
  <c r="P3399"/>
  <c r="BI3397"/>
  <c r="BH3397"/>
  <c r="BG3397"/>
  <c r="BF3397"/>
  <c r="T3397"/>
  <c r="R3397"/>
  <c r="P3397"/>
  <c r="BI3395"/>
  <c r="BH3395"/>
  <c r="BG3395"/>
  <c r="BF3395"/>
  <c r="T3395"/>
  <c r="R3395"/>
  <c r="P3395"/>
  <c r="BI3393"/>
  <c r="BH3393"/>
  <c r="BG3393"/>
  <c r="BF3393"/>
  <c r="T3393"/>
  <c r="R3393"/>
  <c r="P3393"/>
  <c r="BI3391"/>
  <c r="BH3391"/>
  <c r="BG3391"/>
  <c r="BF3391"/>
  <c r="T3391"/>
  <c r="R3391"/>
  <c r="P3391"/>
  <c r="BI3389"/>
  <c r="BH3389"/>
  <c r="BG3389"/>
  <c r="BF3389"/>
  <c r="T3389"/>
  <c r="R3389"/>
  <c r="P3389"/>
  <c r="BI3387"/>
  <c r="BH3387"/>
  <c r="BG3387"/>
  <c r="BF3387"/>
  <c r="T3387"/>
  <c r="R3387"/>
  <c r="P3387"/>
  <c r="BI3385"/>
  <c r="BH3385"/>
  <c r="BG3385"/>
  <c r="BF3385"/>
  <c r="T3385"/>
  <c r="R3385"/>
  <c r="P3385"/>
  <c r="BI3383"/>
  <c r="BH3383"/>
  <c r="BG3383"/>
  <c r="BF3383"/>
  <c r="T3383"/>
  <c r="R3383"/>
  <c r="P3383"/>
  <c r="BI3381"/>
  <c r="BH3381"/>
  <c r="BG3381"/>
  <c r="BF3381"/>
  <c r="T3381"/>
  <c r="R3381"/>
  <c r="P3381"/>
  <c r="BI3379"/>
  <c r="BH3379"/>
  <c r="BG3379"/>
  <c r="BF3379"/>
  <c r="T3379"/>
  <c r="R3379"/>
  <c r="P3379"/>
  <c r="BI3377"/>
  <c r="BH3377"/>
  <c r="BG3377"/>
  <c r="BF3377"/>
  <c r="T3377"/>
  <c r="R3377"/>
  <c r="P3377"/>
  <c r="BI3375"/>
  <c r="BH3375"/>
  <c r="BG3375"/>
  <c r="BF3375"/>
  <c r="T3375"/>
  <c r="R3375"/>
  <c r="P3375"/>
  <c r="BI3373"/>
  <c r="BH3373"/>
  <c r="BG3373"/>
  <c r="BF3373"/>
  <c r="T3373"/>
  <c r="R3373"/>
  <c r="P3373"/>
  <c r="BI3371"/>
  <c r="BH3371"/>
  <c r="BG3371"/>
  <c r="BF3371"/>
  <c r="T3371"/>
  <c r="R3371"/>
  <c r="P3371"/>
  <c r="BI3369"/>
  <c r="BH3369"/>
  <c r="BG3369"/>
  <c r="BF3369"/>
  <c r="T3369"/>
  <c r="R3369"/>
  <c r="P3369"/>
  <c r="BI3367"/>
  <c r="BH3367"/>
  <c r="BG3367"/>
  <c r="BF3367"/>
  <c r="T3367"/>
  <c r="R3367"/>
  <c r="P3367"/>
  <c r="BI3365"/>
  <c r="BH3365"/>
  <c r="BG3365"/>
  <c r="BF3365"/>
  <c r="T3365"/>
  <c r="R3365"/>
  <c r="P3365"/>
  <c r="BI3363"/>
  <c r="BH3363"/>
  <c r="BG3363"/>
  <c r="BF3363"/>
  <c r="T3363"/>
  <c r="R3363"/>
  <c r="P3363"/>
  <c r="BI3361"/>
  <c r="BH3361"/>
  <c r="BG3361"/>
  <c r="BF3361"/>
  <c r="T3361"/>
  <c r="R3361"/>
  <c r="P3361"/>
  <c r="BI3359"/>
  <c r="BH3359"/>
  <c r="BG3359"/>
  <c r="BF3359"/>
  <c r="T3359"/>
  <c r="R3359"/>
  <c r="P3359"/>
  <c r="BI3357"/>
  <c r="BH3357"/>
  <c r="BG3357"/>
  <c r="BF3357"/>
  <c r="T3357"/>
  <c r="R3357"/>
  <c r="P3357"/>
  <c r="BI3355"/>
  <c r="BH3355"/>
  <c r="BG3355"/>
  <c r="BF3355"/>
  <c r="T3355"/>
  <c r="R3355"/>
  <c r="P3355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47"/>
  <c r="BH3347"/>
  <c r="BG3347"/>
  <c r="BF3347"/>
  <c r="T3347"/>
  <c r="R3347"/>
  <c r="P3347"/>
  <c r="BI3345"/>
  <c r="BH3345"/>
  <c r="BG3345"/>
  <c r="BF3345"/>
  <c r="T3345"/>
  <c r="R3345"/>
  <c r="P3345"/>
  <c r="BI3343"/>
  <c r="BH3343"/>
  <c r="BG3343"/>
  <c r="BF3343"/>
  <c r="T3343"/>
  <c r="R3343"/>
  <c r="P3343"/>
  <c r="BI3341"/>
  <c r="BH3341"/>
  <c r="BG3341"/>
  <c r="BF3341"/>
  <c r="T3341"/>
  <c r="R3341"/>
  <c r="P3341"/>
  <c r="BI3339"/>
  <c r="BH3339"/>
  <c r="BG3339"/>
  <c r="BF3339"/>
  <c r="T3339"/>
  <c r="R3339"/>
  <c r="P3339"/>
  <c r="BI3337"/>
  <c r="BH3337"/>
  <c r="BG3337"/>
  <c r="BF3337"/>
  <c r="T3337"/>
  <c r="R3337"/>
  <c r="P3337"/>
  <c r="BI3335"/>
  <c r="BH3335"/>
  <c r="BG3335"/>
  <c r="BF3335"/>
  <c r="T3335"/>
  <c r="R3335"/>
  <c r="P3335"/>
  <c r="BI3333"/>
  <c r="BH3333"/>
  <c r="BG3333"/>
  <c r="BF3333"/>
  <c r="T3333"/>
  <c r="R3333"/>
  <c r="P3333"/>
  <c r="BI3331"/>
  <c r="BH3331"/>
  <c r="BG3331"/>
  <c r="BF3331"/>
  <c r="T3331"/>
  <c r="R3331"/>
  <c r="P3331"/>
  <c r="BI3327"/>
  <c r="BH3327"/>
  <c r="BG3327"/>
  <c r="BF3327"/>
  <c r="T3327"/>
  <c r="R3327"/>
  <c r="P3327"/>
  <c r="BI3325"/>
  <c r="BH3325"/>
  <c r="BG3325"/>
  <c r="BF3325"/>
  <c r="T3325"/>
  <c r="R3325"/>
  <c r="P3325"/>
  <c r="BI3323"/>
  <c r="BH3323"/>
  <c r="BG3323"/>
  <c r="BF3323"/>
  <c r="T3323"/>
  <c r="R3323"/>
  <c r="P3323"/>
  <c r="BI3321"/>
  <c r="BH3321"/>
  <c r="BG3321"/>
  <c r="BF3321"/>
  <c r="T3321"/>
  <c r="R3321"/>
  <c r="P3321"/>
  <c r="BI3319"/>
  <c r="BH3319"/>
  <c r="BG3319"/>
  <c r="BF3319"/>
  <c r="T3319"/>
  <c r="R3319"/>
  <c r="P3319"/>
  <c r="BI3317"/>
  <c r="BH3317"/>
  <c r="BG3317"/>
  <c r="BF3317"/>
  <c r="T3317"/>
  <c r="R3317"/>
  <c r="P3317"/>
  <c r="BI3315"/>
  <c r="BH3315"/>
  <c r="BG3315"/>
  <c r="BF3315"/>
  <c r="T3315"/>
  <c r="R3315"/>
  <c r="P3315"/>
  <c r="BI3313"/>
  <c r="BH3313"/>
  <c r="BG3313"/>
  <c r="BF3313"/>
  <c r="T3313"/>
  <c r="R3313"/>
  <c r="P3313"/>
  <c r="BI3311"/>
  <c r="BH3311"/>
  <c r="BG3311"/>
  <c r="BF3311"/>
  <c r="T3311"/>
  <c r="R3311"/>
  <c r="P3311"/>
  <c r="BI3309"/>
  <c r="BH3309"/>
  <c r="BG3309"/>
  <c r="BF3309"/>
  <c r="T3309"/>
  <c r="R3309"/>
  <c r="P3309"/>
  <c r="BI3307"/>
  <c r="BH3307"/>
  <c r="BG3307"/>
  <c r="BF3307"/>
  <c r="T3307"/>
  <c r="R3307"/>
  <c r="P3307"/>
  <c r="BI3305"/>
  <c r="BH3305"/>
  <c r="BG3305"/>
  <c r="BF3305"/>
  <c r="T3305"/>
  <c r="R3305"/>
  <c r="P3305"/>
  <c r="BI3303"/>
  <c r="BH3303"/>
  <c r="BG3303"/>
  <c r="BF3303"/>
  <c r="T3303"/>
  <c r="R3303"/>
  <c r="P3303"/>
  <c r="BI3298"/>
  <c r="BH3298"/>
  <c r="BG3298"/>
  <c r="BF3298"/>
  <c r="T3298"/>
  <c r="R3298"/>
  <c r="P3298"/>
  <c r="BI3295"/>
  <c r="BH3295"/>
  <c r="BG3295"/>
  <c r="BF3295"/>
  <c r="T3295"/>
  <c r="R3295"/>
  <c r="P3295"/>
  <c r="BI3283"/>
  <c r="BH3283"/>
  <c r="BG3283"/>
  <c r="BF3283"/>
  <c r="T3283"/>
  <c r="R3283"/>
  <c r="P3283"/>
  <c r="BI3280"/>
  <c r="BH3280"/>
  <c r="BG3280"/>
  <c r="BF3280"/>
  <c r="T3280"/>
  <c r="R3280"/>
  <c r="P3280"/>
  <c r="BI3277"/>
  <c r="BH3277"/>
  <c r="BG3277"/>
  <c r="BF3277"/>
  <c r="T3277"/>
  <c r="R3277"/>
  <c r="P3277"/>
  <c r="BI3274"/>
  <c r="BH3274"/>
  <c r="BG3274"/>
  <c r="BF3274"/>
  <c r="T3274"/>
  <c r="R3274"/>
  <c r="P3274"/>
  <c r="BI3260"/>
  <c r="BH3260"/>
  <c r="BG3260"/>
  <c r="BF3260"/>
  <c r="T3260"/>
  <c r="R3260"/>
  <c r="P3260"/>
  <c r="BI3259"/>
  <c r="BH3259"/>
  <c r="BG3259"/>
  <c r="BF3259"/>
  <c r="T3259"/>
  <c r="R3259"/>
  <c r="P3259"/>
  <c r="BI3257"/>
  <c r="BH3257"/>
  <c r="BG3257"/>
  <c r="BF3257"/>
  <c r="T3257"/>
  <c r="R3257"/>
  <c r="P3257"/>
  <c r="BI3256"/>
  <c r="BH3256"/>
  <c r="BG3256"/>
  <c r="BF3256"/>
  <c r="T3256"/>
  <c r="R3256"/>
  <c r="P3256"/>
  <c r="BI3254"/>
  <c r="BH3254"/>
  <c r="BG3254"/>
  <c r="BF3254"/>
  <c r="T3254"/>
  <c r="R3254"/>
  <c r="P3254"/>
  <c r="BI3253"/>
  <c r="BH3253"/>
  <c r="BG3253"/>
  <c r="BF3253"/>
  <c r="T3253"/>
  <c r="R3253"/>
  <c r="P3253"/>
  <c r="BI3252"/>
  <c r="BH3252"/>
  <c r="BG3252"/>
  <c r="BF3252"/>
  <c r="T3252"/>
  <c r="R3252"/>
  <c r="P3252"/>
  <c r="BI3251"/>
  <c r="BH3251"/>
  <c r="BG3251"/>
  <c r="BF3251"/>
  <c r="T3251"/>
  <c r="R3251"/>
  <c r="P3251"/>
  <c r="BI3249"/>
  <c r="BH3249"/>
  <c r="BG3249"/>
  <c r="BF3249"/>
  <c r="T3249"/>
  <c r="R3249"/>
  <c r="P3249"/>
  <c r="BI3248"/>
  <c r="BH3248"/>
  <c r="BG3248"/>
  <c r="BF3248"/>
  <c r="T3248"/>
  <c r="R3248"/>
  <c r="P3248"/>
  <c r="BI3247"/>
  <c r="BH3247"/>
  <c r="BG3247"/>
  <c r="BF3247"/>
  <c r="T3247"/>
  <c r="R3247"/>
  <c r="P3247"/>
  <c r="BI3246"/>
  <c r="BH3246"/>
  <c r="BG3246"/>
  <c r="BF3246"/>
  <c r="T3246"/>
  <c r="R3246"/>
  <c r="P3246"/>
  <c r="BI3245"/>
  <c r="BH3245"/>
  <c r="BG3245"/>
  <c r="BF3245"/>
  <c r="T3245"/>
  <c r="R3245"/>
  <c r="P3245"/>
  <c r="BI3243"/>
  <c r="BH3243"/>
  <c r="BG3243"/>
  <c r="BF3243"/>
  <c r="T3243"/>
  <c r="R3243"/>
  <c r="P3243"/>
  <c r="BI3242"/>
  <c r="BH3242"/>
  <c r="BG3242"/>
  <c r="BF3242"/>
  <c r="T3242"/>
  <c r="R3242"/>
  <c r="P3242"/>
  <c r="BI3241"/>
  <c r="BH3241"/>
  <c r="BG3241"/>
  <c r="BF3241"/>
  <c r="T3241"/>
  <c r="R3241"/>
  <c r="P3241"/>
  <c r="BI3239"/>
  <c r="BH3239"/>
  <c r="BG3239"/>
  <c r="BF3239"/>
  <c r="T3239"/>
  <c r="R3239"/>
  <c r="P3239"/>
  <c r="BI3238"/>
  <c r="BH3238"/>
  <c r="BG3238"/>
  <c r="BF3238"/>
  <c r="T3238"/>
  <c r="R3238"/>
  <c r="P3238"/>
  <c r="BI3236"/>
  <c r="BH3236"/>
  <c r="BG3236"/>
  <c r="BF3236"/>
  <c r="T3236"/>
  <c r="R3236"/>
  <c r="P3236"/>
  <c r="BI3235"/>
  <c r="BH3235"/>
  <c r="BG3235"/>
  <c r="BF3235"/>
  <c r="T3235"/>
  <c r="R3235"/>
  <c r="P3235"/>
  <c r="BI3233"/>
  <c r="BH3233"/>
  <c r="BG3233"/>
  <c r="BF3233"/>
  <c r="T3233"/>
  <c r="R3233"/>
  <c r="P3233"/>
  <c r="BI3232"/>
  <c r="BH3232"/>
  <c r="BG3232"/>
  <c r="BF3232"/>
  <c r="T3232"/>
  <c r="R3232"/>
  <c r="P3232"/>
  <c r="BI3230"/>
  <c r="BH3230"/>
  <c r="BG3230"/>
  <c r="BF3230"/>
  <c r="T3230"/>
  <c r="R3230"/>
  <c r="P3230"/>
  <c r="BI3229"/>
  <c r="BH3229"/>
  <c r="BG3229"/>
  <c r="BF3229"/>
  <c r="T3229"/>
  <c r="R3229"/>
  <c r="P3229"/>
  <c r="BI3228"/>
  <c r="BH3228"/>
  <c r="BG3228"/>
  <c r="BF3228"/>
  <c r="T3228"/>
  <c r="R3228"/>
  <c r="P3228"/>
  <c r="BI3227"/>
  <c r="BH3227"/>
  <c r="BG3227"/>
  <c r="BF3227"/>
  <c r="T3227"/>
  <c r="R3227"/>
  <c r="P3227"/>
  <c r="BI3226"/>
  <c r="BH3226"/>
  <c r="BG3226"/>
  <c r="BF3226"/>
  <c r="T3226"/>
  <c r="R3226"/>
  <c r="P3226"/>
  <c r="BI3224"/>
  <c r="BH3224"/>
  <c r="BG3224"/>
  <c r="BF3224"/>
  <c r="T3224"/>
  <c r="R3224"/>
  <c r="P3224"/>
  <c r="BI3223"/>
  <c r="BH3223"/>
  <c r="BG3223"/>
  <c r="BF3223"/>
  <c r="T3223"/>
  <c r="R3223"/>
  <c r="P3223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9"/>
  <c r="BH3219"/>
  <c r="BG3219"/>
  <c r="BF3219"/>
  <c r="T3219"/>
  <c r="R3219"/>
  <c r="P3219"/>
  <c r="BI3217"/>
  <c r="BH3217"/>
  <c r="BG3217"/>
  <c r="BF3217"/>
  <c r="T3217"/>
  <c r="R3217"/>
  <c r="P3217"/>
  <c r="BI3216"/>
  <c r="BH3216"/>
  <c r="BG3216"/>
  <c r="BF3216"/>
  <c r="T3216"/>
  <c r="R3216"/>
  <c r="P3216"/>
  <c r="BI3215"/>
  <c r="BH3215"/>
  <c r="BG3215"/>
  <c r="BF3215"/>
  <c r="T3215"/>
  <c r="R3215"/>
  <c r="P3215"/>
  <c r="BI3213"/>
  <c r="BH3213"/>
  <c r="BG3213"/>
  <c r="BF3213"/>
  <c r="T3213"/>
  <c r="R3213"/>
  <c r="P3213"/>
  <c r="BI3211"/>
  <c r="BH3211"/>
  <c r="BG3211"/>
  <c r="BF3211"/>
  <c r="T3211"/>
  <c r="R3211"/>
  <c r="P3211"/>
  <c r="BI3209"/>
  <c r="BH3209"/>
  <c r="BG3209"/>
  <c r="BF3209"/>
  <c r="T3209"/>
  <c r="R3209"/>
  <c r="P3209"/>
  <c r="BI3207"/>
  <c r="BH3207"/>
  <c r="BG3207"/>
  <c r="BF3207"/>
  <c r="T3207"/>
  <c r="R3207"/>
  <c r="P3207"/>
  <c r="BI3204"/>
  <c r="BH3204"/>
  <c r="BG3204"/>
  <c r="BF3204"/>
  <c r="T3204"/>
  <c r="R3204"/>
  <c r="P3204"/>
  <c r="BI3201"/>
  <c r="BH3201"/>
  <c r="BG3201"/>
  <c r="BF3201"/>
  <c r="T3201"/>
  <c r="R3201"/>
  <c r="P3201"/>
  <c r="BI3200"/>
  <c r="BH3200"/>
  <c r="BG3200"/>
  <c r="BF3200"/>
  <c r="T3200"/>
  <c r="R3200"/>
  <c r="P3200"/>
  <c r="BI3199"/>
  <c r="BH3199"/>
  <c r="BG3199"/>
  <c r="BF3199"/>
  <c r="T3199"/>
  <c r="R3199"/>
  <c r="P3199"/>
  <c r="BI3197"/>
  <c r="BH3197"/>
  <c r="BG3197"/>
  <c r="BF3197"/>
  <c r="T3197"/>
  <c r="R3197"/>
  <c r="P3197"/>
  <c r="BI3196"/>
  <c r="BH3196"/>
  <c r="BG3196"/>
  <c r="BF3196"/>
  <c r="T3196"/>
  <c r="R3196"/>
  <c r="P3196"/>
  <c r="BI3195"/>
  <c r="BH3195"/>
  <c r="BG3195"/>
  <c r="BF3195"/>
  <c r="T3195"/>
  <c r="R3195"/>
  <c r="P3195"/>
  <c r="BI3193"/>
  <c r="BH3193"/>
  <c r="BG3193"/>
  <c r="BF3193"/>
  <c r="T3193"/>
  <c r="R3193"/>
  <c r="P3193"/>
  <c r="BI3192"/>
  <c r="BH3192"/>
  <c r="BG3192"/>
  <c r="BF3192"/>
  <c r="T3192"/>
  <c r="R3192"/>
  <c r="P3192"/>
  <c r="BI3190"/>
  <c r="BH3190"/>
  <c r="BG3190"/>
  <c r="BF3190"/>
  <c r="T3190"/>
  <c r="R3190"/>
  <c r="P3190"/>
  <c r="BI3188"/>
  <c r="BH3188"/>
  <c r="BG3188"/>
  <c r="BF3188"/>
  <c r="T3188"/>
  <c r="R3188"/>
  <c r="P3188"/>
  <c r="BI3185"/>
  <c r="BH3185"/>
  <c r="BG3185"/>
  <c r="BF3185"/>
  <c r="T3185"/>
  <c r="R3185"/>
  <c r="P3185"/>
  <c r="BI3183"/>
  <c r="BH3183"/>
  <c r="BG3183"/>
  <c r="BF3183"/>
  <c r="T3183"/>
  <c r="R3183"/>
  <c r="P3183"/>
  <c r="BI3181"/>
  <c r="BH3181"/>
  <c r="BG3181"/>
  <c r="BF3181"/>
  <c r="T3181"/>
  <c r="R3181"/>
  <c r="P3181"/>
  <c r="BI3179"/>
  <c r="BH3179"/>
  <c r="BG3179"/>
  <c r="BF3179"/>
  <c r="T3179"/>
  <c r="R3179"/>
  <c r="P3179"/>
  <c r="BI3177"/>
  <c r="BH3177"/>
  <c r="BG3177"/>
  <c r="BF3177"/>
  <c r="T3177"/>
  <c r="R3177"/>
  <c r="P3177"/>
  <c r="BI3176"/>
  <c r="BH3176"/>
  <c r="BG3176"/>
  <c r="BF3176"/>
  <c r="T3176"/>
  <c r="R3176"/>
  <c r="P3176"/>
  <c r="BI3175"/>
  <c r="BH3175"/>
  <c r="BG3175"/>
  <c r="BF3175"/>
  <c r="T3175"/>
  <c r="R3175"/>
  <c r="P3175"/>
  <c r="BI3173"/>
  <c r="BH3173"/>
  <c r="BG3173"/>
  <c r="BF3173"/>
  <c r="T3173"/>
  <c r="R3173"/>
  <c r="P3173"/>
  <c r="BI3171"/>
  <c r="BH3171"/>
  <c r="BG3171"/>
  <c r="BF3171"/>
  <c r="T3171"/>
  <c r="R3171"/>
  <c r="P3171"/>
  <c r="BI3169"/>
  <c r="BH3169"/>
  <c r="BG3169"/>
  <c r="BF3169"/>
  <c r="T3169"/>
  <c r="R3169"/>
  <c r="P3169"/>
  <c r="BI3167"/>
  <c r="BH3167"/>
  <c r="BG3167"/>
  <c r="BF3167"/>
  <c r="T3167"/>
  <c r="R3167"/>
  <c r="P3167"/>
  <c r="BI3165"/>
  <c r="BH3165"/>
  <c r="BG3165"/>
  <c r="BF3165"/>
  <c r="T3165"/>
  <c r="R3165"/>
  <c r="P3165"/>
  <c r="BI3163"/>
  <c r="BH3163"/>
  <c r="BG3163"/>
  <c r="BF3163"/>
  <c r="T3163"/>
  <c r="R3163"/>
  <c r="P3163"/>
  <c r="BI3160"/>
  <c r="BH3160"/>
  <c r="BG3160"/>
  <c r="BF3160"/>
  <c r="T3160"/>
  <c r="R3160"/>
  <c r="P3160"/>
  <c r="BI3158"/>
  <c r="BH3158"/>
  <c r="BG3158"/>
  <c r="BF3158"/>
  <c r="T3158"/>
  <c r="R3158"/>
  <c r="P3158"/>
  <c r="BI3156"/>
  <c r="BH3156"/>
  <c r="BG3156"/>
  <c r="BF3156"/>
  <c r="T3156"/>
  <c r="R3156"/>
  <c r="P3156"/>
  <c r="BI3154"/>
  <c r="BH3154"/>
  <c r="BG3154"/>
  <c r="BF3154"/>
  <c r="T3154"/>
  <c r="R3154"/>
  <c r="P3154"/>
  <c r="BI3152"/>
  <c r="BH3152"/>
  <c r="BG3152"/>
  <c r="BF3152"/>
  <c r="T3152"/>
  <c r="R3152"/>
  <c r="P3152"/>
  <c r="BI3150"/>
  <c r="BH3150"/>
  <c r="BG3150"/>
  <c r="BF3150"/>
  <c r="T3150"/>
  <c r="R3150"/>
  <c r="P3150"/>
  <c r="BI3148"/>
  <c r="BH3148"/>
  <c r="BG3148"/>
  <c r="BF3148"/>
  <c r="T3148"/>
  <c r="R3148"/>
  <c r="P3148"/>
  <c r="BI3147"/>
  <c r="BH3147"/>
  <c r="BG3147"/>
  <c r="BF3147"/>
  <c r="T3147"/>
  <c r="R3147"/>
  <c r="P3147"/>
  <c r="BI3145"/>
  <c r="BH3145"/>
  <c r="BG3145"/>
  <c r="BF3145"/>
  <c r="T3145"/>
  <c r="R3145"/>
  <c r="P3145"/>
  <c r="BI3143"/>
  <c r="BH3143"/>
  <c r="BG3143"/>
  <c r="BF3143"/>
  <c r="T3143"/>
  <c r="R3143"/>
  <c r="P3143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7"/>
  <c r="BH3137"/>
  <c r="BG3137"/>
  <c r="BF3137"/>
  <c r="T3137"/>
  <c r="R3137"/>
  <c r="P3137"/>
  <c r="BI3136"/>
  <c r="BH3136"/>
  <c r="BG3136"/>
  <c r="BF3136"/>
  <c r="T3136"/>
  <c r="R3136"/>
  <c r="P3136"/>
  <c r="BI3135"/>
  <c r="BH3135"/>
  <c r="BG3135"/>
  <c r="BF3135"/>
  <c r="T3135"/>
  <c r="R3135"/>
  <c r="P3135"/>
  <c r="BI3134"/>
  <c r="BH3134"/>
  <c r="BG3134"/>
  <c r="BF3134"/>
  <c r="T3134"/>
  <c r="R3134"/>
  <c r="P3134"/>
  <c r="BI3132"/>
  <c r="BH3132"/>
  <c r="BG3132"/>
  <c r="BF3132"/>
  <c r="T3132"/>
  <c r="R3132"/>
  <c r="P3132"/>
  <c r="BI3131"/>
  <c r="BH3131"/>
  <c r="BG3131"/>
  <c r="BF3131"/>
  <c r="T3131"/>
  <c r="R3131"/>
  <c r="P3131"/>
  <c r="BI3129"/>
  <c r="BH3129"/>
  <c r="BG3129"/>
  <c r="BF3129"/>
  <c r="T3129"/>
  <c r="R3129"/>
  <c r="P3129"/>
  <c r="BI3128"/>
  <c r="BH3128"/>
  <c r="BG3128"/>
  <c r="BF3128"/>
  <c r="T3128"/>
  <c r="R3128"/>
  <c r="P3128"/>
  <c r="BI3127"/>
  <c r="BH3127"/>
  <c r="BG3127"/>
  <c r="BF3127"/>
  <c r="T3127"/>
  <c r="R3127"/>
  <c r="P3127"/>
  <c r="BI3125"/>
  <c r="BH3125"/>
  <c r="BG3125"/>
  <c r="BF3125"/>
  <c r="T3125"/>
  <c r="R3125"/>
  <c r="P3125"/>
  <c r="BI3124"/>
  <c r="BH3124"/>
  <c r="BG3124"/>
  <c r="BF3124"/>
  <c r="T3124"/>
  <c r="R3124"/>
  <c r="P3124"/>
  <c r="BI3121"/>
  <c r="BH3121"/>
  <c r="BG3121"/>
  <c r="BF3121"/>
  <c r="T3121"/>
  <c r="R3121"/>
  <c r="P3121"/>
  <c r="BI3120"/>
  <c r="BH3120"/>
  <c r="BG3120"/>
  <c r="BF3120"/>
  <c r="T3120"/>
  <c r="R3120"/>
  <c r="P3120"/>
  <c r="BI3119"/>
  <c r="BH3119"/>
  <c r="BG3119"/>
  <c r="BF3119"/>
  <c r="T3119"/>
  <c r="R3119"/>
  <c r="P3119"/>
  <c r="BI3118"/>
  <c r="BH3118"/>
  <c r="BG3118"/>
  <c r="BF3118"/>
  <c r="T3118"/>
  <c r="R3118"/>
  <c r="P3118"/>
  <c r="BI3117"/>
  <c r="BH3117"/>
  <c r="BG3117"/>
  <c r="BF3117"/>
  <c r="T3117"/>
  <c r="R3117"/>
  <c r="P3117"/>
  <c r="BI3115"/>
  <c r="BH3115"/>
  <c r="BG3115"/>
  <c r="BF3115"/>
  <c r="T3115"/>
  <c r="R3115"/>
  <c r="P3115"/>
  <c r="BI3114"/>
  <c r="BH3114"/>
  <c r="BG3114"/>
  <c r="BF3114"/>
  <c r="T3114"/>
  <c r="R3114"/>
  <c r="P3114"/>
  <c r="BI3113"/>
  <c r="BH3113"/>
  <c r="BG3113"/>
  <c r="BF3113"/>
  <c r="T3113"/>
  <c r="R3113"/>
  <c r="P3113"/>
  <c r="BI3112"/>
  <c r="BH3112"/>
  <c r="BG3112"/>
  <c r="BF3112"/>
  <c r="T3112"/>
  <c r="R3112"/>
  <c r="P3112"/>
  <c r="BI3111"/>
  <c r="BH3111"/>
  <c r="BG3111"/>
  <c r="BF3111"/>
  <c r="T3111"/>
  <c r="R3111"/>
  <c r="P3111"/>
  <c r="BI3109"/>
  <c r="BH3109"/>
  <c r="BG3109"/>
  <c r="BF3109"/>
  <c r="T3109"/>
  <c r="R3109"/>
  <c r="P3109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5"/>
  <c r="BH3105"/>
  <c r="BG3105"/>
  <c r="BF3105"/>
  <c r="T3105"/>
  <c r="R3105"/>
  <c r="P3105"/>
  <c r="BI3104"/>
  <c r="BH3104"/>
  <c r="BG3104"/>
  <c r="BF3104"/>
  <c r="T3104"/>
  <c r="R3104"/>
  <c r="P3104"/>
  <c r="BI3103"/>
  <c r="BH3103"/>
  <c r="BG3103"/>
  <c r="BF3103"/>
  <c r="T3103"/>
  <c r="R3103"/>
  <c r="P3103"/>
  <c r="BI3102"/>
  <c r="BH3102"/>
  <c r="BG3102"/>
  <c r="BF3102"/>
  <c r="T3102"/>
  <c r="R3102"/>
  <c r="P3102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8"/>
  <c r="BH3098"/>
  <c r="BG3098"/>
  <c r="BF3098"/>
  <c r="T3098"/>
  <c r="R3098"/>
  <c r="P3098"/>
  <c r="BI3096"/>
  <c r="BH3096"/>
  <c r="BG3096"/>
  <c r="BF3096"/>
  <c r="T3096"/>
  <c r="R3096"/>
  <c r="P3096"/>
  <c r="BI3094"/>
  <c r="BH3094"/>
  <c r="BG3094"/>
  <c r="BF3094"/>
  <c r="T3094"/>
  <c r="R3094"/>
  <c r="P3094"/>
  <c r="BI3091"/>
  <c r="BH3091"/>
  <c r="BG3091"/>
  <c r="BF3091"/>
  <c r="T3091"/>
  <c r="R3091"/>
  <c r="P3091"/>
  <c r="BI3089"/>
  <c r="BH3089"/>
  <c r="BG3089"/>
  <c r="BF3089"/>
  <c r="T3089"/>
  <c r="R3089"/>
  <c r="P3089"/>
  <c r="BI3087"/>
  <c r="BH3087"/>
  <c r="BG3087"/>
  <c r="BF3087"/>
  <c r="T3087"/>
  <c r="R3087"/>
  <c r="P3087"/>
  <c r="BI3086"/>
  <c r="BH3086"/>
  <c r="BG3086"/>
  <c r="BF3086"/>
  <c r="T3086"/>
  <c r="R3086"/>
  <c r="P3086"/>
  <c r="BI3085"/>
  <c r="BH3085"/>
  <c r="BG3085"/>
  <c r="BF3085"/>
  <c r="T3085"/>
  <c r="R3085"/>
  <c r="P3085"/>
  <c r="BI3083"/>
  <c r="BH3083"/>
  <c r="BG3083"/>
  <c r="BF3083"/>
  <c r="T3083"/>
  <c r="R3083"/>
  <c r="P3083"/>
  <c r="BI3082"/>
  <c r="BH3082"/>
  <c r="BG3082"/>
  <c r="BF3082"/>
  <c r="T3082"/>
  <c r="R3082"/>
  <c r="P3082"/>
  <c r="BI3080"/>
  <c r="BH3080"/>
  <c r="BG3080"/>
  <c r="BF3080"/>
  <c r="T3080"/>
  <c r="R3080"/>
  <c r="P3080"/>
  <c r="BI3079"/>
  <c r="BH3079"/>
  <c r="BG3079"/>
  <c r="BF3079"/>
  <c r="T3079"/>
  <c r="R3079"/>
  <c r="P3079"/>
  <c r="BI3078"/>
  <c r="BH3078"/>
  <c r="BG3078"/>
  <c r="BF3078"/>
  <c r="T3078"/>
  <c r="R3078"/>
  <c r="P3078"/>
  <c r="BI3077"/>
  <c r="BH3077"/>
  <c r="BG3077"/>
  <c r="BF3077"/>
  <c r="T3077"/>
  <c r="R3077"/>
  <c r="P3077"/>
  <c r="BI3076"/>
  <c r="BH3076"/>
  <c r="BG3076"/>
  <c r="BF3076"/>
  <c r="T3076"/>
  <c r="R3076"/>
  <c r="P3076"/>
  <c r="BI3075"/>
  <c r="BH3075"/>
  <c r="BG3075"/>
  <c r="BF3075"/>
  <c r="T3075"/>
  <c r="R3075"/>
  <c r="P3075"/>
  <c r="BI3074"/>
  <c r="BH3074"/>
  <c r="BG3074"/>
  <c r="BF3074"/>
  <c r="T3074"/>
  <c r="R3074"/>
  <c r="P3074"/>
  <c r="BI3073"/>
  <c r="BH3073"/>
  <c r="BG3073"/>
  <c r="BF3073"/>
  <c r="T3073"/>
  <c r="R3073"/>
  <c r="P3073"/>
  <c r="BI3072"/>
  <c r="BH3072"/>
  <c r="BG3072"/>
  <c r="BF3072"/>
  <c r="T3072"/>
  <c r="R3072"/>
  <c r="P3072"/>
  <c r="BI3071"/>
  <c r="BH3071"/>
  <c r="BG3071"/>
  <c r="BF3071"/>
  <c r="T3071"/>
  <c r="R3071"/>
  <c r="P3071"/>
  <c r="BI3070"/>
  <c r="BH3070"/>
  <c r="BG3070"/>
  <c r="BF3070"/>
  <c r="T3070"/>
  <c r="R3070"/>
  <c r="P3070"/>
  <c r="BI3068"/>
  <c r="BH3068"/>
  <c r="BG3068"/>
  <c r="BF3068"/>
  <c r="T3068"/>
  <c r="R3068"/>
  <c r="P3068"/>
  <c r="BI3067"/>
  <c r="BH3067"/>
  <c r="BG3067"/>
  <c r="BF3067"/>
  <c r="T3067"/>
  <c r="R3067"/>
  <c r="P3067"/>
  <c r="BI3065"/>
  <c r="BH3065"/>
  <c r="BG3065"/>
  <c r="BF3065"/>
  <c r="T3065"/>
  <c r="R3065"/>
  <c r="P3065"/>
  <c r="BI3064"/>
  <c r="BH3064"/>
  <c r="BG3064"/>
  <c r="BF3064"/>
  <c r="T3064"/>
  <c r="R3064"/>
  <c r="P3064"/>
  <c r="BI3063"/>
  <c r="BH3063"/>
  <c r="BG3063"/>
  <c r="BF3063"/>
  <c r="T3063"/>
  <c r="R3063"/>
  <c r="P3063"/>
  <c r="BI3062"/>
  <c r="BH3062"/>
  <c r="BG3062"/>
  <c r="BF3062"/>
  <c r="T3062"/>
  <c r="R3062"/>
  <c r="P3062"/>
  <c r="BI3060"/>
  <c r="BH3060"/>
  <c r="BG3060"/>
  <c r="BF3060"/>
  <c r="T3060"/>
  <c r="R3060"/>
  <c r="P3060"/>
  <c r="BI3059"/>
  <c r="BH3059"/>
  <c r="BG3059"/>
  <c r="BF3059"/>
  <c r="T3059"/>
  <c r="R3059"/>
  <c r="P3059"/>
  <c r="BI3058"/>
  <c r="BH3058"/>
  <c r="BG3058"/>
  <c r="BF3058"/>
  <c r="T3058"/>
  <c r="R3058"/>
  <c r="P3058"/>
  <c r="BI3056"/>
  <c r="BH3056"/>
  <c r="BG3056"/>
  <c r="BF3056"/>
  <c r="T3056"/>
  <c r="R3056"/>
  <c r="P3056"/>
  <c r="BI3055"/>
  <c r="BH3055"/>
  <c r="BG3055"/>
  <c r="BF3055"/>
  <c r="T3055"/>
  <c r="R3055"/>
  <c r="P3055"/>
  <c r="BI3053"/>
  <c r="BH3053"/>
  <c r="BG3053"/>
  <c r="BF3053"/>
  <c r="T3053"/>
  <c r="R3053"/>
  <c r="P3053"/>
  <c r="BI3052"/>
  <c r="BH3052"/>
  <c r="BG3052"/>
  <c r="BF3052"/>
  <c r="T3052"/>
  <c r="R3052"/>
  <c r="P3052"/>
  <c r="BI3050"/>
  <c r="BH3050"/>
  <c r="BG3050"/>
  <c r="BF3050"/>
  <c r="T3050"/>
  <c r="R3050"/>
  <c r="P3050"/>
  <c r="BI3047"/>
  <c r="BH3047"/>
  <c r="BG3047"/>
  <c r="BF3047"/>
  <c r="T3047"/>
  <c r="R3047"/>
  <c r="P3047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2"/>
  <c r="BH3042"/>
  <c r="BG3042"/>
  <c r="BF3042"/>
  <c r="T3042"/>
  <c r="R3042"/>
  <c r="P3042"/>
  <c r="BI3041"/>
  <c r="BH3041"/>
  <c r="BG3041"/>
  <c r="BF3041"/>
  <c r="T3041"/>
  <c r="R3041"/>
  <c r="P3041"/>
  <c r="BI3039"/>
  <c r="BH3039"/>
  <c r="BG3039"/>
  <c r="BF3039"/>
  <c r="T3039"/>
  <c r="R3039"/>
  <c r="P3039"/>
  <c r="BI3038"/>
  <c r="BH3038"/>
  <c r="BG3038"/>
  <c r="BF3038"/>
  <c r="T3038"/>
  <c r="R3038"/>
  <c r="P3038"/>
  <c r="BI3036"/>
  <c r="BH3036"/>
  <c r="BG3036"/>
  <c r="BF3036"/>
  <c r="T3036"/>
  <c r="R3036"/>
  <c r="P3036"/>
  <c r="BI3034"/>
  <c r="BH3034"/>
  <c r="BG3034"/>
  <c r="BF3034"/>
  <c r="T3034"/>
  <c r="R3034"/>
  <c r="P3034"/>
  <c r="BI3032"/>
  <c r="BH3032"/>
  <c r="BG3032"/>
  <c r="BF3032"/>
  <c r="T3032"/>
  <c r="R3032"/>
  <c r="P3032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19"/>
  <c r="BH3019"/>
  <c r="BG3019"/>
  <c r="BF3019"/>
  <c r="T3019"/>
  <c r="R3019"/>
  <c r="P3019"/>
  <c r="BI3018"/>
  <c r="BH3018"/>
  <c r="BG3018"/>
  <c r="BF3018"/>
  <c r="T3018"/>
  <c r="R3018"/>
  <c r="P3018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9"/>
  <c r="BH3009"/>
  <c r="BG3009"/>
  <c r="BF3009"/>
  <c r="T3009"/>
  <c r="R3009"/>
  <c r="P3009"/>
  <c r="BI3008"/>
  <c r="BH3008"/>
  <c r="BG3008"/>
  <c r="BF3008"/>
  <c r="T3008"/>
  <c r="R3008"/>
  <c r="P3008"/>
  <c r="BI3007"/>
  <c r="BH3007"/>
  <c r="BG3007"/>
  <c r="BF3007"/>
  <c r="T3007"/>
  <c r="R3007"/>
  <c r="P3007"/>
  <c r="BI3006"/>
  <c r="BH3006"/>
  <c r="BG3006"/>
  <c r="BF3006"/>
  <c r="T3006"/>
  <c r="R3006"/>
  <c r="P3006"/>
  <c r="BI3005"/>
  <c r="BH3005"/>
  <c r="BG3005"/>
  <c r="BF3005"/>
  <c r="T3005"/>
  <c r="R3005"/>
  <c r="P3005"/>
  <c r="BI3004"/>
  <c r="BH3004"/>
  <c r="BG3004"/>
  <c r="BF3004"/>
  <c r="T3004"/>
  <c r="R3004"/>
  <c r="P3004"/>
  <c r="BI3003"/>
  <c r="BH3003"/>
  <c r="BG3003"/>
  <c r="BF3003"/>
  <c r="T3003"/>
  <c r="R3003"/>
  <c r="P3003"/>
  <c r="BI3002"/>
  <c r="BH3002"/>
  <c r="BG3002"/>
  <c r="BF3002"/>
  <c r="T3002"/>
  <c r="R3002"/>
  <c r="P3002"/>
  <c r="BI3001"/>
  <c r="BH3001"/>
  <c r="BG3001"/>
  <c r="BF3001"/>
  <c r="T3001"/>
  <c r="R3001"/>
  <c r="P3001"/>
  <c r="BI3000"/>
  <c r="BH3000"/>
  <c r="BG3000"/>
  <c r="BF3000"/>
  <c r="T3000"/>
  <c r="R3000"/>
  <c r="P3000"/>
  <c r="BI2996"/>
  <c r="BH2996"/>
  <c r="BG2996"/>
  <c r="BF2996"/>
  <c r="T2996"/>
  <c r="R2996"/>
  <c r="P2996"/>
  <c r="BI2995"/>
  <c r="BH2995"/>
  <c r="BG2995"/>
  <c r="BF2995"/>
  <c r="T2995"/>
  <c r="R2995"/>
  <c r="P2995"/>
  <c r="BI2994"/>
  <c r="BH2994"/>
  <c r="BG2994"/>
  <c r="BF2994"/>
  <c r="T2994"/>
  <c r="R2994"/>
  <c r="P2994"/>
  <c r="BI2993"/>
  <c r="BH2993"/>
  <c r="BG2993"/>
  <c r="BF2993"/>
  <c r="T2993"/>
  <c r="R2993"/>
  <c r="P2993"/>
  <c r="BI2992"/>
  <c r="BH2992"/>
  <c r="BG2992"/>
  <c r="BF2992"/>
  <c r="T2992"/>
  <c r="R2992"/>
  <c r="P2992"/>
  <c r="BI2991"/>
  <c r="BH2991"/>
  <c r="BG2991"/>
  <c r="BF2991"/>
  <c r="T2991"/>
  <c r="R2991"/>
  <c r="P2991"/>
  <c r="BI2990"/>
  <c r="BH2990"/>
  <c r="BG2990"/>
  <c r="BF2990"/>
  <c r="T2990"/>
  <c r="R2990"/>
  <c r="P2990"/>
  <c r="BI2989"/>
  <c r="BH2989"/>
  <c r="BG2989"/>
  <c r="BF2989"/>
  <c r="T2989"/>
  <c r="R2989"/>
  <c r="P2989"/>
  <c r="BI2988"/>
  <c r="BH2988"/>
  <c r="BG2988"/>
  <c r="BF2988"/>
  <c r="T2988"/>
  <c r="R2988"/>
  <c r="P2988"/>
  <c r="BI2987"/>
  <c r="BH2987"/>
  <c r="BG2987"/>
  <c r="BF2987"/>
  <c r="T2987"/>
  <c r="R2987"/>
  <c r="P2987"/>
  <c r="BI2986"/>
  <c r="BH2986"/>
  <c r="BG2986"/>
  <c r="BF2986"/>
  <c r="T2986"/>
  <c r="R2986"/>
  <c r="P2986"/>
  <c r="BI2985"/>
  <c r="BH2985"/>
  <c r="BG2985"/>
  <c r="BF2985"/>
  <c r="T2985"/>
  <c r="R2985"/>
  <c r="P2985"/>
  <c r="BI2982"/>
  <c r="BH2982"/>
  <c r="BG2982"/>
  <c r="BF2982"/>
  <c r="T2982"/>
  <c r="R2982"/>
  <c r="P2982"/>
  <c r="BI2981"/>
  <c r="BH2981"/>
  <c r="BG2981"/>
  <c r="BF2981"/>
  <c r="T2981"/>
  <c r="R2981"/>
  <c r="P2981"/>
  <c r="BI2980"/>
  <c r="BH2980"/>
  <c r="BG2980"/>
  <c r="BF2980"/>
  <c r="T2980"/>
  <c r="R2980"/>
  <c r="P2980"/>
  <c r="BI2979"/>
  <c r="BH2979"/>
  <c r="BG2979"/>
  <c r="BF2979"/>
  <c r="T2979"/>
  <c r="R2979"/>
  <c r="P2979"/>
  <c r="BI2978"/>
  <c r="BH2978"/>
  <c r="BG2978"/>
  <c r="BF2978"/>
  <c r="T2978"/>
  <c r="R2978"/>
  <c r="P2978"/>
  <c r="BI2977"/>
  <c r="BH2977"/>
  <c r="BG2977"/>
  <c r="BF2977"/>
  <c r="T2977"/>
  <c r="R2977"/>
  <c r="P2977"/>
  <c r="BI2976"/>
  <c r="BH2976"/>
  <c r="BG2976"/>
  <c r="BF2976"/>
  <c r="T2976"/>
  <c r="R2976"/>
  <c r="P2976"/>
  <c r="BI2975"/>
  <c r="BH2975"/>
  <c r="BG2975"/>
  <c r="BF2975"/>
  <c r="T2975"/>
  <c r="R2975"/>
  <c r="P2975"/>
  <c r="BI2974"/>
  <c r="BH2974"/>
  <c r="BG2974"/>
  <c r="BF2974"/>
  <c r="T2974"/>
  <c r="R2974"/>
  <c r="P2974"/>
  <c r="BI2973"/>
  <c r="BH2973"/>
  <c r="BG2973"/>
  <c r="BF2973"/>
  <c r="T2973"/>
  <c r="R2973"/>
  <c r="P2973"/>
  <c r="BI2970"/>
  <c r="BH2970"/>
  <c r="BG2970"/>
  <c r="BF2970"/>
  <c r="T2970"/>
  <c r="R2970"/>
  <c r="P2970"/>
  <c r="BI2969"/>
  <c r="BH2969"/>
  <c r="BG2969"/>
  <c r="BF2969"/>
  <c r="T2969"/>
  <c r="R2969"/>
  <c r="P2969"/>
  <c r="BI2967"/>
  <c r="BH2967"/>
  <c r="BG2967"/>
  <c r="BF2967"/>
  <c r="T2967"/>
  <c r="R2967"/>
  <c r="P2967"/>
  <c r="BI2966"/>
  <c r="BH2966"/>
  <c r="BG2966"/>
  <c r="BF2966"/>
  <c r="T2966"/>
  <c r="R2966"/>
  <c r="P2966"/>
  <c r="BI2964"/>
  <c r="BH2964"/>
  <c r="BG2964"/>
  <c r="BF2964"/>
  <c r="T2964"/>
  <c r="R2964"/>
  <c r="P2964"/>
  <c r="BI2963"/>
  <c r="BH2963"/>
  <c r="BG2963"/>
  <c r="BF2963"/>
  <c r="T2963"/>
  <c r="R2963"/>
  <c r="P2963"/>
  <c r="BI2960"/>
  <c r="BH2960"/>
  <c r="BG2960"/>
  <c r="BF2960"/>
  <c r="T2960"/>
  <c r="R2960"/>
  <c r="P2960"/>
  <c r="BI2959"/>
  <c r="BH2959"/>
  <c r="BG2959"/>
  <c r="BF2959"/>
  <c r="T2959"/>
  <c r="R2959"/>
  <c r="P2959"/>
  <c r="BI2958"/>
  <c r="BH2958"/>
  <c r="BG2958"/>
  <c r="BF2958"/>
  <c r="T2958"/>
  <c r="R2958"/>
  <c r="P2958"/>
  <c r="BI2955"/>
  <c r="BH2955"/>
  <c r="BG2955"/>
  <c r="BF2955"/>
  <c r="T2955"/>
  <c r="R2955"/>
  <c r="P2955"/>
  <c r="BI2953"/>
  <c r="BH2953"/>
  <c r="BG2953"/>
  <c r="BF2953"/>
  <c r="T2953"/>
  <c r="R2953"/>
  <c r="P2953"/>
  <c r="BI2952"/>
  <c r="BH2952"/>
  <c r="BG2952"/>
  <c r="BF2952"/>
  <c r="T2952"/>
  <c r="R2952"/>
  <c r="P2952"/>
  <c r="BI2951"/>
  <c r="BH2951"/>
  <c r="BG2951"/>
  <c r="BF2951"/>
  <c r="T2951"/>
  <c r="R2951"/>
  <c r="P2951"/>
  <c r="BI2950"/>
  <c r="BH2950"/>
  <c r="BG2950"/>
  <c r="BF2950"/>
  <c r="T2950"/>
  <c r="R2950"/>
  <c r="P2950"/>
  <c r="BI2947"/>
  <c r="BH2947"/>
  <c r="BG2947"/>
  <c r="BF2947"/>
  <c r="T2947"/>
  <c r="R2947"/>
  <c r="P2947"/>
  <c r="BI2946"/>
  <c r="BH2946"/>
  <c r="BG2946"/>
  <c r="BF2946"/>
  <c r="T2946"/>
  <c r="R2946"/>
  <c r="P2946"/>
  <c r="BI2943"/>
  <c r="BH2943"/>
  <c r="BG2943"/>
  <c r="BF2943"/>
  <c r="T2943"/>
  <c r="R2943"/>
  <c r="P2943"/>
  <c r="BI2939"/>
  <c r="BH2939"/>
  <c r="BG2939"/>
  <c r="BF2939"/>
  <c r="T2939"/>
  <c r="R2939"/>
  <c r="P2939"/>
  <c r="BI2931"/>
  <c r="BH2931"/>
  <c r="BG2931"/>
  <c r="BF2931"/>
  <c r="T2931"/>
  <c r="R2931"/>
  <c r="P2931"/>
  <c r="BI2928"/>
  <c r="BH2928"/>
  <c r="BG2928"/>
  <c r="BF2928"/>
  <c r="T2928"/>
  <c r="R2928"/>
  <c r="P2928"/>
  <c r="BI2925"/>
  <c r="BH2925"/>
  <c r="BG2925"/>
  <c r="BF2925"/>
  <c r="T2925"/>
  <c r="R2925"/>
  <c r="P2925"/>
  <c r="BI2922"/>
  <c r="BH2922"/>
  <c r="BG2922"/>
  <c r="BF2922"/>
  <c r="T2922"/>
  <c r="R2922"/>
  <c r="P2922"/>
  <c r="BI2921"/>
  <c r="BH2921"/>
  <c r="BG2921"/>
  <c r="BF2921"/>
  <c r="T2921"/>
  <c r="R2921"/>
  <c r="P2921"/>
  <c r="BI2918"/>
  <c r="BH2918"/>
  <c r="BG2918"/>
  <c r="BF2918"/>
  <c r="T2918"/>
  <c r="R2918"/>
  <c r="P2918"/>
  <c r="BI2913"/>
  <c r="BH2913"/>
  <c r="BG2913"/>
  <c r="BF2913"/>
  <c r="T2913"/>
  <c r="R2913"/>
  <c r="P2913"/>
  <c r="BI2911"/>
  <c r="BH2911"/>
  <c r="BG2911"/>
  <c r="BF2911"/>
  <c r="T2911"/>
  <c r="R2911"/>
  <c r="P2911"/>
  <c r="BI2908"/>
  <c r="BH2908"/>
  <c r="BG2908"/>
  <c r="BF2908"/>
  <c r="T2908"/>
  <c r="R2908"/>
  <c r="P2908"/>
  <c r="BI2905"/>
  <c r="BH2905"/>
  <c r="BG2905"/>
  <c r="BF2905"/>
  <c r="T2905"/>
  <c r="R2905"/>
  <c r="P2905"/>
  <c r="BI2886"/>
  <c r="BH2886"/>
  <c r="BG2886"/>
  <c r="BF2886"/>
  <c r="T2886"/>
  <c r="R2886"/>
  <c r="P2886"/>
  <c r="BI2882"/>
  <c r="BH2882"/>
  <c r="BG2882"/>
  <c r="BF2882"/>
  <c r="T2882"/>
  <c r="R2882"/>
  <c r="P2882"/>
  <c r="BI2875"/>
  <c r="BH2875"/>
  <c r="BG2875"/>
  <c r="BF2875"/>
  <c r="T2875"/>
  <c r="R2875"/>
  <c r="P2875"/>
  <c r="BI2874"/>
  <c r="BH2874"/>
  <c r="BG2874"/>
  <c r="BF2874"/>
  <c r="T2874"/>
  <c r="R2874"/>
  <c r="P2874"/>
  <c r="BI2871"/>
  <c r="BH2871"/>
  <c r="BG2871"/>
  <c r="BF2871"/>
  <c r="T2871"/>
  <c r="R2871"/>
  <c r="P2871"/>
  <c r="BI2870"/>
  <c r="BH2870"/>
  <c r="BG2870"/>
  <c r="BF2870"/>
  <c r="T2870"/>
  <c r="R2870"/>
  <c r="P2870"/>
  <c r="BI2868"/>
  <c r="BH2868"/>
  <c r="BG2868"/>
  <c r="BF2868"/>
  <c r="T2868"/>
  <c r="R2868"/>
  <c r="P2868"/>
  <c r="BI2850"/>
  <c r="BH2850"/>
  <c r="BG2850"/>
  <c r="BF2850"/>
  <c r="T2850"/>
  <c r="R2850"/>
  <c r="P2850"/>
  <c r="BI2847"/>
  <c r="BH2847"/>
  <c r="BG2847"/>
  <c r="BF2847"/>
  <c r="T2847"/>
  <c r="R2847"/>
  <c r="P2847"/>
  <c r="BI2843"/>
  <c r="BH2843"/>
  <c r="BG2843"/>
  <c r="BF2843"/>
  <c r="T2843"/>
  <c r="R2843"/>
  <c r="P2843"/>
  <c r="BI2840"/>
  <c r="BH2840"/>
  <c r="BG2840"/>
  <c r="BF2840"/>
  <c r="T2840"/>
  <c r="R2840"/>
  <c r="P2840"/>
  <c r="BI2838"/>
  <c r="BH2838"/>
  <c r="BG2838"/>
  <c r="BF2838"/>
  <c r="T2838"/>
  <c r="R2838"/>
  <c r="P2838"/>
  <c r="BI2836"/>
  <c r="BH2836"/>
  <c r="BG2836"/>
  <c r="BF2836"/>
  <c r="T2836"/>
  <c r="R2836"/>
  <c r="P2836"/>
  <c r="J86"/>
  <c r="BI2832"/>
  <c r="BH2832"/>
  <c r="BG2832"/>
  <c r="BF2832"/>
  <c r="T2832"/>
  <c r="R2832"/>
  <c r="P2832"/>
  <c r="BI2831"/>
  <c r="BH2831"/>
  <c r="BG2831"/>
  <c r="BF2831"/>
  <c r="T2831"/>
  <c r="R2831"/>
  <c r="P2831"/>
  <c r="BI2830"/>
  <c r="BH2830"/>
  <c r="BG2830"/>
  <c r="BF2830"/>
  <c r="T2830"/>
  <c r="R2830"/>
  <c r="P2830"/>
  <c r="BI2826"/>
  <c r="BH2826"/>
  <c r="BG2826"/>
  <c r="BF2826"/>
  <c r="T2826"/>
  <c r="R2826"/>
  <c r="P2826"/>
  <c r="BI2823"/>
  <c r="BH2823"/>
  <c r="BG2823"/>
  <c r="BF2823"/>
  <c r="T2823"/>
  <c r="R2823"/>
  <c r="P2823"/>
  <c r="BI2820"/>
  <c r="BH2820"/>
  <c r="BG2820"/>
  <c r="BF2820"/>
  <c r="T2820"/>
  <c r="R2820"/>
  <c r="P2820"/>
  <c r="BI2817"/>
  <c r="BH2817"/>
  <c r="BG2817"/>
  <c r="BF2817"/>
  <c r="T2817"/>
  <c r="R2817"/>
  <c r="P2817"/>
  <c r="BI2815"/>
  <c r="BH2815"/>
  <c r="BG2815"/>
  <c r="BF2815"/>
  <c r="T2815"/>
  <c r="R2815"/>
  <c r="P2815"/>
  <c r="BI2812"/>
  <c r="BH2812"/>
  <c r="BG2812"/>
  <c r="BF2812"/>
  <c r="T2812"/>
  <c r="R2812"/>
  <c r="P2812"/>
  <c r="BI2809"/>
  <c r="BH2809"/>
  <c r="BG2809"/>
  <c r="BF2809"/>
  <c r="T2809"/>
  <c r="R2809"/>
  <c r="P2809"/>
  <c r="BI2806"/>
  <c r="BH2806"/>
  <c r="BG2806"/>
  <c r="BF2806"/>
  <c r="T2806"/>
  <c r="R2806"/>
  <c r="P2806"/>
  <c r="BI2803"/>
  <c r="BH2803"/>
  <c r="BG2803"/>
  <c r="BF2803"/>
  <c r="T2803"/>
  <c r="R2803"/>
  <c r="P2803"/>
  <c r="BI2801"/>
  <c r="BH2801"/>
  <c r="BG2801"/>
  <c r="BF2801"/>
  <c r="T2801"/>
  <c r="R2801"/>
  <c r="P2801"/>
  <c r="BI2798"/>
  <c r="BH2798"/>
  <c r="BG2798"/>
  <c r="BF2798"/>
  <c r="T2798"/>
  <c r="R2798"/>
  <c r="P2798"/>
  <c r="BI2796"/>
  <c r="BH2796"/>
  <c r="BG2796"/>
  <c r="BF2796"/>
  <c r="T2796"/>
  <c r="R2796"/>
  <c r="P2796"/>
  <c r="BI2793"/>
  <c r="BH2793"/>
  <c r="BG2793"/>
  <c r="BF2793"/>
  <c r="T2793"/>
  <c r="R2793"/>
  <c r="P2793"/>
  <c r="BI2790"/>
  <c r="BH2790"/>
  <c r="BG2790"/>
  <c r="BF2790"/>
  <c r="T2790"/>
  <c r="R2790"/>
  <c r="P2790"/>
  <c r="BI2787"/>
  <c r="BH2787"/>
  <c r="BG2787"/>
  <c r="BF2787"/>
  <c r="T2787"/>
  <c r="R2787"/>
  <c r="P2787"/>
  <c r="BI2784"/>
  <c r="BH2784"/>
  <c r="BG2784"/>
  <c r="BF2784"/>
  <c r="T2784"/>
  <c r="R2784"/>
  <c r="P2784"/>
  <c r="BI2781"/>
  <c r="BH2781"/>
  <c r="BG2781"/>
  <c r="BF2781"/>
  <c r="T2781"/>
  <c r="R2781"/>
  <c r="P2781"/>
  <c r="BI2779"/>
  <c r="BH2779"/>
  <c r="BG2779"/>
  <c r="BF2779"/>
  <c r="T2779"/>
  <c r="R2779"/>
  <c r="P2779"/>
  <c r="BI2777"/>
  <c r="BH2777"/>
  <c r="BG2777"/>
  <c r="BF2777"/>
  <c r="T2777"/>
  <c r="R2777"/>
  <c r="P2777"/>
  <c r="BI2774"/>
  <c r="BH2774"/>
  <c r="BG2774"/>
  <c r="BF2774"/>
  <c r="T2774"/>
  <c r="R2774"/>
  <c r="P2774"/>
  <c r="BI2771"/>
  <c r="BH2771"/>
  <c r="BG2771"/>
  <c r="BF2771"/>
  <c r="T2771"/>
  <c r="R2771"/>
  <c r="P2771"/>
  <c r="BI2768"/>
  <c r="BH2768"/>
  <c r="BG2768"/>
  <c r="BF2768"/>
  <c r="T2768"/>
  <c r="R2768"/>
  <c r="P2768"/>
  <c r="BI2765"/>
  <c r="BH2765"/>
  <c r="BG2765"/>
  <c r="BF2765"/>
  <c r="T2765"/>
  <c r="R2765"/>
  <c r="P2765"/>
  <c r="BI2762"/>
  <c r="BH2762"/>
  <c r="BG2762"/>
  <c r="BF2762"/>
  <c r="T2762"/>
  <c r="R2762"/>
  <c r="P2762"/>
  <c r="BI2759"/>
  <c r="BH2759"/>
  <c r="BG2759"/>
  <c r="BF2759"/>
  <c r="T2759"/>
  <c r="R2759"/>
  <c r="P2759"/>
  <c r="BI2756"/>
  <c r="BH2756"/>
  <c r="BG2756"/>
  <c r="BF2756"/>
  <c r="T2756"/>
  <c r="R2756"/>
  <c r="P2756"/>
  <c r="BI2753"/>
  <c r="BH2753"/>
  <c r="BG2753"/>
  <c r="BF2753"/>
  <c r="T2753"/>
  <c r="R2753"/>
  <c r="P2753"/>
  <c r="BI2747"/>
  <c r="BH2747"/>
  <c r="BG2747"/>
  <c r="BF2747"/>
  <c r="T2747"/>
  <c r="R2747"/>
  <c r="P2747"/>
  <c r="BI2744"/>
  <c r="BH2744"/>
  <c r="BG2744"/>
  <c r="BF2744"/>
  <c r="T2744"/>
  <c r="R2744"/>
  <c r="P2744"/>
  <c r="BI2741"/>
  <c r="BH2741"/>
  <c r="BG2741"/>
  <c r="BF2741"/>
  <c r="T2741"/>
  <c r="R2741"/>
  <c r="P2741"/>
  <c r="BI2738"/>
  <c r="BH2738"/>
  <c r="BG2738"/>
  <c r="BF2738"/>
  <c r="T2738"/>
  <c r="R2738"/>
  <c r="P2738"/>
  <c r="BI2735"/>
  <c r="BH2735"/>
  <c r="BG2735"/>
  <c r="BF2735"/>
  <c r="T2735"/>
  <c r="R2735"/>
  <c r="P2735"/>
  <c r="BI2732"/>
  <c r="BH2732"/>
  <c r="BG2732"/>
  <c r="BF2732"/>
  <c r="T2732"/>
  <c r="R2732"/>
  <c r="P2732"/>
  <c r="BI2724"/>
  <c r="BH2724"/>
  <c r="BG2724"/>
  <c r="BF2724"/>
  <c r="T2724"/>
  <c r="R2724"/>
  <c r="P2724"/>
  <c r="BI2720"/>
  <c r="BH2720"/>
  <c r="BG2720"/>
  <c r="BF2720"/>
  <c r="T2720"/>
  <c r="R2720"/>
  <c r="P2720"/>
  <c r="BI2716"/>
  <c r="BH2716"/>
  <c r="BG2716"/>
  <c r="BF2716"/>
  <c r="T2716"/>
  <c r="R2716"/>
  <c r="P2716"/>
  <c r="BI2713"/>
  <c r="BH2713"/>
  <c r="BG2713"/>
  <c r="BF2713"/>
  <c r="T2713"/>
  <c r="R2713"/>
  <c r="P2713"/>
  <c r="BI2710"/>
  <c r="BH2710"/>
  <c r="BG2710"/>
  <c r="BF2710"/>
  <c r="T2710"/>
  <c r="R2710"/>
  <c r="P2710"/>
  <c r="BI2707"/>
  <c r="BH2707"/>
  <c r="BG2707"/>
  <c r="BF2707"/>
  <c r="T2707"/>
  <c r="R2707"/>
  <c r="P2707"/>
  <c r="BI2704"/>
  <c r="BH2704"/>
  <c r="BG2704"/>
  <c r="BF2704"/>
  <c r="T2704"/>
  <c r="R2704"/>
  <c r="P2704"/>
  <c r="BI2702"/>
  <c r="BH2702"/>
  <c r="BG2702"/>
  <c r="BF2702"/>
  <c r="T2702"/>
  <c r="R2702"/>
  <c r="P2702"/>
  <c r="BI2699"/>
  <c r="BH2699"/>
  <c r="BG2699"/>
  <c r="BF2699"/>
  <c r="T2699"/>
  <c r="R2699"/>
  <c r="P2699"/>
  <c r="BI2695"/>
  <c r="BH2695"/>
  <c r="BG2695"/>
  <c r="BF2695"/>
  <c r="T2695"/>
  <c r="R2695"/>
  <c r="P2695"/>
  <c r="BI2692"/>
  <c r="BH2692"/>
  <c r="BG2692"/>
  <c r="BF2692"/>
  <c r="T2692"/>
  <c r="R2692"/>
  <c r="P2692"/>
  <c r="BI2688"/>
  <c r="BH2688"/>
  <c r="BG2688"/>
  <c r="BF2688"/>
  <c r="T2688"/>
  <c r="R2688"/>
  <c r="P2688"/>
  <c r="BI2682"/>
  <c r="BH2682"/>
  <c r="BG2682"/>
  <c r="BF2682"/>
  <c r="T2682"/>
  <c r="R2682"/>
  <c r="P2682"/>
  <c r="BI2680"/>
  <c r="BH2680"/>
  <c r="BG2680"/>
  <c r="BF2680"/>
  <c r="T2680"/>
  <c r="R2680"/>
  <c r="P2680"/>
  <c r="BI2678"/>
  <c r="BH2678"/>
  <c r="BG2678"/>
  <c r="BF2678"/>
  <c r="T2678"/>
  <c r="R2678"/>
  <c r="P2678"/>
  <c r="BI2675"/>
  <c r="BH2675"/>
  <c r="BG2675"/>
  <c r="BF2675"/>
  <c r="T2675"/>
  <c r="R2675"/>
  <c r="P2675"/>
  <c r="BI2669"/>
  <c r="BH2669"/>
  <c r="BG2669"/>
  <c r="BF2669"/>
  <c r="T2669"/>
  <c r="R2669"/>
  <c r="P2669"/>
  <c r="BI2666"/>
  <c r="BH2666"/>
  <c r="BG2666"/>
  <c r="BF2666"/>
  <c r="T2666"/>
  <c r="R2666"/>
  <c r="P2666"/>
  <c r="BI2664"/>
  <c r="BH2664"/>
  <c r="BG2664"/>
  <c r="BF2664"/>
  <c r="T2664"/>
  <c r="R2664"/>
  <c r="P2664"/>
  <c r="BI2661"/>
  <c r="BH2661"/>
  <c r="BG2661"/>
  <c r="BF2661"/>
  <c r="T2661"/>
  <c r="R2661"/>
  <c r="P2661"/>
  <c r="BI2658"/>
  <c r="BH2658"/>
  <c r="BG2658"/>
  <c r="BF2658"/>
  <c r="T2658"/>
  <c r="R2658"/>
  <c r="P2658"/>
  <c r="BI2655"/>
  <c r="BH2655"/>
  <c r="BG2655"/>
  <c r="BF2655"/>
  <c r="T2655"/>
  <c r="R2655"/>
  <c r="P2655"/>
  <c r="BI2653"/>
  <c r="BH2653"/>
  <c r="BG2653"/>
  <c r="BF2653"/>
  <c r="T2653"/>
  <c r="R2653"/>
  <c r="P2653"/>
  <c r="BI2652"/>
  <c r="BH2652"/>
  <c r="BG2652"/>
  <c r="BF2652"/>
  <c r="T2652"/>
  <c r="R2652"/>
  <c r="P2652"/>
  <c r="BI2651"/>
  <c r="BH2651"/>
  <c r="BG2651"/>
  <c r="BF2651"/>
  <c r="T2651"/>
  <c r="R2651"/>
  <c r="P2651"/>
  <c r="BI2648"/>
  <c r="BH2648"/>
  <c r="BG2648"/>
  <c r="BF2648"/>
  <c r="T2648"/>
  <c r="R2648"/>
  <c r="P2648"/>
  <c r="BI2645"/>
  <c r="BH2645"/>
  <c r="BG2645"/>
  <c r="BF2645"/>
  <c r="T2645"/>
  <c r="R2645"/>
  <c r="P2645"/>
  <c r="BI2643"/>
  <c r="BH2643"/>
  <c r="BG2643"/>
  <c r="BF2643"/>
  <c r="T2643"/>
  <c r="R2643"/>
  <c r="P2643"/>
  <c r="BI2640"/>
  <c r="BH2640"/>
  <c r="BG2640"/>
  <c r="BF2640"/>
  <c r="T2640"/>
  <c r="R2640"/>
  <c r="P2640"/>
  <c r="BI2635"/>
  <c r="BH2635"/>
  <c r="BG2635"/>
  <c r="BF2635"/>
  <c r="T2635"/>
  <c r="R2635"/>
  <c r="P2635"/>
  <c r="BI2631"/>
  <c r="BH2631"/>
  <c r="BG2631"/>
  <c r="BF2631"/>
  <c r="T2631"/>
  <c r="R2631"/>
  <c r="P2631"/>
  <c r="BI2628"/>
  <c r="BH2628"/>
  <c r="BG2628"/>
  <c r="BF2628"/>
  <c r="T2628"/>
  <c r="R2628"/>
  <c r="P2628"/>
  <c r="BI2625"/>
  <c r="BH2625"/>
  <c r="BG2625"/>
  <c r="BF2625"/>
  <c r="T2625"/>
  <c r="R2625"/>
  <c r="P2625"/>
  <c r="BI2622"/>
  <c r="BH2622"/>
  <c r="BG2622"/>
  <c r="BF2622"/>
  <c r="T2622"/>
  <c r="R2622"/>
  <c r="P2622"/>
  <c r="BI2620"/>
  <c r="BH2620"/>
  <c r="BG2620"/>
  <c r="BF2620"/>
  <c r="T2620"/>
  <c r="R2620"/>
  <c r="P2620"/>
  <c r="BI2619"/>
  <c r="BH2619"/>
  <c r="BG2619"/>
  <c r="BF2619"/>
  <c r="T2619"/>
  <c r="R2619"/>
  <c r="P2619"/>
  <c r="BI2618"/>
  <c r="BH2618"/>
  <c r="BG2618"/>
  <c r="BF2618"/>
  <c r="T2618"/>
  <c r="R2618"/>
  <c r="P2618"/>
  <c r="BI2617"/>
  <c r="BH2617"/>
  <c r="BG2617"/>
  <c r="BF2617"/>
  <c r="T2617"/>
  <c r="R2617"/>
  <c r="P2617"/>
  <c r="BI2616"/>
  <c r="BH2616"/>
  <c r="BG2616"/>
  <c r="BF2616"/>
  <c r="T2616"/>
  <c r="R2616"/>
  <c r="P2616"/>
  <c r="BI2615"/>
  <c r="BH2615"/>
  <c r="BG2615"/>
  <c r="BF2615"/>
  <c r="T2615"/>
  <c r="R2615"/>
  <c r="P2615"/>
  <c r="BI2613"/>
  <c r="BH2613"/>
  <c r="BG2613"/>
  <c r="BF2613"/>
  <c r="T2613"/>
  <c r="R2613"/>
  <c r="P2613"/>
  <c r="BI2610"/>
  <c r="BH2610"/>
  <c r="BG2610"/>
  <c r="BF2610"/>
  <c r="T2610"/>
  <c r="R2610"/>
  <c r="P2610"/>
  <c r="BI2609"/>
  <c r="BH2609"/>
  <c r="BG2609"/>
  <c r="BF2609"/>
  <c r="T2609"/>
  <c r="R2609"/>
  <c r="P2609"/>
  <c r="BI2607"/>
  <c r="BH2607"/>
  <c r="BG2607"/>
  <c r="BF2607"/>
  <c r="T2607"/>
  <c r="R2607"/>
  <c r="P2607"/>
  <c r="BI2605"/>
  <c r="BH2605"/>
  <c r="BG2605"/>
  <c r="BF2605"/>
  <c r="T2605"/>
  <c r="R2605"/>
  <c r="P2605"/>
  <c r="BI2602"/>
  <c r="BH2602"/>
  <c r="BG2602"/>
  <c r="BF2602"/>
  <c r="T2602"/>
  <c r="R2602"/>
  <c r="P2602"/>
  <c r="BI2599"/>
  <c r="BH2599"/>
  <c r="BG2599"/>
  <c r="BF2599"/>
  <c r="T2599"/>
  <c r="R2599"/>
  <c r="P2599"/>
  <c r="BI2597"/>
  <c r="BH2597"/>
  <c r="BG2597"/>
  <c r="BF2597"/>
  <c r="T2597"/>
  <c r="R2597"/>
  <c r="P2597"/>
  <c r="BI2595"/>
  <c r="BH2595"/>
  <c r="BG2595"/>
  <c r="BF2595"/>
  <c r="T2595"/>
  <c r="R2595"/>
  <c r="P2595"/>
  <c r="BI2592"/>
  <c r="BH2592"/>
  <c r="BG2592"/>
  <c r="BF2592"/>
  <c r="T2592"/>
  <c r="R2592"/>
  <c r="P2592"/>
  <c r="BI2589"/>
  <c r="BH2589"/>
  <c r="BG2589"/>
  <c r="BF2589"/>
  <c r="T2589"/>
  <c r="R2589"/>
  <c r="P2589"/>
  <c r="BI2587"/>
  <c r="BH2587"/>
  <c r="BG2587"/>
  <c r="BF2587"/>
  <c r="T2587"/>
  <c r="R2587"/>
  <c r="P2587"/>
  <c r="BI2584"/>
  <c r="BH2584"/>
  <c r="BG2584"/>
  <c r="BF2584"/>
  <c r="T2584"/>
  <c r="R2584"/>
  <c r="P2584"/>
  <c r="BI2582"/>
  <c r="BH2582"/>
  <c r="BG2582"/>
  <c r="BF2582"/>
  <c r="T2582"/>
  <c r="R2582"/>
  <c r="P2582"/>
  <c r="BI2579"/>
  <c r="BH2579"/>
  <c r="BG2579"/>
  <c r="BF2579"/>
  <c r="T2579"/>
  <c r="R2579"/>
  <c r="P2579"/>
  <c r="BI2576"/>
  <c r="BH2576"/>
  <c r="BG2576"/>
  <c r="BF2576"/>
  <c r="T2576"/>
  <c r="R2576"/>
  <c r="P2576"/>
  <c r="BI2574"/>
  <c r="BH2574"/>
  <c r="BG2574"/>
  <c r="BF2574"/>
  <c r="T2574"/>
  <c r="R2574"/>
  <c r="P2574"/>
  <c r="BI2570"/>
  <c r="BH2570"/>
  <c r="BG2570"/>
  <c r="BF2570"/>
  <c r="T2570"/>
  <c r="R2570"/>
  <c r="P2570"/>
  <c r="BI2567"/>
  <c r="BH2567"/>
  <c r="BG2567"/>
  <c r="BF2567"/>
  <c r="T2567"/>
  <c r="R2567"/>
  <c r="P2567"/>
  <c r="BI2560"/>
  <c r="BH2560"/>
  <c r="BG2560"/>
  <c r="BF2560"/>
  <c r="T2560"/>
  <c r="R2560"/>
  <c r="P2560"/>
  <c r="BI2557"/>
  <c r="BH2557"/>
  <c r="BG2557"/>
  <c r="BF2557"/>
  <c r="T2557"/>
  <c r="R2557"/>
  <c r="P2557"/>
  <c r="BI2554"/>
  <c r="BH2554"/>
  <c r="BG2554"/>
  <c r="BF2554"/>
  <c r="T2554"/>
  <c r="R2554"/>
  <c r="P2554"/>
  <c r="BI2551"/>
  <c r="BH2551"/>
  <c r="BG2551"/>
  <c r="BF2551"/>
  <c r="T2551"/>
  <c r="R2551"/>
  <c r="P2551"/>
  <c r="BI2527"/>
  <c r="BH2527"/>
  <c r="BG2527"/>
  <c r="BF2527"/>
  <c r="T2527"/>
  <c r="R2527"/>
  <c r="P2527"/>
  <c r="BI2524"/>
  <c r="BH2524"/>
  <c r="BG2524"/>
  <c r="BF2524"/>
  <c r="T2524"/>
  <c r="R2524"/>
  <c r="P2524"/>
  <c r="BI2520"/>
  <c r="BH2520"/>
  <c r="BG2520"/>
  <c r="BF2520"/>
  <c r="T2520"/>
  <c r="R2520"/>
  <c r="P2520"/>
  <c r="BI2517"/>
  <c r="BH2517"/>
  <c r="BG2517"/>
  <c r="BF2517"/>
  <c r="T2517"/>
  <c r="R2517"/>
  <c r="P2517"/>
  <c r="BI2514"/>
  <c r="BH2514"/>
  <c r="BG2514"/>
  <c r="BF2514"/>
  <c r="T2514"/>
  <c r="R2514"/>
  <c r="P2514"/>
  <c r="BI2512"/>
  <c r="BH2512"/>
  <c r="BG2512"/>
  <c r="BF2512"/>
  <c r="T2512"/>
  <c r="R2512"/>
  <c r="P2512"/>
  <c r="BI2509"/>
  <c r="BH2509"/>
  <c r="BG2509"/>
  <c r="BF2509"/>
  <c r="T2509"/>
  <c r="R2509"/>
  <c r="P2509"/>
  <c r="BI2506"/>
  <c r="BH2506"/>
  <c r="BG2506"/>
  <c r="BF2506"/>
  <c r="T2506"/>
  <c r="R2506"/>
  <c r="P2506"/>
  <c r="BI2504"/>
  <c r="BH2504"/>
  <c r="BG2504"/>
  <c r="BF2504"/>
  <c r="T2504"/>
  <c r="R2504"/>
  <c r="P2504"/>
  <c r="BI2499"/>
  <c r="BH2499"/>
  <c r="BG2499"/>
  <c r="BF2499"/>
  <c r="T2499"/>
  <c r="R2499"/>
  <c r="P2499"/>
  <c r="BI2494"/>
  <c r="BH2494"/>
  <c r="BG2494"/>
  <c r="BF2494"/>
  <c r="T2494"/>
  <c r="R2494"/>
  <c r="P2494"/>
  <c r="BI2492"/>
  <c r="BH2492"/>
  <c r="BG2492"/>
  <c r="BF2492"/>
  <c r="T2492"/>
  <c r="R2492"/>
  <c r="P2492"/>
  <c r="BI2489"/>
  <c r="BH2489"/>
  <c r="BG2489"/>
  <c r="BF2489"/>
  <c r="T2489"/>
  <c r="R2489"/>
  <c r="P2489"/>
  <c r="BI2486"/>
  <c r="BH2486"/>
  <c r="BG2486"/>
  <c r="BF2486"/>
  <c r="T2486"/>
  <c r="R2486"/>
  <c r="P2486"/>
  <c r="BI2483"/>
  <c r="BH2483"/>
  <c r="BG2483"/>
  <c r="BF2483"/>
  <c r="T2483"/>
  <c r="R2483"/>
  <c r="P2483"/>
  <c r="BI2480"/>
  <c r="BH2480"/>
  <c r="BG2480"/>
  <c r="BF2480"/>
  <c r="T2480"/>
  <c r="R2480"/>
  <c r="P2480"/>
  <c r="BI2475"/>
  <c r="BH2475"/>
  <c r="BG2475"/>
  <c r="BF2475"/>
  <c r="T2475"/>
  <c r="R2475"/>
  <c r="P2475"/>
  <c r="BI2472"/>
  <c r="BH2472"/>
  <c r="BG2472"/>
  <c r="BF2472"/>
  <c r="T2472"/>
  <c r="R2472"/>
  <c r="P2472"/>
  <c r="BI2459"/>
  <c r="BH2459"/>
  <c r="BG2459"/>
  <c r="BF2459"/>
  <c r="T2459"/>
  <c r="R2459"/>
  <c r="P2459"/>
  <c r="BI2457"/>
  <c r="BH2457"/>
  <c r="BG2457"/>
  <c r="BF2457"/>
  <c r="T2457"/>
  <c r="R2457"/>
  <c r="P2457"/>
  <c r="BI2454"/>
  <c r="BH2454"/>
  <c r="BG2454"/>
  <c r="BF2454"/>
  <c r="T2454"/>
  <c r="R2454"/>
  <c r="P2454"/>
  <c r="BI2452"/>
  <c r="BH2452"/>
  <c r="BG2452"/>
  <c r="BF2452"/>
  <c r="T2452"/>
  <c r="R2452"/>
  <c r="P2452"/>
  <c r="BI2450"/>
  <c r="BH2450"/>
  <c r="BG2450"/>
  <c r="BF2450"/>
  <c r="T2450"/>
  <c r="R2450"/>
  <c r="P2450"/>
  <c r="BI2448"/>
  <c r="BH2448"/>
  <c r="BG2448"/>
  <c r="BF2448"/>
  <c r="T2448"/>
  <c r="R2448"/>
  <c r="P2448"/>
  <c r="BI2445"/>
  <c r="BH2445"/>
  <c r="BG2445"/>
  <c r="BF2445"/>
  <c r="T2445"/>
  <c r="R2445"/>
  <c r="P2445"/>
  <c r="BI2440"/>
  <c r="BH2440"/>
  <c r="BG2440"/>
  <c r="BF2440"/>
  <c r="T2440"/>
  <c r="R2440"/>
  <c r="P2440"/>
  <c r="BI2430"/>
  <c r="BH2430"/>
  <c r="BG2430"/>
  <c r="BF2430"/>
  <c r="T2430"/>
  <c r="R2430"/>
  <c r="P2430"/>
  <c r="BI2425"/>
  <c r="BH2425"/>
  <c r="BG2425"/>
  <c r="BF2425"/>
  <c r="T2425"/>
  <c r="R2425"/>
  <c r="P2425"/>
  <c r="BI2422"/>
  <c r="BH2422"/>
  <c r="BG2422"/>
  <c r="BF2422"/>
  <c r="T2422"/>
  <c r="R2422"/>
  <c r="P2422"/>
  <c r="BI2419"/>
  <c r="BH2419"/>
  <c r="BG2419"/>
  <c r="BF2419"/>
  <c r="T2419"/>
  <c r="R2419"/>
  <c r="P2419"/>
  <c r="BI2415"/>
  <c r="BH2415"/>
  <c r="BG2415"/>
  <c r="BF2415"/>
  <c r="T2415"/>
  <c r="R2415"/>
  <c r="P2415"/>
  <c r="BI2413"/>
  <c r="BH2413"/>
  <c r="BG2413"/>
  <c r="BF2413"/>
  <c r="T2413"/>
  <c r="R2413"/>
  <c r="P2413"/>
  <c r="BI2411"/>
  <c r="BH2411"/>
  <c r="BG2411"/>
  <c r="BF2411"/>
  <c r="T2411"/>
  <c r="R2411"/>
  <c r="P2411"/>
  <c r="BI2409"/>
  <c r="BH2409"/>
  <c r="BG2409"/>
  <c r="BF2409"/>
  <c r="T2409"/>
  <c r="R2409"/>
  <c r="P2409"/>
  <c r="BI2406"/>
  <c r="BH2406"/>
  <c r="BG2406"/>
  <c r="BF2406"/>
  <c r="T2406"/>
  <c r="R2406"/>
  <c r="P2406"/>
  <c r="BI2399"/>
  <c r="BH2399"/>
  <c r="BG2399"/>
  <c r="BF2399"/>
  <c r="T2399"/>
  <c r="R2399"/>
  <c r="P2399"/>
  <c r="BI2397"/>
  <c r="BH2397"/>
  <c r="BG2397"/>
  <c r="BF2397"/>
  <c r="T2397"/>
  <c r="R2397"/>
  <c r="P2397"/>
  <c r="BI2394"/>
  <c r="BH2394"/>
  <c r="BG2394"/>
  <c r="BF2394"/>
  <c r="T2394"/>
  <c r="R2394"/>
  <c r="P2394"/>
  <c r="BI2391"/>
  <c r="BH2391"/>
  <c r="BG2391"/>
  <c r="BF2391"/>
  <c r="T2391"/>
  <c r="R2391"/>
  <c r="P2391"/>
  <c r="BI2389"/>
  <c r="BH2389"/>
  <c r="BG2389"/>
  <c r="BF2389"/>
  <c r="T2389"/>
  <c r="R2389"/>
  <c r="P2389"/>
  <c r="BI2386"/>
  <c r="BH2386"/>
  <c r="BG2386"/>
  <c r="BF2386"/>
  <c r="T2386"/>
  <c r="R2386"/>
  <c r="P2386"/>
  <c r="BI2383"/>
  <c r="BH2383"/>
  <c r="BG2383"/>
  <c r="BF2383"/>
  <c r="T2383"/>
  <c r="R2383"/>
  <c r="P2383"/>
  <c r="BI2380"/>
  <c r="BH2380"/>
  <c r="BG2380"/>
  <c r="BF2380"/>
  <c r="T2380"/>
  <c r="R2380"/>
  <c r="P2380"/>
  <c r="BI2374"/>
  <c r="BH2374"/>
  <c r="BG2374"/>
  <c r="BF2374"/>
  <c r="T2374"/>
  <c r="R2374"/>
  <c r="P2374"/>
  <c r="BI2371"/>
  <c r="BH2371"/>
  <c r="BG2371"/>
  <c r="BF2371"/>
  <c r="T2371"/>
  <c r="R2371"/>
  <c r="P2371"/>
  <c r="BI2368"/>
  <c r="BH2368"/>
  <c r="BG2368"/>
  <c r="BF2368"/>
  <c r="T2368"/>
  <c r="R2368"/>
  <c r="P2368"/>
  <c r="BI2365"/>
  <c r="BH2365"/>
  <c r="BG2365"/>
  <c r="BF2365"/>
  <c r="T2365"/>
  <c r="R2365"/>
  <c r="P2365"/>
  <c r="BI2362"/>
  <c r="BH2362"/>
  <c r="BG2362"/>
  <c r="BF2362"/>
  <c r="T2362"/>
  <c r="R2362"/>
  <c r="P2362"/>
  <c r="BI2358"/>
  <c r="BH2358"/>
  <c r="BG2358"/>
  <c r="BF2358"/>
  <c r="T2358"/>
  <c r="R2358"/>
  <c r="P2358"/>
  <c r="BI2354"/>
  <c r="BH2354"/>
  <c r="BG2354"/>
  <c r="BF2354"/>
  <c r="T2354"/>
  <c r="R2354"/>
  <c r="P2354"/>
  <c r="BI2348"/>
  <c r="BH2348"/>
  <c r="BG2348"/>
  <c r="BF2348"/>
  <c r="T2348"/>
  <c r="R2348"/>
  <c r="P2348"/>
  <c r="BI2343"/>
  <c r="BH2343"/>
  <c r="BG2343"/>
  <c r="BF2343"/>
  <c r="T2343"/>
  <c r="R2343"/>
  <c r="P2343"/>
  <c r="BI2340"/>
  <c r="BH2340"/>
  <c r="BG2340"/>
  <c r="BF2340"/>
  <c r="T2340"/>
  <c r="R2340"/>
  <c r="P2340"/>
  <c r="BI2337"/>
  <c r="BH2337"/>
  <c r="BG2337"/>
  <c r="BF2337"/>
  <c r="T2337"/>
  <c r="R2337"/>
  <c r="P2337"/>
  <c r="BI2334"/>
  <c r="BH2334"/>
  <c r="BG2334"/>
  <c r="BF2334"/>
  <c r="T2334"/>
  <c r="R2334"/>
  <c r="P2334"/>
  <c r="BI2305"/>
  <c r="BH2305"/>
  <c r="BG2305"/>
  <c r="BF2305"/>
  <c r="T2305"/>
  <c r="R2305"/>
  <c r="P2305"/>
  <c r="BI2301"/>
  <c r="BH2301"/>
  <c r="BG2301"/>
  <c r="BF2301"/>
  <c r="T2301"/>
  <c r="R2301"/>
  <c r="P2301"/>
  <c r="BI2277"/>
  <c r="BH2277"/>
  <c r="BG2277"/>
  <c r="BF2277"/>
  <c r="T2277"/>
  <c r="R2277"/>
  <c r="P2277"/>
  <c r="BI2266"/>
  <c r="BH2266"/>
  <c r="BG2266"/>
  <c r="BF2266"/>
  <c r="T2266"/>
  <c r="R2266"/>
  <c r="P2266"/>
  <c r="BI2252"/>
  <c r="BH2252"/>
  <c r="BG2252"/>
  <c r="BF2252"/>
  <c r="T2252"/>
  <c r="R2252"/>
  <c r="P2252"/>
  <c r="BI2248"/>
  <c r="BH2248"/>
  <c r="BG2248"/>
  <c r="BF2248"/>
  <c r="T2248"/>
  <c r="R2248"/>
  <c r="P2248"/>
  <c r="BI2234"/>
  <c r="BH2234"/>
  <c r="BG2234"/>
  <c r="BF2234"/>
  <c r="T2234"/>
  <c r="R2234"/>
  <c r="P2234"/>
  <c r="BI2206"/>
  <c r="BH2206"/>
  <c r="BG2206"/>
  <c r="BF2206"/>
  <c r="T2206"/>
  <c r="R2206"/>
  <c r="P2206"/>
  <c r="BI2203"/>
  <c r="BH2203"/>
  <c r="BG2203"/>
  <c r="BF2203"/>
  <c r="T2203"/>
  <c r="R2203"/>
  <c r="P2203"/>
  <c r="BI2201"/>
  <c r="BH2201"/>
  <c r="BG2201"/>
  <c r="BF2201"/>
  <c r="T2201"/>
  <c r="R2201"/>
  <c r="P2201"/>
  <c r="BI2196"/>
  <c r="BH2196"/>
  <c r="BG2196"/>
  <c r="BF2196"/>
  <c r="T2196"/>
  <c r="R2196"/>
  <c r="P2196"/>
  <c r="BI2192"/>
  <c r="BH2192"/>
  <c r="BG2192"/>
  <c r="BF2192"/>
  <c r="T2192"/>
  <c r="R2192"/>
  <c r="P2192"/>
  <c r="BI2185"/>
  <c r="BH2185"/>
  <c r="BG2185"/>
  <c r="BF2185"/>
  <c r="T2185"/>
  <c r="R2185"/>
  <c r="P2185"/>
  <c r="BI2182"/>
  <c r="BH2182"/>
  <c r="BG2182"/>
  <c r="BF2182"/>
  <c r="T2182"/>
  <c r="R2182"/>
  <c r="P2182"/>
  <c r="BI2179"/>
  <c r="BH2179"/>
  <c r="BG2179"/>
  <c r="BF2179"/>
  <c r="T2179"/>
  <c r="R2179"/>
  <c r="P2179"/>
  <c r="BI2176"/>
  <c r="BH2176"/>
  <c r="BG2176"/>
  <c r="BF2176"/>
  <c r="T2176"/>
  <c r="R2176"/>
  <c r="P2176"/>
  <c r="BI2173"/>
  <c r="BH2173"/>
  <c r="BG2173"/>
  <c r="BF2173"/>
  <c r="T2173"/>
  <c r="R2173"/>
  <c r="P2173"/>
  <c r="BI2170"/>
  <c r="BH2170"/>
  <c r="BG2170"/>
  <c r="BF2170"/>
  <c r="T2170"/>
  <c r="R2170"/>
  <c r="P2170"/>
  <c r="BI2148"/>
  <c r="BH2148"/>
  <c r="BG2148"/>
  <c r="BF2148"/>
  <c r="T2148"/>
  <c r="R2148"/>
  <c r="P2148"/>
  <c r="BI2129"/>
  <c r="BH2129"/>
  <c r="BG2129"/>
  <c r="BF2129"/>
  <c r="T2129"/>
  <c r="R2129"/>
  <c r="P2129"/>
  <c r="BI2125"/>
  <c r="BH2125"/>
  <c r="BG2125"/>
  <c r="BF2125"/>
  <c r="T2125"/>
  <c r="R2125"/>
  <c r="P2125"/>
  <c r="BI2122"/>
  <c r="BH2122"/>
  <c r="BG2122"/>
  <c r="BF2122"/>
  <c r="T2122"/>
  <c r="R2122"/>
  <c r="P2122"/>
  <c r="BI2119"/>
  <c r="BH2119"/>
  <c r="BG2119"/>
  <c r="BF2119"/>
  <c r="T2119"/>
  <c r="R2119"/>
  <c r="P2119"/>
  <c r="BI2114"/>
  <c r="BH2114"/>
  <c r="BG2114"/>
  <c r="BF2114"/>
  <c r="T2114"/>
  <c r="R2114"/>
  <c r="P2114"/>
  <c r="BI2111"/>
  <c r="BH2111"/>
  <c r="BG2111"/>
  <c r="BF2111"/>
  <c r="T2111"/>
  <c r="R2111"/>
  <c r="P2111"/>
  <c r="BI2108"/>
  <c r="BH2108"/>
  <c r="BG2108"/>
  <c r="BF2108"/>
  <c r="T2108"/>
  <c r="R2108"/>
  <c r="P2108"/>
  <c r="BI2105"/>
  <c r="BH2105"/>
  <c r="BG2105"/>
  <c r="BF2105"/>
  <c r="T2105"/>
  <c r="R2105"/>
  <c r="P2105"/>
  <c r="BI2099"/>
  <c r="BH2099"/>
  <c r="BG2099"/>
  <c r="BF2099"/>
  <c r="T2099"/>
  <c r="R2099"/>
  <c r="P2099"/>
  <c r="BI2092"/>
  <c r="BH2092"/>
  <c r="BG2092"/>
  <c r="BF2092"/>
  <c r="T2092"/>
  <c r="R2092"/>
  <c r="P2092"/>
  <c r="BI2089"/>
  <c r="BH2089"/>
  <c r="BG2089"/>
  <c r="BF2089"/>
  <c r="T2089"/>
  <c r="R2089"/>
  <c r="P2089"/>
  <c r="BI2086"/>
  <c r="BH2086"/>
  <c r="BG2086"/>
  <c r="BF2086"/>
  <c r="T2086"/>
  <c r="R2086"/>
  <c r="P2086"/>
  <c r="BI2083"/>
  <c r="BH2083"/>
  <c r="BG2083"/>
  <c r="BF2083"/>
  <c r="T2083"/>
  <c r="R2083"/>
  <c r="P2083"/>
  <c r="BI2079"/>
  <c r="BH2079"/>
  <c r="BG2079"/>
  <c r="BF2079"/>
  <c r="T2079"/>
  <c r="R2079"/>
  <c r="P2079"/>
  <c r="BI2076"/>
  <c r="BH2076"/>
  <c r="BG2076"/>
  <c r="BF2076"/>
  <c r="T2076"/>
  <c r="R2076"/>
  <c r="P2076"/>
  <c r="BI2073"/>
  <c r="BH2073"/>
  <c r="BG2073"/>
  <c r="BF2073"/>
  <c r="T2073"/>
  <c r="R2073"/>
  <c r="P2073"/>
  <c r="BI2069"/>
  <c r="BH2069"/>
  <c r="BG2069"/>
  <c r="BF2069"/>
  <c r="T2069"/>
  <c r="R2069"/>
  <c r="P2069"/>
  <c r="BI2066"/>
  <c r="BH2066"/>
  <c r="BG2066"/>
  <c r="BF2066"/>
  <c r="T2066"/>
  <c r="R2066"/>
  <c r="P2066"/>
  <c r="BI2063"/>
  <c r="BH2063"/>
  <c r="BG2063"/>
  <c r="BF2063"/>
  <c r="T2063"/>
  <c r="R2063"/>
  <c r="P2063"/>
  <c r="BI2060"/>
  <c r="BH2060"/>
  <c r="BG2060"/>
  <c r="BF2060"/>
  <c r="T2060"/>
  <c r="R2060"/>
  <c r="P2060"/>
  <c r="BI2057"/>
  <c r="BH2057"/>
  <c r="BG2057"/>
  <c r="BF2057"/>
  <c r="T2057"/>
  <c r="R2057"/>
  <c r="P2057"/>
  <c r="BI2054"/>
  <c r="BH2054"/>
  <c r="BG2054"/>
  <c r="BF2054"/>
  <c r="T2054"/>
  <c r="R2054"/>
  <c r="P2054"/>
  <c r="BI2051"/>
  <c r="BH2051"/>
  <c r="BG2051"/>
  <c r="BF2051"/>
  <c r="T2051"/>
  <c r="R2051"/>
  <c r="P2051"/>
  <c r="BI2047"/>
  <c r="BH2047"/>
  <c r="BG2047"/>
  <c r="BF2047"/>
  <c r="T2047"/>
  <c r="R2047"/>
  <c r="P2047"/>
  <c r="BI2040"/>
  <c r="BH2040"/>
  <c r="BG2040"/>
  <c r="BF2040"/>
  <c r="T2040"/>
  <c r="R2040"/>
  <c r="P2040"/>
  <c r="BI2023"/>
  <c r="BH2023"/>
  <c r="BG2023"/>
  <c r="BF2023"/>
  <c r="T2023"/>
  <c r="R2023"/>
  <c r="P2023"/>
  <c r="BI2018"/>
  <c r="BH2018"/>
  <c r="BG2018"/>
  <c r="BF2018"/>
  <c r="T2018"/>
  <c r="R2018"/>
  <c r="P2018"/>
  <c r="BI2006"/>
  <c r="BH2006"/>
  <c r="BG2006"/>
  <c r="BF2006"/>
  <c r="T2006"/>
  <c r="R2006"/>
  <c r="P2006"/>
  <c r="BI2001"/>
  <c r="BH2001"/>
  <c r="BG2001"/>
  <c r="BF2001"/>
  <c r="T2001"/>
  <c r="R2001"/>
  <c r="P2001"/>
  <c r="BI1998"/>
  <c r="BH1998"/>
  <c r="BG1998"/>
  <c r="BF1998"/>
  <c r="T1998"/>
  <c r="R1998"/>
  <c r="P1998"/>
  <c r="BI1995"/>
  <c r="BH1995"/>
  <c r="BG1995"/>
  <c r="BF1995"/>
  <c r="T1995"/>
  <c r="R1995"/>
  <c r="P1995"/>
  <c r="BI1991"/>
  <c r="BH1991"/>
  <c r="BG1991"/>
  <c r="BF1991"/>
  <c r="T1991"/>
  <c r="R1991"/>
  <c r="P1991"/>
  <c r="BI1988"/>
  <c r="BH1988"/>
  <c r="BG1988"/>
  <c r="BF1988"/>
  <c r="T1988"/>
  <c r="R1988"/>
  <c r="P1988"/>
  <c r="BI1984"/>
  <c r="BH1984"/>
  <c r="BG1984"/>
  <c r="BF1984"/>
  <c r="T1984"/>
  <c r="R1984"/>
  <c r="P1984"/>
  <c r="BI1980"/>
  <c r="BH1980"/>
  <c r="BG1980"/>
  <c r="BF1980"/>
  <c r="T1980"/>
  <c r="R1980"/>
  <c r="P1980"/>
  <c r="BI1976"/>
  <c r="BH1976"/>
  <c r="BG1976"/>
  <c r="BF1976"/>
  <c r="T1976"/>
  <c r="R1976"/>
  <c r="P1976"/>
  <c r="BI1973"/>
  <c r="BH1973"/>
  <c r="BG1973"/>
  <c r="BF1973"/>
  <c r="T1973"/>
  <c r="R1973"/>
  <c r="P1973"/>
  <c r="BI1969"/>
  <c r="BH1969"/>
  <c r="BG1969"/>
  <c r="BF1969"/>
  <c r="T1969"/>
  <c r="R1969"/>
  <c r="P1969"/>
  <c r="BI1966"/>
  <c r="BH1966"/>
  <c r="BG1966"/>
  <c r="BF1966"/>
  <c r="T1966"/>
  <c r="R1966"/>
  <c r="P1966"/>
  <c r="BI1963"/>
  <c r="BH1963"/>
  <c r="BG1963"/>
  <c r="BF1963"/>
  <c r="T1963"/>
  <c r="R1963"/>
  <c r="P1963"/>
  <c r="BI1956"/>
  <c r="BH1956"/>
  <c r="BG1956"/>
  <c r="BF1956"/>
  <c r="T1956"/>
  <c r="R1956"/>
  <c r="P1956"/>
  <c r="BI1952"/>
  <c r="BH1952"/>
  <c r="BG1952"/>
  <c r="BF1952"/>
  <c r="T1952"/>
  <c r="R1952"/>
  <c r="P1952"/>
  <c r="BI1934"/>
  <c r="BH1934"/>
  <c r="BG1934"/>
  <c r="BF1934"/>
  <c r="T1934"/>
  <c r="R1934"/>
  <c r="P1934"/>
  <c r="BI1929"/>
  <c r="BH1929"/>
  <c r="BG1929"/>
  <c r="BF1929"/>
  <c r="T1929"/>
  <c r="R1929"/>
  <c r="P1929"/>
  <c r="BI1911"/>
  <c r="BH1911"/>
  <c r="BG1911"/>
  <c r="BF1911"/>
  <c r="T1911"/>
  <c r="R1911"/>
  <c r="P1911"/>
  <c r="BI1890"/>
  <c r="BH1890"/>
  <c r="BG1890"/>
  <c r="BF1890"/>
  <c r="T1890"/>
  <c r="R1890"/>
  <c r="P1890"/>
  <c r="BI1887"/>
  <c r="BH1887"/>
  <c r="BG1887"/>
  <c r="BF1887"/>
  <c r="T1887"/>
  <c r="R1887"/>
  <c r="P1887"/>
  <c r="BI1872"/>
  <c r="BH1872"/>
  <c r="BG1872"/>
  <c r="BF1872"/>
  <c r="T1872"/>
  <c r="R1872"/>
  <c r="P1872"/>
  <c r="BI1868"/>
  <c r="BH1868"/>
  <c r="BG1868"/>
  <c r="BF1868"/>
  <c r="T1868"/>
  <c r="R1868"/>
  <c r="P1868"/>
  <c r="BI1866"/>
  <c r="BH1866"/>
  <c r="BG1866"/>
  <c r="BF1866"/>
  <c r="T1866"/>
  <c r="R1866"/>
  <c r="P1866"/>
  <c r="BI1863"/>
  <c r="BH1863"/>
  <c r="BG1863"/>
  <c r="BF1863"/>
  <c r="T1863"/>
  <c r="R1863"/>
  <c r="P1863"/>
  <c r="BI1860"/>
  <c r="BH1860"/>
  <c r="BG1860"/>
  <c r="BF1860"/>
  <c r="T1860"/>
  <c r="R1860"/>
  <c r="P1860"/>
  <c r="BI1855"/>
  <c r="BH1855"/>
  <c r="BG1855"/>
  <c r="BF1855"/>
  <c r="T1855"/>
  <c r="R1855"/>
  <c r="P1855"/>
  <c r="BI1852"/>
  <c r="BH1852"/>
  <c r="BG1852"/>
  <c r="BF1852"/>
  <c r="T1852"/>
  <c r="R1852"/>
  <c r="P1852"/>
  <c r="BI1848"/>
  <c r="BH1848"/>
  <c r="BG1848"/>
  <c r="BF1848"/>
  <c r="T1848"/>
  <c r="R1848"/>
  <c r="P1848"/>
  <c r="BI1844"/>
  <c r="BH1844"/>
  <c r="BG1844"/>
  <c r="BF1844"/>
  <c r="T1844"/>
  <c r="R1844"/>
  <c r="P1844"/>
  <c r="BI1841"/>
  <c r="BH1841"/>
  <c r="BG1841"/>
  <c r="BF1841"/>
  <c r="T1841"/>
  <c r="R1841"/>
  <c r="P1841"/>
  <c r="BI1837"/>
  <c r="BH1837"/>
  <c r="BG1837"/>
  <c r="BF1837"/>
  <c r="T1837"/>
  <c r="R1837"/>
  <c r="P1837"/>
  <c r="BI1834"/>
  <c r="BH1834"/>
  <c r="BG1834"/>
  <c r="BF1834"/>
  <c r="T1834"/>
  <c r="R1834"/>
  <c r="P1834"/>
  <c r="BI1831"/>
  <c r="BH1831"/>
  <c r="BG1831"/>
  <c r="BF1831"/>
  <c r="T1831"/>
  <c r="R1831"/>
  <c r="P1831"/>
  <c r="BI1828"/>
  <c r="BH1828"/>
  <c r="BG1828"/>
  <c r="BF1828"/>
  <c r="T1828"/>
  <c r="R1828"/>
  <c r="P1828"/>
  <c r="BI1825"/>
  <c r="BH1825"/>
  <c r="BG1825"/>
  <c r="BF1825"/>
  <c r="T1825"/>
  <c r="R1825"/>
  <c r="P1825"/>
  <c r="BI1822"/>
  <c r="BH1822"/>
  <c r="BG1822"/>
  <c r="BF1822"/>
  <c r="T1822"/>
  <c r="R1822"/>
  <c r="P1822"/>
  <c r="BI1818"/>
  <c r="BH1818"/>
  <c r="BG1818"/>
  <c r="BF1818"/>
  <c r="T1818"/>
  <c r="R1818"/>
  <c r="P1818"/>
  <c r="BI1815"/>
  <c r="BH1815"/>
  <c r="BG1815"/>
  <c r="BF1815"/>
  <c r="T1815"/>
  <c r="R1815"/>
  <c r="P1815"/>
  <c r="BI1812"/>
  <c r="BH1812"/>
  <c r="BG1812"/>
  <c r="BF1812"/>
  <c r="T1812"/>
  <c r="R1812"/>
  <c r="P1812"/>
  <c r="BI1808"/>
  <c r="BH1808"/>
  <c r="BG1808"/>
  <c r="BF1808"/>
  <c r="T1808"/>
  <c r="R1808"/>
  <c r="P1808"/>
  <c r="BI1805"/>
  <c r="BH1805"/>
  <c r="BG1805"/>
  <c r="BF1805"/>
  <c r="T1805"/>
  <c r="R1805"/>
  <c r="P1805"/>
  <c r="BI1802"/>
  <c r="BH1802"/>
  <c r="BG1802"/>
  <c r="BF1802"/>
  <c r="T1802"/>
  <c r="R1802"/>
  <c r="P1802"/>
  <c r="BI1780"/>
  <c r="BH1780"/>
  <c r="BG1780"/>
  <c r="BF1780"/>
  <c r="T1780"/>
  <c r="R1780"/>
  <c r="P1780"/>
  <c r="BI1774"/>
  <c r="BH1774"/>
  <c r="BG1774"/>
  <c r="BF1774"/>
  <c r="T1774"/>
  <c r="R1774"/>
  <c r="P1774"/>
  <c r="BI1756"/>
  <c r="BH1756"/>
  <c r="BG1756"/>
  <c r="BF1756"/>
  <c r="T1756"/>
  <c r="R1756"/>
  <c r="P1756"/>
  <c r="BI1727"/>
  <c r="BH1727"/>
  <c r="BG1727"/>
  <c r="BF1727"/>
  <c r="T1727"/>
  <c r="R1727"/>
  <c r="P1727"/>
  <c r="BI1724"/>
  <c r="BH1724"/>
  <c r="BG1724"/>
  <c r="BF1724"/>
  <c r="T1724"/>
  <c r="R1724"/>
  <c r="P1724"/>
  <c r="BI1720"/>
  <c r="BH1720"/>
  <c r="BG1720"/>
  <c r="BF1720"/>
  <c r="T1720"/>
  <c r="R1720"/>
  <c r="P1720"/>
  <c r="BI1715"/>
  <c r="BH1715"/>
  <c r="BG1715"/>
  <c r="BF1715"/>
  <c r="T1715"/>
  <c r="R1715"/>
  <c r="P1715"/>
  <c r="BI1713"/>
  <c r="BH1713"/>
  <c r="BG1713"/>
  <c r="BF1713"/>
  <c r="T1713"/>
  <c r="R1713"/>
  <c r="P1713"/>
  <c r="BI1709"/>
  <c r="BH1709"/>
  <c r="BG1709"/>
  <c r="BF1709"/>
  <c r="T1709"/>
  <c r="R1709"/>
  <c r="P1709"/>
  <c r="BI1705"/>
  <c r="BH1705"/>
  <c r="BG1705"/>
  <c r="BF1705"/>
  <c r="T1705"/>
  <c r="R1705"/>
  <c r="P1705"/>
  <c r="BI1704"/>
  <c r="BH1704"/>
  <c r="BG1704"/>
  <c r="BF1704"/>
  <c r="T1704"/>
  <c r="R1704"/>
  <c r="P1704"/>
  <c r="BI1703"/>
  <c r="BH1703"/>
  <c r="BG1703"/>
  <c r="BF1703"/>
  <c r="T1703"/>
  <c r="R1703"/>
  <c r="P1703"/>
  <c r="BI1701"/>
  <c r="BH1701"/>
  <c r="BG1701"/>
  <c r="BF1701"/>
  <c r="T1701"/>
  <c r="R1701"/>
  <c r="P1701"/>
  <c r="BI1700"/>
  <c r="BH1700"/>
  <c r="BG1700"/>
  <c r="BF1700"/>
  <c r="T1700"/>
  <c r="R1700"/>
  <c r="P1700"/>
  <c r="BI1699"/>
  <c r="BH1699"/>
  <c r="BG1699"/>
  <c r="BF1699"/>
  <c r="T1699"/>
  <c r="R1699"/>
  <c r="P1699"/>
  <c r="BI1695"/>
  <c r="BH1695"/>
  <c r="BG1695"/>
  <c r="BF1695"/>
  <c r="T1695"/>
  <c r="R1695"/>
  <c r="P1695"/>
  <c r="BI1694"/>
  <c r="BH1694"/>
  <c r="BG1694"/>
  <c r="BF1694"/>
  <c r="T1694"/>
  <c r="R1694"/>
  <c r="P1694"/>
  <c r="BI1691"/>
  <c r="BH1691"/>
  <c r="BG1691"/>
  <c r="BF1691"/>
  <c r="T1691"/>
  <c r="R1691"/>
  <c r="P1691"/>
  <c r="BI1689"/>
  <c r="BH1689"/>
  <c r="BG1689"/>
  <c r="BF1689"/>
  <c r="T1689"/>
  <c r="R1689"/>
  <c r="P1689"/>
  <c r="BI1687"/>
  <c r="BH1687"/>
  <c r="BG1687"/>
  <c r="BF1687"/>
  <c r="T1687"/>
  <c r="R1687"/>
  <c r="P1687"/>
  <c r="BI1686"/>
  <c r="BH1686"/>
  <c r="BG1686"/>
  <c r="BF1686"/>
  <c r="T1686"/>
  <c r="R1686"/>
  <c r="P1686"/>
  <c r="BI1685"/>
  <c r="BH1685"/>
  <c r="BG1685"/>
  <c r="BF1685"/>
  <c r="T1685"/>
  <c r="R1685"/>
  <c r="P1685"/>
  <c r="BI1684"/>
  <c r="BH1684"/>
  <c r="BG1684"/>
  <c r="BF1684"/>
  <c r="T1684"/>
  <c r="R1684"/>
  <c r="P1684"/>
  <c r="BI1683"/>
  <c r="BH1683"/>
  <c r="BG1683"/>
  <c r="BF1683"/>
  <c r="T1683"/>
  <c r="R1683"/>
  <c r="P1683"/>
  <c r="BI1682"/>
  <c r="BH1682"/>
  <c r="BG1682"/>
  <c r="BF1682"/>
  <c r="T1682"/>
  <c r="R1682"/>
  <c r="P1682"/>
  <c r="BI1681"/>
  <c r="BH1681"/>
  <c r="BG1681"/>
  <c r="BF1681"/>
  <c r="T1681"/>
  <c r="R1681"/>
  <c r="P1681"/>
  <c r="BI1680"/>
  <c r="BH1680"/>
  <c r="BG1680"/>
  <c r="BF1680"/>
  <c r="T1680"/>
  <c r="R1680"/>
  <c r="P1680"/>
  <c r="BI1679"/>
  <c r="BH1679"/>
  <c r="BG1679"/>
  <c r="BF1679"/>
  <c r="T1679"/>
  <c r="R1679"/>
  <c r="P1679"/>
  <c r="BI1678"/>
  <c r="BH1678"/>
  <c r="BG1678"/>
  <c r="BF1678"/>
  <c r="T1678"/>
  <c r="R1678"/>
  <c r="P1678"/>
  <c r="BI1676"/>
  <c r="BH1676"/>
  <c r="BG1676"/>
  <c r="BF1676"/>
  <c r="T1676"/>
  <c r="R1676"/>
  <c r="P1676"/>
  <c r="BI1673"/>
  <c r="BH1673"/>
  <c r="BG1673"/>
  <c r="BF1673"/>
  <c r="T1673"/>
  <c r="R1673"/>
  <c r="P1673"/>
  <c r="BI1668"/>
  <c r="BH1668"/>
  <c r="BG1668"/>
  <c r="BF1668"/>
  <c r="T1668"/>
  <c r="R1668"/>
  <c r="P1668"/>
  <c r="BI1661"/>
  <c r="BH1661"/>
  <c r="BG1661"/>
  <c r="BF1661"/>
  <c r="T1661"/>
  <c r="R1661"/>
  <c r="P1661"/>
  <c r="BI1658"/>
  <c r="BH1658"/>
  <c r="BG1658"/>
  <c r="BF1658"/>
  <c r="T1658"/>
  <c r="R1658"/>
  <c r="P1658"/>
  <c r="BI1655"/>
  <c r="BH1655"/>
  <c r="BG1655"/>
  <c r="BF1655"/>
  <c r="T1655"/>
  <c r="R1655"/>
  <c r="P1655"/>
  <c r="BI1653"/>
  <c r="BH1653"/>
  <c r="BG1653"/>
  <c r="BF1653"/>
  <c r="T1653"/>
  <c r="R1653"/>
  <c r="P1653"/>
  <c r="BI1650"/>
  <c r="BH1650"/>
  <c r="BG1650"/>
  <c r="BF1650"/>
  <c r="T1650"/>
  <c r="R1650"/>
  <c r="P1650"/>
  <c r="BI1648"/>
  <c r="BH1648"/>
  <c r="BG1648"/>
  <c r="BF1648"/>
  <c r="T1648"/>
  <c r="R1648"/>
  <c r="P1648"/>
  <c r="BI1645"/>
  <c r="BH1645"/>
  <c r="BG1645"/>
  <c r="BF1645"/>
  <c r="T1645"/>
  <c r="R1645"/>
  <c r="P1645"/>
  <c r="BI1642"/>
  <c r="BH1642"/>
  <c r="BG1642"/>
  <c r="BF1642"/>
  <c r="T1642"/>
  <c r="R1642"/>
  <c r="P1642"/>
  <c r="BI1640"/>
  <c r="BH1640"/>
  <c r="BG1640"/>
  <c r="BF1640"/>
  <c r="T1640"/>
  <c r="R1640"/>
  <c r="P1640"/>
  <c r="BI1637"/>
  <c r="BH1637"/>
  <c r="BG1637"/>
  <c r="BF1637"/>
  <c r="T1637"/>
  <c r="R1637"/>
  <c r="P1637"/>
  <c r="BI1634"/>
  <c r="BH1634"/>
  <c r="BG1634"/>
  <c r="BF1634"/>
  <c r="T1634"/>
  <c r="R1634"/>
  <c r="P1634"/>
  <c r="BI1632"/>
  <c r="BH1632"/>
  <c r="BG1632"/>
  <c r="BF1632"/>
  <c r="T1632"/>
  <c r="R1632"/>
  <c r="P1632"/>
  <c r="BI1629"/>
  <c r="BH1629"/>
  <c r="BG1629"/>
  <c r="BF1629"/>
  <c r="T1629"/>
  <c r="R1629"/>
  <c r="P1629"/>
  <c r="BI1626"/>
  <c r="BH1626"/>
  <c r="BG1626"/>
  <c r="BF1626"/>
  <c r="T1626"/>
  <c r="R1626"/>
  <c r="P1626"/>
  <c r="BI1624"/>
  <c r="BH1624"/>
  <c r="BG1624"/>
  <c r="BF1624"/>
  <c r="T1624"/>
  <c r="R1624"/>
  <c r="P1624"/>
  <c r="BI1621"/>
  <c r="BH1621"/>
  <c r="BG1621"/>
  <c r="BF1621"/>
  <c r="T1621"/>
  <c r="R1621"/>
  <c r="P1621"/>
  <c r="BI1616"/>
  <c r="BH1616"/>
  <c r="BG1616"/>
  <c r="BF1616"/>
  <c r="T1616"/>
  <c r="R1616"/>
  <c r="P1616"/>
  <c r="BI1612"/>
  <c r="BH1612"/>
  <c r="BG1612"/>
  <c r="BF1612"/>
  <c r="T1612"/>
  <c r="R1612"/>
  <c r="P1612"/>
  <c r="BI1593"/>
  <c r="BH1593"/>
  <c r="BG1593"/>
  <c r="BF1593"/>
  <c r="T1593"/>
  <c r="R1593"/>
  <c r="P1593"/>
  <c r="BI1591"/>
  <c r="BH1591"/>
  <c r="BG1591"/>
  <c r="BF1591"/>
  <c r="T1591"/>
  <c r="R1591"/>
  <c r="P1591"/>
  <c r="BI1588"/>
  <c r="BH1588"/>
  <c r="BG1588"/>
  <c r="BF1588"/>
  <c r="T1588"/>
  <c r="R1588"/>
  <c r="P1588"/>
  <c r="BI1584"/>
  <c r="BH1584"/>
  <c r="BG1584"/>
  <c r="BF1584"/>
  <c r="T1584"/>
  <c r="R1584"/>
  <c r="P1584"/>
  <c r="BI1582"/>
  <c r="BH1582"/>
  <c r="BG1582"/>
  <c r="BF1582"/>
  <c r="T1582"/>
  <c r="R1582"/>
  <c r="P1582"/>
  <c r="BI1579"/>
  <c r="BH1579"/>
  <c r="BG1579"/>
  <c r="BF1579"/>
  <c r="T1579"/>
  <c r="R1579"/>
  <c r="P1579"/>
  <c r="BI1576"/>
  <c r="BH1576"/>
  <c r="BG1576"/>
  <c r="BF1576"/>
  <c r="T1576"/>
  <c r="R1576"/>
  <c r="P1576"/>
  <c r="BI1574"/>
  <c r="BH1574"/>
  <c r="BG1574"/>
  <c r="BF1574"/>
  <c r="T1574"/>
  <c r="R1574"/>
  <c r="P1574"/>
  <c r="BI1571"/>
  <c r="BH1571"/>
  <c r="BG1571"/>
  <c r="BF1571"/>
  <c r="T1571"/>
  <c r="R1571"/>
  <c r="P1571"/>
  <c r="BI1568"/>
  <c r="BH1568"/>
  <c r="BG1568"/>
  <c r="BF1568"/>
  <c r="T1568"/>
  <c r="R1568"/>
  <c r="P1568"/>
  <c r="BI1566"/>
  <c r="BH1566"/>
  <c r="BG1566"/>
  <c r="BF1566"/>
  <c r="T1566"/>
  <c r="R1566"/>
  <c r="P1566"/>
  <c r="BI1563"/>
  <c r="BH1563"/>
  <c r="BG1563"/>
  <c r="BF1563"/>
  <c r="T1563"/>
  <c r="R1563"/>
  <c r="P1563"/>
  <c r="BI1560"/>
  <c r="BH1560"/>
  <c r="BG1560"/>
  <c r="BF1560"/>
  <c r="T1560"/>
  <c r="R1560"/>
  <c r="P1560"/>
  <c r="BI1558"/>
  <c r="BH1558"/>
  <c r="BG1558"/>
  <c r="BF1558"/>
  <c r="T1558"/>
  <c r="R1558"/>
  <c r="P1558"/>
  <c r="BI1554"/>
  <c r="BH1554"/>
  <c r="BG1554"/>
  <c r="BF1554"/>
  <c r="T1554"/>
  <c r="R1554"/>
  <c r="P1554"/>
  <c r="BI1551"/>
  <c r="BH1551"/>
  <c r="BG1551"/>
  <c r="BF1551"/>
  <c r="T1551"/>
  <c r="R1551"/>
  <c r="P1551"/>
  <c r="BI1548"/>
  <c r="BH1548"/>
  <c r="BG1548"/>
  <c r="BF1548"/>
  <c r="T1548"/>
  <c r="R1548"/>
  <c r="P1548"/>
  <c r="BI1546"/>
  <c r="BH1546"/>
  <c r="BG1546"/>
  <c r="BF1546"/>
  <c r="T1546"/>
  <c r="R1546"/>
  <c r="P1546"/>
  <c r="BI1544"/>
  <c r="BH1544"/>
  <c r="BG1544"/>
  <c r="BF1544"/>
  <c r="T1544"/>
  <c r="R1544"/>
  <c r="P1544"/>
  <c r="BI1542"/>
  <c r="BH1542"/>
  <c r="BG1542"/>
  <c r="BF1542"/>
  <c r="T1542"/>
  <c r="R1542"/>
  <c r="P1542"/>
  <c r="BI1540"/>
  <c r="BH1540"/>
  <c r="BG1540"/>
  <c r="BF1540"/>
  <c r="T1540"/>
  <c r="R1540"/>
  <c r="P1540"/>
  <c r="BI1538"/>
  <c r="BH1538"/>
  <c r="BG1538"/>
  <c r="BF1538"/>
  <c r="T1538"/>
  <c r="R1538"/>
  <c r="P1538"/>
  <c r="BI1536"/>
  <c r="BH1536"/>
  <c r="BG1536"/>
  <c r="BF1536"/>
  <c r="T1536"/>
  <c r="R1536"/>
  <c r="P1536"/>
  <c r="BI1534"/>
  <c r="BH1534"/>
  <c r="BG1534"/>
  <c r="BF1534"/>
  <c r="T1534"/>
  <c r="R1534"/>
  <c r="P1534"/>
  <c r="BI1532"/>
  <c r="BH1532"/>
  <c r="BG1532"/>
  <c r="BF1532"/>
  <c r="T1532"/>
  <c r="R1532"/>
  <c r="P1532"/>
  <c r="BI1529"/>
  <c r="BH1529"/>
  <c r="BG1529"/>
  <c r="BF1529"/>
  <c r="T1529"/>
  <c r="R1529"/>
  <c r="P1529"/>
  <c r="BI1526"/>
  <c r="BH1526"/>
  <c r="BG1526"/>
  <c r="BF1526"/>
  <c r="T1526"/>
  <c r="R1526"/>
  <c r="P1526"/>
  <c r="BI1523"/>
  <c r="BH1523"/>
  <c r="BG1523"/>
  <c r="BF1523"/>
  <c r="T1523"/>
  <c r="R1523"/>
  <c r="P1523"/>
  <c r="BI1519"/>
  <c r="BH1519"/>
  <c r="BG1519"/>
  <c r="BF1519"/>
  <c r="T1519"/>
  <c r="R1519"/>
  <c r="P1519"/>
  <c r="BI1516"/>
  <c r="BH1516"/>
  <c r="BG1516"/>
  <c r="BF1516"/>
  <c r="T1516"/>
  <c r="R1516"/>
  <c r="P1516"/>
  <c r="BI1513"/>
  <c r="BH1513"/>
  <c r="BG1513"/>
  <c r="BF1513"/>
  <c r="T1513"/>
  <c r="R1513"/>
  <c r="P1513"/>
  <c r="BI1510"/>
  <c r="BH1510"/>
  <c r="BG1510"/>
  <c r="BF1510"/>
  <c r="T1510"/>
  <c r="R1510"/>
  <c r="P1510"/>
  <c r="BI1507"/>
  <c r="BH1507"/>
  <c r="BG1507"/>
  <c r="BF1507"/>
  <c r="T1507"/>
  <c r="R1507"/>
  <c r="P1507"/>
  <c r="BI1502"/>
  <c r="BH1502"/>
  <c r="BG1502"/>
  <c r="BF1502"/>
  <c r="T1502"/>
  <c r="R1502"/>
  <c r="P1502"/>
  <c r="BI1499"/>
  <c r="BH1499"/>
  <c r="BG1499"/>
  <c r="BF1499"/>
  <c r="T1499"/>
  <c r="R1499"/>
  <c r="P1499"/>
  <c r="BI1496"/>
  <c r="BH1496"/>
  <c r="BG1496"/>
  <c r="BF1496"/>
  <c r="T1496"/>
  <c r="R1496"/>
  <c r="P1496"/>
  <c r="BI1480"/>
  <c r="BH1480"/>
  <c r="BG1480"/>
  <c r="BF1480"/>
  <c r="T1480"/>
  <c r="R1480"/>
  <c r="P1480"/>
  <c r="BI1477"/>
  <c r="BH1477"/>
  <c r="BG1477"/>
  <c r="BF1477"/>
  <c r="T1477"/>
  <c r="R1477"/>
  <c r="P1477"/>
  <c r="BI1474"/>
  <c r="BH1474"/>
  <c r="BG1474"/>
  <c r="BF1474"/>
  <c r="T1474"/>
  <c r="R1474"/>
  <c r="P1474"/>
  <c r="BI1471"/>
  <c r="BH1471"/>
  <c r="BG1471"/>
  <c r="BF1471"/>
  <c r="T1471"/>
  <c r="R1471"/>
  <c r="P1471"/>
  <c r="BI1468"/>
  <c r="BH1468"/>
  <c r="BG1468"/>
  <c r="BF1468"/>
  <c r="T1468"/>
  <c r="R1468"/>
  <c r="P1468"/>
  <c r="BI1462"/>
  <c r="BH1462"/>
  <c r="BG1462"/>
  <c r="BF1462"/>
  <c r="T1462"/>
  <c r="R1462"/>
  <c r="P1462"/>
  <c r="BI1454"/>
  <c r="BH1454"/>
  <c r="BG1454"/>
  <c r="BF1454"/>
  <c r="T1454"/>
  <c r="R1454"/>
  <c r="P1454"/>
  <c r="BI1452"/>
  <c r="BH1452"/>
  <c r="BG1452"/>
  <c r="BF1452"/>
  <c r="T1452"/>
  <c r="R1452"/>
  <c r="P1452"/>
  <c r="BI1447"/>
  <c r="BH1447"/>
  <c r="BG1447"/>
  <c r="BF1447"/>
  <c r="T1447"/>
  <c r="R1447"/>
  <c r="P1447"/>
  <c r="BI1441"/>
  <c r="BH1441"/>
  <c r="BG1441"/>
  <c r="BF1441"/>
  <c r="T1441"/>
  <c r="R1441"/>
  <c r="P1441"/>
  <c r="BI1435"/>
  <c r="BH1435"/>
  <c r="BG1435"/>
  <c r="BF1435"/>
  <c r="T1435"/>
  <c r="R1435"/>
  <c r="P1435"/>
  <c r="BI1432"/>
  <c r="BH1432"/>
  <c r="BG1432"/>
  <c r="BF1432"/>
  <c r="T1432"/>
  <c r="R1432"/>
  <c r="P1432"/>
  <c r="BI1425"/>
  <c r="BH1425"/>
  <c r="BG1425"/>
  <c r="BF1425"/>
  <c r="T1425"/>
  <c r="R1425"/>
  <c r="P1425"/>
  <c r="BI1422"/>
  <c r="BH1422"/>
  <c r="BG1422"/>
  <c r="BF1422"/>
  <c r="T1422"/>
  <c r="R1422"/>
  <c r="P1422"/>
  <c r="BI1419"/>
  <c r="BH1419"/>
  <c r="BG1419"/>
  <c r="BF1419"/>
  <c r="T1419"/>
  <c r="R1419"/>
  <c r="P1419"/>
  <c r="BI1415"/>
  <c r="BH1415"/>
  <c r="BG1415"/>
  <c r="BF1415"/>
  <c r="T1415"/>
  <c r="R1415"/>
  <c r="P1415"/>
  <c r="BI1411"/>
  <c r="BH1411"/>
  <c r="BG1411"/>
  <c r="BF1411"/>
  <c r="T1411"/>
  <c r="R1411"/>
  <c r="P1411"/>
  <c r="BI1405"/>
  <c r="BH1405"/>
  <c r="BG1405"/>
  <c r="BF1405"/>
  <c r="T1405"/>
  <c r="R1405"/>
  <c r="P1405"/>
  <c r="BI1400"/>
  <c r="BH1400"/>
  <c r="BG1400"/>
  <c r="BF1400"/>
  <c r="T1400"/>
  <c r="R1400"/>
  <c r="P1400"/>
  <c r="BI1396"/>
  <c r="BH1396"/>
  <c r="BG1396"/>
  <c r="BF1396"/>
  <c r="T1396"/>
  <c r="R1396"/>
  <c r="P1396"/>
  <c r="BI1393"/>
  <c r="BH1393"/>
  <c r="BG1393"/>
  <c r="BF1393"/>
  <c r="T1393"/>
  <c r="R1393"/>
  <c r="P1393"/>
  <c r="BI1387"/>
  <c r="BH1387"/>
  <c r="BG1387"/>
  <c r="BF1387"/>
  <c r="T1387"/>
  <c r="R1387"/>
  <c r="P1387"/>
  <c r="BI1384"/>
  <c r="BH1384"/>
  <c r="BG1384"/>
  <c r="BF1384"/>
  <c r="T1384"/>
  <c r="R1384"/>
  <c r="P1384"/>
  <c r="BI1380"/>
  <c r="BH1380"/>
  <c r="BG1380"/>
  <c r="BF1380"/>
  <c r="T1380"/>
  <c r="R1380"/>
  <c r="P1380"/>
  <c r="BI1344"/>
  <c r="BH1344"/>
  <c r="BG1344"/>
  <c r="BF1344"/>
  <c r="T1344"/>
  <c r="R1344"/>
  <c r="P1344"/>
  <c r="BI1341"/>
  <c r="BH1341"/>
  <c r="BG1341"/>
  <c r="BF1341"/>
  <c r="T1341"/>
  <c r="R1341"/>
  <c r="P1341"/>
  <c r="BI1336"/>
  <c r="BH1336"/>
  <c r="BG1336"/>
  <c r="BF1336"/>
  <c r="T1336"/>
  <c r="R1336"/>
  <c r="P1336"/>
  <c r="BI1333"/>
  <c r="BH1333"/>
  <c r="BG1333"/>
  <c r="BF1333"/>
  <c r="T1333"/>
  <c r="R1333"/>
  <c r="P1333"/>
  <c r="BI1330"/>
  <c r="BH1330"/>
  <c r="BG1330"/>
  <c r="BF1330"/>
  <c r="T1330"/>
  <c r="R1330"/>
  <c r="P1330"/>
  <c r="BI1327"/>
  <c r="BH1327"/>
  <c r="BG1327"/>
  <c r="BF1327"/>
  <c r="T1327"/>
  <c r="R1327"/>
  <c r="P1327"/>
  <c r="BI1324"/>
  <c r="BH1324"/>
  <c r="BG1324"/>
  <c r="BF1324"/>
  <c r="T1324"/>
  <c r="R1324"/>
  <c r="P1324"/>
  <c r="BI1303"/>
  <c r="BH1303"/>
  <c r="BG1303"/>
  <c r="BF1303"/>
  <c r="T1303"/>
  <c r="R1303"/>
  <c r="P1303"/>
  <c r="BI1299"/>
  <c r="BH1299"/>
  <c r="BG1299"/>
  <c r="BF1299"/>
  <c r="T1299"/>
  <c r="R1299"/>
  <c r="P1299"/>
  <c r="BI1296"/>
  <c r="BH1296"/>
  <c r="BG1296"/>
  <c r="BF1296"/>
  <c r="T1296"/>
  <c r="R1296"/>
  <c r="P1296"/>
  <c r="BI1293"/>
  <c r="BH1293"/>
  <c r="BG1293"/>
  <c r="BF1293"/>
  <c r="T1293"/>
  <c r="R1293"/>
  <c r="P1293"/>
  <c r="BI1284"/>
  <c r="BH1284"/>
  <c r="BG1284"/>
  <c r="BF1284"/>
  <c r="T1284"/>
  <c r="R1284"/>
  <c r="P1284"/>
  <c r="BI1281"/>
  <c r="BH1281"/>
  <c r="BG1281"/>
  <c r="BF1281"/>
  <c r="T1281"/>
  <c r="R1281"/>
  <c r="P1281"/>
  <c r="BI1265"/>
  <c r="BH1265"/>
  <c r="BG1265"/>
  <c r="BF1265"/>
  <c r="T1265"/>
  <c r="R1265"/>
  <c r="P1265"/>
  <c r="BI1213"/>
  <c r="BH1213"/>
  <c r="BG1213"/>
  <c r="BF1213"/>
  <c r="T1213"/>
  <c r="R1213"/>
  <c r="P1213"/>
  <c r="BI1145"/>
  <c r="BH1145"/>
  <c r="BG1145"/>
  <c r="BF1145"/>
  <c r="T1145"/>
  <c r="R1145"/>
  <c r="P1145"/>
  <c r="BI1132"/>
  <c r="BH1132"/>
  <c r="BG1132"/>
  <c r="BF1132"/>
  <c r="T1132"/>
  <c r="R1132"/>
  <c r="P1132"/>
  <c r="BI1115"/>
  <c r="BH1115"/>
  <c r="BG1115"/>
  <c r="BF1115"/>
  <c r="T1115"/>
  <c r="R1115"/>
  <c r="P1115"/>
  <c r="BI1112"/>
  <c r="BH1112"/>
  <c r="BG1112"/>
  <c r="BF1112"/>
  <c r="T1112"/>
  <c r="R1112"/>
  <c r="P1112"/>
  <c r="BI1086"/>
  <c r="BH1086"/>
  <c r="BG1086"/>
  <c r="BF1086"/>
  <c r="T1086"/>
  <c r="R1086"/>
  <c r="P1086"/>
  <c r="BI1064"/>
  <c r="BH1064"/>
  <c r="BG1064"/>
  <c r="BF1064"/>
  <c r="T1064"/>
  <c r="R1064"/>
  <c r="P1064"/>
  <c r="BI1058"/>
  <c r="BH1058"/>
  <c r="BG1058"/>
  <c r="BF1058"/>
  <c r="T1058"/>
  <c r="R1058"/>
  <c r="P1058"/>
  <c r="BI1053"/>
  <c r="BH1053"/>
  <c r="BG1053"/>
  <c r="BF1053"/>
  <c r="T1053"/>
  <c r="R1053"/>
  <c r="P1053"/>
  <c r="BI1049"/>
  <c r="BH1049"/>
  <c r="BG1049"/>
  <c r="BF1049"/>
  <c r="T1049"/>
  <c r="R1049"/>
  <c r="P1049"/>
  <c r="BI1046"/>
  <c r="BH1046"/>
  <c r="BG1046"/>
  <c r="BF1046"/>
  <c r="T1046"/>
  <c r="R1046"/>
  <c r="P1046"/>
  <c r="BI995"/>
  <c r="BH995"/>
  <c r="BG995"/>
  <c r="BF995"/>
  <c r="T995"/>
  <c r="R995"/>
  <c r="P995"/>
  <c r="BI989"/>
  <c r="BH989"/>
  <c r="BG989"/>
  <c r="BF989"/>
  <c r="T989"/>
  <c r="R989"/>
  <c r="P989"/>
  <c r="BI965"/>
  <c r="BH965"/>
  <c r="BG965"/>
  <c r="BF965"/>
  <c r="T965"/>
  <c r="R965"/>
  <c r="P965"/>
  <c r="BI962"/>
  <c r="BH962"/>
  <c r="BG962"/>
  <c r="BF962"/>
  <c r="T962"/>
  <c r="R962"/>
  <c r="P962"/>
  <c r="BI947"/>
  <c r="BH947"/>
  <c r="BG947"/>
  <c r="BF947"/>
  <c r="T947"/>
  <c r="R947"/>
  <c r="P947"/>
  <c r="BI908"/>
  <c r="BH908"/>
  <c r="BG908"/>
  <c r="BF908"/>
  <c r="T908"/>
  <c r="R908"/>
  <c r="P908"/>
  <c r="BI904"/>
  <c r="BH904"/>
  <c r="BG904"/>
  <c r="BF904"/>
  <c r="T904"/>
  <c r="R904"/>
  <c r="P904"/>
  <c r="BI891"/>
  <c r="BH891"/>
  <c r="BG891"/>
  <c r="BF891"/>
  <c r="T891"/>
  <c r="R891"/>
  <c r="P891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815"/>
  <c r="BH815"/>
  <c r="BG815"/>
  <c r="BF815"/>
  <c r="T815"/>
  <c r="R815"/>
  <c r="P815"/>
  <c r="BI812"/>
  <c r="BH812"/>
  <c r="BG812"/>
  <c r="BF812"/>
  <c r="T812"/>
  <c r="R812"/>
  <c r="P812"/>
  <c r="BI798"/>
  <c r="BH798"/>
  <c r="BG798"/>
  <c r="BF798"/>
  <c r="T798"/>
  <c r="R798"/>
  <c r="P798"/>
  <c r="BI795"/>
  <c r="BH795"/>
  <c r="BG795"/>
  <c r="BF795"/>
  <c r="T795"/>
  <c r="R795"/>
  <c r="P795"/>
  <c r="BI770"/>
  <c r="BH770"/>
  <c r="BG770"/>
  <c r="BF770"/>
  <c r="T770"/>
  <c r="R770"/>
  <c r="P770"/>
  <c r="BI766"/>
  <c r="BH766"/>
  <c r="BG766"/>
  <c r="BF766"/>
  <c r="T766"/>
  <c r="R766"/>
  <c r="P766"/>
  <c r="BI763"/>
  <c r="BH763"/>
  <c r="BG763"/>
  <c r="BF763"/>
  <c r="T763"/>
  <c r="R763"/>
  <c r="P763"/>
  <c r="BI760"/>
  <c r="BH760"/>
  <c r="BG760"/>
  <c r="BF760"/>
  <c r="T760"/>
  <c r="R760"/>
  <c r="P760"/>
  <c r="BI758"/>
  <c r="BH758"/>
  <c r="BG758"/>
  <c r="BF758"/>
  <c r="T758"/>
  <c r="R758"/>
  <c r="P758"/>
  <c r="BI754"/>
  <c r="BH754"/>
  <c r="BG754"/>
  <c r="BF754"/>
  <c r="T754"/>
  <c r="R754"/>
  <c r="P754"/>
  <c r="BI751"/>
  <c r="BH751"/>
  <c r="BG751"/>
  <c r="BF751"/>
  <c r="T751"/>
  <c r="R751"/>
  <c r="P751"/>
  <c r="BI748"/>
  <c r="BH748"/>
  <c r="BG748"/>
  <c r="BF748"/>
  <c r="T748"/>
  <c r="R748"/>
  <c r="P748"/>
  <c r="BI744"/>
  <c r="BH744"/>
  <c r="BG744"/>
  <c r="BF744"/>
  <c r="T744"/>
  <c r="R744"/>
  <c r="P744"/>
  <c r="BI742"/>
  <c r="BH742"/>
  <c r="BG742"/>
  <c r="BF742"/>
  <c r="T742"/>
  <c r="R742"/>
  <c r="P742"/>
  <c r="BI735"/>
  <c r="BH735"/>
  <c r="BG735"/>
  <c r="BF735"/>
  <c r="T735"/>
  <c r="R735"/>
  <c r="P735"/>
  <c r="BI729"/>
  <c r="BH729"/>
  <c r="BG729"/>
  <c r="BF729"/>
  <c r="T729"/>
  <c r="R729"/>
  <c r="P729"/>
  <c r="BI726"/>
  <c r="BH726"/>
  <c r="BG726"/>
  <c r="BF726"/>
  <c r="T726"/>
  <c r="R726"/>
  <c r="P726"/>
  <c r="BI725"/>
  <c r="BH725"/>
  <c r="BG725"/>
  <c r="BF725"/>
  <c r="T725"/>
  <c r="R725"/>
  <c r="P725"/>
  <c r="BI722"/>
  <c r="BH722"/>
  <c r="BG722"/>
  <c r="BF722"/>
  <c r="T722"/>
  <c r="R722"/>
  <c r="P722"/>
  <c r="BI720"/>
  <c r="BH720"/>
  <c r="BG720"/>
  <c r="BF720"/>
  <c r="T720"/>
  <c r="R720"/>
  <c r="P720"/>
  <c r="BI718"/>
  <c r="BH718"/>
  <c r="BG718"/>
  <c r="BF718"/>
  <c r="T718"/>
  <c r="R718"/>
  <c r="P718"/>
  <c r="BI713"/>
  <c r="BH713"/>
  <c r="BG713"/>
  <c r="BF713"/>
  <c r="T713"/>
  <c r="R713"/>
  <c r="P713"/>
  <c r="BI709"/>
  <c r="BH709"/>
  <c r="BG709"/>
  <c r="BF709"/>
  <c r="T709"/>
  <c r="R709"/>
  <c r="P709"/>
  <c r="BI706"/>
  <c r="BH706"/>
  <c r="BG706"/>
  <c r="BF706"/>
  <c r="T706"/>
  <c r="R706"/>
  <c r="P706"/>
  <c r="BI704"/>
  <c r="BH704"/>
  <c r="BG704"/>
  <c r="BF704"/>
  <c r="T704"/>
  <c r="R704"/>
  <c r="P704"/>
  <c r="BI693"/>
  <c r="BH693"/>
  <c r="BG693"/>
  <c r="BF693"/>
  <c r="T693"/>
  <c r="R693"/>
  <c r="P693"/>
  <c r="BI691"/>
  <c r="BH691"/>
  <c r="BG691"/>
  <c r="BF691"/>
  <c r="T691"/>
  <c r="R691"/>
  <c r="P691"/>
  <c r="BI688"/>
  <c r="BH688"/>
  <c r="BG688"/>
  <c r="BF688"/>
  <c r="T688"/>
  <c r="R688"/>
  <c r="P688"/>
  <c r="BI686"/>
  <c r="BH686"/>
  <c r="BG686"/>
  <c r="BF686"/>
  <c r="T686"/>
  <c r="R686"/>
  <c r="P686"/>
  <c r="BI684"/>
  <c r="BH684"/>
  <c r="BG684"/>
  <c r="BF684"/>
  <c r="T684"/>
  <c r="R684"/>
  <c r="P684"/>
  <c r="BI681"/>
  <c r="BH681"/>
  <c r="BG681"/>
  <c r="BF681"/>
  <c r="T681"/>
  <c r="R681"/>
  <c r="P681"/>
  <c r="BI678"/>
  <c r="BH678"/>
  <c r="BG678"/>
  <c r="BF678"/>
  <c r="T678"/>
  <c r="R678"/>
  <c r="P678"/>
  <c r="BI675"/>
  <c r="BH675"/>
  <c r="BG675"/>
  <c r="BF675"/>
  <c r="T675"/>
  <c r="R675"/>
  <c r="P675"/>
  <c r="BI672"/>
  <c r="BH672"/>
  <c r="BG672"/>
  <c r="BF672"/>
  <c r="T672"/>
  <c r="R672"/>
  <c r="P672"/>
  <c r="BI669"/>
  <c r="BH669"/>
  <c r="BG669"/>
  <c r="BF669"/>
  <c r="T669"/>
  <c r="R669"/>
  <c r="P669"/>
  <c r="BI666"/>
  <c r="BH666"/>
  <c r="BG666"/>
  <c r="BF666"/>
  <c r="T666"/>
  <c r="R666"/>
  <c r="P666"/>
  <c r="BI663"/>
  <c r="BH663"/>
  <c r="BG663"/>
  <c r="BF663"/>
  <c r="T663"/>
  <c r="R663"/>
  <c r="P663"/>
  <c r="BI661"/>
  <c r="BH661"/>
  <c r="BG661"/>
  <c r="BF661"/>
  <c r="T661"/>
  <c r="R661"/>
  <c r="P661"/>
  <c r="BI658"/>
  <c r="BH658"/>
  <c r="BG658"/>
  <c r="BF658"/>
  <c r="T658"/>
  <c r="R658"/>
  <c r="P658"/>
  <c r="BI653"/>
  <c r="BH653"/>
  <c r="BG653"/>
  <c r="BF653"/>
  <c r="T653"/>
  <c r="R653"/>
  <c r="P653"/>
  <c r="BI651"/>
  <c r="BH651"/>
  <c r="BG651"/>
  <c r="BF651"/>
  <c r="T651"/>
  <c r="R651"/>
  <c r="P651"/>
  <c r="BI646"/>
  <c r="BH646"/>
  <c r="BG646"/>
  <c r="BF646"/>
  <c r="T646"/>
  <c r="R646"/>
  <c r="P646"/>
  <c r="BI644"/>
  <c r="BH644"/>
  <c r="BG644"/>
  <c r="BF644"/>
  <c r="T644"/>
  <c r="R644"/>
  <c r="P644"/>
  <c r="BI639"/>
  <c r="BH639"/>
  <c r="BG639"/>
  <c r="BF639"/>
  <c r="T639"/>
  <c r="R639"/>
  <c r="P639"/>
  <c r="BI636"/>
  <c r="BH636"/>
  <c r="BG636"/>
  <c r="BF636"/>
  <c r="T636"/>
  <c r="R636"/>
  <c r="P636"/>
  <c r="BI634"/>
  <c r="BH634"/>
  <c r="BG634"/>
  <c r="BF634"/>
  <c r="T634"/>
  <c r="R634"/>
  <c r="P634"/>
  <c r="BI631"/>
  <c r="BH631"/>
  <c r="BG631"/>
  <c r="BF631"/>
  <c r="T631"/>
  <c r="R631"/>
  <c r="P631"/>
  <c r="BI627"/>
  <c r="BH627"/>
  <c r="BG627"/>
  <c r="BF627"/>
  <c r="T627"/>
  <c r="R627"/>
  <c r="P627"/>
  <c r="BI624"/>
  <c r="BH624"/>
  <c r="BG624"/>
  <c r="BF624"/>
  <c r="T624"/>
  <c r="R624"/>
  <c r="P624"/>
  <c r="BI621"/>
  <c r="BH621"/>
  <c r="BG621"/>
  <c r="BF621"/>
  <c r="T621"/>
  <c r="R621"/>
  <c r="P621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09"/>
  <c r="BH609"/>
  <c r="BG609"/>
  <c r="BF609"/>
  <c r="T609"/>
  <c r="R609"/>
  <c r="P609"/>
  <c r="BI598"/>
  <c r="BH598"/>
  <c r="BG598"/>
  <c r="BF598"/>
  <c r="T598"/>
  <c r="R598"/>
  <c r="P598"/>
  <c r="BI595"/>
  <c r="BH595"/>
  <c r="BG595"/>
  <c r="BF595"/>
  <c r="T595"/>
  <c r="R595"/>
  <c r="P595"/>
  <c r="BI589"/>
  <c r="BH589"/>
  <c r="BG589"/>
  <c r="BF589"/>
  <c r="T589"/>
  <c r="R589"/>
  <c r="P589"/>
  <c r="BI586"/>
  <c r="BH586"/>
  <c r="BG586"/>
  <c r="BF586"/>
  <c r="T586"/>
  <c r="R586"/>
  <c r="P586"/>
  <c r="BI583"/>
  <c r="BH583"/>
  <c r="BG583"/>
  <c r="BF583"/>
  <c r="T583"/>
  <c r="R583"/>
  <c r="P583"/>
  <c r="BI561"/>
  <c r="BH561"/>
  <c r="BG561"/>
  <c r="BF561"/>
  <c r="T561"/>
  <c r="R561"/>
  <c r="P561"/>
  <c r="BI543"/>
  <c r="BH543"/>
  <c r="BG543"/>
  <c r="BF543"/>
  <c r="T543"/>
  <c r="R543"/>
  <c r="P543"/>
  <c r="BI518"/>
  <c r="BH518"/>
  <c r="BG518"/>
  <c r="BF518"/>
  <c r="T518"/>
  <c r="R518"/>
  <c r="P518"/>
  <c r="BI515"/>
  <c r="BH515"/>
  <c r="BG515"/>
  <c r="BF515"/>
  <c r="T515"/>
  <c r="R515"/>
  <c r="P515"/>
  <c r="BI503"/>
  <c r="BH503"/>
  <c r="BG503"/>
  <c r="BF503"/>
  <c r="T503"/>
  <c r="R503"/>
  <c r="P503"/>
  <c r="BI488"/>
  <c r="BH488"/>
  <c r="BG488"/>
  <c r="BF488"/>
  <c r="T488"/>
  <c r="R488"/>
  <c r="P488"/>
  <c r="BI485"/>
  <c r="BH485"/>
  <c r="BG485"/>
  <c r="BF485"/>
  <c r="T485"/>
  <c r="R485"/>
  <c r="P485"/>
  <c r="BI480"/>
  <c r="BH480"/>
  <c r="BG480"/>
  <c r="BF480"/>
  <c r="T480"/>
  <c r="R480"/>
  <c r="P480"/>
  <c r="BI477"/>
  <c r="BH477"/>
  <c r="BG477"/>
  <c r="BF477"/>
  <c r="T477"/>
  <c r="R477"/>
  <c r="P477"/>
  <c r="BI466"/>
  <c r="BH466"/>
  <c r="BG466"/>
  <c r="BF466"/>
  <c r="T466"/>
  <c r="R466"/>
  <c r="P466"/>
  <c r="BI437"/>
  <c r="BH437"/>
  <c r="BG437"/>
  <c r="BF437"/>
  <c r="T437"/>
  <c r="R437"/>
  <c r="P437"/>
  <c r="BI418"/>
  <c r="BH418"/>
  <c r="BG418"/>
  <c r="BF418"/>
  <c r="T418"/>
  <c r="R418"/>
  <c r="P418"/>
  <c r="BI414"/>
  <c r="BH414"/>
  <c r="BG414"/>
  <c r="BF414"/>
  <c r="T414"/>
  <c r="R414"/>
  <c r="P414"/>
  <c r="BI411"/>
  <c r="BH411"/>
  <c r="BG411"/>
  <c r="BF411"/>
  <c r="T411"/>
  <c r="R411"/>
  <c r="P411"/>
  <c r="BI408"/>
  <c r="BH408"/>
  <c r="BG408"/>
  <c r="BF408"/>
  <c r="T408"/>
  <c r="R408"/>
  <c r="P408"/>
  <c r="BI399"/>
  <c r="BH399"/>
  <c r="BG399"/>
  <c r="BF399"/>
  <c r="T399"/>
  <c r="R399"/>
  <c r="P399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3"/>
  <c r="BH373"/>
  <c r="BG373"/>
  <c r="BF373"/>
  <c r="T373"/>
  <c r="R373"/>
  <c r="P373"/>
  <c r="BI370"/>
  <c r="BH370"/>
  <c r="BG370"/>
  <c r="BF370"/>
  <c r="T370"/>
  <c r="R370"/>
  <c r="P370"/>
  <c r="BI365"/>
  <c r="BH365"/>
  <c r="BG365"/>
  <c r="BF365"/>
  <c r="T365"/>
  <c r="R365"/>
  <c r="P365"/>
  <c r="BI363"/>
  <c r="BH363"/>
  <c r="BG363"/>
  <c r="BF363"/>
  <c r="T363"/>
  <c r="R363"/>
  <c r="P363"/>
  <c r="BI360"/>
  <c r="BH360"/>
  <c r="BG360"/>
  <c r="BF360"/>
  <c r="T360"/>
  <c r="R360"/>
  <c r="P360"/>
  <c r="BI355"/>
  <c r="BH355"/>
  <c r="BG355"/>
  <c r="BF355"/>
  <c r="T355"/>
  <c r="R355"/>
  <c r="P355"/>
  <c r="BI350"/>
  <c r="BH350"/>
  <c r="BG350"/>
  <c r="BF350"/>
  <c r="T350"/>
  <c r="R350"/>
  <c r="P350"/>
  <c r="BI347"/>
  <c r="BH347"/>
  <c r="BG347"/>
  <c r="BF347"/>
  <c r="T347"/>
  <c r="R347"/>
  <c r="P347"/>
  <c r="BI344"/>
  <c r="BH344"/>
  <c r="BG344"/>
  <c r="BF344"/>
  <c r="T344"/>
  <c r="R344"/>
  <c r="P344"/>
  <c r="BI341"/>
  <c r="BH341"/>
  <c r="BG341"/>
  <c r="BF341"/>
  <c r="T341"/>
  <c r="R341"/>
  <c r="P341"/>
  <c r="BI340"/>
  <c r="BH340"/>
  <c r="BG340"/>
  <c r="BF340"/>
  <c r="T340"/>
  <c r="R340"/>
  <c r="P340"/>
  <c r="BI337"/>
  <c r="BH337"/>
  <c r="BG337"/>
  <c r="BF337"/>
  <c r="T337"/>
  <c r="R337"/>
  <c r="P337"/>
  <c r="BI332"/>
  <c r="BH332"/>
  <c r="BG332"/>
  <c r="BF332"/>
  <c r="T332"/>
  <c r="R332"/>
  <c r="P332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74"/>
  <c r="BH274"/>
  <c r="BG274"/>
  <c r="BF274"/>
  <c r="T274"/>
  <c r="R274"/>
  <c r="P274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59"/>
  <c r="BH259"/>
  <c r="BG259"/>
  <c r="BF259"/>
  <c r="T259"/>
  <c r="R259"/>
  <c r="P259"/>
  <c r="BI257"/>
  <c r="BH257"/>
  <c r="BG257"/>
  <c r="BF257"/>
  <c r="T257"/>
  <c r="R257"/>
  <c r="P257"/>
  <c r="BI253"/>
  <c r="BH253"/>
  <c r="BG253"/>
  <c r="BF253"/>
  <c r="T253"/>
  <c r="R253"/>
  <c r="P253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0"/>
  <c r="BH220"/>
  <c r="BG220"/>
  <c r="BF220"/>
  <c r="T220"/>
  <c r="R220"/>
  <c r="P220"/>
  <c r="BI217"/>
  <c r="BH217"/>
  <c r="BG217"/>
  <c r="BF217"/>
  <c r="T217"/>
  <c r="R217"/>
  <c r="P217"/>
  <c r="BI212"/>
  <c r="BH212"/>
  <c r="BG212"/>
  <c r="BF212"/>
  <c r="T212"/>
  <c r="R212"/>
  <c r="P212"/>
  <c r="BI209"/>
  <c r="BH209"/>
  <c r="BG209"/>
  <c r="BF209"/>
  <c r="T209"/>
  <c r="R209"/>
  <c r="P209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5"/>
  <c r="BH185"/>
  <c r="BG185"/>
  <c r="BF185"/>
  <c r="T185"/>
  <c r="R185"/>
  <c r="P185"/>
  <c r="BI180"/>
  <c r="BH180"/>
  <c r="BG180"/>
  <c r="BF180"/>
  <c r="T180"/>
  <c r="R180"/>
  <c r="P180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31"/>
  <c r="BH131"/>
  <c r="BG131"/>
  <c r="BF131"/>
  <c r="T131"/>
  <c r="R131"/>
  <c r="P131"/>
  <c r="BI123"/>
  <c r="BH123"/>
  <c r="BG123"/>
  <c r="BF123"/>
  <c r="T123"/>
  <c r="R123"/>
  <c r="P123"/>
  <c r="J116"/>
  <c r="F116"/>
  <c r="F114"/>
  <c r="E112"/>
  <c r="J58"/>
  <c r="F58"/>
  <c r="F56"/>
  <c r="E54"/>
  <c r="J26"/>
  <c r="E26"/>
  <c r="J117"/>
  <c r="J25"/>
  <c r="J20"/>
  <c r="E20"/>
  <c r="F117"/>
  <c r="J19"/>
  <c r="J14"/>
  <c r="J114"/>
  <c r="E7"/>
  <c r="E108"/>
  <c i="1" r="L50"/>
  <c r="AM50"/>
  <c r="AM49"/>
  <c r="L49"/>
  <c r="AM47"/>
  <c r="L47"/>
  <c r="L45"/>
  <c r="L44"/>
  <c i="2" r="J3540"/>
  <c r="BK3511"/>
  <c r="J2774"/>
  <c r="J1973"/>
  <c r="J1681"/>
  <c r="BK751"/>
  <c r="J347"/>
  <c r="BK1661"/>
  <c r="BK166"/>
  <c r="BK3165"/>
  <c r="BK2419"/>
  <c r="BK1538"/>
  <c r="BK815"/>
  <c r="BK4464"/>
  <c r="J3972"/>
  <c r="BK3622"/>
  <c r="J4162"/>
  <c r="BK3550"/>
  <c r="BK2960"/>
  <c r="BK4512"/>
  <c r="J4165"/>
  <c r="J3486"/>
  <c r="J3542"/>
  <c r="J3243"/>
  <c r="J2952"/>
  <c r="BK1689"/>
  <c r="BK1299"/>
  <c r="BK2710"/>
  <c r="J1330"/>
  <c i="3" r="J664"/>
  <c r="BK517"/>
  <c r="J380"/>
  <c r="BK411"/>
  <c r="BK323"/>
  <c r="BK554"/>
  <c r="J492"/>
  <c r="BK150"/>
  <c r="J548"/>
  <c r="J684"/>
  <c r="BK439"/>
  <c r="J136"/>
  <c i="4" r="J292"/>
  <c r="BK384"/>
  <c r="J213"/>
  <c r="BK367"/>
  <c r="J267"/>
  <c r="J175"/>
  <c i="5" r="J150"/>
  <c r="BK357"/>
  <c r="BK308"/>
  <c r="J371"/>
  <c r="BK535"/>
  <c r="BK275"/>
  <c r="BK446"/>
  <c r="J144"/>
  <c r="BK421"/>
  <c r="J439"/>
  <c r="J278"/>
  <c r="J512"/>
  <c r="BK493"/>
  <c r="J506"/>
  <c r="BK252"/>
  <c i="6" r="BK469"/>
  <c r="J469"/>
  <c r="BK179"/>
  <c r="J551"/>
  <c r="BK290"/>
  <c r="BK510"/>
  <c r="BK214"/>
  <c r="J386"/>
  <c r="BK457"/>
  <c i="7" r="BK314"/>
  <c r="J629"/>
  <c r="J247"/>
  <c r="BK367"/>
  <c r="BK730"/>
  <c r="J536"/>
  <c r="BK237"/>
  <c r="J583"/>
  <c r="J241"/>
  <c r="J625"/>
  <c r="BK465"/>
  <c r="BK776"/>
  <c r="BK597"/>
  <c r="BK327"/>
  <c r="J642"/>
  <c r="J414"/>
  <c r="BK682"/>
  <c r="J460"/>
  <c i="8" r="J447"/>
  <c r="J358"/>
  <c r="BK378"/>
  <c r="J369"/>
  <c r="BK467"/>
  <c r="J385"/>
  <c i="9" r="BK94"/>
  <c r="BK166"/>
  <c r="BK180"/>
  <c i="10" r="J486"/>
  <c r="J219"/>
  <c r="J578"/>
  <c r="J613"/>
  <c r="BK464"/>
  <c r="BK639"/>
  <c r="BK214"/>
  <c i="11" r="J395"/>
  <c r="BK406"/>
  <c r="BK154"/>
  <c r="BK277"/>
  <c r="J239"/>
  <c r="BK322"/>
  <c r="J572"/>
  <c r="BK318"/>
  <c r="J624"/>
  <c r="J148"/>
  <c r="BK530"/>
  <c r="BK137"/>
  <c i="13" r="BK97"/>
  <c i="2" r="BK3062"/>
  <c r="J1828"/>
  <c r="BK155"/>
  <c r="BK3134"/>
  <c r="BK2953"/>
  <c r="BK2494"/>
  <c r="BK1683"/>
  <c r="BK1330"/>
  <c r="BK2716"/>
  <c r="J1724"/>
  <c r="J399"/>
  <c r="J2868"/>
  <c r="J2182"/>
  <c r="BK1969"/>
  <c r="J1658"/>
  <c r="J815"/>
  <c r="J466"/>
  <c r="J3415"/>
  <c r="BK3113"/>
  <c r="J3022"/>
  <c r="BK2430"/>
  <c r="BK3023"/>
  <c r="J2618"/>
  <c r="J2176"/>
  <c r="J1593"/>
  <c r="J1336"/>
  <c r="BK437"/>
  <c r="J4635"/>
  <c r="J4246"/>
  <c r="BK3850"/>
  <c r="J3345"/>
  <c r="BK3188"/>
  <c r="BK2918"/>
  <c r="BK3389"/>
  <c r="J4214"/>
  <c r="J3903"/>
  <c r="BK3645"/>
  <c r="J3879"/>
  <c r="BK3530"/>
  <c r="BK3121"/>
  <c r="BK2886"/>
  <c r="BK2425"/>
  <c r="J1568"/>
  <c r="BK1327"/>
  <c r="BK360"/>
  <c r="BK3585"/>
  <c r="BK3339"/>
  <c r="BK2970"/>
  <c r="J2688"/>
  <c r="J2170"/>
  <c r="BK1265"/>
  <c i="3" r="BK586"/>
  <c r="BK211"/>
  <c r="J591"/>
  <c r="BK121"/>
  <c r="J702"/>
  <c r="BK363"/>
  <c r="J332"/>
  <c r="J526"/>
  <c r="J607"/>
  <c r="BK390"/>
  <c r="BK529"/>
  <c i="4" r="J210"/>
  <c r="J169"/>
  <c r="J253"/>
  <c r="J172"/>
  <c r="BK123"/>
  <c r="BK169"/>
  <c r="BK318"/>
  <c r="J219"/>
  <c r="J287"/>
  <c i="5" r="BK396"/>
  <c r="J142"/>
  <c r="J437"/>
  <c r="BK291"/>
  <c r="BK333"/>
  <c r="J351"/>
  <c r="BK258"/>
  <c r="J348"/>
  <c r="J146"/>
  <c r="J287"/>
  <c r="BK533"/>
  <c r="BK590"/>
  <c r="J408"/>
  <c r="BK581"/>
  <c r="J451"/>
  <c r="J223"/>
  <c r="BK153"/>
  <c i="6" r="BK458"/>
  <c r="BK362"/>
  <c r="J395"/>
  <c r="BK220"/>
  <c r="BK348"/>
  <c r="BK209"/>
  <c r="BK513"/>
  <c r="BK326"/>
  <c r="BK456"/>
  <c r="J300"/>
  <c i="7" r="BK513"/>
  <c r="BK220"/>
  <c r="J566"/>
  <c r="BK788"/>
  <c r="BK460"/>
  <c r="J202"/>
  <c r="J563"/>
  <c r="J210"/>
  <c r="BK653"/>
  <c r="BK403"/>
  <c r="BK202"/>
  <c r="BK349"/>
  <c i="8" r="J288"/>
  <c r="J403"/>
  <c r="BK456"/>
  <c r="BK437"/>
  <c r="J264"/>
  <c r="BK301"/>
  <c i="9" r="BK212"/>
  <c r="BK140"/>
  <c i="10" r="J443"/>
  <c r="BK398"/>
  <c r="BK578"/>
  <c r="BK466"/>
  <c r="BK338"/>
  <c i="11" r="BK293"/>
  <c r="J151"/>
  <c r="BK342"/>
  <c r="J419"/>
  <c r="BK576"/>
  <c r="J462"/>
  <c r="J586"/>
  <c r="BK339"/>
  <c i="2" r="BK2823"/>
  <c r="J2076"/>
  <c r="J1296"/>
  <c r="BK3359"/>
  <c r="BK3019"/>
  <c r="J2554"/>
  <c r="J2301"/>
  <c r="J1396"/>
  <c r="BK296"/>
  <c r="J2196"/>
  <c r="BK1841"/>
  <c r="J1425"/>
  <c r="J617"/>
  <c r="J250"/>
  <c r="BK158"/>
  <c r="J3450"/>
  <c r="BK3411"/>
  <c r="J3357"/>
  <c r="BK3311"/>
  <c r="BK3257"/>
  <c r="J3238"/>
  <c r="BK3215"/>
  <c r="J3190"/>
  <c r="BK3100"/>
  <c r="BK3050"/>
  <c r="J2680"/>
  <c r="J2201"/>
  <c r="BK3253"/>
  <c r="J3114"/>
  <c r="J2652"/>
  <c r="J2362"/>
  <c r="J1709"/>
  <c r="BK1132"/>
  <c r="BK227"/>
  <c r="BK3177"/>
  <c r="BK2796"/>
  <c r="J2579"/>
  <c r="BK2125"/>
  <c r="J1624"/>
  <c r="J1400"/>
  <c r="BK466"/>
  <c r="BK4646"/>
  <c r="J4348"/>
  <c r="BK3949"/>
  <c r="BK3571"/>
  <c r="J3343"/>
  <c r="BK3127"/>
  <c r="J2960"/>
  <c r="BK3471"/>
  <c r="BK3078"/>
  <c r="J2964"/>
  <c r="J2615"/>
  <c r="BK4442"/>
  <c r="BK4249"/>
  <c r="BK3946"/>
  <c r="J3523"/>
  <c r="BK3594"/>
  <c r="BK3183"/>
  <c r="BK2947"/>
  <c r="J2415"/>
  <c r="BK1818"/>
  <c r="BK1540"/>
  <c r="J658"/>
  <c r="J317"/>
  <c r="J2520"/>
  <c r="J381"/>
  <c i="3" r="J361"/>
  <c r="BK649"/>
  <c r="BK145"/>
  <c r="BK392"/>
  <c r="J705"/>
  <c r="J502"/>
  <c r="BK208"/>
  <c i="4" r="J186"/>
  <c r="BK292"/>
  <c r="BK140"/>
  <c r="J238"/>
  <c r="J336"/>
  <c r="BK116"/>
  <c i="5" r="BK319"/>
  <c r="BK323"/>
  <c r="BK340"/>
  <c r="J531"/>
  <c r="BK144"/>
  <c r="BK337"/>
  <c r="BK546"/>
  <c r="J370"/>
  <c r="BK276"/>
  <c r="BK455"/>
  <c r="BK587"/>
  <c r="J486"/>
  <c r="J295"/>
  <c r="J162"/>
  <c i="6" r="BK398"/>
  <c r="BK366"/>
  <c r="BK386"/>
  <c r="J194"/>
  <c r="BK350"/>
  <c r="J472"/>
  <c r="J153"/>
  <c r="BK358"/>
  <c r="BK190"/>
  <c r="J305"/>
  <c r="BK306"/>
  <c i="7" r="J723"/>
  <c i="9" r="BK150"/>
  <c r="J113"/>
  <c i="10" r="BK490"/>
  <c r="BK271"/>
  <c i="2" r="BK3017"/>
  <c r="J2699"/>
  <c r="J3460"/>
  <c r="BK3132"/>
  <c r="J4303"/>
  <c r="BK3773"/>
  <c r="J3073"/>
  <c r="J4536"/>
  <c r="J3762"/>
  <c r="J3886"/>
  <c r="J3277"/>
  <c r="BK2472"/>
  <c r="J962"/>
  <c r="J123"/>
  <c r="BK3373"/>
  <c r="J2741"/>
  <c r="BK1844"/>
  <c r="J583"/>
  <c i="3" r="BK591"/>
  <c r="J610"/>
  <c r="BK408"/>
  <c r="J641"/>
  <c r="J678"/>
  <c r="J466"/>
  <c r="BK460"/>
  <c r="J434"/>
  <c i="4" r="BK350"/>
  <c r="BK287"/>
  <c r="BK314"/>
  <c r="J278"/>
  <c i="5" r="J508"/>
  <c r="J377"/>
  <c r="J562"/>
  <c r="J394"/>
  <c r="BK223"/>
  <c r="J320"/>
  <c r="J330"/>
  <c r="BK146"/>
  <c r="BK380"/>
  <c i="6" r="J559"/>
  <c r="BK281"/>
  <c r="J554"/>
  <c r="BK250"/>
  <c r="BK422"/>
  <c r="BK455"/>
  <c r="BK372"/>
  <c r="BK371"/>
  <c r="BK248"/>
  <c r="J504"/>
  <c r="J346"/>
  <c i="7" r="BK566"/>
  <c r="J295"/>
  <c r="BK377"/>
  <c r="BK785"/>
  <c r="J256"/>
  <c r="BK467"/>
  <c r="BK592"/>
  <c r="J118"/>
  <c r="BK209"/>
  <c i="8" r="J295"/>
  <c i="9" r="BK224"/>
  <c i="10" r="J558"/>
  <c r="J380"/>
  <c r="J222"/>
  <c r="BK103"/>
  <c i="11" r="BK289"/>
  <c r="BK395"/>
  <c r="J594"/>
  <c r="J289"/>
  <c r="J349"/>
  <c i="2" r="BK1336"/>
  <c r="BK1963"/>
  <c r="BK2798"/>
  <c r="BK1560"/>
  <c r="J2001"/>
  <c r="BK217"/>
  <c i="3" r="BK346"/>
  <c i="5" r="BK327"/>
  <c r="BK463"/>
  <c r="BK111"/>
  <c i="8" r="J406"/>
  <c i="9" r="J142"/>
  <c r="BK173"/>
  <c r="BK120"/>
  <c i="10" r="BK142"/>
  <c r="J478"/>
  <c r="BK649"/>
  <c i="2" r="J437"/>
  <c r="BK1822"/>
  <c r="BK3024"/>
  <c i="3" r="BK434"/>
  <c r="BK611"/>
  <c r="J682"/>
  <c r="BK643"/>
  <c r="J483"/>
  <c i="4" r="BK284"/>
  <c i="13" r="BK95"/>
  <c i="2" r="J3313"/>
  <c r="J3472"/>
  <c r="BK3216"/>
  <c r="J2334"/>
  <c r="J751"/>
  <c r="BK2913"/>
  <c r="J2006"/>
  <c r="J754"/>
  <c r="BK3900"/>
  <c r="BK3465"/>
  <c r="BK2978"/>
  <c r="BK4167"/>
  <c r="BK3771"/>
  <c r="BK3118"/>
  <c r="J2918"/>
  <c r="J4644"/>
  <c r="BK3477"/>
  <c r="J3023"/>
  <c r="BK2343"/>
  <c r="J3128"/>
  <c r="J2119"/>
  <c i="5" r="J363"/>
  <c r="J559"/>
  <c r="BK114"/>
  <c r="J461"/>
  <c r="BK484"/>
  <c i="7" r="J613"/>
  <c r="BK169"/>
  <c r="BK747"/>
  <c i="11" r="BK145"/>
  <c r="J348"/>
  <c i="2" r="BK3101"/>
  <c r="J748"/>
  <c r="J3154"/>
  <c r="J798"/>
  <c r="J253"/>
  <c i="3" r="BK386"/>
  <c r="J632"/>
  <c r="BK695"/>
  <c i="5" r="J236"/>
  <c r="BK481"/>
  <c r="BK449"/>
  <c r="J585"/>
  <c r="BK155"/>
  <c i="6" r="J466"/>
  <c r="J225"/>
  <c r="BK305"/>
  <c i="8" r="J460"/>
  <c r="BK511"/>
  <c r="J433"/>
  <c i="9" r="BK110"/>
  <c i="13" r="BK98"/>
  <c i="2" r="BK1579"/>
  <c r="BK3482"/>
  <c r="J2843"/>
  <c r="BK1812"/>
  <c r="J3493"/>
  <c r="BK3117"/>
  <c r="J3192"/>
  <c r="BK344"/>
  <c r="J2735"/>
  <c r="BK518"/>
  <c i="3" r="BK638"/>
  <c r="J636"/>
  <c r="BK607"/>
  <c r="BK176"/>
  <c r="J532"/>
  <c i="4" r="BK364"/>
  <c r="J387"/>
  <c r="J293"/>
  <c i="5" r="J398"/>
  <c r="BK399"/>
  <c r="BK435"/>
  <c r="J380"/>
  <c r="J509"/>
  <c r="BK447"/>
  <c r="BK243"/>
  <c r="J580"/>
  <c i="7" r="BK508"/>
  <c r="BK773"/>
  <c r="J127"/>
  <c r="J185"/>
  <c r="BK662"/>
  <c r="BK210"/>
  <c i="11" r="J579"/>
  <c r="J387"/>
  <c i="12" r="J89"/>
  <c i="2" r="J3333"/>
  <c r="J586"/>
  <c r="BK2170"/>
  <c r="BK1632"/>
  <c r="J477"/>
  <c r="J1341"/>
  <c r="BK627"/>
  <c r="J3351"/>
  <c r="BK2653"/>
  <c r="J1860"/>
  <c r="BK1303"/>
  <c r="J4649"/>
  <c r="J3937"/>
  <c r="J4351"/>
  <c r="BK3856"/>
  <c r="J3446"/>
  <c r="BK3074"/>
  <c r="BK2695"/>
  <c r="J4431"/>
  <c r="J3883"/>
  <c r="BK3405"/>
  <c r="J3585"/>
  <c r="J3089"/>
  <c r="BK2574"/>
  <c r="J1632"/>
  <c r="J2986"/>
  <c r="J2099"/>
  <c r="BK663"/>
  <c i="3" r="BK490"/>
  <c r="J365"/>
  <c r="BK321"/>
  <c r="J497"/>
  <c r="BK685"/>
  <c r="J698"/>
  <c r="BK298"/>
  <c r="BK570"/>
  <c r="BK579"/>
  <c i="4" r="BK172"/>
  <c r="BK148"/>
  <c r="J140"/>
  <c r="J316"/>
  <c r="J364"/>
  <c r="BK230"/>
  <c i="5" r="J379"/>
  <c r="J546"/>
  <c r="J442"/>
  <c r="BK514"/>
  <c r="J293"/>
  <c r="J421"/>
  <c r="J204"/>
  <c r="J374"/>
  <c r="J252"/>
  <c r="J492"/>
  <c r="BK516"/>
  <c r="BK344"/>
  <c r="BK227"/>
  <c r="BK489"/>
  <c r="J574"/>
  <c r="J449"/>
  <c r="BK199"/>
  <c i="6" r="J475"/>
  <c r="BK343"/>
  <c r="J341"/>
  <c r="BK132"/>
  <c r="J344"/>
  <c r="J168"/>
  <c r="J251"/>
  <c r="J450"/>
  <c r="BK226"/>
  <c i="7" r="J628"/>
  <c r="BK763"/>
  <c r="BK360"/>
  <c r="J329"/>
  <c r="J725"/>
  <c r="J343"/>
  <c r="J789"/>
  <c r="J347"/>
  <c r="J192"/>
  <c r="BK551"/>
  <c r="J286"/>
  <c r="BK670"/>
  <c r="BK567"/>
  <c r="J187"/>
  <c r="BK561"/>
  <c r="J292"/>
  <c r="J390"/>
  <c r="J121"/>
  <c i="8" r="J510"/>
  <c r="J454"/>
  <c r="J320"/>
  <c r="BK381"/>
  <c r="J378"/>
  <c r="BK104"/>
  <c i="9" r="BK113"/>
  <c r="BK159"/>
  <c r="J116"/>
  <c i="10" r="BK115"/>
  <c r="BK460"/>
  <c r="J568"/>
  <c r="BK662"/>
  <c r="BK621"/>
  <c r="BK468"/>
  <c r="J265"/>
  <c r="BK567"/>
  <c i="11" r="BK573"/>
  <c r="J374"/>
  <c r="J362"/>
  <c r="J335"/>
  <c r="J420"/>
  <c r="J597"/>
  <c r="BK386"/>
  <c r="J556"/>
  <c r="J291"/>
  <c r="J354"/>
  <c r="J566"/>
  <c r="J287"/>
  <c i="13" r="J90"/>
  <c i="2" r="BK3519"/>
  <c r="J2173"/>
  <c r="J618"/>
  <c r="J3274"/>
  <c r="J2790"/>
  <c r="BK2348"/>
  <c r="BK1980"/>
  <c r="J1502"/>
  <c r="BK1668"/>
  <c r="J3098"/>
  <c r="BK2658"/>
  <c r="BK2440"/>
  <c r="BK1860"/>
  <c r="J1626"/>
  <c r="J1468"/>
  <c r="BK259"/>
  <c r="J3242"/>
  <c r="BK3068"/>
  <c r="BK2060"/>
  <c r="J3078"/>
  <c r="J2806"/>
  <c r="J2459"/>
  <c r="J2079"/>
  <c r="J1686"/>
  <c r="BK718"/>
  <c r="J4651"/>
  <c r="BK4420"/>
  <c r="J4050"/>
  <c r="J3605"/>
  <c r="BK3217"/>
  <c r="J3015"/>
  <c r="J4445"/>
  <c r="BK4145"/>
  <c r="J3773"/>
  <c r="BK3587"/>
  <c r="J3298"/>
  <c r="J3611"/>
  <c r="BK3232"/>
  <c r="J3102"/>
  <c r="J2631"/>
  <c r="J2066"/>
  <c r="J1519"/>
  <c r="BK763"/>
  <c r="J267"/>
  <c r="BK3248"/>
  <c r="J2874"/>
  <c r="BK2374"/>
  <c i="3" r="BK471"/>
  <c r="J443"/>
  <c r="BK678"/>
  <c r="J504"/>
  <c r="BK281"/>
  <c r="J485"/>
  <c r="BK535"/>
  <c r="J224"/>
  <c r="J579"/>
  <c r="BK231"/>
  <c r="BK355"/>
  <c r="BK502"/>
  <c r="J241"/>
  <c i="4" r="J370"/>
  <c r="BK294"/>
  <c r="J384"/>
  <c r="J280"/>
  <c r="BK320"/>
  <c r="J356"/>
  <c r="J242"/>
  <c r="BK163"/>
  <c i="5" r="BK432"/>
  <c r="BK187"/>
  <c r="BK394"/>
  <c r="BK480"/>
  <c r="J272"/>
  <c r="BK306"/>
  <c r="J401"/>
  <c r="J208"/>
  <c r="BK487"/>
  <c r="BK309"/>
  <c r="J148"/>
  <c r="J493"/>
  <c r="J553"/>
  <c r="J360"/>
  <c r="BK277"/>
  <c r="BK168"/>
  <c r="J480"/>
  <c r="BK166"/>
  <c r="BK477"/>
  <c r="BK272"/>
  <c r="BK165"/>
  <c i="6" r="J509"/>
  <c r="BK202"/>
  <c r="BK298"/>
  <c r="BK559"/>
  <c r="BK439"/>
  <c r="BK239"/>
  <c r="BK419"/>
  <c r="J292"/>
  <c r="J419"/>
  <c r="BK282"/>
  <c i="7" r="J689"/>
  <c r="J354"/>
  <c r="BK691"/>
  <c r="J327"/>
  <c r="BK475"/>
  <c r="J758"/>
  <c r="BK609"/>
  <c r="J324"/>
  <c r="BK574"/>
  <c r="J425"/>
  <c r="BK660"/>
  <c r="BK379"/>
  <c i="8" r="J417"/>
  <c r="BK279"/>
  <c r="BK484"/>
  <c r="BK358"/>
  <c r="BK174"/>
  <c r="BK343"/>
  <c i="9" r="J224"/>
  <c r="BK128"/>
  <c i="10" r="BK231"/>
  <c r="BK558"/>
  <c r="BK170"/>
  <c r="BK659"/>
  <c r="J110"/>
  <c r="J659"/>
  <c i="11" r="BK207"/>
  <c r="J560"/>
  <c r="BK543"/>
  <c r="BK507"/>
  <c r="J497"/>
  <c r="BK611"/>
  <c i="12" r="J116"/>
  <c i="13" r="J98"/>
  <c i="2" r="J3135"/>
  <c r="J2622"/>
  <c r="J1822"/>
  <c r="BK621"/>
  <c r="BK3138"/>
  <c r="BK2875"/>
  <c r="J2492"/>
  <c r="J1780"/>
  <c r="BK729"/>
  <c r="BK2397"/>
  <c r="BK1973"/>
  <c r="BK323"/>
  <c r="BK238"/>
  <c r="J155"/>
  <c r="BK3447"/>
  <c r="BK3369"/>
  <c r="BK3351"/>
  <c r="BK3309"/>
  <c r="J3256"/>
  <c r="BK3241"/>
  <c r="BK3226"/>
  <c r="J3195"/>
  <c r="BK3176"/>
  <c r="J3056"/>
  <c r="BK2781"/>
  <c r="BK2415"/>
  <c r="J241"/>
  <c r="J3235"/>
  <c r="J3062"/>
  <c r="J1655"/>
  <c r="J1324"/>
  <c r="BK618"/>
  <c r="J3417"/>
  <c r="J3145"/>
  <c r="J2955"/>
  <c r="J2399"/>
  <c r="J1687"/>
  <c r="BK1281"/>
  <c r="BK666"/>
  <c r="BK4620"/>
  <c r="J4157"/>
  <c r="J3862"/>
  <c r="BK3612"/>
  <c r="BK3052"/>
  <c r="J3627"/>
  <c r="J3532"/>
  <c r="BK3099"/>
  <c r="BK2784"/>
  <c r="J4636"/>
  <c r="J4360"/>
  <c r="J3871"/>
  <c r="J3655"/>
  <c r="BK3331"/>
  <c r="J3219"/>
  <c r="J3043"/>
  <c r="J2658"/>
  <c r="BK2380"/>
  <c r="BK1694"/>
  <c r="J1513"/>
  <c r="BK598"/>
  <c r="J2669"/>
  <c r="BK1554"/>
  <c r="J624"/>
  <c i="3" r="J693"/>
  <c r="BK306"/>
  <c r="J420"/>
  <c r="J306"/>
  <c r="BK597"/>
  <c r="BK687"/>
  <c i="4" r="J179"/>
  <c r="BK206"/>
  <c r="J144"/>
  <c r="BK321"/>
  <c i="6" r="BK501"/>
  <c r="J190"/>
  <c r="J461"/>
  <c r="BK435"/>
  <c r="J303"/>
  <c r="BK529"/>
  <c r="J239"/>
  <c i="7" r="J597"/>
  <c r="J166"/>
  <c r="J279"/>
  <c r="BK272"/>
  <c r="J626"/>
  <c r="BK463"/>
  <c r="BK423"/>
  <c r="J209"/>
  <c i="9" r="J162"/>
  <c r="J125"/>
  <c i="10" r="BK554"/>
  <c r="J404"/>
  <c i="11" r="J591"/>
  <c r="BK326"/>
  <c r="J391"/>
  <c r="J427"/>
  <c r="J97"/>
  <c i="13" r="BK92"/>
  <c r="BK101"/>
  <c i="2" r="BK3053"/>
  <c r="J2793"/>
  <c r="BK1344"/>
  <c r="BK3233"/>
  <c r="J2527"/>
  <c r="J812"/>
  <c r="BK4467"/>
  <c r="J2970"/>
  <c r="J4005"/>
  <c r="BK3588"/>
  <c r="J2975"/>
  <c r="BK4408"/>
  <c r="J3579"/>
  <c r="BK2787"/>
  <c r="BK1720"/>
  <c i="4" r="J110"/>
  <c r="J372"/>
  <c r="J156"/>
  <c i="5" r="J300"/>
  <c r="BK297"/>
  <c r="BK365"/>
  <c r="BK467"/>
  <c r="J111"/>
  <c i="6" r="BK517"/>
  <c r="J378"/>
  <c r="BK378"/>
  <c r="J163"/>
  <c r="BK262"/>
  <c r="J414"/>
  <c r="J306"/>
  <c r="BK303"/>
  <c r="J522"/>
  <c i="7" r="BK480"/>
  <c r="BK341"/>
  <c r="J571"/>
  <c r="J776"/>
  <c r="BK222"/>
  <c r="BK364"/>
  <c r="BK547"/>
  <c r="BK556"/>
  <c r="BK440"/>
  <c i="8" r="J409"/>
  <c i="9" r="BK154"/>
  <c i="10" r="J513"/>
  <c r="J642"/>
  <c r="BK274"/>
  <c r="J161"/>
  <c i="11" r="BK314"/>
  <c r="BK349"/>
  <c r="BK427"/>
  <c r="BK324"/>
  <c r="J318"/>
  <c i="2" r="BK2613"/>
  <c r="J589"/>
  <c r="J3138"/>
  <c r="J1695"/>
  <c r="J614"/>
  <c r="BK2952"/>
  <c r="BK2076"/>
  <c r="BK488"/>
  <c r="J4369"/>
  <c r="BK3583"/>
  <c r="J3005"/>
  <c r="BK3067"/>
  <c r="BK3478"/>
  <c i="5" r="BK152"/>
  <c r="BK282"/>
  <c r="BK420"/>
  <c r="J463"/>
  <c r="J108"/>
  <c r="BK567"/>
  <c r="BK500"/>
  <c r="J581"/>
  <c r="BK519"/>
  <c r="J184"/>
  <c i="6" r="BK375"/>
  <c r="BK377"/>
  <c r="BK390"/>
  <c i="7" r="J695"/>
  <c r="J289"/>
  <c r="BK783"/>
  <c r="J356"/>
  <c i="8" r="J484"/>
  <c r="BK206"/>
  <c i="9" r="J220"/>
  <c r="J94"/>
  <c r="BK153"/>
  <c i="10" r="J602"/>
  <c r="BK178"/>
  <c r="BK120"/>
  <c i="11" r="J406"/>
  <c r="J277"/>
  <c r="J450"/>
  <c r="J306"/>
  <c r="BK443"/>
  <c r="BK223"/>
  <c r="BK424"/>
  <c r="J342"/>
  <c r="BK587"/>
  <c r="J467"/>
  <c r="J154"/>
  <c r="J510"/>
  <c r="BK410"/>
  <c r="BK367"/>
  <c r="BK257"/>
  <c r="J627"/>
  <c r="BK524"/>
  <c r="BK401"/>
  <c r="BK193"/>
  <c r="J414"/>
  <c r="BK300"/>
  <c r="J543"/>
  <c r="BK462"/>
  <c r="J295"/>
  <c r="BK310"/>
  <c i="12" r="J122"/>
  <c r="BK122"/>
  <c r="J91"/>
  <c i="13" r="J109"/>
  <c i="2" r="J3571"/>
  <c r="BK3085"/>
  <c r="BK3039"/>
  <c r="BK1825"/>
  <c r="J3473"/>
  <c r="J2682"/>
  <c r="J3466"/>
  <c r="J3082"/>
  <c r="BK480"/>
  <c r="BK2305"/>
  <c r="J1705"/>
  <c r="J3425"/>
  <c r="BK131"/>
  <c r="BK1411"/>
  <c r="BK4536"/>
  <c r="BK3871"/>
  <c r="J4620"/>
  <c r="BK4011"/>
  <c r="J3070"/>
  <c r="J4108"/>
  <c r="J3661"/>
  <c r="J1676"/>
  <c r="BK477"/>
  <c r="BK3124"/>
  <c r="BK241"/>
  <c i="3" r="J594"/>
  <c r="BK221"/>
  <c r="BK500"/>
  <c r="BK405"/>
  <c r="BK288"/>
  <c r="J473"/>
  <c i="13" r="J99"/>
  <c i="2" r="BK3047"/>
  <c r="J2974"/>
  <c r="J744"/>
  <c r="J3317"/>
  <c r="J3012"/>
  <c r="BK1576"/>
  <c r="BK2817"/>
  <c r="BK2179"/>
  <c r="BK1532"/>
  <c r="BK355"/>
  <c r="J4581"/>
  <c r="BK4123"/>
  <c r="J3604"/>
  <c r="J3224"/>
  <c r="BK4623"/>
  <c r="BK4058"/>
  <c r="J3537"/>
  <c r="J3226"/>
  <c r="BK2720"/>
  <c r="BK3881"/>
  <c r="BK3230"/>
  <c r="BK2475"/>
  <c r="J193"/>
  <c r="J3245"/>
  <c r="BK2678"/>
  <c r="BK1542"/>
  <c r="J203"/>
  <c i="3" r="J488"/>
  <c r="BK712"/>
  <c r="BK548"/>
  <c r="J370"/>
  <c i="4" r="J308"/>
  <c r="BK217"/>
  <c r="J261"/>
  <c i="5" r="BK551"/>
  <c r="J195"/>
  <c r="J347"/>
  <c r="J302"/>
  <c r="J487"/>
  <c r="BK464"/>
  <c r="BK224"/>
  <c i="6" r="BK243"/>
  <c r="J478"/>
  <c r="BK193"/>
  <c r="J412"/>
  <c r="J353"/>
  <c r="J458"/>
  <c r="J296"/>
  <c r="J519"/>
  <c r="BK308"/>
  <c r="J227"/>
  <c i="7" r="BK686"/>
  <c r="BK352"/>
  <c r="BK490"/>
  <c r="J484"/>
  <c r="J266"/>
  <c r="BK740"/>
  <c r="J312"/>
  <c r="BK665"/>
  <c i="10" r="J581"/>
  <c r="BK507"/>
  <c i="11" r="J430"/>
  <c r="J314"/>
  <c i="2" r="J2602"/>
  <c r="BK1510"/>
  <c r="J2073"/>
  <c r="BK1834"/>
  <c r="J989"/>
  <c r="J3200"/>
  <c r="BK2592"/>
  <c r="BK3868"/>
  <c r="J3055"/>
  <c i="3" r="BK463"/>
  <c r="J718"/>
  <c r="BK275"/>
  <c i="4" r="J189"/>
  <c r="J119"/>
  <c r="BK316"/>
  <c r="BK215"/>
  <c i="5" r="J337"/>
  <c r="J375"/>
  <c i="6" r="J331"/>
  <c r="J244"/>
  <c r="BK312"/>
  <c i="7" r="BK602"/>
  <c r="J283"/>
  <c r="BK185"/>
  <c r="BK446"/>
  <c i="10" r="J456"/>
  <c i="2" r="J2675"/>
  <c r="J1112"/>
  <c r="BK3323"/>
  <c r="BK2747"/>
  <c r="BK2362"/>
  <c r="J2557"/>
  <c r="BK3319"/>
  <c r="J2720"/>
  <c r="J1471"/>
  <c r="J3221"/>
  <c r="BK2756"/>
  <c r="BK4617"/>
  <c r="BK3041"/>
  <c r="J3522"/>
  <c r="BK2628"/>
  <c r="J1333"/>
  <c r="BK3249"/>
  <c r="BK2587"/>
  <c r="BK760"/>
  <c i="3" r="BK422"/>
  <c r="BK495"/>
  <c r="BK680"/>
  <c r="J482"/>
  <c i="5" r="BK200"/>
  <c r="BK157"/>
  <c i="6" r="J334"/>
  <c r="J242"/>
  <c r="J320"/>
  <c r="BK394"/>
  <c r="BK264"/>
  <c r="BK206"/>
  <c r="J355"/>
  <c r="BK197"/>
  <c i="7" r="BK606"/>
  <c r="BK758"/>
  <c r="J486"/>
  <c r="BK772"/>
  <c r="J215"/>
  <c r="BK308"/>
  <c r="BK581"/>
  <c r="J763"/>
  <c r="BK127"/>
  <c r="BK385"/>
  <c i="8" r="BK409"/>
  <c r="J391"/>
  <c i="11" r="J487"/>
  <c i="2" r="BK3018"/>
  <c r="BK3063"/>
  <c r="BK1868"/>
  <c r="BK1640"/>
  <c r="BK1727"/>
  <c r="BK766"/>
  <c r="BK3426"/>
  <c r="BK2963"/>
  <c r="J2069"/>
  <c r="J1629"/>
  <c r="J4641"/>
  <c r="BK4165"/>
  <c r="BK4235"/>
  <c r="BK3879"/>
  <c r="BK3502"/>
  <c r="BK3103"/>
  <c r="J2762"/>
  <c r="BK4390"/>
  <c r="BK3597"/>
  <c r="J3856"/>
  <c r="J3331"/>
  <c r="BK2980"/>
  <c r="J2765"/>
  <c r="J1802"/>
  <c r="J3067"/>
  <c r="J2664"/>
  <c r="J1815"/>
  <c r="BK617"/>
  <c i="3" r="J418"/>
  <c r="J298"/>
  <c r="BK218"/>
  <c r="BK645"/>
  <c r="BK169"/>
  <c r="J575"/>
  <c r="BK241"/>
  <c r="J468"/>
  <c r="BK520"/>
  <c r="BK373"/>
  <c r="BK457"/>
  <c i="4" r="J314"/>
  <c r="BK297"/>
  <c r="J155"/>
  <c r="BK338"/>
  <c r="J289"/>
  <c i="5" r="J556"/>
  <c r="BK322"/>
  <c r="J447"/>
  <c r="BK299"/>
  <c r="BK378"/>
  <c r="J319"/>
  <c r="J466"/>
  <c r="J170"/>
  <c r="J288"/>
  <c r="J515"/>
  <c r="J534"/>
  <c r="BK398"/>
  <c r="J157"/>
  <c r="BK585"/>
  <c r="J390"/>
  <c r="J109"/>
  <c i="6" r="J527"/>
  <c r="J218"/>
  <c r="BK408"/>
  <c r="J205"/>
  <c r="J405"/>
  <c r="BK171"/>
  <c r="J295"/>
  <c r="BK414"/>
  <c i="7" r="J451"/>
  <c r="J575"/>
  <c r="BK765"/>
  <c r="BK286"/>
  <c r="BK643"/>
  <c r="BK279"/>
  <c r="BK777"/>
  <c r="BK333"/>
  <c r="J675"/>
  <c r="BK453"/>
  <c r="BK737"/>
  <c r="BK414"/>
  <c r="J157"/>
  <c r="BK519"/>
  <c r="BK208"/>
  <c r="BK249"/>
  <c i="8" r="BK350"/>
  <c r="J444"/>
  <c r="J121"/>
  <c r="BK97"/>
  <c r="BK462"/>
  <c r="J450"/>
  <c r="J304"/>
  <c i="9" r="J132"/>
  <c r="BK107"/>
  <c i="10" r="BK268"/>
  <c r="BK448"/>
  <c r="J239"/>
  <c r="BK154"/>
  <c r="BK517"/>
  <c r="BK513"/>
  <c r="J445"/>
  <c i="11" r="J330"/>
  <c r="J495"/>
  <c r="J177"/>
  <c r="BK536"/>
  <c r="J269"/>
  <c r="J454"/>
  <c r="J371"/>
  <c r="BK458"/>
  <c r="J587"/>
  <c r="J376"/>
  <c i="13" r="J105"/>
  <c i="2" r="J3327"/>
  <c r="J2509"/>
  <c r="J3222"/>
  <c r="J2977"/>
  <c r="BK2570"/>
  <c r="J1872"/>
  <c r="J675"/>
  <c r="BK151"/>
  <c r="BK4351"/>
  <c r="J3649"/>
  <c r="J3530"/>
  <c r="BK3036"/>
  <c r="J2617"/>
  <c r="J2057"/>
  <c i="3" r="J356"/>
  <c r="J295"/>
  <c r="BK483"/>
  <c r="BK332"/>
  <c r="BK384"/>
  <c r="BK443"/>
  <c r="J402"/>
  <c r="BK636"/>
  <c r="BK132"/>
  <c r="J329"/>
  <c r="BK472"/>
  <c i="4" r="BK348"/>
  <c r="J352"/>
  <c r="J222"/>
  <c r="J232"/>
  <c r="BK352"/>
  <c r="BK286"/>
  <c r="J228"/>
  <c i="5" r="J477"/>
  <c r="J313"/>
  <c r="J538"/>
  <c r="BK372"/>
  <c r="J265"/>
  <c r="BK298"/>
  <c r="BK375"/>
  <c r="BK423"/>
  <c r="J253"/>
  <c r="J124"/>
  <c r="J325"/>
  <c r="J516"/>
  <c r="J530"/>
  <c r="BK390"/>
  <c r="J311"/>
  <c r="BK221"/>
  <c r="J552"/>
  <c r="J246"/>
  <c r="J429"/>
  <c r="J304"/>
  <c i="6" r="BK450"/>
  <c r="J294"/>
  <c r="J254"/>
  <c r="BK545"/>
  <c r="BK271"/>
  <c r="BK185"/>
  <c r="J502"/>
  <c r="J216"/>
  <c r="J258"/>
  <c i="7" r="BK224"/>
  <c r="BK264"/>
  <c r="J736"/>
  <c r="J423"/>
  <c r="J237"/>
  <c r="BK672"/>
  <c r="BK488"/>
  <c r="J701"/>
  <c r="J439"/>
  <c r="J305"/>
  <c r="BK245"/>
  <c i="8" r="J467"/>
  <c r="BK312"/>
  <c r="BK496"/>
  <c r="J388"/>
  <c r="BK420"/>
  <c i="9" r="BK147"/>
  <c r="J217"/>
  <c i="10" r="J464"/>
  <c r="J142"/>
  <c r="J591"/>
  <c r="BK516"/>
  <c r="J523"/>
  <c i="11" r="BK446"/>
  <c r="J322"/>
  <c r="BK328"/>
  <c r="BK118"/>
  <c r="J186"/>
  <c r="J438"/>
  <c i="2" r="BK1454"/>
  <c r="BK399"/>
  <c r="J2702"/>
  <c r="J4396"/>
  <c r="BK4063"/>
  <c r="BK3580"/>
  <c r="BK3663"/>
  <c r="J3375"/>
  <c r="J3096"/>
  <c r="BK583"/>
  <c r="BK709"/>
  <c i="3" r="J495"/>
  <c r="BK433"/>
  <c r="J597"/>
  <c r="BK116"/>
  <c r="J620"/>
  <c r="J154"/>
  <c i="4" r="BK107"/>
  <c r="J240"/>
  <c r="J235"/>
  <c r="BK343"/>
  <c r="BK210"/>
  <c i="5" r="J441"/>
  <c r="J454"/>
  <c r="BK286"/>
  <c r="J381"/>
  <c r="BK468"/>
  <c r="J199"/>
  <c r="J317"/>
  <c r="BK497"/>
  <c r="BK267"/>
  <c i="6" r="BK288"/>
  <c r="BK391"/>
  <c r="BK254"/>
  <c r="J345"/>
  <c i="7" r="J648"/>
  <c r="BK118"/>
  <c r="J611"/>
  <c r="BK558"/>
  <c r="BK685"/>
  <c r="J767"/>
  <c r="BK477"/>
  <c r="J222"/>
  <c r="J362"/>
  <c r="J482"/>
  <c i="8" r="J511"/>
  <c r="BK240"/>
  <c i="9" r="J154"/>
  <c i="10" r="BK132"/>
  <c r="J450"/>
  <c i="11" r="J145"/>
  <c r="BK512"/>
  <c r="BK605"/>
  <c r="BK579"/>
  <c r="J398"/>
  <c r="BK348"/>
  <c i="2" r="BK3522"/>
  <c r="J3196"/>
  <c r="BK2599"/>
  <c r="BK1655"/>
  <c r="BK3416"/>
  <c r="J2871"/>
  <c r="J3416"/>
  <c r="BK2122"/>
  <c r="J2875"/>
  <c r="J1510"/>
  <c r="J3107"/>
  <c r="BK3104"/>
  <c i="3" r="J211"/>
  <c i="4" r="BK296"/>
  <c r="BK232"/>
  <c r="BK155"/>
  <c i="5" r="BK473"/>
  <c r="J156"/>
  <c r="BK343"/>
  <c r="J519"/>
  <c r="J193"/>
  <c r="J361"/>
  <c r="J539"/>
  <c r="J590"/>
  <c i="6" r="J327"/>
  <c r="BK317"/>
  <c r="J500"/>
  <c r="BK519"/>
  <c r="J323"/>
  <c r="BK284"/>
  <c r="BK315"/>
  <c r="BK147"/>
  <c i="10" r="J190"/>
  <c r="BK633"/>
  <c r="J646"/>
  <c i="11" r="J581"/>
  <c r="J161"/>
  <c r="BK608"/>
  <c r="J413"/>
  <c r="BK623"/>
  <c i="2" r="J3548"/>
  <c r="J2993"/>
  <c r="BK3010"/>
  <c r="J891"/>
  <c r="BK3102"/>
  <c r="BK2383"/>
  <c r="J1650"/>
  <c r="BK220"/>
  <c r="BK1645"/>
  <c r="J3065"/>
  <c r="J1703"/>
  <c r="J681"/>
  <c r="BK2277"/>
  <c r="J669"/>
  <c r="J2812"/>
  <c r="BK1477"/>
  <c r="J4631"/>
  <c r="BK3715"/>
  <c r="J2925"/>
  <c r="BK3864"/>
  <c r="BK3343"/>
  <c r="BK4641"/>
  <c r="J3127"/>
  <c r="BK2652"/>
  <c r="BK1681"/>
  <c r="BK379"/>
  <c r="BK1709"/>
  <c r="J373"/>
  <c i="3" r="J373"/>
  <c r="J345"/>
  <c r="BK599"/>
  <c r="J173"/>
  <c i="4" r="BK293"/>
  <c r="BK110"/>
  <c r="BK397"/>
  <c r="J152"/>
  <c i="5" r="BK556"/>
  <c r="BK305"/>
  <c r="BK346"/>
  <c r="BK410"/>
  <c r="J497"/>
  <c r="BK529"/>
  <c r="BK383"/>
  <c r="J147"/>
  <c r="J159"/>
  <c i="6" r="BK135"/>
  <c r="J397"/>
  <c r="BK516"/>
  <c i="7" r="BK369"/>
  <c r="J495"/>
  <c r="J572"/>
  <c r="J419"/>
  <c r="J284"/>
  <c i="8" r="J499"/>
  <c r="BK338"/>
  <c r="BK414"/>
  <c i="9" r="J135"/>
  <c i="10" r="BK594"/>
  <c r="J610"/>
  <c r="J352"/>
  <c r="BK610"/>
  <c i="2" r="J3201"/>
  <c r="BK2057"/>
  <c r="BK595"/>
  <c r="J2996"/>
  <c r="BK203"/>
  <c r="J2234"/>
  <c r="BK1474"/>
  <c r="BK2992"/>
  <c r="BK1462"/>
  <c r="BK3106"/>
  <c r="J1699"/>
  <c r="BK161"/>
  <c r="J4013"/>
  <c r="BK3499"/>
  <c r="J2953"/>
  <c r="J4385"/>
  <c r="BK3256"/>
  <c r="BK4645"/>
  <c r="BK4005"/>
  <c r="J3859"/>
  <c r="BK1548"/>
  <c r="J3217"/>
  <c i="3" r="BK684"/>
  <c r="J288"/>
  <c r="BK664"/>
  <c r="BK400"/>
  <c r="J627"/>
  <c i="4" r="BK345"/>
  <c i="2" r="BK3532"/>
  <c r="J3367"/>
  <c i="12" r="J109"/>
  <c i="2" r="J3136"/>
  <c r="BK3283"/>
  <c r="J1685"/>
  <c r="BK376"/>
  <c r="J3118"/>
  <c r="J2589"/>
  <c r="BK1526"/>
  <c i="1" r="AS59"/>
  <c i="2" r="BK3211"/>
  <c r="J3131"/>
  <c r="BK2554"/>
  <c r="J1344"/>
  <c r="J4652"/>
  <c r="BK4303"/>
  <c r="J3755"/>
  <c r="J3173"/>
  <c r="BK2868"/>
  <c r="J4242"/>
  <c r="BK3859"/>
  <c r="BK3158"/>
  <c r="J2969"/>
  <c r="BK3805"/>
  <c r="J3305"/>
  <c r="J2620"/>
  <c r="BK1805"/>
  <c r="BK3008"/>
  <c r="BK2584"/>
  <c r="J718"/>
  <c i="3" r="J390"/>
  <c r="J596"/>
  <c r="J709"/>
  <c r="BK514"/>
  <c r="J535"/>
  <c i="4" r="J361"/>
  <c r="J259"/>
  <c i="5" r="BK476"/>
  <c r="BK433"/>
  <c r="BK438"/>
  <c r="BK149"/>
  <c r="BK540"/>
  <c r="BK534"/>
  <c r="J443"/>
  <c i="6" r="BK464"/>
  <c r="J449"/>
  <c r="J545"/>
  <c r="J310"/>
  <c r="BK488"/>
  <c r="J282"/>
  <c r="J363"/>
  <c r="BK547"/>
  <c r="BK320"/>
  <c r="J182"/>
  <c i="7" r="J446"/>
  <c r="BK160"/>
  <c i="8" r="BK288"/>
  <c r="BK493"/>
  <c r="BK266"/>
  <c i="10" r="BK605"/>
  <c r="J183"/>
  <c r="J139"/>
  <c r="BK626"/>
  <c i="11" r="J377"/>
  <c r="BK142"/>
  <c r="BK227"/>
  <c r="BK232"/>
  <c r="J476"/>
  <c r="J104"/>
  <c r="BK490"/>
  <c i="13" r="BK90"/>
  <c i="2" r="J2980"/>
  <c r="J3307"/>
  <c r="BK1213"/>
  <c r="BK3418"/>
  <c r="J3013"/>
  <c r="BK1685"/>
  <c r="BK391"/>
  <c r="BK1911"/>
  <c r="J2661"/>
  <c r="BK1115"/>
  <c r="BK3235"/>
  <c r="BK2509"/>
  <c r="BK4252"/>
  <c i="3" r="J507"/>
  <c r="J326"/>
  <c r="J145"/>
  <c r="BK584"/>
  <c r="J216"/>
  <c i="4" r="J282"/>
  <c r="BK152"/>
  <c r="BK198"/>
  <c r="J148"/>
  <c i="5" r="BK218"/>
  <c r="J267"/>
  <c r="BK331"/>
  <c r="J322"/>
  <c r="J386"/>
  <c r="J136"/>
  <c r="BK283"/>
  <c r="BK498"/>
  <c r="J399"/>
  <c r="BK135"/>
  <c r="BK195"/>
  <c r="J459"/>
  <c i="6" r="J442"/>
  <c r="J339"/>
  <c r="BK460"/>
  <c r="J438"/>
  <c r="BK470"/>
  <c r="J228"/>
  <c i="7" r="BK215"/>
  <c r="BK774"/>
  <c r="BK719"/>
  <c r="J144"/>
  <c r="BK254"/>
  <c r="J469"/>
  <c r="J553"/>
  <c r="J665"/>
  <c r="J319"/>
  <c i="8" r="BK478"/>
  <c r="J490"/>
  <c r="J374"/>
  <c i="9" r="J231"/>
  <c r="BK175"/>
  <c i="10" r="J348"/>
  <c r="BK239"/>
  <c r="BK348"/>
  <c r="J129"/>
  <c r="BK227"/>
  <c r="BK452"/>
  <c i="11" r="BK264"/>
  <c r="BK190"/>
  <c r="BK363"/>
  <c r="J299"/>
  <c r="J312"/>
  <c r="J279"/>
  <c r="J370"/>
  <c i="12" r="BK129"/>
  <c i="2" r="J3129"/>
  <c r="J305"/>
  <c r="J2943"/>
  <c r="J2411"/>
  <c r="BK669"/>
  <c r="BK3207"/>
  <c r="BK2394"/>
  <c r="BK341"/>
  <c r="J2452"/>
  <c r="J3139"/>
  <c r="J2472"/>
  <c r="BK1380"/>
  <c r="J3363"/>
  <c r="BK2595"/>
  <c r="J3321"/>
  <c r="BK4255"/>
  <c r="J3641"/>
  <c r="BK4405"/>
  <c r="BK2974"/>
  <c r="J3482"/>
  <c r="J2882"/>
  <c r="BK1293"/>
  <c r="BK307"/>
  <c i="3" r="BK402"/>
  <c r="J279"/>
  <c r="J384"/>
  <c r="J237"/>
  <c r="BK119"/>
  <c r="J261"/>
  <c i="4" r="BK247"/>
  <c r="J269"/>
  <c i="5" r="BK465"/>
  <c r="J520"/>
  <c r="BK311"/>
  <c r="J570"/>
  <c r="J455"/>
  <c r="J152"/>
  <c r="J596"/>
  <c r="J327"/>
  <c r="BK578"/>
  <c r="BK442"/>
  <c i="6" r="BK482"/>
  <c r="J481"/>
  <c r="J455"/>
  <c r="BK345"/>
  <c r="BK304"/>
  <c r="J532"/>
  <c i="7" r="BK689"/>
  <c r="BK312"/>
  <c r="J607"/>
  <c r="BK579"/>
  <c r="J360"/>
  <c r="BK657"/>
  <c r="J778"/>
  <c r="J653"/>
  <c r="BK421"/>
  <c i="8" r="J493"/>
  <c r="J118"/>
  <c r="BK487"/>
  <c r="J416"/>
  <c i="9" r="BK125"/>
  <c r="BK206"/>
  <c i="10" r="BK415"/>
  <c r="BK219"/>
  <c r="BK352"/>
  <c r="BK634"/>
  <c r="J242"/>
  <c i="3" r="BK474"/>
  <c i="5" r="J200"/>
  <c i="6" r="BK436"/>
  <c r="BK441"/>
  <c r="J483"/>
  <c r="J249"/>
  <c r="J456"/>
  <c r="J233"/>
  <c r="BK141"/>
  <c r="BK294"/>
  <c r="BK481"/>
  <c r="BK237"/>
  <c r="BK279"/>
  <c r="BK515"/>
  <c r="BK228"/>
  <c i="7" r="J660"/>
  <c r="J314"/>
  <c i="10" r="J493"/>
  <c r="J574"/>
  <c r="BK607"/>
  <c i="11" r="J272"/>
  <c r="J257"/>
  <c r="J168"/>
  <c r="J230"/>
  <c i="12" r="BK126"/>
  <c i="2" r="BK3317"/>
  <c r="J3431"/>
  <c r="BK2850"/>
  <c r="J2060"/>
  <c r="J394"/>
  <c r="J3141"/>
  <c r="BK250"/>
  <c r="BK2943"/>
  <c r="BK2631"/>
  <c r="J1684"/>
  <c r="BK365"/>
  <c r="BK2619"/>
  <c r="J1265"/>
  <c r="BK3096"/>
  <c r="J2389"/>
  <c r="BK1558"/>
  <c r="BK4426"/>
  <c r="BK2908"/>
  <c r="BK4217"/>
  <c r="J2707"/>
  <c i="3" r="J119"/>
  <c r="J336"/>
  <c r="J375"/>
  <c r="J554"/>
  <c r="BK523"/>
  <c i="4" r="J257"/>
  <c r="BK134"/>
  <c r="J300"/>
  <c r="J298"/>
  <c i="5" r="J496"/>
  <c r="BK577"/>
  <c r="J372"/>
  <c r="BK553"/>
  <c r="BK263"/>
  <c r="BK425"/>
  <c r="J234"/>
  <c r="J476"/>
  <c i="6" r="J439"/>
  <c r="BK472"/>
  <c r="J171"/>
  <c r="BK222"/>
  <c r="J222"/>
  <c i="7" r="BK407"/>
  <c r="J488"/>
  <c i="8" r="J502"/>
  <c r="J329"/>
  <c r="BK391"/>
  <c i="10" r="BK617"/>
  <c r="BK139"/>
  <c r="BK458"/>
  <c r="J621"/>
  <c i="11" r="J386"/>
  <c r="BK272"/>
  <c r="BK527"/>
  <c r="BK109"/>
  <c r="J182"/>
  <c r="BK413"/>
  <c r="BK172"/>
  <c i="2" r="J3038"/>
  <c r="BK3190"/>
  <c r="J2483"/>
  <c r="J735"/>
  <c r="BK3154"/>
  <c r="J2666"/>
  <c r="J1720"/>
  <c r="BK3454"/>
  <c r="BK1571"/>
  <c r="BK2266"/>
  <c r="J1653"/>
  <c r="J274"/>
  <c r="BK2692"/>
  <c r="BK904"/>
  <c r="J3071"/>
  <c r="J4249"/>
  <c r="BK3420"/>
  <c r="BK4516"/>
  <c r="J3663"/>
  <c r="BK2925"/>
  <c r="BK3638"/>
  <c r="BK2605"/>
  <c r="BK586"/>
  <c r="J1411"/>
  <c i="3" r="BK572"/>
  <c r="J490"/>
  <c r="BK272"/>
  <c r="BK507"/>
  <c i="4" r="BK208"/>
  <c r="J255"/>
  <c r="J321"/>
  <c r="BK189"/>
  <c i="5" r="J475"/>
  <c r="BK443"/>
  <c r="BK460"/>
  <c r="J292"/>
  <c r="BK287"/>
  <c r="BK121"/>
  <c r="BK386"/>
  <c i="7" r="J616"/>
  <c i="8" r="BK115"/>
  <c r="BK388"/>
  <c r="J363"/>
  <c i="9" r="J140"/>
  <c r="BK184"/>
  <c i="10" r="BK183"/>
  <c r="BK523"/>
  <c r="J254"/>
  <c i="2" r="J3034"/>
  <c r="BK3277"/>
  <c r="BK758"/>
  <c r="J3403"/>
  <c r="BK3045"/>
  <c r="J1984"/>
  <c r="J1064"/>
  <c r="BK2682"/>
  <c r="J1841"/>
  <c r="J1546"/>
  <c r="J3143"/>
  <c r="J2040"/>
  <c r="BK1551"/>
  <c r="BK4643"/>
  <c r="J3942"/>
  <c r="BK3399"/>
  <c r="BK4448"/>
  <c r="BK3834"/>
  <c r="J3163"/>
  <c r="J4516"/>
  <c r="J3765"/>
  <c r="J3483"/>
  <c r="BK224"/>
  <c i="3" r="J593"/>
  <c r="J414"/>
  <c r="BK698"/>
  <c r="J480"/>
  <c r="BK196"/>
  <c r="BK182"/>
  <c i="12" r="BK116"/>
  <c i="2" r="J3323"/>
  <c r="BK3150"/>
  <c i="13" r="J95"/>
  <c i="2" r="J3487"/>
  <c r="BK2994"/>
  <c r="J1327"/>
  <c r="BK3003"/>
  <c r="J2499"/>
  <c r="J1661"/>
  <c r="BK3098"/>
  <c r="J2440"/>
  <c r="BK636"/>
  <c r="BK3136"/>
  <c r="J1441"/>
  <c r="J212"/>
  <c r="BK2741"/>
  <c r="J1704"/>
  <c r="BK2422"/>
  <c r="BK962"/>
  <c r="BK4636"/>
  <c r="J4011"/>
  <c r="J3638"/>
  <c r="BK3349"/>
  <c r="BK2939"/>
  <c r="BK4360"/>
  <c r="BK3661"/>
  <c r="BK3353"/>
  <c r="J3044"/>
  <c r="BK4498"/>
  <c r="BK3181"/>
  <c r="BK2520"/>
  <c r="J3622"/>
  <c i="5" r="BK561"/>
  <c r="BK325"/>
  <c r="J414"/>
  <c r="J277"/>
  <c r="J343"/>
  <c r="BK459"/>
  <c r="J567"/>
  <c r="J175"/>
  <c r="J540"/>
  <c r="BK278"/>
  <c i="6" r="BK334"/>
  <c r="BK360"/>
  <c r="J556"/>
  <c r="BK392"/>
  <c r="BK452"/>
  <c r="J240"/>
  <c r="J237"/>
  <c r="J404"/>
  <c r="BK265"/>
  <c r="J144"/>
  <c i="7" r="BK541"/>
  <c r="BK751"/>
  <c r="J276"/>
  <c r="J364"/>
  <c r="J321"/>
  <c r="BK694"/>
  <c r="BK235"/>
  <c r="J352"/>
  <c r="J567"/>
  <c r="J720"/>
  <c r="BK451"/>
  <c i="8" r="BK372"/>
  <c r="BK470"/>
  <c r="J376"/>
  <c i="9" r="BK135"/>
  <c i="10" r="BK254"/>
  <c r="BK445"/>
  <c r="J167"/>
  <c i="2" r="BK3487"/>
  <c r="J686"/>
  <c r="BK3222"/>
  <c r="BK2371"/>
  <c r="BK2790"/>
  <c r="J2486"/>
  <c r="J2592"/>
  <c r="J1419"/>
  <c r="J3383"/>
  <c r="BK2661"/>
  <c r="BK4451"/>
  <c r="BK3666"/>
  <c r="J4459"/>
  <c r="J3868"/>
  <c r="BK4454"/>
  <c r="BK3862"/>
  <c r="BK1679"/>
  <c r="BK639"/>
  <c r="J3478"/>
  <c r="BK3201"/>
  <c r="J2796"/>
  <c r="J2129"/>
  <c r="J379"/>
  <c i="3" r="BK617"/>
  <c r="BK610"/>
  <c r="J687"/>
  <c r="BK112"/>
  <c r="J430"/>
  <c r="BK319"/>
  <c i="4" r="BK302"/>
  <c r="J226"/>
  <c r="BK354"/>
  <c r="BK267"/>
  <c i="5" r="BK457"/>
  <c r="J484"/>
  <c r="J354"/>
  <c r="BK377"/>
  <c r="J412"/>
  <c r="BK150"/>
  <c r="J307"/>
  <c r="J550"/>
  <c r="BK524"/>
  <c r="BK174"/>
  <c r="BK505"/>
  <c r="J594"/>
  <c r="J318"/>
  <c i="6" r="BK494"/>
  <c r="BK480"/>
  <c r="J416"/>
  <c r="J408"/>
  <c r="J232"/>
  <c r="BK257"/>
  <c i="7" r="BK347"/>
  <c r="BK281"/>
  <c r="J208"/>
  <c r="J339"/>
  <c r="BK723"/>
  <c r="J383"/>
  <c r="BK648"/>
  <c r="J691"/>
  <c r="BK725"/>
  <c r="J133"/>
  <c i="8" r="J106"/>
  <c r="BK505"/>
  <c r="J341"/>
  <c i="9" r="J197"/>
  <c r="BK164"/>
  <c i="10" r="BK225"/>
  <c r="J516"/>
  <c r="BK555"/>
  <c r="J460"/>
  <c r="BK602"/>
  <c i="11" r="J545"/>
  <c r="BK497"/>
  <c r="J465"/>
  <c r="BK151"/>
  <c i="12" r="J94"/>
  <c i="2" r="BK1496"/>
  <c r="J3385"/>
  <c r="J1387"/>
  <c r="J3036"/>
  <c r="J2613"/>
  <c r="J598"/>
  <c r="J2645"/>
  <c r="J3391"/>
  <c r="J1868"/>
  <c r="J826"/>
  <c r="BK3072"/>
  <c r="J4451"/>
  <c r="BK4434"/>
  <c r="J3581"/>
  <c i="4" r="J195"/>
  <c r="BK282"/>
  <c r="J286"/>
  <c i="5" r="J127"/>
  <c r="BK302"/>
  <c r="J397"/>
  <c r="BK131"/>
  <c r="BK350"/>
  <c r="BK566"/>
  <c r="J514"/>
  <c r="J194"/>
  <c i="6" r="J539"/>
  <c r="BK363"/>
  <c r="BK539"/>
  <c r="BK483"/>
  <c r="J432"/>
  <c r="J135"/>
  <c r="J246"/>
  <c r="BK158"/>
  <c i="7" r="J465"/>
  <c r="BK736"/>
  <c r="BK324"/>
  <c r="J433"/>
  <c i="10" r="BK462"/>
  <c r="J178"/>
  <c r="BK147"/>
  <c r="J484"/>
  <c i="11" r="BK201"/>
  <c r="BK624"/>
  <c r="BK279"/>
  <c r="BK134"/>
  <c i="2" r="J3160"/>
  <c r="J1496"/>
  <c r="J1213"/>
  <c r="BK2771"/>
  <c r="BK1934"/>
  <c r="J995"/>
  <c r="BK4626"/>
  <c r="J4255"/>
  <c r="BK3586"/>
  <c r="J4045"/>
  <c r="J3236"/>
  <c r="J3032"/>
  <c r="J4643"/>
  <c r="J4357"/>
  <c r="BK3669"/>
  <c r="J3280"/>
  <c r="BK3437"/>
  <c r="J3117"/>
  <c r="J2445"/>
  <c r="J1516"/>
  <c r="J2911"/>
  <c r="BK2483"/>
  <c r="J758"/>
  <c r="J190"/>
  <c i="3" r="BK627"/>
  <c r="J471"/>
  <c r="BK416"/>
  <c r="J394"/>
  <c r="BK647"/>
  <c r="J190"/>
  <c r="J355"/>
  <c r="J323"/>
  <c r="BK284"/>
  <c i="4" r="BK368"/>
  <c r="BK251"/>
  <c r="J123"/>
  <c r="BK265"/>
  <c r="BK190"/>
  <c r="J333"/>
  <c r="BK113"/>
  <c i="5" r="J501"/>
  <c r="J176"/>
  <c r="J425"/>
  <c r="J458"/>
  <c r="BK405"/>
  <c r="J290"/>
  <c r="BK363"/>
  <c r="BK482"/>
  <c r="J201"/>
  <c r="J569"/>
  <c r="J367"/>
  <c r="BK582"/>
  <c r="J153"/>
  <c r="BK511"/>
  <c r="J323"/>
  <c i="6" r="J444"/>
  <c r="BK144"/>
  <c r="J267"/>
  <c r="BK554"/>
  <c r="J360"/>
  <c r="J424"/>
  <c r="BK242"/>
  <c r="BK370"/>
  <c i="7" r="BK217"/>
  <c r="BK548"/>
  <c r="J615"/>
  <c r="J762"/>
  <c r="BK583"/>
  <c i="8" r="BK138"/>
  <c r="BK329"/>
  <c i="9" r="BK202"/>
  <c r="J153"/>
  <c r="BK138"/>
  <c r="J120"/>
  <c i="10" r="BK528"/>
  <c r="BK440"/>
  <c r="J362"/>
  <c r="BK549"/>
  <c r="J541"/>
  <c r="BK386"/>
  <c r="J231"/>
  <c r="J192"/>
  <c i="11" r="J540"/>
  <c r="J232"/>
  <c r="J474"/>
  <c r="J226"/>
  <c r="BK426"/>
  <c r="J142"/>
  <c r="J338"/>
  <c r="J118"/>
  <c i="12" r="J113"/>
  <c i="2" r="J3207"/>
  <c r="BK2040"/>
  <c r="BK706"/>
  <c r="J3361"/>
  <c r="J2905"/>
  <c r="J2609"/>
  <c r="BK2105"/>
  <c r="BK2977"/>
  <c r="J1825"/>
  <c r="J1480"/>
  <c r="J3039"/>
  <c r="J2570"/>
  <c r="J2083"/>
  <c r="BK1634"/>
  <c r="J1538"/>
  <c r="BK693"/>
  <c r="BK185"/>
  <c r="BK3173"/>
  <c r="BK2655"/>
  <c r="J1988"/>
  <c r="J3185"/>
  <c r="J2784"/>
  <c r="BK2406"/>
  <c r="BK1976"/>
  <c r="J1563"/>
  <c r="BK631"/>
  <c r="J4647"/>
  <c r="J4390"/>
  <c r="J4063"/>
  <c r="BK3592"/>
  <c r="BK3242"/>
  <c r="J3077"/>
  <c r="J4467"/>
  <c r="J4311"/>
  <c r="J3881"/>
  <c r="BK3535"/>
  <c r="J3853"/>
  <c r="BK3443"/>
  <c r="J2966"/>
  <c r="BK2489"/>
  <c r="J1454"/>
  <c r="J644"/>
  <c r="BK3537"/>
  <c r="J3393"/>
  <c r="BK2988"/>
  <c r="BK2492"/>
  <c r="J1474"/>
  <c i="3" r="BK295"/>
  <c r="J281"/>
  <c r="J643"/>
  <c r="BK193"/>
  <c r="BK338"/>
  <c r="J169"/>
  <c r="BK451"/>
  <c r="J695"/>
  <c r="BK215"/>
  <c r="J437"/>
  <c r="J586"/>
  <c i="4" r="BK298"/>
  <c r="BK245"/>
  <c r="BK374"/>
  <c r="J343"/>
  <c r="J393"/>
  <c r="BK386"/>
  <c r="J312"/>
  <c i="5" r="BK569"/>
  <c r="BK376"/>
  <c r="J554"/>
  <c r="BK416"/>
  <c r="J423"/>
  <c r="J436"/>
  <c r="BK338"/>
  <c r="BK478"/>
  <c r="J308"/>
  <c r="BK571"/>
  <c r="BK347"/>
  <c r="J558"/>
  <c r="BK407"/>
  <c r="J462"/>
  <c r="BK368"/>
  <c r="BK253"/>
  <c r="BK127"/>
  <c r="BK491"/>
  <c r="J149"/>
  <c r="J490"/>
  <c r="J326"/>
  <c r="J183"/>
  <c i="6" r="J547"/>
  <c r="J328"/>
  <c r="BK373"/>
  <c r="J156"/>
  <c r="BK402"/>
  <c r="J260"/>
  <c r="J553"/>
  <c r="BK364"/>
  <c r="BK173"/>
  <c r="J236"/>
  <c i="7" r="J453"/>
  <c r="J747"/>
  <c r="J547"/>
  <c r="J147"/>
  <c r="J581"/>
  <c r="J301"/>
  <c i="10" r="J203"/>
  <c r="J103"/>
  <c r="BK392"/>
  <c i="11" r="J109"/>
  <c r="J356"/>
  <c r="J242"/>
  <c r="BK627"/>
  <c r="BK362"/>
  <c r="J281"/>
  <c r="BK569"/>
  <c r="J102"/>
  <c i="12" r="J126"/>
  <c i="13" r="J89"/>
  <c i="2" r="BK3496"/>
  <c r="J3197"/>
  <c r="BK2874"/>
  <c r="J2450"/>
  <c r="BK742"/>
  <c r="J3399"/>
  <c r="J3068"/>
  <c r="J2710"/>
  <c r="J2092"/>
  <c r="J1086"/>
  <c r="BK2365"/>
  <c r="J1774"/>
  <c r="J1380"/>
  <c r="J307"/>
  <c r="BK190"/>
  <c r="J3505"/>
  <c r="J3429"/>
  <c r="BK3355"/>
  <c r="BK3313"/>
  <c r="J3253"/>
  <c r="J3233"/>
  <c r="BK3209"/>
  <c r="BK3169"/>
  <c r="J3058"/>
  <c r="J2747"/>
  <c r="BK2354"/>
  <c r="J3423"/>
  <c r="BK3135"/>
  <c r="BK2506"/>
  <c r="J1911"/>
  <c r="BK1415"/>
  <c r="BK820"/>
  <c r="BK3220"/>
  <c r="BK3007"/>
  <c r="BK2602"/>
  <c r="BK2201"/>
  <c r="BK1724"/>
  <c r="J176"/>
  <c r="J4437"/>
  <c r="BK3937"/>
  <c r="BK3600"/>
  <c r="J3511"/>
  <c r="BK3247"/>
  <c r="J3010"/>
  <c r="J3447"/>
  <c r="BK2987"/>
  <c r="J2724"/>
  <c r="BK4411"/>
  <c r="BK4159"/>
  <c r="BK3755"/>
  <c r="J3496"/>
  <c r="J3457"/>
  <c r="BK3112"/>
  <c r="BK2806"/>
  <c r="BK2640"/>
  <c r="BK2047"/>
  <c r="BK1648"/>
  <c r="BK748"/>
  <c r="J217"/>
  <c r="J1834"/>
  <c r="J370"/>
  <c i="3" r="J604"/>
  <c r="BK269"/>
  <c r="BK666"/>
  <c r="J269"/>
  <c r="J652"/>
  <c r="J559"/>
  <c r="BK252"/>
  <c i="4" r="BK310"/>
  <c r="BK289"/>
  <c r="J183"/>
  <c r="J331"/>
  <c i="5" r="J419"/>
  <c r="BK508"/>
  <c r="BK348"/>
  <c r="J416"/>
  <c r="BK279"/>
  <c r="BK413"/>
  <c r="BK504"/>
  <c r="J205"/>
  <c r="J483"/>
  <c r="BK391"/>
  <c r="BK118"/>
  <c r="J482"/>
  <c r="J573"/>
  <c r="J511"/>
  <c r="BK265"/>
  <c i="6" r="BK496"/>
  <c r="BK400"/>
  <c r="J460"/>
  <c r="BK165"/>
  <c r="J208"/>
  <c r="J388"/>
  <c r="BK442"/>
  <c r="BK251"/>
  <c r="J362"/>
  <c i="7" r="BK310"/>
  <c i="8" r="BK403"/>
  <c i="9" r="J209"/>
  <c r="J144"/>
  <c i="10" r="J196"/>
  <c r="BK262"/>
  <c i="11" r="BK335"/>
  <c r="J478"/>
  <c r="BK480"/>
  <c r="BK552"/>
  <c i="13" r="J107"/>
  <c i="12" r="J105"/>
  <c i="2" r="BK3140"/>
  <c r="J3365"/>
  <c r="BK3065"/>
  <c r="BK1705"/>
  <c r="BK253"/>
  <c r="BK3114"/>
  <c r="BK2921"/>
  <c r="BK418"/>
  <c r="J3204"/>
  <c r="J2809"/>
  <c r="BK3156"/>
  <c r="J1934"/>
  <c r="BK3321"/>
  <c r="BK2368"/>
  <c r="J1053"/>
  <c r="BK2993"/>
  <c r="BK1145"/>
  <c r="J4604"/>
  <c r="BK2973"/>
  <c r="J2277"/>
  <c r="J651"/>
  <c i="3" r="J346"/>
  <c r="BK326"/>
  <c i="5" r="J309"/>
  <c r="J464"/>
  <c r="J316"/>
  <c r="J118"/>
  <c r="BK147"/>
  <c i="6" r="BK387"/>
  <c r="BK339"/>
  <c r="J430"/>
  <c r="J549"/>
  <c r="BK253"/>
  <c r="BK430"/>
  <c r="J480"/>
  <c r="BK299"/>
  <c r="BK509"/>
  <c r="J371"/>
  <c i="7" r="BK239"/>
  <c r="J375"/>
  <c r="BK770"/>
  <c r="J788"/>
  <c r="BK371"/>
  <c r="J590"/>
  <c r="BK750"/>
  <c r="BK176"/>
  <c r="J405"/>
  <c r="BK243"/>
  <c i="8" r="BK233"/>
  <c i="2" r="BK3245"/>
  <c r="BK1988"/>
  <c r="J3303"/>
  <c r="BK2762"/>
  <c r="J947"/>
  <c r="J4428"/>
  <c r="BK3852"/>
  <c r="BK3075"/>
  <c r="J3241"/>
  <c r="J2397"/>
  <c r="BK1284"/>
  <c r="J3632"/>
  <c i="5" r="J276"/>
  <c r="BK353"/>
  <c r="BK281"/>
  <c r="BK506"/>
  <c r="J310"/>
  <c r="J460"/>
  <c r="J523"/>
  <c i="6" r="J433"/>
  <c r="J277"/>
  <c r="J176"/>
  <c r="J193"/>
  <c i="7" r="BK304"/>
  <c r="J385"/>
  <c r="J538"/>
  <c r="J716"/>
  <c r="J183"/>
  <c i="8" r="J452"/>
  <c r="J400"/>
  <c r="J124"/>
  <c i="9" r="J180"/>
  <c i="13" r="J111"/>
  <c i="2" r="J2931"/>
  <c r="BK1529"/>
  <c r="J257"/>
  <c r="BK2870"/>
  <c r="J3436"/>
  <c r="J2777"/>
  <c r="J1612"/>
  <c r="BK2950"/>
  <c r="BK3886"/>
  <c r="BK3307"/>
  <c r="J1132"/>
  <c r="BK3325"/>
  <c i="3" r="J396"/>
  <c r="BK437"/>
  <c r="BK590"/>
  <c r="BK224"/>
  <c r="BK360"/>
  <c i="4" r="BK160"/>
  <c i="2" r="J3441"/>
  <c r="BK3505"/>
  <c i="11" r="BK338"/>
  <c i="2" r="BK3243"/>
  <c r="BK3147"/>
  <c r="BK2557"/>
  <c r="BK3335"/>
  <c r="BK2083"/>
  <c r="J653"/>
  <c r="BK3086"/>
  <c r="J2494"/>
  <c r="J795"/>
  <c i="3" r="BK448"/>
  <c r="J666"/>
  <c r="J514"/>
  <c r="J208"/>
  <c r="BK141"/>
  <c i="4" r="BK359"/>
  <c r="J134"/>
  <c i="5" r="J393"/>
  <c r="BK542"/>
  <c r="J227"/>
  <c r="J258"/>
  <c r="J468"/>
  <c r="BK448"/>
  <c r="J453"/>
  <c i="6" r="BK161"/>
  <c r="J211"/>
  <c r="BK287"/>
  <c i="7" r="BK616"/>
  <c r="J224"/>
  <c r="J239"/>
  <c r="J249"/>
  <c r="BK529"/>
  <c r="J774"/>
  <c r="BK277"/>
  <c r="BK510"/>
  <c r="J655"/>
  <c r="J194"/>
  <c i="8" r="J258"/>
  <c r="BK291"/>
  <c r="J247"/>
  <c r="J240"/>
  <c i="9" r="BK151"/>
  <c i="10" r="J466"/>
  <c r="J147"/>
  <c i="2" r="J1682"/>
  <c r="J323"/>
  <c r="J2995"/>
  <c r="BK4424"/>
  <c r="J3666"/>
  <c r="J2803"/>
  <c r="BK1715"/>
  <c r="BK394"/>
  <c r="BK3391"/>
  <c r="BK2964"/>
  <c r="J2386"/>
  <c r="J722"/>
  <c i="3" r="J463"/>
  <c r="J660"/>
  <c r="BK261"/>
  <c r="BK632"/>
  <c r="J638"/>
  <c r="BK526"/>
  <c i="5" r="BK373"/>
  <c i="7" r="J662"/>
  <c i="10" r="BK541"/>
  <c r="BK110"/>
  <c r="J657"/>
  <c r="J634"/>
  <c i="2" r="BK3251"/>
  <c r="J2582"/>
  <c r="BK1653"/>
  <c r="BK2996"/>
  <c r="BK2337"/>
  <c r="J3100"/>
  <c r="J1700"/>
  <c r="J1145"/>
  <c r="J3156"/>
  <c r="BK2457"/>
  <c r="J3405"/>
  <c r="BK2966"/>
  <c r="J3835"/>
  <c r="J2991"/>
  <c r="J4123"/>
  <c r="BK198"/>
  <c r="BK2680"/>
  <c i="3" r="BK606"/>
  <c r="J439"/>
  <c r="BK532"/>
  <c r="BK329"/>
  <c i="5" r="J333"/>
  <c i="6" r="J507"/>
  <c r="BK270"/>
  <c r="J370"/>
  <c r="J377"/>
  <c r="BK353"/>
  <c r="J513"/>
  <c r="BK223"/>
  <c i="7" r="BK655"/>
  <c r="J358"/>
  <c r="BK536"/>
  <c r="J475"/>
  <c r="BK276"/>
  <c r="J277"/>
  <c r="J308"/>
  <c r="J233"/>
  <c r="J272"/>
  <c i="8" r="J266"/>
  <c r="J464"/>
  <c r="BK118"/>
  <c r="J206"/>
  <c i="9" r="J175"/>
  <c i="10" r="BK125"/>
  <c r="J96"/>
  <c r="J180"/>
  <c r="BK167"/>
  <c r="J154"/>
  <c i="11" r="J302"/>
  <c r="J172"/>
  <c r="BK356"/>
  <c r="J524"/>
  <c i="12" r="BK96"/>
  <c i="5" r="BK284"/>
  <c r="BK531"/>
  <c r="J329"/>
  <c r="BK562"/>
  <c r="BK162"/>
  <c r="J446"/>
  <c r="BK316"/>
  <c i="6" r="BK459"/>
  <c r="BK329"/>
  <c r="BK340"/>
  <c r="BK553"/>
  <c r="J422"/>
  <c r="BK221"/>
  <c r="BK446"/>
  <c i="7" r="BK337"/>
  <c r="J169"/>
  <c r="BK720"/>
  <c r="J513"/>
  <c r="J381"/>
  <c i="8" r="BK454"/>
  <c r="J322"/>
  <c i="9" r="J195"/>
  <c i="10" r="J170"/>
  <c r="J398"/>
  <c r="J227"/>
  <c i="11" r="BK287"/>
  <c r="BK226"/>
  <c r="J383"/>
  <c i="12" r="J96"/>
  <c i="13" r="BK91"/>
  <c i="2" r="BK3022"/>
  <c r="J3120"/>
  <c r="J2383"/>
  <c r="BK624"/>
  <c r="BK3091"/>
  <c r="BK2779"/>
  <c r="J3373"/>
  <c r="BK2386"/>
  <c r="BK1452"/>
  <c r="J3247"/>
  <c r="J1435"/>
  <c r="BK3381"/>
  <c r="J2798"/>
  <c r="J2018"/>
  <c r="BK1432"/>
  <c r="J4646"/>
  <c r="BK3236"/>
  <c r="BK4428"/>
  <c r="BK3883"/>
  <c r="J3347"/>
  <c r="BK2911"/>
  <c r="J4258"/>
  <c r="BK3582"/>
  <c r="BK3131"/>
  <c r="BK2192"/>
  <c r="BK1435"/>
  <c r="BK503"/>
  <c r="BK3436"/>
  <c r="BK2809"/>
  <c r="J2108"/>
  <c r="BK726"/>
  <c i="3" r="J460"/>
  <c r="BK550"/>
  <c r="BK488"/>
  <c r="J472"/>
  <c r="J248"/>
  <c r="BK709"/>
  <c r="BK204"/>
  <c r="J252"/>
  <c i="4" r="J190"/>
  <c r="BK119"/>
  <c r="J306"/>
  <c i="5" r="J571"/>
  <c r="BK300"/>
  <c i="6" r="BK138"/>
  <c r="J332"/>
  <c r="BK423"/>
  <c r="J264"/>
  <c r="J428"/>
  <c i="7" r="BK301"/>
  <c r="BK455"/>
  <c r="BK766"/>
  <c r="BK326"/>
  <c r="J421"/>
  <c r="J711"/>
  <c r="BK779"/>
  <c r="BK484"/>
  <c i="11" r="BK572"/>
  <c r="BK463"/>
  <c r="BK312"/>
  <c i="2" r="J3516"/>
  <c r="BK3073"/>
  <c r="J2248"/>
  <c r="BK193"/>
  <c r="J2692"/>
  <c r="J2340"/>
  <c r="BK350"/>
  <c r="BK2248"/>
  <c r="J411"/>
  <c r="BK1624"/>
  <c r="BK3375"/>
  <c r="BK1086"/>
  <c r="J3199"/>
  <c r="BK4647"/>
  <c i="3" r="BK613"/>
  <c i="4" r="BK329"/>
  <c r="J107"/>
  <c r="BK157"/>
  <c r="J131"/>
  <c i="5" r="BK559"/>
  <c r="BK544"/>
  <c r="J513"/>
  <c r="BK310"/>
  <c r="J235"/>
  <c r="BK462"/>
  <c r="J357"/>
  <c r="BK233"/>
  <c r="BK472"/>
  <c r="BK222"/>
  <c i="6" r="J529"/>
  <c i="9" r="J212"/>
  <c i="10" r="J236"/>
  <c r="J496"/>
  <c r="BK478"/>
  <c i="2" r="BK3512"/>
  <c r="J3134"/>
  <c r="J1689"/>
  <c r="J3115"/>
  <c r="BK713"/>
  <c r="J3232"/>
  <c r="J2959"/>
  <c r="BK1815"/>
  <c r="J2820"/>
  <c r="J1668"/>
  <c r="J3248"/>
  <c r="BK2111"/>
  <c r="BK678"/>
  <c r="J4650"/>
  <c r="BK4120"/>
  <c r="J3587"/>
  <c r="BK3315"/>
  <c r="BK4311"/>
  <c r="J3669"/>
  <c r="BK4635"/>
  <c r="BK3544"/>
  <c r="J3249"/>
  <c r="BK3593"/>
  <c r="J355"/>
  <c i="3" r="BK600"/>
  <c r="BK559"/>
  <c r="BK136"/>
  <c r="BK705"/>
  <c i="2" r="BK411"/>
  <c r="BK2985"/>
  <c r="J1818"/>
  <c r="J503"/>
  <c r="J1634"/>
  <c r="J131"/>
  <c r="J3119"/>
  <c r="J1852"/>
  <c r="BK2777"/>
  <c r="BK1703"/>
  <c r="J684"/>
  <c r="BK4445"/>
  <c r="BK4052"/>
  <c r="BK3526"/>
  <c r="BK3089"/>
  <c r="J4416"/>
  <c r="BK4033"/>
  <c r="J3499"/>
  <c r="J3086"/>
  <c r="BK4640"/>
  <c r="BK3649"/>
  <c r="BK3107"/>
  <c r="J2413"/>
  <c r="BK3466"/>
  <c r="BK2832"/>
  <c r="J340"/>
  <c i="3" r="BK660"/>
  <c r="BK237"/>
  <c r="BK641"/>
  <c r="J309"/>
  <c r="BK466"/>
  <c i="4" r="J326"/>
  <c r="J202"/>
  <c i="5" r="J498"/>
  <c r="J131"/>
  <c i="6" r="J311"/>
  <c r="BK431"/>
  <c r="J200"/>
  <c r="BK365"/>
  <c r="J257"/>
  <c i="7" r="J770"/>
  <c r="BK604"/>
  <c r="BK381"/>
  <c r="J722"/>
  <c r="BK568"/>
  <c r="BK492"/>
  <c r="J719"/>
  <c r="J787"/>
  <c r="BK405"/>
  <c r="BK615"/>
  <c r="BK778"/>
  <c r="BK507"/>
  <c r="J686"/>
  <c i="8" r="J338"/>
  <c r="BK460"/>
  <c r="J314"/>
  <c r="BK450"/>
  <c i="10" r="J259"/>
  <c r="J185"/>
  <c r="J607"/>
  <c r="J274"/>
  <c r="J440"/>
  <c i="11" r="BK343"/>
  <c r="J552"/>
  <c r="BK283"/>
  <c r="J512"/>
  <c r="BK616"/>
  <c r="BK102"/>
  <c r="BK591"/>
  <c r="J402"/>
  <c i="13" r="BK96"/>
  <c i="2" r="BK3070"/>
  <c r="BK720"/>
  <c r="J1542"/>
  <c r="J488"/>
  <c r="J3099"/>
  <c r="J2576"/>
  <c r="BK3077"/>
  <c r="J2374"/>
  <c r="J1679"/>
  <c r="BK3479"/>
  <c r="BK2185"/>
  <c r="J4091"/>
  <c r="J3519"/>
  <c r="J2928"/>
  <c r="BK4258"/>
  <c r="BK3768"/>
  <c r="BK2524"/>
  <c r="J1405"/>
  <c r="BK515"/>
  <c r="J3583"/>
  <c r="J3105"/>
  <c r="J2643"/>
  <c r="J1678"/>
  <c r="BK201"/>
  <c i="3" r="BK365"/>
  <c r="J284"/>
  <c r="BK216"/>
  <c r="J184"/>
  <c r="BK468"/>
  <c i="4" r="J379"/>
  <c r="BK336"/>
  <c r="J386"/>
  <c i="5" r="BK171"/>
  <c r="BK509"/>
  <c r="J359"/>
  <c r="BK470"/>
  <c r="BK184"/>
  <c r="BK359"/>
  <c r="J114"/>
  <c r="BK539"/>
  <c r="J341"/>
  <c r="BK574"/>
  <c r="BK530"/>
  <c r="BK236"/>
  <c i="6" r="J402"/>
  <c r="BK405"/>
  <c r="J179"/>
  <c r="BK267"/>
  <c r="BK368"/>
  <c r="BK355"/>
  <c i="7" r="J733"/>
  <c r="J379"/>
  <c r="BK259"/>
  <c r="J585"/>
  <c r="BK786"/>
  <c r="J196"/>
  <c r="BK293"/>
  <c r="BK495"/>
  <c r="BK504"/>
  <c i="8" r="BK361"/>
  <c r="J326"/>
  <c r="BK406"/>
  <c r="BK400"/>
  <c i="9" r="J104"/>
  <c i="11" r="J373"/>
  <c i="2" r="J2981"/>
  <c r="BK681"/>
  <c r="BK3196"/>
  <c r="J2738"/>
  <c r="BK1642"/>
  <c r="BK3367"/>
  <c r="J4363"/>
  <c r="BK3064"/>
  <c r="BK3596"/>
  <c r="J2365"/>
  <c i="5" r="BK217"/>
  <c r="J221"/>
  <c r="BK513"/>
  <c r="J273"/>
  <c r="J499"/>
  <c i="6" r="BK412"/>
  <c r="BK194"/>
  <c r="J498"/>
  <c r="BK433"/>
  <c r="BK300"/>
  <c r="BK406"/>
  <c r="J210"/>
  <c i="7" r="J508"/>
  <c r="BK137"/>
  <c r="BK626"/>
  <c r="BK636"/>
  <c r="J504"/>
  <c r="J577"/>
  <c r="J785"/>
  <c r="J609"/>
  <c r="J521"/>
  <c i="8" r="J306"/>
  <c r="J458"/>
  <c r="BK320"/>
  <c i="9" r="BK240"/>
  <c r="BK235"/>
  <c i="10" r="BK259"/>
  <c r="J470"/>
  <c r="BK629"/>
  <c r="BK642"/>
  <c r="BK187"/>
  <c i="11" r="J332"/>
  <c r="J601"/>
  <c r="BK621"/>
  <c r="J433"/>
  <c r="BK370"/>
  <c i="13" r="BK109"/>
  <c i="3" r="J363"/>
  <c r="J176"/>
  <c r="J360"/>
  <c r="J474"/>
  <c i="4" r="J290"/>
  <c r="J377"/>
  <c r="J338"/>
  <c r="J389"/>
  <c r="J265"/>
  <c r="J245"/>
  <c i="5" r="BK288"/>
  <c r="J384"/>
  <c r="BK397"/>
  <c r="BK234"/>
  <c r="BK257"/>
  <c r="J485"/>
  <c r="BK108"/>
  <c r="BK475"/>
  <c r="BK170"/>
  <c i="6" r="J317"/>
  <c r="J452"/>
  <c r="BK208"/>
  <c r="J366"/>
  <c r="J161"/>
  <c i="7" r="BK401"/>
  <c r="BK753"/>
  <c r="J341"/>
  <c r="J510"/>
  <c r="BK345"/>
  <c r="BK299"/>
  <c r="BK390"/>
  <c r="J678"/>
  <c r="BK523"/>
  <c i="8" r="J355"/>
  <c r="BK295"/>
  <c i="9" r="J138"/>
  <c i="10" r="J125"/>
  <c r="J652"/>
  <c i="11" r="J453"/>
  <c r="BK97"/>
  <c r="BK392"/>
  <c r="J363"/>
  <c i="12" r="J85"/>
  <c i="13" r="J103"/>
  <c i="2" r="J3465"/>
  <c r="J2744"/>
  <c r="J1929"/>
  <c r="J220"/>
  <c r="J3002"/>
  <c r="BK2607"/>
  <c r="BK3260"/>
  <c r="BK2982"/>
  <c r="J1863"/>
  <c r="J2122"/>
  <c r="BK1629"/>
  <c r="BK3516"/>
  <c r="BK1995"/>
  <c r="BK644"/>
  <c r="J3050"/>
  <c r="BK1831"/>
  <c r="J350"/>
  <c r="BK4381"/>
  <c r="J4159"/>
  <c r="BK3459"/>
  <c r="BK2620"/>
  <c r="BK3632"/>
  <c r="BK3625"/>
  <c r="BK3034"/>
  <c r="J2628"/>
  <c r="J1554"/>
  <c r="BK634"/>
  <c r="J3397"/>
  <c r="J3060"/>
  <c r="J2406"/>
  <c i="4" r="BK179"/>
  <c i="5" r="BK208"/>
  <c r="J404"/>
  <c r="J270"/>
  <c r="BK414"/>
  <c r="J209"/>
  <c r="BK109"/>
  <c r="J262"/>
  <c r="J409"/>
  <c r="J524"/>
  <c i="6" r="BK215"/>
  <c r="BK549"/>
  <c r="BK216"/>
  <c r="BK338"/>
  <c r="BK463"/>
  <c r="BK245"/>
  <c r="BK292"/>
  <c r="BK541"/>
  <c r="J358"/>
  <c i="10" r="J225"/>
  <c r="J115"/>
  <c i="2" r="BK3001"/>
  <c r="BK2527"/>
  <c r="BK1952"/>
  <c r="BK614"/>
  <c r="J3401"/>
  <c r="BK1400"/>
  <c r="J2422"/>
  <c r="BK1588"/>
  <c r="BK3079"/>
  <c r="BK1544"/>
  <c r="J3512"/>
  <c r="BK2645"/>
  <c r="BK1296"/>
  <c r="J4134"/>
  <c r="J3535"/>
  <c r="J4442"/>
  <c r="BK3601"/>
  <c r="J3094"/>
  <c r="J4434"/>
  <c r="J2973"/>
  <c r="BK2018"/>
  <c r="BK651"/>
  <c r="BK3417"/>
  <c r="BK173"/>
  <c i="3" r="BK173"/>
  <c r="J245"/>
  <c r="J121"/>
  <c r="J416"/>
  <c i="4" r="BK331"/>
  <c r="BK312"/>
  <c r="BK389"/>
  <c r="BK272"/>
  <c i="6" r="J338"/>
  <c r="BK462"/>
  <c r="BK153"/>
  <c i="7" r="J730"/>
  <c r="J226"/>
  <c r="BK213"/>
  <c r="BK525"/>
  <c r="BK789"/>
  <c r="BK231"/>
  <c r="BK675"/>
  <c i="8" r="J505"/>
  <c i="9" r="J91"/>
  <c r="BK197"/>
  <c i="13" r="J97"/>
  <c i="2" r="BK2724"/>
  <c r="BK770"/>
  <c r="J3008"/>
  <c r="J634"/>
  <c r="J3353"/>
  <c r="BK4134"/>
  <c r="BK3457"/>
  <c r="BK2801"/>
  <c r="J4167"/>
  <c r="J3459"/>
  <c r="J1691"/>
  <c r="J3626"/>
  <c r="J621"/>
  <c i="3" r="J324"/>
  <c r="J132"/>
  <c r="J234"/>
  <c i="2" r="BK2450"/>
  <c r="BK1828"/>
  <c r="J3176"/>
  <c r="BK2688"/>
  <c r="BK1519"/>
  <c r="J3052"/>
  <c r="J1571"/>
  <c r="J3395"/>
  <c r="BK3060"/>
  <c r="BK3171"/>
  <c r="BK2976"/>
  <c r="BK1887"/>
  <c r="J3544"/>
  <c r="BK2981"/>
  <c r="BK2340"/>
  <c r="BK1405"/>
  <c i="3" r="J611"/>
  <c r="J141"/>
  <c r="J712"/>
  <c r="BK200"/>
  <c r="BK623"/>
  <c r="BK504"/>
  <c i="4" r="J208"/>
  <c r="J318"/>
  <c r="BK156"/>
  <c i="5" r="BK552"/>
  <c r="BK315"/>
  <c r="J411"/>
  <c r="J179"/>
  <c r="J171"/>
  <c r="BK204"/>
  <c r="BK515"/>
  <c i="6" r="BK217"/>
  <c r="BK150"/>
  <c r="J243"/>
  <c r="BK249"/>
  <c r="J394"/>
  <c r="J302"/>
  <c r="J490"/>
  <c r="BK311"/>
  <c r="BK162"/>
  <c i="7" r="J140"/>
  <c r="J455"/>
  <c r="BK143"/>
  <c r="J606"/>
  <c r="J574"/>
  <c r="J783"/>
  <c r="J551"/>
  <c r="BK157"/>
  <c r="BK416"/>
  <c r="J751"/>
  <c r="J387"/>
  <c i="8" r="J301"/>
  <c r="BK322"/>
  <c r="BK353"/>
  <c r="J279"/>
  <c i="9" r="BK91"/>
  <c i="10" r="BK208"/>
  <c r="J448"/>
  <c r="BK533"/>
  <c r="BK616"/>
  <c r="BK371"/>
  <c i="11" r="BK182"/>
  <c r="BK586"/>
  <c r="J483"/>
  <c r="BK359"/>
  <c r="BK104"/>
  <c r="J460"/>
  <c r="BK449"/>
  <c r="BK218"/>
  <c i="13" r="BK107"/>
  <c i="2" r="J3175"/>
  <c r="BK1704"/>
  <c r="BK3435"/>
  <c r="J2994"/>
  <c r="J4145"/>
  <c r="J4033"/>
  <c r="J2958"/>
  <c r="BK1998"/>
  <c r="BK744"/>
  <c r="J3597"/>
  <c r="J2976"/>
  <c r="BK2560"/>
  <c r="J1432"/>
  <c r="BK320"/>
  <c i="3" r="BK575"/>
  <c r="J292"/>
  <c r="J227"/>
  <c r="J454"/>
  <c r="J319"/>
  <c r="BK477"/>
  <c i="4" r="J329"/>
  <c i="5" r="BK270"/>
  <c r="BK261"/>
  <c r="BK440"/>
  <c r="BK139"/>
  <c i="6" r="J373"/>
  <c r="BK240"/>
  <c r="J226"/>
  <c r="J364"/>
  <c r="J392"/>
  <c r="J173"/>
  <c i="7" r="BK469"/>
  <c r="BK419"/>
  <c r="BK553"/>
  <c r="J779"/>
  <c r="J176"/>
  <c r="BK782"/>
  <c r="J412"/>
  <c r="J436"/>
  <c i="8" r="J134"/>
  <c r="BK309"/>
  <c r="BK374"/>
  <c r="BK424"/>
  <c i="9" r="BK214"/>
  <c r="J107"/>
  <c i="10" r="BK510"/>
  <c r="J338"/>
  <c r="BK470"/>
  <c r="BK248"/>
  <c i="11" r="J328"/>
  <c r="J293"/>
  <c r="J530"/>
  <c r="J484"/>
  <c r="J471"/>
  <c r="J424"/>
  <c r="J527"/>
  <c r="J223"/>
  <c i="13" r="BK112"/>
  <c i="2" r="J820"/>
  <c r="J3024"/>
  <c r="BK2454"/>
  <c r="BK397"/>
  <c r="J3001"/>
  <c r="J2380"/>
  <c r="J1566"/>
  <c r="J2847"/>
  <c r="J2125"/>
  <c r="J2610"/>
  <c r="BK1574"/>
  <c r="BK658"/>
  <c r="BK4649"/>
  <c r="J4512"/>
  <c r="BK4048"/>
  <c r="J3109"/>
  <c r="J4448"/>
  <c i="4" r="BK219"/>
  <c i="5" r="J240"/>
  <c r="J364"/>
  <c i="6" r="BK236"/>
  <c r="J263"/>
  <c r="J387"/>
  <c r="BK218"/>
  <c i="7" r="J525"/>
  <c r="J251"/>
  <c r="BK639"/>
  <c r="BK150"/>
  <c r="J270"/>
  <c r="J532"/>
  <c r="BK787"/>
  <c r="J200"/>
  <c r="J471"/>
  <c i="8" r="J478"/>
  <c r="J343"/>
  <c r="J317"/>
  <c r="BK431"/>
  <c i="9" r="BK116"/>
  <c r="J169"/>
  <c i="10" r="J603"/>
  <c r="BK192"/>
  <c r="J268"/>
  <c r="BK571"/>
  <c i="11" r="BK454"/>
  <c r="BK397"/>
  <c r="BK540"/>
  <c r="J300"/>
  <c i="5" r="BK573"/>
  <c r="BK201"/>
  <c r="J163"/>
  <c r="J305"/>
  <c r="J579"/>
  <c r="BK318"/>
  <c r="J576"/>
  <c r="J283"/>
  <c i="6" r="J493"/>
  <c r="J256"/>
  <c i="7" r="J772"/>
  <c r="BK266"/>
  <c r="J498"/>
  <c r="BK622"/>
  <c r="J490"/>
  <c r="BK373"/>
  <c r="BK587"/>
  <c r="J777"/>
  <c r="J245"/>
  <c r="J220"/>
  <c i="8" r="J347"/>
  <c r="BK433"/>
  <c i="9" r="J110"/>
  <c r="J192"/>
  <c i="10" r="J490"/>
  <c i="11" r="J548"/>
  <c r="BK177"/>
  <c r="J236"/>
  <c i="13" r="BK103"/>
  <c i="2" r="J3409"/>
  <c r="J2989"/>
  <c r="BK2609"/>
  <c r="J1049"/>
  <c r="J2651"/>
  <c r="J3443"/>
  <c r="BK3002"/>
  <c r="BK3013"/>
  <c r="BK2066"/>
  <c r="J3418"/>
  <c r="J1713"/>
  <c r="BK363"/>
  <c r="BK2615"/>
  <c r="J1694"/>
  <c r="BK561"/>
  <c r="BK3341"/>
  <c r="J4454"/>
  <c r="BK3528"/>
  <c r="J3104"/>
  <c r="J4235"/>
  <c r="BK3397"/>
  <c r="J3335"/>
  <c r="J2823"/>
  <c r="BK2092"/>
  <c r="BK798"/>
  <c r="J296"/>
  <c r="BK3125"/>
  <c r="BK2589"/>
  <c r="J1560"/>
  <c r="J332"/>
  <c i="3" r="BK394"/>
  <c r="J359"/>
  <c r="J408"/>
  <c r="BK187"/>
  <c r="J623"/>
  <c r="BK154"/>
  <c r="BK324"/>
  <c i="4" r="BK308"/>
  <c r="BK269"/>
  <c r="BK361"/>
  <c r="BK238"/>
  <c r="BK126"/>
  <c i="5" r="J428"/>
  <c r="BK290"/>
  <c r="J282"/>
  <c r="J402"/>
  <c r="BK169"/>
  <c r="J303"/>
  <c r="BK499"/>
  <c i="7" r="BK425"/>
  <c r="J398"/>
  <c r="J672"/>
  <c r="BK140"/>
  <c r="BK124"/>
  <c r="BK229"/>
  <c r="BK433"/>
  <c i="8" r="BK369"/>
  <c r="BK134"/>
  <c i="10" r="J386"/>
  <c r="BK561"/>
  <c r="J617"/>
  <c i="11" r="BK476"/>
  <c r="BK230"/>
  <c r="BK483"/>
  <c r="J397"/>
  <c r="J443"/>
  <c r="BK281"/>
  <c r="J201"/>
  <c i="2" r="BK3259"/>
  <c r="J3349"/>
  <c r="J2148"/>
  <c r="BK609"/>
  <c r="J3041"/>
  <c r="BK2635"/>
  <c r="BK1499"/>
  <c r="J720"/>
  <c r="BK3365"/>
  <c r="BK1502"/>
  <c r="BK2651"/>
  <c r="J1831"/>
  <c r="J1526"/>
  <c r="J3213"/>
  <c r="BK2480"/>
  <c r="J1299"/>
  <c r="BK3415"/>
  <c r="BK2765"/>
  <c r="BK1837"/>
  <c r="BK691"/>
  <c r="J4498"/>
  <c r="J3625"/>
  <c r="J4399"/>
  <c r="BK3972"/>
  <c r="BK3141"/>
  <c r="J4600"/>
  <c r="J3072"/>
  <c r="BK2108"/>
  <c r="J264"/>
  <c r="J729"/>
  <c i="3" r="J451"/>
  <c r="J617"/>
  <c r="BK479"/>
  <c r="J303"/>
  <c r="BK420"/>
  <c i="4" r="J180"/>
  <c r="J304"/>
  <c r="J350"/>
  <c r="BK144"/>
  <c i="6" r="J266"/>
  <c r="BK224"/>
  <c r="J350"/>
  <c i="7" r="BK144"/>
  <c r="J742"/>
  <c r="BK358"/>
  <c r="J651"/>
  <c r="BK319"/>
  <c r="BK646"/>
  <c i="8" r="BK258"/>
  <c r="J470"/>
  <c r="J293"/>
  <c i="9" r="J173"/>
  <c r="J184"/>
  <c i="10" r="J187"/>
  <c r="J251"/>
  <c r="BK437"/>
  <c r="J633"/>
  <c i="11" r="BK566"/>
  <c r="J334"/>
  <c r="BK546"/>
  <c r="BK398"/>
  <c r="BK107"/>
  <c r="J410"/>
  <c r="J114"/>
  <c r="BK360"/>
  <c r="J261"/>
  <c r="J507"/>
  <c r="BK354"/>
  <c r="J546"/>
  <c r="BK467"/>
  <c r="BK387"/>
  <c r="BK291"/>
  <c r="J190"/>
  <c r="J602"/>
  <c r="BK457"/>
  <c r="BK299"/>
  <c r="BK545"/>
  <c r="BK368"/>
  <c r="J623"/>
  <c r="J490"/>
  <c r="J343"/>
  <c r="BK94"/>
  <c r="BK168"/>
  <c i="12" r="BK91"/>
  <c i="13" r="BK111"/>
  <c r="BK100"/>
  <c i="2" r="J3215"/>
  <c r="J3355"/>
  <c r="BK3111"/>
  <c r="BK2567"/>
  <c r="J151"/>
  <c r="BK1053"/>
  <c r="J3183"/>
  <c r="J2179"/>
  <c r="BK1387"/>
  <c r="J2475"/>
  <c r="BK1626"/>
  <c r="BK180"/>
  <c r="J3016"/>
  <c r="BK908"/>
  <c r="BK4431"/>
  <c r="BK3540"/>
  <c r="BK3128"/>
  <c r="BK3604"/>
  <c r="J2713"/>
  <c r="J3852"/>
  <c r="J3411"/>
  <c r="BK823"/>
  <c r="BK3425"/>
  <c r="J2982"/>
  <c i="3" r="J570"/>
  <c r="J109"/>
  <c r="BK301"/>
  <c r="BK333"/>
  <c r="J539"/>
  <c r="J590"/>
  <c r="J552"/>
  <c i="12" r="BK113"/>
  <c i="2" r="J3158"/>
  <c r="BK3221"/>
  <c i="13" r="J108"/>
  <c i="2" r="J3007"/>
  <c r="BK3032"/>
  <c r="J1976"/>
  <c r="J672"/>
  <c r="BK2990"/>
  <c r="BK2391"/>
  <c r="BK4416"/>
  <c r="BK3838"/>
  <c r="J3283"/>
  <c r="J4464"/>
  <c r="BK4108"/>
  <c r="J3592"/>
  <c r="J3101"/>
  <c r="J2625"/>
  <c r="J3600"/>
  <c r="BK3087"/>
  <c r="BK2499"/>
  <c r="BK3591"/>
  <c r="BK2969"/>
  <c r="J2409"/>
  <c r="J627"/>
  <c i="3" r="J568"/>
  <c r="J182"/>
  <c r="BK368"/>
  <c r="BK473"/>
  <c r="J126"/>
  <c r="J272"/>
  <c i="4" r="J163"/>
  <c r="BK261"/>
  <c r="BK249"/>
  <c i="5" r="J281"/>
  <c r="J444"/>
  <c r="J529"/>
  <c r="J166"/>
  <c r="J187"/>
  <c r="J117"/>
  <c r="BK387"/>
  <c i="6" r="J290"/>
  <c r="BK556"/>
  <c r="BK227"/>
  <c r="BK335"/>
  <c r="BK291"/>
  <c r="J343"/>
  <c r="BK527"/>
  <c r="J299"/>
  <c r="J214"/>
  <c i="7" r="BK651"/>
  <c r="BK274"/>
  <c r="J541"/>
  <c r="J755"/>
  <c r="BK436"/>
  <c r="J753"/>
  <c r="BK563"/>
  <c r="BK198"/>
  <c r="J213"/>
  <c r="J639"/>
  <c r="J129"/>
  <c i="8" r="J431"/>
  <c r="J93"/>
  <c r="BK416"/>
  <c r="J372"/>
  <c i="9" r="BK189"/>
  <c i="10" r="BK129"/>
  <c r="BK96"/>
  <c r="BK646"/>
  <c r="BK654"/>
  <c r="J230"/>
  <c i="11" r="BK186"/>
  <c r="J423"/>
  <c r="J611"/>
  <c r="BK285"/>
  <c r="BK345"/>
  <c r="J193"/>
  <c r="J382"/>
  <c r="J218"/>
  <c i="2" r="BK3508"/>
  <c r="J1574"/>
  <c r="J270"/>
  <c r="J1477"/>
  <c r="J3458"/>
  <c r="J3053"/>
  <c r="BK1699"/>
  <c r="BK1419"/>
  <c r="J2252"/>
  <c r="J2947"/>
  <c r="BK1507"/>
  <c r="BK3082"/>
  <c r="J2430"/>
  <c r="BK4357"/>
  <c r="J3771"/>
  <c r="J3337"/>
  <c r="J2826"/>
  <c r="BK4055"/>
  <c r="BK4385"/>
  <c r="J3541"/>
  <c r="BK2129"/>
  <c r="BK1058"/>
  <c i="4" r="J297"/>
  <c r="J157"/>
  <c i="5" r="J388"/>
  <c r="J405"/>
  <c r="J291"/>
  <c r="BK558"/>
  <c r="BK246"/>
  <c r="J331"/>
  <c r="BK523"/>
  <c r="BK474"/>
  <c r="BK216"/>
  <c r="J407"/>
  <c r="BK485"/>
  <c r="BK163"/>
  <c i="6" r="J431"/>
  <c r="J279"/>
  <c r="J390"/>
  <c r="J132"/>
  <c r="BK266"/>
  <c r="J281"/>
  <c i="7" r="BK762"/>
  <c r="J602"/>
  <c r="BK733"/>
  <c i="10" r="BK161"/>
  <c r="BK613"/>
  <c r="J271"/>
  <c r="J499"/>
  <c i="11" r="BK402"/>
  <c r="BK471"/>
  <c r="BK242"/>
  <c r="BK613"/>
  <c r="J613"/>
  <c r="BK556"/>
  <c r="BK161"/>
  <c i="2" r="BK3458"/>
  <c r="BK2826"/>
  <c r="J4645"/>
  <c r="BK2836"/>
  <c r="J4120"/>
  <c r="J3085"/>
  <c r="BK4305"/>
  <c r="J518"/>
  <c r="BK3403"/>
  <c r="J2978"/>
  <c r="J1548"/>
  <c i="3" r="J516"/>
  <c r="BK184"/>
  <c r="J179"/>
  <c r="BK511"/>
  <c r="J204"/>
  <c r="BK485"/>
  <c i="4" r="BK377"/>
  <c r="J397"/>
  <c r="J368"/>
  <c i="5" r="BK194"/>
  <c r="J481"/>
  <c r="BK292"/>
  <c r="J279"/>
  <c r="BK452"/>
  <c r="BK466"/>
  <c i="7" r="BK611"/>
  <c r="BK708"/>
  <c i="10" r="J561"/>
  <c r="J594"/>
  <c r="J629"/>
  <c i="11" r="J366"/>
  <c r="J207"/>
  <c r="BK239"/>
  <c r="BK469"/>
  <c r="BK306"/>
  <c i="12" r="BK100"/>
  <c i="2" r="J904"/>
  <c r="J1452"/>
  <c r="BK170"/>
  <c i="3" r="BK539"/>
  <c r="BK361"/>
  <c r="J511"/>
  <c r="BK234"/>
  <c r="J445"/>
  <c r="J392"/>
  <c i="4" r="BK326"/>
  <c r="J359"/>
  <c r="BK183"/>
  <c r="BK379"/>
  <c r="J272"/>
  <c r="BK226"/>
  <c i="5" r="J368"/>
  <c r="BK427"/>
  <c r="BK486"/>
  <c r="BK262"/>
  <c r="J298"/>
  <c r="BK458"/>
  <c r="BK159"/>
  <c r="BK428"/>
  <c r="BK364"/>
  <c r="J542"/>
  <c r="J472"/>
  <c r="J445"/>
  <c r="J217"/>
  <c i="6" r="BK543"/>
  <c r="BK231"/>
  <c r="BK327"/>
  <c r="BK524"/>
  <c r="BK275"/>
  <c r="J202"/>
  <c r="J248"/>
  <c r="BK490"/>
  <c r="BK246"/>
  <c r="J340"/>
  <c r="BK551"/>
  <c r="J409"/>
  <c r="BK212"/>
  <c i="7" r="BK498"/>
  <c r="J633"/>
  <c r="BK761"/>
  <c r="BK226"/>
  <c r="BK305"/>
  <c r="BK247"/>
  <c r="J299"/>
  <c r="BK572"/>
  <c r="BK270"/>
  <c r="J281"/>
  <c i="8" r="J496"/>
  <c r="BK326"/>
  <c i="9" r="BK220"/>
  <c i="10" r="J401"/>
  <c r="BK574"/>
  <c r="J383"/>
  <c i="11" r="J407"/>
  <c r="J368"/>
  <c r="BK332"/>
  <c i="2" r="BK3056"/>
  <c r="J2086"/>
  <c r="BK2738"/>
  <c r="J1855"/>
  <c r="BK686"/>
  <c r="J3147"/>
  <c r="J2595"/>
  <c r="BK891"/>
  <c r="J3152"/>
  <c r="J2489"/>
  <c r="J1616"/>
  <c r="BK305"/>
  <c r="J3181"/>
  <c r="J2815"/>
  <c r="BK4091"/>
  <c r="J3635"/>
  <c r="BK3223"/>
  <c r="J4068"/>
  <c r="J3471"/>
  <c r="BK3473"/>
  <c r="BK2951"/>
  <c r="BK2409"/>
  <c r="J1303"/>
  <c r="BK3605"/>
  <c i="4" r="J224"/>
  <c r="BK393"/>
  <c r="BK235"/>
  <c i="5" r="BK124"/>
  <c r="BK360"/>
  <c r="J261"/>
  <c r="BK307"/>
  <c r="BK148"/>
  <c r="J285"/>
  <c r="BK527"/>
  <c r="J504"/>
  <c i="6" r="J348"/>
  <c r="J245"/>
  <c r="J220"/>
  <c r="J380"/>
  <c r="BK379"/>
  <c r="J253"/>
  <c i="7" r="BK268"/>
  <c i="11" r="J449"/>
  <c i="2" r="J3435"/>
  <c r="J3209"/>
  <c r="J2640"/>
  <c r="J1499"/>
  <c r="J3479"/>
  <c r="BK2882"/>
  <c r="J2425"/>
  <c r="BK1687"/>
  <c r="BK812"/>
  <c r="J3426"/>
  <c r="J2348"/>
  <c r="J1462"/>
  <c r="BK2702"/>
  <c r="J1866"/>
  <c r="BK989"/>
  <c r="J3260"/>
  <c r="J2597"/>
  <c r="BK1441"/>
  <c r="BK247"/>
  <c r="J3103"/>
  <c r="BK1956"/>
  <c r="J360"/>
  <c r="J4055"/>
  <c r="BK3595"/>
  <c r="BK3145"/>
  <c r="BK4157"/>
  <c r="BK3543"/>
  <c r="J2759"/>
  <c i="4" r="J247"/>
  <c i="5" r="BK330"/>
  <c r="BK356"/>
  <c r="BK379"/>
  <c r="BK512"/>
  <c r="BK183"/>
  <c r="BK418"/>
  <c r="J434"/>
  <c r="J196"/>
  <c r="BK538"/>
  <c r="J467"/>
  <c r="BK370"/>
  <c i="6" r="BK491"/>
  <c r="BK438"/>
  <c i="9" r="BK238"/>
  <c i="10" r="BK242"/>
  <c r="J669"/>
  <c r="J216"/>
  <c i="2" r="BK3393"/>
  <c r="J2394"/>
  <c r="J678"/>
  <c r="BK2931"/>
  <c r="J3121"/>
  <c r="J2111"/>
  <c r="J760"/>
  <c r="J2574"/>
  <c r="J1980"/>
  <c r="BK1593"/>
  <c r="BK3347"/>
  <c r="BK2411"/>
  <c r="J337"/>
  <c r="BK4219"/>
  <c r="BK3835"/>
  <c r="BK3229"/>
  <c r="J4420"/>
  <c r="J3875"/>
  <c r="BK3015"/>
  <c r="BK4369"/>
  <c r="BK3627"/>
  <c r="J1422"/>
  <c r="J363"/>
  <c i="3" r="BK492"/>
  <c r="BK309"/>
  <c r="J400"/>
  <c r="J714"/>
  <c r="BK604"/>
  <c r="BK356"/>
  <c r="J266"/>
  <c r="BK441"/>
  <c i="13" r="J112"/>
  <c i="2" r="BK3038"/>
  <c i="13" r="BK105"/>
  <c i="2" r="J3080"/>
  <c r="J2635"/>
  <c r="BK1536"/>
  <c r="J3087"/>
  <c r="J2343"/>
  <c r="BK233"/>
  <c r="BK2768"/>
  <c r="BK754"/>
  <c r="BK2959"/>
  <c r="J639"/>
  <c r="J3251"/>
  <c r="J2587"/>
  <c r="J3076"/>
  <c r="BK2675"/>
  <c r="J2051"/>
  <c r="BK4648"/>
  <c r="BK3940"/>
  <c r="J3588"/>
  <c r="BK3152"/>
  <c i="3" r="BK370"/>
  <c r="BK594"/>
  <c r="BK620"/>
  <c r="J479"/>
  <c r="J398"/>
  <c i="4" r="BK186"/>
  <c r="J302"/>
  <c i="5" r="BK341"/>
  <c i="6" r="J215"/>
  <c r="J368"/>
  <c r="BK397"/>
  <c r="J275"/>
  <c r="J510"/>
  <c r="J318"/>
  <c r="BK234"/>
  <c i="7" r="J740"/>
  <c r="J467"/>
  <c r="J259"/>
  <c r="J371"/>
  <c r="BK544"/>
  <c r="J761"/>
  <c r="BK633"/>
  <c r="BK172"/>
  <c r="BK590"/>
  <c r="BK187"/>
  <c r="BK471"/>
  <c r="J773"/>
  <c r="BK339"/>
  <c i="8" r="J414"/>
  <c r="BK417"/>
  <c r="J361"/>
  <c r="BK304"/>
  <c i="9" r="BK104"/>
  <c i="10" r="J510"/>
  <c r="BK499"/>
  <c r="J132"/>
  <c r="J501"/>
  <c r="BK657"/>
  <c i="11" r="BK594"/>
  <c r="J516"/>
  <c r="BK383"/>
  <c r="BK433"/>
  <c r="BK584"/>
  <c r="BK495"/>
  <c r="J573"/>
  <c r="J339"/>
  <c i="2" r="J3575"/>
  <c r="BK3009"/>
  <c r="J1887"/>
  <c r="BK3179"/>
  <c r="BK4003"/>
  <c r="BK4354"/>
  <c r="BK2399"/>
  <c r="J1536"/>
  <c r="J320"/>
  <c r="BK3409"/>
  <c i="3" r="BK675"/>
  <c r="BK190"/>
  <c r="BK359"/>
  <c r="J685"/>
  <c r="BK552"/>
  <c r="BK424"/>
  <c i="4" r="J320"/>
  <c r="J324"/>
  <c i="5" r="J547"/>
  <c i="6" r="BK502"/>
  <c r="J543"/>
  <c r="J401"/>
  <c r="BK302"/>
  <c i="7" r="BK540"/>
  <c r="J561"/>
  <c r="J331"/>
  <c r="BK577"/>
  <c r="J579"/>
  <c r="J694"/>
  <c r="J335"/>
  <c r="J264"/>
  <c r="BK331"/>
  <c i="8" r="BK341"/>
  <c r="BK452"/>
  <c r="BK247"/>
  <c i="9" r="BK162"/>
  <c r="J240"/>
  <c r="BK195"/>
  <c i="10" r="J198"/>
  <c i="2" r="J3000"/>
  <c r="BK2114"/>
  <c r="J3949"/>
  <c r="J2779"/>
  <c r="BK4246"/>
  <c r="BK704"/>
  <c r="J3371"/>
  <c r="BK2486"/>
  <c r="J706"/>
  <c i="3" r="J500"/>
  <c r="J200"/>
  <c r="BK480"/>
  <c r="J572"/>
  <c r="BK276"/>
  <c r="BK435"/>
  <c i="4" r="BK275"/>
  <c r="BK213"/>
  <c r="BK180"/>
  <c i="5" r="BK547"/>
  <c r="BK408"/>
  <c r="J491"/>
  <c r="J489"/>
  <c r="BK469"/>
  <c r="BK295"/>
  <c r="BK483"/>
  <c r="BK501"/>
  <c i="6" r="J462"/>
  <c r="BK384"/>
  <c r="J312"/>
  <c i="7" r="J416"/>
  <c r="BK354"/>
  <c r="J367"/>
  <c i="8" r="J420"/>
  <c r="BK331"/>
  <c r="BK444"/>
  <c i="9" r="J147"/>
  <c r="BK201"/>
  <c i="10" r="J481"/>
  <c r="BK669"/>
  <c r="BK493"/>
  <c i="11" r="J563"/>
  <c r="J297"/>
  <c r="BK578"/>
  <c r="BK330"/>
  <c r="BK484"/>
  <c i="13" r="J91"/>
  <c i="2" r="J3467"/>
  <c r="BK3361"/>
  <c r="J3239"/>
  <c r="BK3195"/>
  <c r="BK3129"/>
  <c r="J3059"/>
  <c r="BK2995"/>
  <c r="BK2847"/>
  <c r="J2619"/>
  <c r="J2605"/>
  <c r="BK2459"/>
  <c r="BK2234"/>
  <c r="BK2069"/>
  <c r="J1805"/>
  <c r="J1642"/>
  <c r="BK1513"/>
  <c r="BK795"/>
  <c r="J688"/>
  <c r="J397"/>
  <c r="BK274"/>
  <c r="J3491"/>
  <c r="BK3383"/>
  <c r="J3309"/>
  <c r="J3193"/>
  <c r="J3106"/>
  <c r="BK3044"/>
  <c r="BK1808"/>
  <c r="BK1673"/>
  <c r="BK1546"/>
  <c r="BK1425"/>
  <c r="BK1324"/>
  <c r="BK722"/>
  <c r="BK646"/>
  <c r="BK337"/>
  <c r="J201"/>
  <c r="J3442"/>
  <c r="J3407"/>
  <c r="BK3371"/>
  <c r="J3257"/>
  <c r="J3223"/>
  <c r="BK3175"/>
  <c r="J3079"/>
  <c r="BK3004"/>
  <c r="BK2991"/>
  <c r="J2939"/>
  <c r="J2801"/>
  <c r="BK2617"/>
  <c r="J2047"/>
  <c r="J1837"/>
  <c r="J1756"/>
  <c r="BK1658"/>
  <c r="J1584"/>
  <c r="J1415"/>
  <c r="J1046"/>
  <c r="J770"/>
  <c r="J704"/>
  <c r="J418"/>
  <c r="J2963"/>
  <c r="BK2622"/>
  <c r="BK2551"/>
  <c r="BK2413"/>
  <c r="BK2086"/>
  <c r="J1558"/>
  <c r="BK675"/>
  <c r="BK1480"/>
  <c r="BK1049"/>
  <c r="BK3224"/>
  <c r="BK2815"/>
  <c r="BK2173"/>
  <c r="BK1612"/>
  <c r="J326"/>
  <c r="J4354"/>
  <c r="BK3853"/>
  <c r="J3601"/>
  <c r="J3711"/>
  <c r="J3167"/>
  <c r="BK2803"/>
  <c r="J3850"/>
  <c r="BK3635"/>
  <c r="J2648"/>
  <c r="BK2073"/>
  <c r="BK3219"/>
  <c r="BK2252"/>
  <c r="J301"/>
  <c i="3" r="BK603"/>
  <c r="J680"/>
  <c r="J649"/>
  <c r="J275"/>
  <c r="J647"/>
  <c i="5" r="J566"/>
  <c r="BK304"/>
  <c r="BK212"/>
  <c r="J312"/>
  <c r="BK334"/>
  <c r="J535"/>
  <c r="BK600"/>
  <c r="BK176"/>
  <c r="BK570"/>
  <c r="BK249"/>
  <c r="BK436"/>
  <c r="J168"/>
  <c i="6" r="J406"/>
  <c r="BK388"/>
  <c r="BK233"/>
  <c r="BK453"/>
  <c r="J265"/>
  <c r="J537"/>
  <c r="BK318"/>
  <c r="J457"/>
  <c r="BK277"/>
  <c r="J391"/>
  <c i="7" r="BK343"/>
  <c r="BK502"/>
  <c r="J507"/>
  <c r="J254"/>
  <c r="BK701"/>
  <c r="J473"/>
  <c r="J786"/>
  <c r="BK398"/>
  <c r="J765"/>
  <c r="J349"/>
  <c r="J703"/>
  <c r="J697"/>
  <c r="J502"/>
  <c r="J235"/>
  <c r="BK428"/>
  <c r="J231"/>
  <c r="BK375"/>
  <c i="8" r="J487"/>
  <c r="BK234"/>
  <c r="J291"/>
  <c r="BK499"/>
  <c r="BK376"/>
  <c r="BK93"/>
  <c i="9" r="J166"/>
  <c r="J235"/>
  <c r="BK132"/>
  <c i="10" r="J437"/>
  <c r="J468"/>
  <c r="BK180"/>
  <c r="BK144"/>
  <c r="J639"/>
  <c r="J665"/>
  <c r="J654"/>
  <c i="11" r="J326"/>
  <c r="BK212"/>
  <c r="BK399"/>
  <c r="J569"/>
  <c r="J134"/>
  <c r="BK373"/>
  <c r="J621"/>
  <c r="BK430"/>
  <c r="J521"/>
  <c r="BK521"/>
  <c r="J275"/>
  <c r="J285"/>
  <c r="BK450"/>
  <c i="13" r="J96"/>
  <c i="2" r="BK3120"/>
  <c r="BK965"/>
  <c r="BK3472"/>
  <c r="J3074"/>
  <c r="BK2664"/>
  <c r="J2203"/>
  <c r="BK1568"/>
  <c r="J2831"/>
  <c r="J2616"/>
  <c r="BK543"/>
  <c r="J2732"/>
  <c r="J2358"/>
  <c r="BK3467"/>
  <c r="BK3160"/>
  <c r="BK2812"/>
  <c r="J3230"/>
  <c r="BK3407"/>
  <c r="J3584"/>
  <c r="BK3193"/>
  <c r="BK2928"/>
  <c r="BK2579"/>
  <c r="BK2148"/>
  <c r="BK1678"/>
  <c r="BK661"/>
  <c r="BK3641"/>
  <c r="J3420"/>
  <c r="J3111"/>
  <c r="BK2732"/>
  <c r="BK1848"/>
  <c r="J766"/>
  <c i="3" r="J386"/>
  <c r="BK513"/>
  <c r="BK445"/>
  <c r="J599"/>
  <c r="J662"/>
  <c r="BK257"/>
  <c r="BK516"/>
  <c r="J196"/>
  <c r="J301"/>
  <c i="5" r="J383"/>
  <c r="BK213"/>
  <c r="BK285"/>
  <c r="BK175"/>
  <c r="J452"/>
  <c r="BK240"/>
  <c r="J432"/>
  <c r="J440"/>
  <c r="BK328"/>
  <c r="BK596"/>
  <c r="BK451"/>
  <c r="J470"/>
  <c r="BK444"/>
  <c r="J212"/>
  <c i="6" r="BK478"/>
  <c r="BK424"/>
  <c r="J470"/>
  <c r="J206"/>
  <c r="J459"/>
  <c r="J324"/>
  <c r="J138"/>
  <c r="BK401"/>
  <c r="J494"/>
  <c r="BK346"/>
  <c r="BK204"/>
  <c i="7" r="BK412"/>
  <c r="BK697"/>
  <c r="BK284"/>
  <c r="J519"/>
  <c r="BK395"/>
  <c r="BK727"/>
  <c r="J345"/>
  <c r="J150"/>
  <c r="J499"/>
  <c r="BK256"/>
  <c r="BK458"/>
  <c i="8" r="BK458"/>
  <c r="J144"/>
  <c r="J424"/>
  <c r="J174"/>
  <c r="J312"/>
  <c i="9" r="BK144"/>
  <c i="10" r="J206"/>
  <c r="BK230"/>
  <c r="J567"/>
  <c r="J626"/>
  <c r="J488"/>
  <c i="11" r="BK302"/>
  <c r="J401"/>
  <c r="J107"/>
  <c r="J605"/>
  <c r="J324"/>
  <c r="BK419"/>
  <c r="J536"/>
  <c r="BK261"/>
  <c r="BK148"/>
  <c i="13" r="J101"/>
  <c i="2" r="BK3005"/>
  <c r="J3295"/>
  <c r="J3018"/>
  <c r="J2560"/>
  <c r="BK1701"/>
  <c r="J227"/>
  <c r="J2987"/>
  <c r="J2653"/>
  <c r="J2419"/>
  <c r="BK1676"/>
  <c r="J636"/>
  <c r="J1507"/>
  <c r="J713"/>
  <c r="BK301"/>
  <c r="J229"/>
  <c r="BK123"/>
  <c r="BK3446"/>
  <c r="J3377"/>
  <c r="J3325"/>
  <c r="BK3295"/>
  <c r="J3252"/>
  <c r="J3227"/>
  <c r="BK3213"/>
  <c r="BK3185"/>
  <c r="BK3076"/>
  <c r="BK2958"/>
  <c r="BK2616"/>
  <c r="BK2099"/>
  <c r="BK3377"/>
  <c r="BK3055"/>
  <c r="J2607"/>
  <c r="BK2023"/>
  <c r="J1532"/>
  <c r="J908"/>
  <c r="J3341"/>
  <c r="J3063"/>
  <c r="J2678"/>
  <c r="BK2445"/>
  <c r="BK2054"/>
  <c r="J1579"/>
  <c r="BK1064"/>
  <c r="J341"/>
  <c r="J4640"/>
  <c r="BK4399"/>
  <c r="BK4045"/>
  <c r="BK3652"/>
  <c r="BK3419"/>
  <c r="J3211"/>
  <c r="J3595"/>
  <c r="BK3192"/>
  <c r="J3047"/>
  <c r="J2908"/>
  <c r="BK4581"/>
  <c r="J4252"/>
  <c r="J3834"/>
  <c r="J3594"/>
  <c r="BK3450"/>
  <c r="BK3546"/>
  <c r="BK3303"/>
  <c r="BK2905"/>
  <c r="BK2517"/>
  <c r="J2185"/>
  <c r="J1680"/>
  <c r="BK1384"/>
  <c r="BK373"/>
  <c r="J3645"/>
  <c r="BK2089"/>
  <c r="BK1341"/>
  <c r="BK270"/>
  <c i="3" r="J675"/>
  <c r="J584"/>
  <c r="BK662"/>
  <c r="J435"/>
  <c r="BK682"/>
  <c r="BK330"/>
  <c r="BK315"/>
  <c i="4" r="BK356"/>
  <c r="J249"/>
  <c r="BK324"/>
  <c r="BK387"/>
  <c r="J263"/>
  <c i="5" r="BK401"/>
  <c r="J294"/>
  <c r="BK374"/>
  <c r="J350"/>
  <c r="J420"/>
  <c i="6" r="BK211"/>
  <c r="J411"/>
  <c r="J213"/>
  <c r="BK380"/>
  <c r="J301"/>
  <c r="J520"/>
  <c r="BK219"/>
  <c i="7" r="J449"/>
  <c r="J745"/>
  <c r="BK387"/>
  <c r="J477"/>
  <c r="J443"/>
  <c r="J622"/>
  <c r="J463"/>
  <c r="BK713"/>
  <c r="J189"/>
  <c r="J117"/>
  <c i="8" r="J97"/>
  <c i="9" r="J202"/>
  <c r="J227"/>
  <c i="10" r="BK456"/>
  <c r="J605"/>
  <c i="11" r="J446"/>
  <c r="BK460"/>
  <c r="BK417"/>
  <c r="BK563"/>
  <c r="J463"/>
  <c i="2" r="BK1780"/>
  <c r="J485"/>
  <c r="J1890"/>
  <c r="BK3515"/>
  <c r="J2946"/>
  <c r="J2105"/>
  <c r="BK4651"/>
  <c r="BK3016"/>
  <c r="BK4396"/>
  <c r="J3864"/>
  <c r="J3124"/>
  <c r="BK4631"/>
  <c r="BK3875"/>
  <c r="J3228"/>
  <c r="J2514"/>
  <c r="BK1684"/>
  <c r="BK381"/>
  <c r="J3311"/>
  <c r="BK2699"/>
  <c r="BK1447"/>
  <c r="J244"/>
  <c i="3" r="J628"/>
  <c r="J645"/>
  <c r="J517"/>
  <c r="J433"/>
  <c r="J411"/>
  <c r="BK292"/>
  <c r="BK396"/>
  <c r="J410"/>
  <c i="4" r="J160"/>
  <c r="BK333"/>
  <c r="J341"/>
  <c r="BK278"/>
  <c i="5" r="J328"/>
  <c r="BK419"/>
  <c r="J334"/>
  <c r="J249"/>
  <c r="BK454"/>
  <c r="BK179"/>
  <c r="J495"/>
  <c i="6" r="J453"/>
  <c r="J165"/>
  <c r="J463"/>
  <c r="BK232"/>
  <c r="BK404"/>
  <c r="BK163"/>
  <c r="BK344"/>
  <c r="BK182"/>
  <c r="J398"/>
  <c i="7" r="BK767"/>
  <c r="BK607"/>
  <c r="BK261"/>
  <c r="J529"/>
  <c r="BK631"/>
  <c r="J766"/>
  <c r="J326"/>
  <c r="J636"/>
  <c i="8" r="BK439"/>
  <c r="BK293"/>
  <c i="9" r="J206"/>
  <c i="10" r="BK265"/>
  <c r="BK383"/>
  <c r="J554"/>
  <c i="11" r="J457"/>
  <c r="BK478"/>
  <c r="BK560"/>
  <c r="BK453"/>
  <c r="J94"/>
  <c i="2" r="BK3523"/>
  <c r="J3369"/>
  <c r="BK2871"/>
  <c r="BK317"/>
  <c r="BK2946"/>
  <c r="J2599"/>
  <c r="J2192"/>
  <c r="BK1333"/>
  <c r="J180"/>
  <c r="BK3200"/>
  <c r="BK4050"/>
  <c r="BK3483"/>
  <c r="BK2618"/>
  <c r="BK3345"/>
  <c r="BK2504"/>
  <c r="J1523"/>
  <c r="J3502"/>
  <c r="J609"/>
  <c i="3" r="BK398"/>
  <c r="BK568"/>
  <c r="BK497"/>
  <c r="J276"/>
  <c i="4" r="BK280"/>
  <c r="J198"/>
  <c r="J230"/>
  <c r="BK257"/>
  <c i="5" r="BK402"/>
  <c r="J427"/>
  <c r="BK412"/>
  <c r="BK209"/>
  <c r="J340"/>
  <c r="BK496"/>
  <c r="J426"/>
  <c r="BK555"/>
  <c r="J578"/>
  <c r="BK273"/>
  <c i="6" r="BK467"/>
  <c r="BK225"/>
  <c r="BK537"/>
  <c r="J335"/>
  <c i="7" r="BK534"/>
  <c r="BK629"/>
  <c r="J160"/>
  <c r="BK121"/>
  <c i="8" r="BK144"/>
  <c r="BK394"/>
  <c i="9" r="J128"/>
  <c r="J161"/>
  <c i="10" r="J517"/>
  <c r="J649"/>
  <c r="BK211"/>
  <c i="2" r="J2985"/>
  <c r="J2753"/>
  <c r="BK3280"/>
  <c r="BK2986"/>
  <c r="BK1534"/>
  <c r="BK2753"/>
  <c r="BK1929"/>
  <c r="J247"/>
  <c r="J595"/>
  <c r="BK1112"/>
  <c r="J4405"/>
  <c r="BK3613"/>
  <c r="BK2979"/>
  <c r="J4052"/>
  <c r="BK3491"/>
  <c i="3" r="J424"/>
  <c i="13" r="BK99"/>
  <c i="2" r="BK3000"/>
  <c i="12" r="J129"/>
  <c i="2" r="J3526"/>
  <c r="BK3379"/>
  <c r="BK2843"/>
  <c r="J561"/>
  <c r="BK3197"/>
  <c r="J2655"/>
  <c r="BK1713"/>
  <c r="BK684"/>
  <c r="J2921"/>
  <c r="BK1691"/>
  <c r="J408"/>
  <c r="BK1616"/>
  <c r="BK3431"/>
  <c r="J1969"/>
  <c r="BK3575"/>
  <c r="J2756"/>
  <c r="BK2006"/>
  <c r="BK3385"/>
  <c i="5" r="J435"/>
  <c r="J376"/>
  <c r="J263"/>
  <c r="BK492"/>
  <c r="J577"/>
  <c r="J301"/>
  <c i="6" r="J272"/>
  <c r="BK263"/>
  <c r="J517"/>
  <c r="J284"/>
  <c r="BK449"/>
  <c r="J234"/>
  <c r="BK260"/>
  <c r="J315"/>
  <c r="J221"/>
  <c i="7" r="BK517"/>
  <c r="BK133"/>
  <c i="8" r="J104"/>
  <c r="J251"/>
  <c r="BK314"/>
  <c i="10" r="J395"/>
  <c r="J144"/>
  <c r="J555"/>
  <c r="J662"/>
  <c i="11" r="BK295"/>
  <c r="BK438"/>
  <c r="BK414"/>
  <c r="BK391"/>
  <c r="J533"/>
  <c r="J608"/>
  <c r="J538"/>
  <c i="12" r="BK105"/>
  <c i="2" r="J3359"/>
  <c r="J515"/>
  <c r="BK735"/>
  <c r="BK3252"/>
  <c r="BK2713"/>
  <c r="J1588"/>
  <c r="BK2744"/>
  <c r="J1844"/>
  <c r="J2337"/>
  <c r="J414"/>
  <c r="BK2975"/>
  <c r="J4623"/>
  <c r="BK3611"/>
  <c r="J3140"/>
  <c r="J4193"/>
  <c r="BK3626"/>
  <c r="J3900"/>
  <c r="BK2448"/>
  <c r="BK1566"/>
  <c r="J259"/>
  <c r="BK3333"/>
  <c r="BK2704"/>
  <c r="J1966"/>
  <c r="J631"/>
  <c i="3" r="J388"/>
  <c r="J441"/>
  <c r="J470"/>
  <c r="J588"/>
  <c i="4" r="BK195"/>
  <c r="BK263"/>
  <c r="J374"/>
  <c r="BK259"/>
  <c i="5" r="J478"/>
  <c r="J438"/>
  <c r="BK409"/>
  <c r="J224"/>
  <c r="BK293"/>
  <c r="BK437"/>
  <c i="7" r="BK292"/>
  <c r="J337"/>
  <c r="BK439"/>
  <c r="J297"/>
  <c r="J515"/>
  <c r="BK764"/>
  <c r="BK163"/>
  <c r="J568"/>
  <c i="8" r="BK490"/>
  <c r="BK106"/>
  <c r="J331"/>
  <c i="9" r="BK122"/>
  <c r="J201"/>
  <c i="10" r="BK481"/>
  <c r="J458"/>
  <c r="BK568"/>
  <c r="J549"/>
  <c r="BK203"/>
  <c i="11" r="J576"/>
  <c r="BK421"/>
  <c r="BK366"/>
  <c r="J399"/>
  <c r="J346"/>
  <c r="BK597"/>
  <c r="BK487"/>
  <c i="12" r="BK109"/>
  <c i="2" r="J2054"/>
  <c r="J543"/>
  <c r="BK3105"/>
  <c r="BK2643"/>
  <c r="J725"/>
  <c r="BK3387"/>
  <c r="BK2669"/>
  <c r="BK485"/>
  <c r="J2768"/>
  <c r="BK3238"/>
  <c r="J3006"/>
  <c r="J173"/>
  <c r="BK2989"/>
  <c r="J185"/>
  <c r="BK3163"/>
  <c r="BK4214"/>
  <c r="BK4604"/>
  <c r="BK947"/>
  <c r="J2990"/>
  <c r="BK2176"/>
  <c r="J166"/>
  <c i="3" r="J333"/>
  <c r="J603"/>
  <c r="J116"/>
  <c r="J321"/>
  <c r="BK380"/>
  <c i="4" r="J354"/>
  <c r="J215"/>
  <c i="5" r="BK361"/>
  <c r="J424"/>
  <c r="J338"/>
  <c r="J174"/>
  <c r="BK329"/>
  <c r="J430"/>
  <c r="BK424"/>
  <c r="BK160"/>
  <c r="BK439"/>
  <c i="6" r="J501"/>
  <c r="BK444"/>
  <c r="J162"/>
  <c r="J436"/>
  <c r="BK395"/>
  <c i="7" r="BK482"/>
  <c i="8" r="BK481"/>
  <c r="J285"/>
  <c r="BK225"/>
  <c i="9" r="J214"/>
  <c i="2" r="J3075"/>
  <c r="BK3423"/>
  <c r="J2695"/>
  <c r="J1812"/>
  <c r="BK1621"/>
  <c r="BK1991"/>
  <c r="BK1396"/>
  <c r="J365"/>
  <c r="BK3012"/>
  <c r="J2551"/>
  <c r="J1701"/>
  <c r="J480"/>
  <c r="J4411"/>
  <c r="BK3765"/>
  <c r="J4408"/>
  <c r="BK4068"/>
  <c r="J3596"/>
  <c r="J4626"/>
  <c r="J4048"/>
  <c r="J3550"/>
  <c r="J3216"/>
  <c r="J2850"/>
  <c r="J2354"/>
  <c r="J1393"/>
  <c r="BK2774"/>
  <c r="J1534"/>
  <c r="J376"/>
  <c i="3" r="BK690"/>
  <c r="J614"/>
  <c r="BK510"/>
  <c r="J550"/>
  <c r="BK718"/>
  <c r="BK336"/>
  <c r="J448"/>
  <c r="J600"/>
  <c r="BK303"/>
  <c r="J221"/>
  <c r="J231"/>
  <c r="J510"/>
  <c i="4" r="J275"/>
  <c r="J284"/>
  <c r="J310"/>
  <c r="J113"/>
  <c r="BK304"/>
  <c r="BK224"/>
  <c i="5" r="BK461"/>
  <c r="J216"/>
  <c r="BK404"/>
  <c r="BK434"/>
  <c r="J391"/>
  <c r="BK235"/>
  <c r="BK393"/>
  <c r="BK106"/>
  <c r="BK313"/>
  <c r="BK117"/>
  <c r="J465"/>
  <c r="BK320"/>
  <c r="J600"/>
  <c r="BK367"/>
  <c r="J474"/>
  <c r="J299"/>
  <c i="6" r="J400"/>
  <c r="BK324"/>
  <c r="BK310"/>
  <c r="BK520"/>
  <c r="BK229"/>
  <c r="BK498"/>
  <c r="J271"/>
  <c r="BK337"/>
  <c r="BK331"/>
  <c r="BK341"/>
  <c i="7" r="J274"/>
  <c r="J428"/>
  <c r="BK444"/>
  <c r="J682"/>
  <c r="J304"/>
  <c r="BK183"/>
  <c r="J534"/>
  <c r="BK295"/>
  <c r="J172"/>
  <c r="J480"/>
  <c r="BK781"/>
  <c r="BK642"/>
  <c r="J393"/>
  <c r="BK706"/>
  <c r="BK473"/>
  <c r="J369"/>
  <c r="J558"/>
  <c r="BK147"/>
  <c i="8" r="BK285"/>
  <c r="BK317"/>
  <c r="J462"/>
  <c r="BK347"/>
  <c r="BK251"/>
  <c r="J261"/>
  <c i="9" r="J122"/>
  <c r="BK227"/>
  <c r="J157"/>
  <c i="10" r="J504"/>
  <c r="J507"/>
  <c r="BK216"/>
  <c r="BK190"/>
  <c r="BK404"/>
  <c r="BK236"/>
  <c r="J248"/>
  <c r="J622"/>
  <c i="11" r="BK275"/>
  <c r="J502"/>
  <c r="BK341"/>
  <c r="BK474"/>
  <c r="J392"/>
  <c r="BK123"/>
  <c r="BK267"/>
  <c r="BK601"/>
  <c r="J469"/>
  <c r="J616"/>
  <c r="BK377"/>
  <c i="12" r="J100"/>
  <c i="2" r="J3580"/>
  <c r="J2266"/>
  <c r="J1576"/>
  <c r="BK326"/>
  <c r="BK3006"/>
  <c r="BK2735"/>
  <c r="J2448"/>
  <c r="J1848"/>
  <c r="J763"/>
  <c r="BK1866"/>
  <c r="BK1422"/>
  <c r="J3009"/>
  <c r="J2517"/>
  <c r="BK2051"/>
  <c r="J1727"/>
  <c r="J1591"/>
  <c r="J661"/>
  <c r="J3520"/>
  <c r="J3137"/>
  <c r="J2913"/>
  <c r="J3259"/>
  <c r="BK3143"/>
  <c r="J2951"/>
  <c r="J1715"/>
  <c r="J1447"/>
  <c r="BK340"/>
  <c r="BK4600"/>
  <c r="BK4193"/>
  <c r="BK3903"/>
  <c r="BK3581"/>
  <c r="BK3395"/>
  <c r="BK2967"/>
  <c r="BK3486"/>
  <c r="BK3139"/>
  <c r="BK4013"/>
  <c r="BK3711"/>
  <c r="BK3520"/>
  <c r="J3652"/>
  <c r="BK3327"/>
  <c r="J3045"/>
  <c r="J2704"/>
  <c r="BK2358"/>
  <c r="BK1756"/>
  <c r="J965"/>
  <c r="BK589"/>
  <c r="J3613"/>
  <c r="J3169"/>
  <c r="J2771"/>
  <c r="J2567"/>
  <c r="BK1680"/>
  <c i="3" r="BK652"/>
  <c r="BK345"/>
  <c r="BK414"/>
  <c r="J405"/>
  <c r="BK702"/>
  <c r="J477"/>
  <c r="J112"/>
  <c r="J257"/>
  <c r="BK418"/>
  <c r="BK596"/>
  <c r="BK179"/>
  <c r="BK430"/>
  <c i="4" r="BK228"/>
  <c r="BK370"/>
  <c r="BK242"/>
  <c r="J294"/>
  <c r="J345"/>
  <c r="J396"/>
  <c r="BK137"/>
  <c r="J137"/>
  <c i="5" r="J505"/>
  <c r="J257"/>
  <c r="BK445"/>
  <c r="BK326"/>
  <c r="J382"/>
  <c r="J410"/>
  <c r="BK269"/>
  <c r="J544"/>
  <c r="J155"/>
  <c r="BK381"/>
  <c r="BK196"/>
  <c r="J500"/>
  <c r="J510"/>
  <c r="BK190"/>
  <c r="BK579"/>
  <c r="J286"/>
  <c r="BK520"/>
  <c r="J373"/>
  <c i="6" r="J497"/>
  <c r="BK420"/>
  <c r="J229"/>
  <c r="J329"/>
  <c r="J491"/>
  <c r="J197"/>
  <c r="BK466"/>
  <c r="BK278"/>
  <c r="BK328"/>
  <c r="BK156"/>
  <c i="7" r="J293"/>
  <c r="J592"/>
  <c r="BK189"/>
  <c r="J781"/>
  <c r="BK771"/>
  <c r="J587"/>
  <c r="J403"/>
  <c r="BK181"/>
  <c r="J540"/>
  <c r="BK335"/>
  <c r="BK532"/>
  <c r="BK129"/>
  <c i="8" r="J381"/>
  <c r="BK363"/>
  <c r="J350"/>
  <c r="BK306"/>
  <c r="BK426"/>
  <c r="J115"/>
  <c i="9" r="BK192"/>
  <c r="BK169"/>
  <c i="10" r="BK450"/>
  <c r="BK484"/>
  <c r="J301"/>
  <c r="BK185"/>
  <c i="11" r="BK423"/>
  <c r="BK510"/>
  <c r="J458"/>
  <c r="J364"/>
  <c r="BK465"/>
  <c r="BK516"/>
  <c r="J345"/>
  <c i="13" r="BK108"/>
  <c i="2" r="J3381"/>
  <c r="J3112"/>
  <c r="BK2206"/>
  <c r="J1551"/>
  <c r="J391"/>
  <c r="BK3199"/>
  <c r="J2832"/>
  <c r="BK2625"/>
  <c r="J1963"/>
  <c r="J1529"/>
  <c r="BK229"/>
  <c r="J2114"/>
  <c r="BK1686"/>
  <c r="J823"/>
  <c r="BK244"/>
  <c r="BK176"/>
  <c r="J3508"/>
  <c r="BK3442"/>
  <c r="BK3363"/>
  <c r="J3319"/>
  <c r="BK3298"/>
  <c r="BK3246"/>
  <c r="J3220"/>
  <c r="BK3204"/>
  <c r="J3091"/>
  <c r="J2988"/>
  <c r="J2524"/>
  <c r="J170"/>
  <c r="J3148"/>
  <c r="J2886"/>
  <c r="J2371"/>
  <c r="BK1774"/>
  <c r="J1384"/>
  <c r="J666"/>
  <c r="J3528"/>
  <c r="J3083"/>
  <c r="BK2838"/>
  <c r="J2506"/>
  <c r="BK2001"/>
  <c r="J1544"/>
  <c r="J709"/>
  <c r="BK4650"/>
  <c r="BK4459"/>
  <c r="J4058"/>
  <c r="BK3762"/>
  <c r="BK3542"/>
  <c r="J3165"/>
  <c r="J3150"/>
  <c r="J2206"/>
  <c r="J1281"/>
  <c r="BK414"/>
  <c r="BK2389"/>
  <c r="J742"/>
  <c r="BK212"/>
  <c i="3" r="BK625"/>
  <c r="BK482"/>
  <c i="5" r="BK301"/>
  <c r="BK317"/>
  <c r="J135"/>
  <c r="J254"/>
  <c r="J502"/>
  <c r="BK382"/>
  <c r="J587"/>
  <c r="J222"/>
  <c r="BK532"/>
  <c r="BK411"/>
  <c i="6" r="J467"/>
  <c r="BK461"/>
  <c r="BK213"/>
  <c r="J224"/>
  <c r="BK332"/>
  <c r="J217"/>
  <c r="BK507"/>
  <c r="J337"/>
  <c r="BK416"/>
  <c r="BK272"/>
  <c r="J420"/>
  <c r="J158"/>
  <c r="BK500"/>
  <c r="BK200"/>
  <c i="7" r="J527"/>
  <c r="J153"/>
  <c r="BK571"/>
  <c r="J395"/>
  <c r="J708"/>
  <c r="BK194"/>
  <c r="BK613"/>
  <c r="BK625"/>
  <c r="J604"/>
  <c i="8" r="BK428"/>
  <c r="J234"/>
  <c i="9" r="J151"/>
  <c r="J150"/>
  <c i="10" r="BK581"/>
  <c r="J120"/>
  <c i="11" r="J421"/>
  <c r="J360"/>
  <c r="J264"/>
  <c r="J341"/>
  <c i="12" r="BK94"/>
  <c r="BK85"/>
  <c i="2" r="BK3109"/>
  <c r="J3339"/>
  <c r="J2512"/>
  <c r="BK1563"/>
  <c r="BK3493"/>
  <c r="BK2955"/>
  <c r="J344"/>
  <c r="J3229"/>
  <c r="J3019"/>
  <c r="J1952"/>
  <c r="J2480"/>
  <c r="BK1582"/>
  <c r="J4003"/>
  <c r="J3715"/>
  <c i="3" r="BK375"/>
  <c r="J625"/>
  <c i="4" r="J391"/>
  <c r="BK255"/>
  <c r="BK175"/>
  <c i="6" r="J219"/>
  <c r="J365"/>
  <c r="J488"/>
  <c r="J212"/>
  <c r="J384"/>
  <c r="J435"/>
  <c r="BK205"/>
  <c i="7" r="J646"/>
  <c r="BK628"/>
  <c r="J430"/>
  <c r="BK722"/>
  <c r="J261"/>
  <c r="J668"/>
  <c r="J181"/>
  <c r="BK410"/>
  <c r="J618"/>
  <c r="J670"/>
  <c r="J333"/>
  <c r="BK362"/>
  <c i="8" r="J225"/>
  <c i="10" r="J208"/>
  <c r="J211"/>
  <c r="J616"/>
  <c r="BK380"/>
  <c i="11" r="J584"/>
  <c r="BK581"/>
  <c r="BK371"/>
  <c r="BK538"/>
  <c r="BK602"/>
  <c r="BK533"/>
  <c i="2" r="BK3071"/>
  <c r="BK1890"/>
  <c r="BK3337"/>
  <c r="BK2840"/>
  <c r="J2457"/>
  <c r="J1998"/>
  <c r="J1284"/>
  <c r="BK264"/>
  <c r="BK2301"/>
  <c r="J2830"/>
  <c r="BK2063"/>
  <c r="J1637"/>
  <c r="J3454"/>
  <c r="BK3011"/>
  <c r="BK1393"/>
  <c r="BK3254"/>
  <c r="BK2512"/>
  <c r="BK1682"/>
  <c r="J3940"/>
  <c r="BK3239"/>
  <c r="J4345"/>
  <c r="J3805"/>
  <c r="BK2830"/>
  <c r="J3593"/>
  <c r="BK2922"/>
  <c r="BK2452"/>
  <c r="BK725"/>
  <c r="J3586"/>
  <c r="J693"/>
  <c i="3" r="J689"/>
  <c r="BK126"/>
  <c r="BK245"/>
  <c r="J523"/>
  <c i="4" r="BK300"/>
  <c r="BK396"/>
  <c i="5" r="J213"/>
  <c r="BK388"/>
  <c r="J275"/>
  <c r="J243"/>
  <c r="J315"/>
  <c r="J180"/>
  <c r="BK550"/>
  <c r="J269"/>
  <c r="BK354"/>
  <c r="J418"/>
  <c i="6" r="J464"/>
  <c r="J321"/>
  <c r="J423"/>
  <c r="J541"/>
  <c i="7" r="BK443"/>
  <c r="BK594"/>
  <c r="J699"/>
  <c r="J268"/>
  <c r="BK575"/>
  <c r="BK716"/>
  <c i="8" r="BK238"/>
  <c r="BK264"/>
  <c i="9" r="J159"/>
  <c r="BK97"/>
  <c i="10" r="BK652"/>
  <c r="BK164"/>
  <c r="J392"/>
  <c i="2" r="BK3137"/>
  <c r="BK4629"/>
  <c r="BK3655"/>
  <c r="J2870"/>
  <c r="J4219"/>
  <c r="BK3108"/>
  <c r="BK4345"/>
  <c r="J3515"/>
  <c r="BK1984"/>
  <c r="J646"/>
  <c r="J3387"/>
  <c i="3" r="J613"/>
  <c r="J457"/>
  <c r="BK388"/>
  <c r="J187"/>
  <c r="J315"/>
  <c r="BK227"/>
  <c r="BK593"/>
  <c i="11" r="J417"/>
  <c i="2" r="BK3083"/>
  <c r="BK3115"/>
  <c i="13" r="J92"/>
  <c i="2" r="J2992"/>
  <c r="J3113"/>
  <c r="BK1802"/>
  <c r="J3477"/>
  <c r="BK2707"/>
  <c r="BK2182"/>
  <c r="J1115"/>
  <c r="J3003"/>
  <c r="BK2610"/>
  <c r="J1648"/>
  <c r="BK3014"/>
  <c r="BK1516"/>
  <c r="BK332"/>
  <c r="BK2648"/>
  <c r="J3017"/>
  <c r="BK2597"/>
  <c r="BK1584"/>
  <c r="BK826"/>
  <c r="BK4644"/>
  <c r="BK4242"/>
  <c r="BK3548"/>
  <c r="BK3043"/>
  <c r="BK4437"/>
  <c r="J3946"/>
  <c r="BK3460"/>
  <c r="J2787"/>
  <c r="J4617"/>
  <c r="BK3401"/>
  <c r="J2836"/>
  <c r="J2089"/>
  <c r="J3315"/>
  <c r="BK2759"/>
  <c r="BK1863"/>
  <c r="J238"/>
  <c i="3" r="BK588"/>
  <c r="BK279"/>
  <c r="BK693"/>
  <c r="J513"/>
  <c r="J422"/>
  <c i="4" r="BK202"/>
  <c r="BK391"/>
  <c r="BK240"/>
  <c i="5" r="J169"/>
  <c r="BK303"/>
  <c r="J218"/>
  <c r="BK594"/>
  <c r="J582"/>
  <c r="BK592"/>
  <c i="6" r="J441"/>
  <c r="BK409"/>
  <c r="BK207"/>
  <c r="BK258"/>
  <c r="BK411"/>
  <c r="J250"/>
  <c r="BK168"/>
  <c r="BK432"/>
  <c r="BK244"/>
  <c r="J141"/>
  <c i="7" r="BK521"/>
  <c r="J764"/>
  <c r="BK329"/>
  <c r="BK392"/>
  <c r="J401"/>
  <c r="J243"/>
  <c r="BK321"/>
  <c r="BK668"/>
  <c r="BK297"/>
  <c r="BK585"/>
  <c r="J143"/>
  <c i="8" r="J481"/>
  <c r="J426"/>
  <c r="BK397"/>
  <c r="J437"/>
  <c i="10" r="J462"/>
  <c r="J454"/>
  <c r="J214"/>
  <c i="2" r="BK1966"/>
  <c r="J2368"/>
  <c r="J3379"/>
  <c r="J2817"/>
  <c r="BK1855"/>
  <c r="BK2666"/>
  <c r="J1640"/>
  <c r="J2454"/>
  <c r="J1293"/>
  <c r="J3042"/>
  <c r="J4648"/>
  <c r="J4217"/>
  <c r="BK3584"/>
  <c r="J4424"/>
  <c r="J3838"/>
  <c r="BK4162"/>
  <c r="J3591"/>
  <c i="4" r="BK341"/>
  <c r="J217"/>
  <c r="J166"/>
  <c r="BK372"/>
  <c r="BK131"/>
  <c i="5" r="J561"/>
  <c r="J344"/>
  <c r="BK565"/>
  <c r="J284"/>
  <c r="BK336"/>
  <c r="J488"/>
  <c r="J190"/>
  <c r="BK426"/>
  <c r="BK430"/>
  <c r="BK554"/>
  <c r="J527"/>
  <c r="BK205"/>
  <c i="7" r="BK755"/>
  <c r="J217"/>
  <c r="J407"/>
  <c r="J444"/>
  <c i="8" r="J456"/>
  <c r="J309"/>
  <c i="9" r="BK156"/>
  <c r="J164"/>
  <c r="J156"/>
  <c i="10" r="BK488"/>
  <c r="BK206"/>
  <c r="J164"/>
  <c r="BK591"/>
  <c r="BK362"/>
  <c r="BK196"/>
  <c i="11" r="BK420"/>
  <c r="BK346"/>
  <c r="J137"/>
  <c r="BK548"/>
  <c r="BK114"/>
  <c r="BK269"/>
  <c i="2" r="J3011"/>
  <c r="J209"/>
  <c r="BK3305"/>
  <c r="J2584"/>
  <c r="BK1700"/>
  <c r="BK257"/>
  <c r="J2979"/>
  <c r="BK1695"/>
  <c r="BK3080"/>
  <c r="BK3441"/>
  <c r="BK3059"/>
  <c r="J2063"/>
  <c r="J1058"/>
  <c r="J3125"/>
  <c r="BK2334"/>
  <c r="BK3227"/>
  <c r="J4381"/>
  <c r="BK3228"/>
  <c r="J4637"/>
  <c r="J3246"/>
  <c r="BK408"/>
  <c r="J3179"/>
  <c i="5" r="J413"/>
  <c r="J356"/>
  <c r="J555"/>
  <c r="BK384"/>
  <c r="BK351"/>
  <c r="BK289"/>
  <c i="6" r="J446"/>
  <c r="J516"/>
  <c r="J147"/>
  <c r="BK476"/>
  <c r="BK532"/>
  <c r="J291"/>
  <c i="7" r="BK742"/>
  <c r="J410"/>
  <c r="J163"/>
  <c r="BK251"/>
  <c r="BK393"/>
  <c r="BK699"/>
  <c r="J198"/>
  <c r="BK486"/>
  <c r="J599"/>
  <c r="J229"/>
  <c i="8" r="BK464"/>
  <c r="J397"/>
  <c r="J238"/>
  <c r="BK355"/>
  <c i="9" r="BK209"/>
  <c r="J189"/>
  <c i="10" r="BK222"/>
  <c r="J371"/>
  <c r="J528"/>
  <c r="J415"/>
  <c r="BK198"/>
  <c i="11" r="BK364"/>
  <c r="BK411"/>
  <c r="J367"/>
  <c r="J100"/>
  <c i="13" r="BK89"/>
  <c i="2" r="BK2582"/>
  <c i="3" r="BK454"/>
  <c r="BK109"/>
  <c i="5" r="BK312"/>
  <c r="J433"/>
  <c r="J378"/>
  <c r="J528"/>
  <c r="BK528"/>
  <c r="J233"/>
  <c r="BK495"/>
  <c r="J106"/>
  <c r="J532"/>
  <c r="BK371"/>
  <c r="BK156"/>
  <c i="6" r="BK522"/>
  <c r="BK323"/>
  <c r="BK296"/>
  <c r="J515"/>
  <c r="J262"/>
  <c r="J524"/>
  <c r="BK321"/>
  <c r="J379"/>
  <c r="J482"/>
  <c r="J185"/>
  <c r="J372"/>
  <c i="7" r="BK745"/>
  <c r="J392"/>
  <c r="BK618"/>
  <c r="J205"/>
  <c r="BK317"/>
  <c r="J782"/>
  <c r="J685"/>
  <c r="J657"/>
  <c r="J137"/>
  <c r="J373"/>
  <c i="11" r="J227"/>
  <c i="13" r="J100"/>
  <c i="2" r="J3543"/>
  <c r="BK3274"/>
  <c r="J3014"/>
  <c r="BK2196"/>
  <c r="BK1523"/>
  <c r="J3254"/>
  <c r="BK688"/>
  <c r="BK3148"/>
  <c r="BK2820"/>
  <c r="BK2576"/>
  <c r="BK1650"/>
  <c r="J195"/>
  <c r="BK3058"/>
  <c r="J1673"/>
  <c r="J726"/>
  <c r="J3188"/>
  <c r="J1991"/>
  <c r="J663"/>
  <c r="J3546"/>
  <c r="J3177"/>
  <c r="BK2514"/>
  <c r="BK1046"/>
  <c r="J198"/>
  <c i="3" r="BK160"/>
  <c r="BK266"/>
  <c r="J520"/>
  <c r="BK714"/>
  <c r="J529"/>
  <c r="BK614"/>
  <c r="BK689"/>
  <c i="4" r="BK166"/>
  <c i="5" r="BK488"/>
  <c i="6" r="J278"/>
  <c r="J270"/>
  <c r="BK493"/>
  <c r="J288"/>
  <c r="BK497"/>
  <c r="J223"/>
  <c r="BK301"/>
  <c r="BK504"/>
  <c i="7" r="J517"/>
  <c r="BK233"/>
  <c r="BK703"/>
  <c r="BK196"/>
  <c r="J317"/>
  <c r="J544"/>
  <c r="BK678"/>
  <c r="BK205"/>
  <c r="BK538"/>
  <c i="8" r="BK510"/>
  <c r="BK447"/>
  <c i="10" r="BK603"/>
  <c r="J533"/>
  <c r="BK301"/>
  <c i="11" r="BK376"/>
  <c r="BK382"/>
  <c r="BK334"/>
  <c r="BK236"/>
  <c r="J212"/>
  <c r="J480"/>
  <c r="J578"/>
  <c i="2" r="J3132"/>
  <c r="J3437"/>
  <c r="J2838"/>
  <c r="J1540"/>
  <c r="J3389"/>
  <c r="BK2203"/>
  <c r="J1582"/>
  <c r="BK4652"/>
  <c i="3" r="J193"/>
  <c r="J150"/>
  <c r="BK470"/>
  <c i="4" r="J251"/>
  <c r="BK306"/>
  <c r="BK290"/>
  <c i="5" r="BK502"/>
  <c r="J469"/>
  <c r="J346"/>
  <c r="J365"/>
  <c r="J160"/>
  <c r="J592"/>
  <c r="J165"/>
  <c r="BK193"/>
  <c r="J533"/>
  <c r="BK136"/>
  <c i="6" r="J448"/>
  <c r="BK475"/>
  <c i="7" r="BK515"/>
  <c r="J750"/>
  <c r="J737"/>
  <c r="BK200"/>
  <c r="J492"/>
  <c r="J676"/>
  <c i="8" r="J394"/>
  <c r="J353"/>
  <c r="BK268"/>
  <c i="9" r="J238"/>
  <c r="BK231"/>
  <c i="10" r="BK454"/>
  <c r="BK401"/>
  <c r="BK251"/>
  <c r="BK622"/>
  <c i="2" r="J3419"/>
  <c r="J3064"/>
  <c r="BK267"/>
  <c r="J3004"/>
  <c r="BK1852"/>
  <c r="BK3167"/>
  <c r="BK2119"/>
  <c r="BK1637"/>
  <c r="J691"/>
  <c r="BK347"/>
  <c r="BK1591"/>
  <c r="J4305"/>
  <c r="J3171"/>
  <c r="BK3579"/>
  <c r="J4426"/>
  <c r="J3612"/>
  <c r="J3582"/>
  <c r="BK672"/>
  <c r="BK3541"/>
  <c r="J2922"/>
  <c i="3" r="J690"/>
  <c i="2" r="BK2079"/>
  <c r="J161"/>
  <c r="J2781"/>
  <c r="BK1471"/>
  <c r="BK3042"/>
  <c r="BK1872"/>
  <c r="BK1468"/>
  <c r="J1645"/>
  <c r="BK370"/>
  <c r="BK3094"/>
  <c r="J2305"/>
  <c r="J2504"/>
  <c r="J1621"/>
  <c r="BK195"/>
  <c r="BK4363"/>
  <c r="J2716"/>
  <c r="J1808"/>
  <c r="J158"/>
  <c i="3" r="J330"/>
  <c r="BK410"/>
  <c r="J368"/>
  <c r="BK248"/>
  <c r="J215"/>
  <c i="4" r="J206"/>
  <c r="J367"/>
  <c r="BK222"/>
  <c i="5" r="J448"/>
  <c r="BK294"/>
  <c r="J387"/>
  <c r="J473"/>
  <c r="J353"/>
  <c r="BK490"/>
  <c r="J336"/>
  <c i="6" r="J326"/>
  <c r="J534"/>
  <c r="BK176"/>
  <c r="J476"/>
  <c r="BK210"/>
  <c r="J304"/>
  <c r="J150"/>
  <c r="J375"/>
  <c r="J285"/>
  <c r="J207"/>
  <c i="7" r="J727"/>
  <c r="J440"/>
  <c r="J631"/>
  <c r="BK430"/>
  <c r="BK289"/>
  <c r="BK676"/>
  <c r="BK117"/>
  <c r="J523"/>
  <c r="J713"/>
  <c r="J377"/>
  <c r="BK695"/>
  <c r="BK166"/>
  <c i="8" r="BK502"/>
  <c r="J233"/>
  <c r="BK124"/>
  <c r="BK121"/>
  <c i="10" r="BK496"/>
  <c r="BK395"/>
  <c r="BK486"/>
  <c r="J452"/>
  <c i="11" r="BK100"/>
  <c r="J426"/>
  <c r="J267"/>
  <c r="BK407"/>
  <c r="BK374"/>
  <c r="BK297"/>
  <c r="J283"/>
  <c r="J310"/>
  <c i="12" r="BK89"/>
  <c i="2" r="BK3119"/>
  <c r="BK995"/>
  <c r="J2023"/>
  <c r="BK209"/>
  <c r="J2950"/>
  <c r="J2391"/>
  <c r="J2967"/>
  <c r="J1683"/>
  <c r="J1956"/>
  <c r="J224"/>
  <c r="BK2793"/>
  <c r="BK4637"/>
  <c r="BK3942"/>
  <c r="BK3357"/>
  <c r="BK4348"/>
  <c r="J4629"/>
  <c r="J3768"/>
  <c r="BK2831"/>
  <c i="4" r="BK253"/>
  <c r="J116"/>
  <c r="J296"/>
  <c i="5" r="J551"/>
  <c r="BK453"/>
  <c r="J396"/>
  <c r="BK429"/>
  <c r="BK142"/>
  <c r="BK580"/>
  <c r="J289"/>
  <c r="J457"/>
  <c r="BK510"/>
  <c r="J297"/>
  <c i="6" r="BK534"/>
  <c r="BK448"/>
  <c r="J496"/>
  <c r="J204"/>
  <c r="J308"/>
  <c r="BK428"/>
  <c r="J298"/>
  <c i="7" r="J458"/>
  <c r="BK499"/>
  <c r="BK449"/>
  <c r="BK241"/>
  <c r="BK711"/>
  <c r="J643"/>
  <c r="BK599"/>
  <c r="J548"/>
  <c r="BK527"/>
  <c i="8" r="J428"/>
  <c r="J268"/>
  <c r="J439"/>
  <c r="J138"/>
  <c i="9" r="BK161"/>
  <c r="BK142"/>
  <c i="10" r="J262"/>
  <c r="BK665"/>
  <c i="2" r="BK3429"/>
  <c r="J2840"/>
  <c r="BK653"/>
  <c r="J3108"/>
  <c r="J1995"/>
  <c r="J233"/>
  <c i="3" r="J338"/>
  <c r="J218"/>
  <c r="BK628"/>
  <c r="J606"/>
  <c r="J160"/>
  <c i="4" r="J126"/>
  <c r="J348"/>
  <c i="5" r="BK441"/>
  <c r="BK576"/>
  <c r="J139"/>
  <c r="J306"/>
  <c r="J565"/>
  <c r="BK180"/>
  <c r="J121"/>
  <c r="BK254"/>
  <c i="6" r="BK285"/>
  <c r="J209"/>
  <c r="BK256"/>
  <c r="J287"/>
  <c r="BK295"/>
  <c r="J231"/>
  <c i="7" r="J771"/>
  <c r="J594"/>
  <c r="J124"/>
  <c r="BK383"/>
  <c r="J556"/>
  <c r="J310"/>
  <c r="BK356"/>
  <c r="J706"/>
  <c r="BK153"/>
  <c r="BK192"/>
  <c r="BK283"/>
  <c i="8" r="BK261"/>
  <c r="BK385"/>
  <c i="9" r="BK157"/>
  <c r="BK217"/>
  <c r="J97"/>
  <c i="10" r="BK501"/>
  <c r="J571"/>
  <c r="BK504"/>
  <c r="BK443"/>
  <c i="11" r="J411"/>
  <c r="BK502"/>
  <c r="J359"/>
  <c r="J123"/>
  <c i="2" l="1" r="T762"/>
  <c r="BK2050"/>
  <c r="J2050"/>
  <c r="J74"/>
  <c r="T2347"/>
  <c r="R2429"/>
  <c r="R2526"/>
  <c r="P2601"/>
  <c r="T2601"/>
  <c r="P2612"/>
  <c i="10" r="P95"/>
  <c r="R146"/>
  <c r="BK195"/>
  <c r="J195"/>
  <c r="J66"/>
  <c r="BK557"/>
  <c r="J557"/>
  <c r="J72"/>
  <c i="11" r="T93"/>
  <c r="P256"/>
  <c r="T583"/>
  <c i="2" r="T256"/>
  <c r="T1719"/>
  <c r="T2429"/>
  <c r="BK2526"/>
  <c r="J2526"/>
  <c r="J80"/>
  <c i="6" r="P131"/>
  <c r="BK164"/>
  <c r="J164"/>
  <c r="J71"/>
  <c r="T203"/>
  <c r="P261"/>
  <c r="BK269"/>
  <c r="J269"/>
  <c r="J79"/>
  <c r="R269"/>
  <c r="P314"/>
  <c r="BK367"/>
  <c r="J367"/>
  <c r="J85"/>
  <c r="T367"/>
  <c r="P376"/>
  <c r="R415"/>
  <c r="T421"/>
  <c r="T427"/>
  <c r="R471"/>
  <c r="T477"/>
  <c r="BK503"/>
  <c r="J503"/>
  <c r="J98"/>
  <c r="BK512"/>
  <c r="J512"/>
  <c r="J101"/>
  <c r="R512"/>
  <c i="7" r="R116"/>
  <c r="BK156"/>
  <c r="J156"/>
  <c r="J69"/>
  <c r="T204"/>
  <c r="P435"/>
  <c r="T494"/>
  <c r="BK638"/>
  <c r="J638"/>
  <c r="J81"/>
  <c r="R681"/>
  <c r="R715"/>
  <c r="T760"/>
  <c r="BK775"/>
  <c r="J775"/>
  <c r="J90"/>
  <c r="T780"/>
  <c i="8" r="P96"/>
  <c r="R380"/>
  <c r="T466"/>
  <c i="9" r="T90"/>
  <c r="BK205"/>
  <c r="J205"/>
  <c r="J65"/>
  <c r="BK234"/>
  <c r="BK233"/>
  <c r="J233"/>
  <c r="J67"/>
  <c i="10" r="P119"/>
  <c r="BK179"/>
  <c r="J179"/>
  <c r="J65"/>
  <c r="BK202"/>
  <c r="J202"/>
  <c r="J68"/>
  <c r="BK221"/>
  <c r="J221"/>
  <c r="J69"/>
  <c r="R229"/>
  <c i="11" r="BK274"/>
  <c r="J274"/>
  <c r="J66"/>
  <c r="BK600"/>
  <c r="J600"/>
  <c r="J68"/>
  <c r="R620"/>
  <c r="R619"/>
  <c i="2" r="P256"/>
  <c r="P1719"/>
  <c r="BK2429"/>
  <c r="J2429"/>
  <c r="J79"/>
  <c r="P2526"/>
  <c r="BK2601"/>
  <c r="J2601"/>
  <c r="J81"/>
  <c r="BK2606"/>
  <c r="J2606"/>
  <c r="J82"/>
  <c r="T2606"/>
  <c i="7" r="T288"/>
  <c r="R397"/>
  <c r="BK543"/>
  <c r="J543"/>
  <c r="J78"/>
  <c r="T638"/>
  <c r="T732"/>
  <c r="R775"/>
  <c i="8" r="P380"/>
  <c r="BK466"/>
  <c r="J466"/>
  <c r="J69"/>
  <c r="R509"/>
  <c i="9" r="BK90"/>
  <c r="R205"/>
  <c r="P234"/>
  <c r="P233"/>
  <c i="10" r="T119"/>
  <c r="P179"/>
  <c r="R557"/>
  <c i="11" r="BK222"/>
  <c r="J222"/>
  <c r="J62"/>
  <c r="T256"/>
  <c r="R607"/>
  <c i="2" r="R256"/>
  <c r="BK1719"/>
  <c r="J1719"/>
  <c r="J73"/>
  <c r="P2418"/>
  <c r="BK2624"/>
  <c r="J2624"/>
  <c r="J84"/>
  <c i="5" r="T134"/>
  <c r="R584"/>
  <c i="7" r="P288"/>
  <c r="P397"/>
  <c r="T397"/>
  <c r="R543"/>
  <c r="T681"/>
  <c r="BK760"/>
  <c r="J760"/>
  <c r="J87"/>
  <c r="R769"/>
  <c r="BK784"/>
  <c r="J784"/>
  <c r="J92"/>
  <c i="8" r="P246"/>
  <c r="R423"/>
  <c r="BK436"/>
  <c r="J436"/>
  <c r="J66"/>
  <c r="R436"/>
  <c r="T436"/>
  <c r="BK509"/>
  <c r="J509"/>
  <c r="J70"/>
  <c i="10" r="R273"/>
  <c r="T664"/>
  <c i="11" r="P93"/>
  <c r="T222"/>
  <c r="BK583"/>
  <c r="J583"/>
  <c r="J67"/>
  <c r="R600"/>
  <c r="T620"/>
  <c r="T619"/>
  <c i="2" r="R762"/>
  <c r="P2050"/>
  <c r="BK2347"/>
  <c r="J2347"/>
  <c r="J75"/>
  <c r="R2347"/>
  <c r="BK2364"/>
  <c r="J2364"/>
  <c r="J76"/>
  <c r="R2364"/>
  <c r="P2429"/>
  <c r="T2526"/>
  <c r="R2601"/>
  <c r="P2606"/>
  <c r="R2606"/>
  <c r="BK2612"/>
  <c r="J2612"/>
  <c r="J83"/>
  <c r="R2612"/>
  <c r="T2612"/>
  <c r="BK2792"/>
  <c r="J2792"/>
  <c r="J85"/>
  <c r="T2792"/>
  <c r="R3422"/>
  <c r="R3885"/>
  <c r="BK4254"/>
  <c r="J4254"/>
  <c r="J94"/>
  <c r="P4466"/>
  <c r="R4639"/>
  <c i="3" r="T175"/>
  <c r="R217"/>
  <c r="BK305"/>
  <c r="J305"/>
  <c r="J76"/>
  <c r="R413"/>
  <c r="R692"/>
  <c r="BK708"/>
  <c r="J708"/>
  <c r="J82"/>
  <c i="4" r="T136"/>
  <c r="R154"/>
  <c r="R205"/>
  <c r="BK237"/>
  <c r="J237"/>
  <c r="J75"/>
  <c r="R237"/>
  <c r="P323"/>
  <c r="R376"/>
  <c r="R395"/>
  <c i="6" r="T143"/>
  <c r="R203"/>
  <c r="R261"/>
  <c r="T269"/>
  <c r="BK314"/>
  <c r="J314"/>
  <c r="J83"/>
  <c r="T349"/>
  <c r="P367"/>
  <c r="BK376"/>
  <c r="J376"/>
  <c r="J86"/>
  <c r="T376"/>
  <c r="BK415"/>
  <c r="J415"/>
  <c r="J89"/>
  <c r="BK427"/>
  <c r="J427"/>
  <c r="J92"/>
  <c r="R427"/>
  <c r="P471"/>
  <c r="BK487"/>
  <c r="J487"/>
  <c r="J97"/>
  <c r="R503"/>
  <c r="T508"/>
  <c r="BK523"/>
  <c r="J523"/>
  <c r="J102"/>
  <c i="7" r="BK136"/>
  <c r="J136"/>
  <c r="J66"/>
  <c r="T156"/>
  <c r="T155"/>
  <c r="P180"/>
  <c r="R180"/>
  <c r="R402"/>
  <c r="BK494"/>
  <c r="J494"/>
  <c r="J77"/>
  <c r="P638"/>
  <c r="R667"/>
  <c i="8" r="BK96"/>
  <c r="T380"/>
  <c r="T443"/>
  <c r="T442"/>
  <c i="9" r="P90"/>
  <c r="T205"/>
  <c i="10" r="R119"/>
  <c r="T179"/>
  <c r="T557"/>
  <c i="11" r="R274"/>
  <c r="P600"/>
  <c r="T600"/>
  <c r="P620"/>
  <c r="P619"/>
  <c i="2" r="BK762"/>
  <c r="J762"/>
  <c r="J70"/>
  <c r="R2050"/>
  <c r="T2418"/>
  <c r="R2624"/>
  <c r="P2792"/>
  <c i="10" r="BK95"/>
  <c r="T146"/>
  <c r="R195"/>
  <c r="R202"/>
  <c r="P221"/>
  <c r="R221"/>
  <c r="T221"/>
  <c r="T229"/>
  <c r="P664"/>
  <c i="11" r="BK93"/>
  <c r="J93"/>
  <c r="J61"/>
  <c r="R222"/>
  <c r="R256"/>
  <c r="P583"/>
  <c r="T607"/>
  <c i="2" r="BK122"/>
  <c r="R189"/>
  <c r="BK613"/>
  <c r="J613"/>
  <c r="J68"/>
  <c r="BK747"/>
  <c r="J747"/>
  <c r="J69"/>
  <c r="R1550"/>
  <c r="T2835"/>
  <c r="P3634"/>
  <c r="BK3885"/>
  <c r="J3885"/>
  <c r="J92"/>
  <c r="R4161"/>
  <c r="BK4347"/>
  <c r="J4347"/>
  <c r="J95"/>
  <c r="T4347"/>
  <c i="3" r="T108"/>
  <c r="BK195"/>
  <c r="J195"/>
  <c r="J67"/>
  <c r="BK217"/>
  <c r="J217"/>
  <c r="J71"/>
  <c r="P265"/>
  <c r="P291"/>
  <c r="R291"/>
  <c r="T291"/>
  <c r="P413"/>
  <c r="BK538"/>
  <c r="J538"/>
  <c r="J79"/>
  <c r="P692"/>
  <c r="T697"/>
  <c i="4" r="R106"/>
  <c r="BK154"/>
  <c r="J154"/>
  <c r="J70"/>
  <c r="T205"/>
  <c r="P237"/>
  <c r="T237"/>
  <c r="BK323"/>
  <c r="J323"/>
  <c r="J78"/>
  <c r="R383"/>
  <c r="R382"/>
  <c i="5" r="P105"/>
  <c r="T105"/>
  <c r="R110"/>
  <c r="BK537"/>
  <c r="J537"/>
  <c r="J74"/>
  <c r="T584"/>
  <c i="6" r="BK143"/>
  <c r="J143"/>
  <c r="J70"/>
  <c r="P164"/>
  <c r="T189"/>
  <c r="R276"/>
  <c r="T309"/>
  <c r="R349"/>
  <c r="R367"/>
  <c r="R376"/>
  <c r="P415"/>
  <c r="P445"/>
  <c r="T487"/>
  <c r="P508"/>
  <c r="T512"/>
  <c i="7" r="R288"/>
  <c r="R435"/>
  <c r="T621"/>
  <c r="T620"/>
  <c r="T667"/>
  <c r="P715"/>
  <c r="P760"/>
  <c r="T775"/>
  <c r="T784"/>
  <c i="8" r="BK380"/>
  <c r="J380"/>
  <c r="J64"/>
  <c r="P466"/>
  <c i="9" r="BK200"/>
  <c r="J200"/>
  <c r="J64"/>
  <c r="P223"/>
  <c i="10" r="P273"/>
  <c r="R664"/>
  <c i="11" r="T274"/>
  <c r="P607"/>
  <c i="12" r="T84"/>
  <c r="T83"/>
  <c r="T82"/>
  <c i="2" r="T122"/>
  <c r="BK189"/>
  <c r="J189"/>
  <c r="J66"/>
  <c r="T613"/>
  <c r="P747"/>
  <c r="P1550"/>
  <c r="P1660"/>
  <c r="T1660"/>
  <c r="BK2835"/>
  <c r="J2835"/>
  <c r="J87"/>
  <c r="P3422"/>
  <c r="R3634"/>
  <c r="BK3855"/>
  <c r="J3855"/>
  <c r="J90"/>
  <c r="R3855"/>
  <c r="BK3870"/>
  <c r="J3870"/>
  <c r="J91"/>
  <c r="R3870"/>
  <c r="BK4161"/>
  <c r="J4161"/>
  <c r="J93"/>
  <c r="P4254"/>
  <c r="R4466"/>
  <c r="R4634"/>
  <c r="T4634"/>
  <c i="3" r="P175"/>
  <c r="R207"/>
  <c r="BK214"/>
  <c r="J214"/>
  <c r="J70"/>
  <c r="T214"/>
  <c r="R265"/>
  <c r="P305"/>
  <c r="R538"/>
  <c r="R697"/>
  <c i="4" r="T106"/>
  <c r="R178"/>
  <c r="P244"/>
  <c r="T323"/>
  <c r="P376"/>
  <c r="BK395"/>
  <c r="J395"/>
  <c r="J82"/>
  <c i="5" r="BK105"/>
  <c r="J105"/>
  <c r="J69"/>
  <c r="R105"/>
  <c r="R104"/>
  <c r="T110"/>
  <c r="T537"/>
  <c r="BK589"/>
  <c r="J589"/>
  <c r="J77"/>
  <c i="6" r="R143"/>
  <c r="BK203"/>
  <c r="J203"/>
  <c r="J76"/>
  <c r="BK276"/>
  <c r="J276"/>
  <c r="J80"/>
  <c r="T314"/>
  <c r="BK383"/>
  <c r="J383"/>
  <c r="J88"/>
  <c r="T415"/>
  <c r="R445"/>
  <c r="BK477"/>
  <c r="J477"/>
  <c r="J95"/>
  <c r="R477"/>
  <c r="P503"/>
  <c r="R508"/>
  <c r="P523"/>
  <c i="7" r="R136"/>
  <c r="BK204"/>
  <c r="J204"/>
  <c r="J72"/>
  <c r="P402"/>
  <c r="P494"/>
  <c r="BK621"/>
  <c r="BK620"/>
  <c r="J620"/>
  <c r="J79"/>
  <c r="BK667"/>
  <c r="J667"/>
  <c r="J82"/>
  <c r="P732"/>
  <c r="T769"/>
  <c r="T768"/>
  <c r="P784"/>
  <c i="8" r="R246"/>
  <c r="P443"/>
  <c r="P442"/>
  <c r="T509"/>
  <c i="9" r="R90"/>
  <c r="R200"/>
  <c r="BK223"/>
  <c r="J223"/>
  <c r="J66"/>
  <c i="10" r="R95"/>
  <c r="BK146"/>
  <c r="J146"/>
  <c r="J63"/>
  <c r="T195"/>
  <c r="T202"/>
  <c r="P229"/>
  <c i="12" r="P84"/>
  <c r="P83"/>
  <c r="P82"/>
  <c i="1" r="AU67"/>
  <c i="2" r="R122"/>
  <c r="T189"/>
  <c r="P613"/>
  <c r="R747"/>
  <c r="T1550"/>
  <c r="R2835"/>
  <c r="BK3634"/>
  <c r="J3634"/>
  <c r="J89"/>
  <c r="T3885"/>
  <c r="T4254"/>
  <c r="BK4466"/>
  <c r="J4466"/>
  <c r="J96"/>
  <c r="P4634"/>
  <c r="BK4639"/>
  <c r="J4639"/>
  <c r="J98"/>
  <c i="3" r="P108"/>
  <c r="R175"/>
  <c r="T195"/>
  <c r="P207"/>
  <c r="T207"/>
  <c r="P214"/>
  <c r="R214"/>
  <c r="BK265"/>
  <c r="J265"/>
  <c r="J72"/>
  <c r="BK291"/>
  <c r="J291"/>
  <c r="J75"/>
  <c r="BK413"/>
  <c r="J413"/>
  <c r="J77"/>
  <c r="T413"/>
  <c r="BK692"/>
  <c r="J692"/>
  <c r="J80"/>
  <c r="P697"/>
  <c r="R708"/>
  <c i="4" r="BK106"/>
  <c r="J106"/>
  <c r="J65"/>
  <c r="P136"/>
  <c r="T154"/>
  <c r="T178"/>
  <c r="T244"/>
  <c r="T277"/>
  <c r="BK383"/>
  <c r="J383"/>
  <c r="J81"/>
  <c r="P395"/>
  <c i="5" r="BK110"/>
  <c r="J110"/>
  <c r="J70"/>
  <c r="P110"/>
  <c r="R537"/>
  <c r="P589"/>
  <c r="P588"/>
  <c i="6" r="P143"/>
  <c r="T164"/>
  <c r="BK189"/>
  <c r="J189"/>
  <c r="J75"/>
  <c r="P189"/>
  <c r="BK261"/>
  <c r="J261"/>
  <c r="J77"/>
  <c r="T276"/>
  <c r="P309"/>
  <c r="BK349"/>
  <c r="J349"/>
  <c r="J84"/>
  <c r="R383"/>
  <c r="P421"/>
  <c r="T445"/>
  <c r="P487"/>
  <c r="T503"/>
  <c r="R523"/>
  <c i="7" r="BK116"/>
  <c r="J116"/>
  <c r="J65"/>
  <c r="BK288"/>
  <c r="J288"/>
  <c r="J73"/>
  <c r="BK397"/>
  <c r="J397"/>
  <c r="J74"/>
  <c r="T435"/>
  <c r="P621"/>
  <c r="P681"/>
  <c r="P680"/>
  <c r="T715"/>
  <c r="P769"/>
  <c r="R780"/>
  <c i="8" r="R96"/>
  <c r="R91"/>
  <c r="P423"/>
  <c r="BK443"/>
  <c r="BK442"/>
  <c r="J442"/>
  <c r="J67"/>
  <c r="P509"/>
  <c i="9" r="T172"/>
  <c r="T223"/>
  <c i="10" r="T273"/>
  <c i="2" r="P122"/>
  <c r="P189"/>
  <c r="R613"/>
  <c r="T747"/>
  <c r="BK1550"/>
  <c r="J1550"/>
  <c r="J71"/>
  <c r="BK1660"/>
  <c r="J1660"/>
  <c r="J72"/>
  <c r="R1660"/>
  <c r="P2835"/>
  <c r="BK3422"/>
  <c r="J3422"/>
  <c r="J88"/>
  <c r="T3634"/>
  <c r="P3855"/>
  <c r="T3855"/>
  <c r="P3870"/>
  <c r="T3870"/>
  <c r="P4161"/>
  <c r="R4254"/>
  <c r="T4466"/>
  <c r="T4639"/>
  <c i="3" r="R108"/>
  <c r="P195"/>
  <c r="P217"/>
  <c r="T265"/>
  <c r="T305"/>
  <c r="P538"/>
  <c r="BK697"/>
  <c r="J697"/>
  <c r="J81"/>
  <c r="T708"/>
  <c i="4" r="BK136"/>
  <c r="J136"/>
  <c r="J66"/>
  <c r="BK178"/>
  <c r="J178"/>
  <c r="J71"/>
  <c r="P205"/>
  <c r="BK244"/>
  <c r="J244"/>
  <c r="J76"/>
  <c r="R323"/>
  <c r="BK376"/>
  <c r="J376"/>
  <c r="J79"/>
  <c r="T376"/>
  <c r="T395"/>
  <c i="5" r="P134"/>
  <c i="6" r="R131"/>
  <c r="P203"/>
  <c r="T261"/>
  <c r="P269"/>
  <c r="R314"/>
  <c r="T383"/>
  <c r="R421"/>
  <c r="P427"/>
  <c r="BK471"/>
  <c r="J471"/>
  <c r="J94"/>
  <c r="R487"/>
  <c r="BK508"/>
  <c r="J508"/>
  <c r="J99"/>
  <c r="T523"/>
  <c i="7" r="P116"/>
  <c r="T136"/>
  <c r="R156"/>
  <c r="R155"/>
  <c r="BK180"/>
  <c r="T180"/>
  <c r="T402"/>
  <c r="R494"/>
  <c r="R621"/>
  <c r="P667"/>
  <c r="BK732"/>
  <c r="J732"/>
  <c r="J86"/>
  <c r="BK769"/>
  <c r="J769"/>
  <c r="J89"/>
  <c r="P780"/>
  <c i="8" r="T96"/>
  <c r="T423"/>
  <c r="P436"/>
  <c i="9" r="P172"/>
  <c r="P200"/>
  <c r="R223"/>
  <c i="10" r="BK119"/>
  <c r="J119"/>
  <c r="J62"/>
  <c r="R179"/>
  <c r="P557"/>
  <c i="11" r="R93"/>
  <c r="R92"/>
  <c r="R91"/>
  <c r="P222"/>
  <c r="BK256"/>
  <c r="J256"/>
  <c r="J65"/>
  <c r="R583"/>
  <c r="BK620"/>
  <c r="BK619"/>
  <c r="J619"/>
  <c r="J70"/>
  <c i="13" r="P88"/>
  <c i="2" r="BK256"/>
  <c r="J256"/>
  <c r="J67"/>
  <c r="R1719"/>
  <c r="T2364"/>
  <c r="BK2418"/>
  <c r="J2418"/>
  <c r="J77"/>
  <c r="R2418"/>
  <c r="P2624"/>
  <c r="T3422"/>
  <c r="P3885"/>
  <c r="T4161"/>
  <c r="P4347"/>
  <c r="R4347"/>
  <c r="BK4634"/>
  <c r="J4634"/>
  <c r="J97"/>
  <c r="P4639"/>
  <c i="3" r="BK108"/>
  <c r="J108"/>
  <c r="J65"/>
  <c r="BK175"/>
  <c r="J175"/>
  <c r="J66"/>
  <c r="R195"/>
  <c r="BK207"/>
  <c r="J207"/>
  <c r="J69"/>
  <c r="T217"/>
  <c r="R305"/>
  <c r="T538"/>
  <c r="T692"/>
  <c r="P708"/>
  <c i="4" r="R136"/>
  <c r="P178"/>
  <c r="BK277"/>
  <c r="J277"/>
  <c r="J77"/>
  <c r="P277"/>
  <c r="P383"/>
  <c r="P382"/>
  <c i="5" r="R134"/>
  <c r="R133"/>
  <c r="R103"/>
  <c r="BK584"/>
  <c r="J584"/>
  <c r="J75"/>
  <c r="R589"/>
  <c r="R588"/>
  <c i="7" r="P136"/>
  <c r="P204"/>
  <c r="BK402"/>
  <c r="J402"/>
  <c r="J75"/>
  <c r="P543"/>
  <c r="R638"/>
  <c r="BK715"/>
  <c r="J715"/>
  <c r="J85"/>
  <c r="R760"/>
  <c r="BK780"/>
  <c r="J780"/>
  <c r="J91"/>
  <c i="8" r="T246"/>
  <c r="R443"/>
  <c i="9" r="R172"/>
  <c r="T200"/>
  <c r="R234"/>
  <c r="R233"/>
  <c i="10" r="T95"/>
  <c r="T94"/>
  <c r="P146"/>
  <c r="P195"/>
  <c r="P202"/>
  <c r="P201"/>
  <c r="BK229"/>
  <c r="J229"/>
  <c r="J70"/>
  <c i="11" r="P274"/>
  <c r="BK607"/>
  <c r="J607"/>
  <c r="J69"/>
  <c i="12" r="BK84"/>
  <c r="J84"/>
  <c r="J61"/>
  <c i="13" r="BK94"/>
  <c r="J94"/>
  <c r="J62"/>
  <c i="2" r="P762"/>
  <c r="T2050"/>
  <c r="P2347"/>
  <c r="P2364"/>
  <c r="T2624"/>
  <c r="R2792"/>
  <c i="4" r="P106"/>
  <c r="P154"/>
  <c r="BK205"/>
  <c r="J205"/>
  <c r="J74"/>
  <c r="R244"/>
  <c r="R277"/>
  <c r="T383"/>
  <c r="T382"/>
  <c i="5" r="BK134"/>
  <c r="J134"/>
  <c r="J73"/>
  <c r="P537"/>
  <c r="P584"/>
  <c r="T589"/>
  <c r="T588"/>
  <c i="6" r="BK131"/>
  <c r="T131"/>
  <c r="T130"/>
  <c r="R164"/>
  <c r="R189"/>
  <c r="R187"/>
  <c r="P276"/>
  <c r="BK309"/>
  <c r="J309"/>
  <c r="J81"/>
  <c r="R309"/>
  <c r="P349"/>
  <c r="P383"/>
  <c r="BK421"/>
  <c r="J421"/>
  <c r="J90"/>
  <c r="BK445"/>
  <c r="J445"/>
  <c r="J93"/>
  <c r="T471"/>
  <c r="P477"/>
  <c r="P512"/>
  <c i="7" r="T116"/>
  <c r="T115"/>
  <c r="P156"/>
  <c r="P155"/>
  <c r="R204"/>
  <c r="R179"/>
  <c r="BK435"/>
  <c r="J435"/>
  <c r="J76"/>
  <c r="T543"/>
  <c r="BK681"/>
  <c r="J681"/>
  <c r="J84"/>
  <c r="R732"/>
  <c r="P775"/>
  <c r="R784"/>
  <c i="8" r="BK246"/>
  <c r="J246"/>
  <c r="J63"/>
  <c r="BK423"/>
  <c r="J423"/>
  <c r="J65"/>
  <c r="R466"/>
  <c i="9" r="BK172"/>
  <c r="J172"/>
  <c r="J63"/>
  <c r="P205"/>
  <c r="T234"/>
  <c r="T233"/>
  <c i="10" r="BK273"/>
  <c r="J273"/>
  <c r="J71"/>
  <c r="BK664"/>
  <c r="J664"/>
  <c r="J73"/>
  <c i="12" r="R84"/>
  <c r="R83"/>
  <c r="R82"/>
  <c i="13" r="BK88"/>
  <c r="J88"/>
  <c r="J61"/>
  <c r="R88"/>
  <c r="T88"/>
  <c r="P94"/>
  <c r="R94"/>
  <c r="T94"/>
  <c r="BK106"/>
  <c r="J106"/>
  <c r="J65"/>
  <c r="P106"/>
  <c r="R106"/>
  <c r="T106"/>
  <c r="BK110"/>
  <c r="J110"/>
  <c r="J66"/>
  <c r="P110"/>
  <c r="R110"/>
  <c r="T110"/>
  <c i="11" r="BK231"/>
  <c r="J231"/>
  <c r="J63"/>
  <c i="6" r="BK558"/>
  <c r="J558"/>
  <c r="J105"/>
  <c i="5" r="BK599"/>
  <c r="J599"/>
  <c r="J79"/>
  <c i="9" r="BK168"/>
  <c r="J168"/>
  <c r="J62"/>
  <c i="11" r="BK235"/>
  <c r="J235"/>
  <c r="J64"/>
  <c i="3" r="BK717"/>
  <c r="J717"/>
  <c r="J84"/>
  <c i="4" r="BK143"/>
  <c r="J143"/>
  <c r="J67"/>
  <c i="8" r="BK92"/>
  <c r="J92"/>
  <c r="J61"/>
  <c i="3" r="BK203"/>
  <c r="J203"/>
  <c r="J68"/>
  <c i="4" r="BK151"/>
  <c r="J151"/>
  <c r="J69"/>
  <c i="10" r="BK177"/>
  <c r="J177"/>
  <c r="J64"/>
  <c i="3" r="BK534"/>
  <c r="J534"/>
  <c r="J78"/>
  <c i="5" r="BK130"/>
  <c r="J130"/>
  <c r="J71"/>
  <c i="6" r="BK555"/>
  <c r="J555"/>
  <c r="J103"/>
  <c i="3" r="BK287"/>
  <c r="J287"/>
  <c r="J73"/>
  <c i="4" r="BK147"/>
  <c r="J147"/>
  <c r="J68"/>
  <c r="BK201"/>
  <c r="J201"/>
  <c r="J72"/>
  <c i="7" r="BK152"/>
  <c r="J152"/>
  <c r="J67"/>
  <c i="12" r="BK128"/>
  <c r="J128"/>
  <c r="J62"/>
  <c i="6" r="BK184"/>
  <c r="J184"/>
  <c r="J72"/>
  <c i="13" r="BK102"/>
  <c r="J102"/>
  <c r="J63"/>
  <c r="BK104"/>
  <c r="J104"/>
  <c r="J64"/>
  <c r="BE92"/>
  <c r="BE98"/>
  <c i="12" r="BK83"/>
  <c r="J83"/>
  <c r="J60"/>
  <c i="13" r="BE101"/>
  <c r="BE95"/>
  <c r="BE96"/>
  <c r="BE105"/>
  <c r="BE109"/>
  <c r="F55"/>
  <c r="E76"/>
  <c r="BE91"/>
  <c r="BE100"/>
  <c r="BE103"/>
  <c r="BE107"/>
  <c r="BE108"/>
  <c r="BE111"/>
  <c r="J52"/>
  <c r="J55"/>
  <c r="BE97"/>
  <c r="BE89"/>
  <c r="BE90"/>
  <c r="BE99"/>
  <c r="BE112"/>
  <c i="11" r="J620"/>
  <c r="J71"/>
  <c i="12" r="J52"/>
  <c r="J55"/>
  <c i="11" r="BK92"/>
  <c r="J92"/>
  <c r="J60"/>
  <c i="12" r="BE94"/>
  <c r="BE96"/>
  <c r="BE122"/>
  <c r="BE105"/>
  <c r="E48"/>
  <c r="F55"/>
  <c r="BE85"/>
  <c r="BE89"/>
  <c r="BE91"/>
  <c r="BE126"/>
  <c r="BE129"/>
  <c r="BE113"/>
  <c r="BE100"/>
  <c r="BE109"/>
  <c r="BE116"/>
  <c i="11" r="F55"/>
  <c r="BE97"/>
  <c r="BE100"/>
  <c r="BE102"/>
  <c r="BE109"/>
  <c r="BE142"/>
  <c r="BE145"/>
  <c r="BE226"/>
  <c r="BE277"/>
  <c r="BE334"/>
  <c r="BE349"/>
  <c r="BE362"/>
  <c r="BE383"/>
  <c r="BE387"/>
  <c r="BE453"/>
  <c r="BE457"/>
  <c r="BE538"/>
  <c r="BE543"/>
  <c r="BE579"/>
  <c r="BE581"/>
  <c r="BE584"/>
  <c r="J52"/>
  <c r="E81"/>
  <c r="BE161"/>
  <c r="BE182"/>
  <c r="BE264"/>
  <c r="BE279"/>
  <c r="BE341"/>
  <c r="BE342"/>
  <c r="BE374"/>
  <c r="BE395"/>
  <c r="BE446"/>
  <c r="BE450"/>
  <c r="BE460"/>
  <c r="BE540"/>
  <c r="BE563"/>
  <c r="BE572"/>
  <c r="BE576"/>
  <c r="BE602"/>
  <c r="BE605"/>
  <c r="BE616"/>
  <c r="BE621"/>
  <c r="BE137"/>
  <c r="BE168"/>
  <c r="BE207"/>
  <c r="BE212"/>
  <c r="BE291"/>
  <c r="BE297"/>
  <c r="BE300"/>
  <c r="BE302"/>
  <c r="BE332"/>
  <c r="BE359"/>
  <c r="BE360"/>
  <c r="BE363"/>
  <c r="BE386"/>
  <c r="BE476"/>
  <c r="BE483"/>
  <c r="BE512"/>
  <c r="BE594"/>
  <c r="BE601"/>
  <c r="BE611"/>
  <c r="J55"/>
  <c r="BE107"/>
  <c r="BE123"/>
  <c r="BE314"/>
  <c r="BE326"/>
  <c r="BE335"/>
  <c r="BE348"/>
  <c r="BE356"/>
  <c r="BE484"/>
  <c r="BE487"/>
  <c r="BE502"/>
  <c r="BE545"/>
  <c r="BE566"/>
  <c r="BE573"/>
  <c r="BE597"/>
  <c r="BE608"/>
  <c r="BE613"/>
  <c r="BE624"/>
  <c r="BE232"/>
  <c r="BE281"/>
  <c r="BE306"/>
  <c r="BE322"/>
  <c r="BE346"/>
  <c r="BE354"/>
  <c r="BE366"/>
  <c r="BE367"/>
  <c r="BE373"/>
  <c r="BE391"/>
  <c r="BE402"/>
  <c r="BE423"/>
  <c r="BE480"/>
  <c r="BE548"/>
  <c r="BE556"/>
  <c r="BE569"/>
  <c r="BE586"/>
  <c r="BE591"/>
  <c i="10" r="J95"/>
  <c r="J61"/>
  <c i="11" r="BE94"/>
  <c r="BE148"/>
  <c r="BE223"/>
  <c r="BE261"/>
  <c r="BE310"/>
  <c r="BE318"/>
  <c r="BE406"/>
  <c r="BE407"/>
  <c r="BE410"/>
  <c r="BE414"/>
  <c r="BE419"/>
  <c r="BE458"/>
  <c r="BE478"/>
  <c r="BE497"/>
  <c r="BE507"/>
  <c r="BE527"/>
  <c r="BE530"/>
  <c r="BE533"/>
  <c r="BE623"/>
  <c r="BE627"/>
  <c r="BE114"/>
  <c r="BE118"/>
  <c r="BE151"/>
  <c r="BE154"/>
  <c r="BE177"/>
  <c r="BE201"/>
  <c r="BE285"/>
  <c r="BE293"/>
  <c r="BE370"/>
  <c r="BE399"/>
  <c r="BE411"/>
  <c r="BE413"/>
  <c r="BE433"/>
  <c r="BE463"/>
  <c r="BE516"/>
  <c r="BE521"/>
  <c r="BE524"/>
  <c r="BE227"/>
  <c r="BE230"/>
  <c r="BE242"/>
  <c r="BE272"/>
  <c r="BE330"/>
  <c r="BE339"/>
  <c r="BE343"/>
  <c r="BE364"/>
  <c r="BE449"/>
  <c r="BE454"/>
  <c r="BE469"/>
  <c r="BE510"/>
  <c r="BE546"/>
  <c i="10" r="BK201"/>
  <c r="J201"/>
  <c r="J67"/>
  <c i="11" r="BE172"/>
  <c r="BE193"/>
  <c r="BE269"/>
  <c r="BE275"/>
  <c r="BE287"/>
  <c r="BE289"/>
  <c r="BE328"/>
  <c r="BE345"/>
  <c r="BE371"/>
  <c r="BE376"/>
  <c r="BE392"/>
  <c r="BE420"/>
  <c r="BE421"/>
  <c r="BE426"/>
  <c r="BE438"/>
  <c r="BE467"/>
  <c r="BE471"/>
  <c r="BE134"/>
  <c r="BE186"/>
  <c r="BE236"/>
  <c r="BE239"/>
  <c r="BE377"/>
  <c r="BE401"/>
  <c r="BE417"/>
  <c r="BE424"/>
  <c r="BE474"/>
  <c r="BE490"/>
  <c r="BE495"/>
  <c r="BE104"/>
  <c r="BE295"/>
  <c r="BE312"/>
  <c r="BE338"/>
  <c r="BE397"/>
  <c r="BE427"/>
  <c r="BE430"/>
  <c r="BE443"/>
  <c r="BE462"/>
  <c r="BE536"/>
  <c r="BE587"/>
  <c r="BE190"/>
  <c r="BE218"/>
  <c r="BE257"/>
  <c r="BE267"/>
  <c r="BE283"/>
  <c r="BE299"/>
  <c r="BE324"/>
  <c r="BE368"/>
  <c r="BE382"/>
  <c r="BE398"/>
  <c r="BE465"/>
  <c r="BE552"/>
  <c r="BE560"/>
  <c r="BE578"/>
  <c i="9" r="J90"/>
  <c r="J61"/>
  <c i="10" r="E48"/>
  <c r="J90"/>
  <c r="BE96"/>
  <c r="BE192"/>
  <c r="BE203"/>
  <c r="BE208"/>
  <c r="BE214"/>
  <c r="BE216"/>
  <c r="BE401"/>
  <c r="BE404"/>
  <c r="BE470"/>
  <c r="BE490"/>
  <c r="BE499"/>
  <c r="BE555"/>
  <c r="BE605"/>
  <c r="BE617"/>
  <c r="F90"/>
  <c r="BE139"/>
  <c r="BE144"/>
  <c r="BE183"/>
  <c r="BE190"/>
  <c r="BE198"/>
  <c r="BE206"/>
  <c r="BE211"/>
  <c r="BE239"/>
  <c r="BE338"/>
  <c r="BE456"/>
  <c r="BE460"/>
  <c r="BE504"/>
  <c r="BE633"/>
  <c r="BE642"/>
  <c r="BE167"/>
  <c r="BE170"/>
  <c r="BE231"/>
  <c r="BE259"/>
  <c r="BE265"/>
  <c r="BE478"/>
  <c r="BE533"/>
  <c r="BE621"/>
  <c r="BE646"/>
  <c r="BE649"/>
  <c r="BE662"/>
  <c r="BE669"/>
  <c r="BE103"/>
  <c r="BE125"/>
  <c r="BE481"/>
  <c r="BE488"/>
  <c r="BE528"/>
  <c r="BE554"/>
  <c r="BE558"/>
  <c r="BE568"/>
  <c r="BE574"/>
  <c r="BE578"/>
  <c r="BE581"/>
  <c r="BE622"/>
  <c r="BE629"/>
  <c r="BE652"/>
  <c r="BE657"/>
  <c r="BE659"/>
  <c r="BE665"/>
  <c r="J87"/>
  <c r="BE161"/>
  <c r="BE180"/>
  <c r="BE185"/>
  <c r="BE187"/>
  <c r="BE230"/>
  <c r="BE262"/>
  <c r="BE437"/>
  <c r="BE443"/>
  <c r="BE501"/>
  <c r="BE603"/>
  <c r="BE626"/>
  <c r="BE634"/>
  <c r="BE639"/>
  <c r="BE654"/>
  <c i="9" r="J234"/>
  <c r="J68"/>
  <c i="10" r="BE154"/>
  <c r="BE219"/>
  <c r="BE222"/>
  <c r="BE268"/>
  <c r="BE271"/>
  <c r="BE274"/>
  <c r="BE386"/>
  <c r="BE395"/>
  <c r="BE398"/>
  <c r="BE445"/>
  <c r="BE541"/>
  <c r="BE594"/>
  <c r="BE610"/>
  <c r="BE248"/>
  <c r="BE251"/>
  <c r="BE254"/>
  <c r="BE362"/>
  <c r="BE392"/>
  <c r="BE517"/>
  <c r="BE523"/>
  <c r="BE549"/>
  <c r="BE129"/>
  <c r="BE142"/>
  <c r="BE164"/>
  <c r="BE178"/>
  <c r="BE225"/>
  <c r="BE227"/>
  <c r="BE301"/>
  <c r="BE352"/>
  <c r="BE415"/>
  <c r="BE458"/>
  <c r="BE462"/>
  <c r="BE486"/>
  <c r="BE236"/>
  <c r="BE242"/>
  <c r="BE454"/>
  <c r="BE464"/>
  <c r="BE468"/>
  <c r="BE484"/>
  <c r="BE561"/>
  <c r="BE567"/>
  <c r="BE571"/>
  <c r="BE591"/>
  <c r="BE607"/>
  <c r="BE115"/>
  <c r="BE120"/>
  <c r="BE132"/>
  <c r="BE493"/>
  <c r="BE507"/>
  <c r="BE513"/>
  <c r="BE516"/>
  <c r="BE613"/>
  <c r="BE196"/>
  <c r="BE348"/>
  <c r="BE510"/>
  <c r="BE602"/>
  <c r="BE110"/>
  <c r="BE147"/>
  <c r="BE371"/>
  <c r="BE380"/>
  <c r="BE383"/>
  <c r="BE440"/>
  <c r="BE448"/>
  <c r="BE450"/>
  <c r="BE452"/>
  <c r="BE466"/>
  <c r="BE496"/>
  <c r="BE616"/>
  <c i="9" r="E78"/>
  <c r="BE132"/>
  <c r="BE138"/>
  <c r="BE142"/>
  <c r="BE144"/>
  <c r="BE180"/>
  <c i="8" r="J96"/>
  <c r="J62"/>
  <c i="9" r="BE147"/>
  <c r="BE150"/>
  <c r="BE153"/>
  <c r="BE166"/>
  <c r="BE209"/>
  <c r="BE227"/>
  <c r="BE140"/>
  <c r="BE162"/>
  <c r="BE169"/>
  <c r="BE175"/>
  <c r="BE217"/>
  <c r="J55"/>
  <c r="BE184"/>
  <c r="BE195"/>
  <c r="BE197"/>
  <c r="BE206"/>
  <c r="BE214"/>
  <c r="BE91"/>
  <c r="BE116"/>
  <c r="BE120"/>
  <c r="BE125"/>
  <c r="BE202"/>
  <c r="BE224"/>
  <c r="F85"/>
  <c r="BE157"/>
  <c r="BE189"/>
  <c r="BE201"/>
  <c r="BE231"/>
  <c r="BE240"/>
  <c r="J82"/>
  <c r="BE97"/>
  <c r="BE122"/>
  <c r="BE156"/>
  <c r="BE164"/>
  <c i="8" r="J443"/>
  <c r="J68"/>
  <c i="9" r="BE128"/>
  <c r="BE192"/>
  <c r="BE220"/>
  <c r="BE235"/>
  <c r="BE238"/>
  <c r="BE94"/>
  <c r="BE104"/>
  <c r="BE135"/>
  <c r="BE159"/>
  <c r="BE173"/>
  <c r="BE107"/>
  <c r="BE110"/>
  <c r="BE113"/>
  <c r="BE212"/>
  <c r="BE151"/>
  <c r="BE154"/>
  <c r="BE161"/>
  <c i="8" r="E48"/>
  <c r="F55"/>
  <c r="BE106"/>
  <c r="BE312"/>
  <c r="BE320"/>
  <c r="BE361"/>
  <c r="BE394"/>
  <c r="BE417"/>
  <c r="BE426"/>
  <c r="BE431"/>
  <c r="BE444"/>
  <c i="7" r="J180"/>
  <c r="J71"/>
  <c i="8" r="BE118"/>
  <c r="BE121"/>
  <c r="BE206"/>
  <c r="BE233"/>
  <c r="BE234"/>
  <c r="BE261"/>
  <c r="BE264"/>
  <c r="BE266"/>
  <c r="BE306"/>
  <c r="BE331"/>
  <c r="BE353"/>
  <c r="BE358"/>
  <c r="BE374"/>
  <c r="BE376"/>
  <c r="BE409"/>
  <c i="7" r="J621"/>
  <c r="J80"/>
  <c i="8" r="BE295"/>
  <c r="BE304"/>
  <c r="BE347"/>
  <c r="BE350"/>
  <c r="BE369"/>
  <c r="BE372"/>
  <c i="7" r="BK680"/>
  <c r="J680"/>
  <c r="J83"/>
  <c i="8" r="BE134"/>
  <c r="BE258"/>
  <c r="BE322"/>
  <c r="BE437"/>
  <c r="BE464"/>
  <c r="BE481"/>
  <c r="BE484"/>
  <c r="J52"/>
  <c r="BE97"/>
  <c r="BE288"/>
  <c r="BE341"/>
  <c r="BE447"/>
  <c r="BE454"/>
  <c r="BE462"/>
  <c r="BE487"/>
  <c r="BE493"/>
  <c r="BE496"/>
  <c r="BE510"/>
  <c r="BE511"/>
  <c i="7" r="BK155"/>
  <c r="J155"/>
  <c r="J68"/>
  <c i="8" r="J87"/>
  <c r="BE225"/>
  <c r="BE314"/>
  <c r="BE317"/>
  <c r="BE338"/>
  <c r="BE378"/>
  <c r="BE403"/>
  <c r="BE104"/>
  <c r="BE279"/>
  <c r="BE285"/>
  <c r="BE381"/>
  <c r="BE388"/>
  <c i="7" r="BK115"/>
  <c i="8" r="BE93"/>
  <c r="BE115"/>
  <c r="BE124"/>
  <c r="BE138"/>
  <c r="BE144"/>
  <c r="BE238"/>
  <c r="BE309"/>
  <c r="BE326"/>
  <c r="BE329"/>
  <c r="BE385"/>
  <c r="BE391"/>
  <c r="BE397"/>
  <c r="BE400"/>
  <c r="BE420"/>
  <c r="BE428"/>
  <c r="BE450"/>
  <c r="BE456"/>
  <c r="BE478"/>
  <c r="BE291"/>
  <c r="BE293"/>
  <c r="BE301"/>
  <c r="BE343"/>
  <c r="BE363"/>
  <c r="BE406"/>
  <c r="BE452"/>
  <c r="BE460"/>
  <c r="BE467"/>
  <c r="BE470"/>
  <c r="BE502"/>
  <c r="BE174"/>
  <c r="BE240"/>
  <c r="BE247"/>
  <c r="BE251"/>
  <c r="BE268"/>
  <c r="BE490"/>
  <c r="BE499"/>
  <c r="BE505"/>
  <c r="BE355"/>
  <c r="BE414"/>
  <c r="BE416"/>
  <c r="BE424"/>
  <c r="BE433"/>
  <c r="BE439"/>
  <c r="BE458"/>
  <c i="7" r="E50"/>
  <c r="J56"/>
  <c r="BE137"/>
  <c r="BE231"/>
  <c r="BE237"/>
  <c r="BE279"/>
  <c r="BE286"/>
  <c r="BE297"/>
  <c r="BE305"/>
  <c r="BE358"/>
  <c r="BE367"/>
  <c r="BE369"/>
  <c r="BE373"/>
  <c r="BE383"/>
  <c r="BE439"/>
  <c r="BE449"/>
  <c r="BE467"/>
  <c r="BE486"/>
  <c r="BE490"/>
  <c r="BE521"/>
  <c r="BE529"/>
  <c r="BE534"/>
  <c r="BE579"/>
  <c r="BE585"/>
  <c r="BE587"/>
  <c r="BE628"/>
  <c r="BE685"/>
  <c r="BE215"/>
  <c r="BE251"/>
  <c r="BE259"/>
  <c r="BE299"/>
  <c r="BE312"/>
  <c r="BE314"/>
  <c r="BE329"/>
  <c r="BE356"/>
  <c r="BE362"/>
  <c r="BE416"/>
  <c r="BE440"/>
  <c r="BE498"/>
  <c r="BE515"/>
  <c r="BE517"/>
  <c r="BE553"/>
  <c r="BE592"/>
  <c r="BE594"/>
  <c r="BE626"/>
  <c r="BE629"/>
  <c r="BE648"/>
  <c r="BE660"/>
  <c r="BE672"/>
  <c r="BE675"/>
  <c r="BE676"/>
  <c r="BE713"/>
  <c r="BE722"/>
  <c r="F111"/>
  <c r="BE117"/>
  <c r="BE129"/>
  <c r="BE140"/>
  <c r="BE147"/>
  <c r="BE153"/>
  <c r="BE160"/>
  <c r="BE166"/>
  <c r="BE169"/>
  <c r="BE172"/>
  <c r="BE185"/>
  <c r="BE187"/>
  <c r="BE200"/>
  <c r="BE222"/>
  <c r="BE295"/>
  <c r="BE319"/>
  <c r="BE349"/>
  <c r="BE364"/>
  <c r="BE371"/>
  <c r="BE393"/>
  <c r="BE414"/>
  <c r="BE473"/>
  <c r="BE499"/>
  <c r="BE525"/>
  <c r="BE544"/>
  <c r="BE551"/>
  <c r="BE561"/>
  <c r="BE602"/>
  <c r="BE606"/>
  <c r="BE639"/>
  <c r="BE651"/>
  <c r="BE691"/>
  <c r="BE723"/>
  <c r="BE725"/>
  <c r="BE740"/>
  <c r="BE701"/>
  <c r="BE706"/>
  <c r="BE711"/>
  <c r="BE770"/>
  <c r="BE774"/>
  <c r="BE776"/>
  <c r="BE779"/>
  <c r="BE783"/>
  <c r="BE205"/>
  <c r="BE210"/>
  <c r="BE224"/>
  <c r="BE277"/>
  <c r="BE321"/>
  <c r="BE354"/>
  <c r="BE360"/>
  <c r="BE398"/>
  <c r="BE401"/>
  <c r="BE412"/>
  <c r="BE419"/>
  <c r="BE444"/>
  <c r="BE507"/>
  <c r="BE508"/>
  <c r="BE523"/>
  <c r="BE527"/>
  <c r="BE547"/>
  <c r="BE548"/>
  <c r="BE563"/>
  <c r="BE568"/>
  <c r="BE574"/>
  <c r="BE618"/>
  <c r="BE622"/>
  <c r="BE642"/>
  <c r="BE657"/>
  <c r="BE708"/>
  <c r="BE719"/>
  <c r="BE762"/>
  <c r="BE766"/>
  <c r="BE772"/>
  <c r="BE118"/>
  <c r="BE192"/>
  <c r="BE196"/>
  <c r="BE226"/>
  <c r="BE235"/>
  <c r="BE261"/>
  <c r="BE264"/>
  <c r="BE266"/>
  <c r="BE268"/>
  <c r="BE274"/>
  <c r="BE289"/>
  <c r="BE292"/>
  <c r="BE301"/>
  <c r="BE327"/>
  <c r="BE341"/>
  <c r="BE407"/>
  <c r="BE475"/>
  <c r="BE477"/>
  <c r="BE480"/>
  <c r="BE482"/>
  <c r="BE484"/>
  <c r="BE488"/>
  <c r="BE566"/>
  <c r="BE567"/>
  <c r="BE572"/>
  <c r="BE615"/>
  <c r="BE653"/>
  <c r="BE655"/>
  <c r="BE662"/>
  <c r="BE727"/>
  <c r="BE730"/>
  <c r="BE736"/>
  <c r="BE777"/>
  <c r="BE778"/>
  <c r="BE781"/>
  <c r="BE782"/>
  <c r="BE785"/>
  <c r="BE786"/>
  <c r="BE787"/>
  <c r="BE788"/>
  <c r="BE789"/>
  <c r="BE133"/>
  <c r="BE143"/>
  <c r="BE157"/>
  <c r="BE181"/>
  <c r="BE189"/>
  <c r="BE194"/>
  <c r="BE198"/>
  <c r="BE239"/>
  <c r="BE247"/>
  <c r="BE249"/>
  <c r="BE254"/>
  <c r="BE310"/>
  <c r="BE345"/>
  <c r="BE352"/>
  <c r="BE375"/>
  <c r="BE395"/>
  <c r="BE425"/>
  <c r="BE436"/>
  <c r="BE463"/>
  <c r="BE465"/>
  <c r="BE469"/>
  <c r="BE597"/>
  <c r="BE599"/>
  <c r="BE611"/>
  <c r="BE631"/>
  <c r="BE703"/>
  <c r="BE716"/>
  <c r="BE733"/>
  <c r="BE737"/>
  <c r="BE747"/>
  <c r="BE750"/>
  <c r="BE764"/>
  <c r="BE765"/>
  <c r="BE767"/>
  <c r="BE686"/>
  <c r="BE689"/>
  <c r="BE694"/>
  <c r="BE742"/>
  <c r="BE745"/>
  <c r="BE761"/>
  <c r="BE771"/>
  <c i="6" r="J131"/>
  <c r="J69"/>
  <c i="7" r="J59"/>
  <c r="BE202"/>
  <c r="BE256"/>
  <c r="BE284"/>
  <c r="BE304"/>
  <c r="BE331"/>
  <c r="BE333"/>
  <c r="BE335"/>
  <c r="BE339"/>
  <c r="BE343"/>
  <c r="BE410"/>
  <c r="BE423"/>
  <c r="BE556"/>
  <c r="BE558"/>
  <c r="BE577"/>
  <c r="BE646"/>
  <c r="BE758"/>
  <c r="BE773"/>
  <c r="BE217"/>
  <c r="BE220"/>
  <c r="BE229"/>
  <c r="BE276"/>
  <c r="BE283"/>
  <c r="BE387"/>
  <c r="BE390"/>
  <c r="BE433"/>
  <c r="BE455"/>
  <c r="BE458"/>
  <c r="BE471"/>
  <c r="BE492"/>
  <c r="BE519"/>
  <c r="BE536"/>
  <c r="BE538"/>
  <c r="BE540"/>
  <c r="BE541"/>
  <c r="BE581"/>
  <c r="BE604"/>
  <c r="BE607"/>
  <c r="BE609"/>
  <c r="BE613"/>
  <c r="BE616"/>
  <c r="BE633"/>
  <c r="BE665"/>
  <c r="BE183"/>
  <c r="BE208"/>
  <c r="BE209"/>
  <c r="BE213"/>
  <c r="BE233"/>
  <c r="BE241"/>
  <c r="BE243"/>
  <c r="BE270"/>
  <c r="BE272"/>
  <c r="BE281"/>
  <c r="BE317"/>
  <c r="BE337"/>
  <c r="BE377"/>
  <c r="BE381"/>
  <c r="BE385"/>
  <c r="BE392"/>
  <c r="BE403"/>
  <c r="BE405"/>
  <c r="BE428"/>
  <c r="BE430"/>
  <c r="BE446"/>
  <c r="BE460"/>
  <c r="BE510"/>
  <c r="BE513"/>
  <c r="BE590"/>
  <c r="BE625"/>
  <c r="BE636"/>
  <c r="BE643"/>
  <c r="BE678"/>
  <c r="BE682"/>
  <c r="BE697"/>
  <c r="BE755"/>
  <c r="BE121"/>
  <c r="BE124"/>
  <c r="BE127"/>
  <c r="BE144"/>
  <c r="BE150"/>
  <c r="BE163"/>
  <c r="BE176"/>
  <c r="BE245"/>
  <c r="BE293"/>
  <c r="BE308"/>
  <c r="BE324"/>
  <c r="BE326"/>
  <c r="BE347"/>
  <c r="BE379"/>
  <c r="BE421"/>
  <c r="BE443"/>
  <c r="BE451"/>
  <c r="BE453"/>
  <c r="BE495"/>
  <c r="BE502"/>
  <c r="BE504"/>
  <c r="BE532"/>
  <c r="BE571"/>
  <c r="BE575"/>
  <c r="BE583"/>
  <c r="BE668"/>
  <c r="BE670"/>
  <c r="BE695"/>
  <c r="BE699"/>
  <c r="BE720"/>
  <c r="BE751"/>
  <c r="BE753"/>
  <c r="BE763"/>
  <c i="6" r="E52"/>
  <c r="F126"/>
  <c r="BE147"/>
  <c r="BE153"/>
  <c r="BE156"/>
  <c r="BE176"/>
  <c r="BE185"/>
  <c r="BE206"/>
  <c r="BE209"/>
  <c r="BE213"/>
  <c r="BE220"/>
  <c r="BE222"/>
  <c r="BE225"/>
  <c r="BE233"/>
  <c r="BE236"/>
  <c r="BE237"/>
  <c r="BE272"/>
  <c r="BE291"/>
  <c r="BE292"/>
  <c r="BE296"/>
  <c r="BE340"/>
  <c r="BE353"/>
  <c r="BE395"/>
  <c r="BE411"/>
  <c r="BE412"/>
  <c r="BE422"/>
  <c r="BE423"/>
  <c r="BE430"/>
  <c r="BE433"/>
  <c r="BE436"/>
  <c r="BE507"/>
  <c r="BE509"/>
  <c r="BE510"/>
  <c r="BE517"/>
  <c r="BE539"/>
  <c r="BE543"/>
  <c r="BE551"/>
  <c r="BE554"/>
  <c r="BE559"/>
  <c r="BE478"/>
  <c r="BE481"/>
  <c r="BE496"/>
  <c r="BE502"/>
  <c r="BE519"/>
  <c r="BE534"/>
  <c r="BE553"/>
  <c r="J123"/>
  <c r="BE132"/>
  <c r="BE144"/>
  <c r="BE161"/>
  <c r="BE165"/>
  <c r="BE171"/>
  <c r="BE190"/>
  <c r="BE194"/>
  <c r="BE202"/>
  <c r="BE227"/>
  <c r="BE229"/>
  <c r="BE234"/>
  <c r="BE240"/>
  <c r="BE245"/>
  <c r="BE258"/>
  <c r="BE262"/>
  <c r="BE265"/>
  <c r="BE267"/>
  <c r="BE278"/>
  <c r="BE285"/>
  <c r="BE299"/>
  <c r="BE300"/>
  <c r="BE301"/>
  <c r="BE302"/>
  <c r="BE303"/>
  <c r="BE304"/>
  <c r="BE327"/>
  <c r="BE338"/>
  <c r="BE366"/>
  <c r="BE368"/>
  <c r="BE370"/>
  <c r="BE394"/>
  <c r="BE401"/>
  <c r="BE404"/>
  <c r="BE408"/>
  <c r="BE424"/>
  <c r="BE455"/>
  <c r="BE469"/>
  <c r="BE475"/>
  <c r="BE488"/>
  <c r="BE490"/>
  <c r="BE491"/>
  <c r="BE163"/>
  <c r="BE179"/>
  <c r="BE224"/>
  <c r="BE243"/>
  <c r="BE248"/>
  <c r="BE249"/>
  <c r="BE271"/>
  <c r="BE290"/>
  <c r="BE305"/>
  <c r="BE339"/>
  <c r="BE346"/>
  <c r="BE348"/>
  <c r="BE350"/>
  <c r="BE362"/>
  <c r="BE380"/>
  <c r="BE405"/>
  <c r="BE438"/>
  <c r="BE439"/>
  <c r="BE448"/>
  <c r="BE456"/>
  <c r="BE467"/>
  <c r="BE470"/>
  <c r="BE493"/>
  <c r="BE501"/>
  <c r="BE345"/>
  <c r="BE358"/>
  <c r="BE365"/>
  <c r="BE371"/>
  <c r="BE373"/>
  <c r="BE375"/>
  <c r="BE378"/>
  <c r="BE387"/>
  <c r="BE388"/>
  <c r="BE390"/>
  <c r="BE391"/>
  <c r="BE400"/>
  <c r="BE406"/>
  <c r="BE409"/>
  <c r="BE420"/>
  <c r="BE431"/>
  <c r="BE432"/>
  <c r="BE482"/>
  <c r="BE498"/>
  <c r="BE135"/>
  <c r="BE150"/>
  <c r="BE162"/>
  <c r="BE168"/>
  <c r="BE197"/>
  <c r="BE208"/>
  <c r="BE211"/>
  <c r="BE217"/>
  <c r="BE221"/>
  <c r="BE223"/>
  <c r="BE228"/>
  <c r="BE251"/>
  <c r="BE254"/>
  <c r="BE260"/>
  <c r="BE263"/>
  <c r="BE264"/>
  <c r="BE266"/>
  <c r="BE270"/>
  <c r="BE277"/>
  <c r="BE279"/>
  <c r="BE282"/>
  <c r="BE287"/>
  <c r="BE306"/>
  <c r="BE308"/>
  <c r="BE310"/>
  <c r="BE312"/>
  <c r="BE324"/>
  <c r="BE329"/>
  <c r="BE386"/>
  <c r="BE397"/>
  <c r="BE452"/>
  <c r="BE463"/>
  <c r="BE494"/>
  <c r="BE462"/>
  <c r="BE464"/>
  <c r="BE466"/>
  <c r="BE480"/>
  <c r="BE483"/>
  <c r="BE515"/>
  <c r="BE522"/>
  <c r="BE529"/>
  <c r="BE541"/>
  <c r="BE547"/>
  <c r="J126"/>
  <c r="BE173"/>
  <c r="BE182"/>
  <c r="BE204"/>
  <c r="BE215"/>
  <c r="BE219"/>
  <c r="BE226"/>
  <c r="BE231"/>
  <c r="BE242"/>
  <c r="BE246"/>
  <c r="BE253"/>
  <c r="BE281"/>
  <c r="BE294"/>
  <c r="BE298"/>
  <c r="BE318"/>
  <c r="BE323"/>
  <c r="BE331"/>
  <c r="BE334"/>
  <c r="BE335"/>
  <c r="BE337"/>
  <c r="BE341"/>
  <c r="BE364"/>
  <c r="BE377"/>
  <c r="BE379"/>
  <c r="BE384"/>
  <c r="BE414"/>
  <c r="BE441"/>
  <c r="BE446"/>
  <c r="BE450"/>
  <c r="BE461"/>
  <c r="BE472"/>
  <c r="BE500"/>
  <c r="BE513"/>
  <c r="BE527"/>
  <c r="BE532"/>
  <c r="BE537"/>
  <c r="BE556"/>
  <c r="BE158"/>
  <c r="BE205"/>
  <c r="BE210"/>
  <c r="BE216"/>
  <c r="BE218"/>
  <c r="BE232"/>
  <c r="BE239"/>
  <c r="BE244"/>
  <c r="BE250"/>
  <c r="BE256"/>
  <c r="BE257"/>
  <c r="BE311"/>
  <c r="BE315"/>
  <c r="BE320"/>
  <c r="BE321"/>
  <c r="BE326"/>
  <c r="BE343"/>
  <c r="BE355"/>
  <c r="BE392"/>
  <c r="BE398"/>
  <c r="BE428"/>
  <c r="BE442"/>
  <c r="BE444"/>
  <c i="5" r="BK133"/>
  <c i="6" r="BE138"/>
  <c r="BE141"/>
  <c r="BE193"/>
  <c r="BE200"/>
  <c r="BE207"/>
  <c r="BE212"/>
  <c r="BE214"/>
  <c r="BE275"/>
  <c r="BE284"/>
  <c r="BE288"/>
  <c r="BE295"/>
  <c r="BE317"/>
  <c r="BE328"/>
  <c r="BE332"/>
  <c r="BE344"/>
  <c r="BE360"/>
  <c r="BE363"/>
  <c r="BE372"/>
  <c r="BE402"/>
  <c r="BE449"/>
  <c r="BE457"/>
  <c r="BE458"/>
  <c r="BE459"/>
  <c r="BE497"/>
  <c r="BE504"/>
  <c r="BE516"/>
  <c r="BE520"/>
  <c r="BE524"/>
  <c r="BE545"/>
  <c r="BE549"/>
  <c r="BE416"/>
  <c r="BE419"/>
  <c r="BE435"/>
  <c r="BE453"/>
  <c r="BE460"/>
  <c r="BE476"/>
  <c i="4" r="BK382"/>
  <c r="J382"/>
  <c r="J80"/>
  <c i="5" r="J60"/>
  <c r="F63"/>
  <c r="J100"/>
  <c r="BE160"/>
  <c r="BE175"/>
  <c r="BE176"/>
  <c r="BE179"/>
  <c r="BE180"/>
  <c r="BE190"/>
  <c r="BE193"/>
  <c r="BE195"/>
  <c r="BE204"/>
  <c r="BE208"/>
  <c r="BE216"/>
  <c r="BE217"/>
  <c r="BE234"/>
  <c r="BE269"/>
  <c r="BE285"/>
  <c r="BE286"/>
  <c r="BE287"/>
  <c r="BE302"/>
  <c r="BE309"/>
  <c r="BE315"/>
  <c r="BE317"/>
  <c r="BE320"/>
  <c r="BE343"/>
  <c r="BE356"/>
  <c r="BE357"/>
  <c r="BE359"/>
  <c r="BE365"/>
  <c r="BE384"/>
  <c r="BE409"/>
  <c r="BE435"/>
  <c r="BE439"/>
  <c r="BE441"/>
  <c r="BE443"/>
  <c r="BE444"/>
  <c r="BE452"/>
  <c r="BE465"/>
  <c r="BE473"/>
  <c r="BE475"/>
  <c r="BE481"/>
  <c r="BE483"/>
  <c r="BE492"/>
  <c r="BE499"/>
  <c r="BE519"/>
  <c r="BE528"/>
  <c r="BE530"/>
  <c r="BE533"/>
  <c r="BE576"/>
  <c r="BE505"/>
  <c r="BE509"/>
  <c r="BE510"/>
  <c r="BE538"/>
  <c r="BE430"/>
  <c r="BE433"/>
  <c r="BE434"/>
  <c r="BE438"/>
  <c r="BE447"/>
  <c r="BE448"/>
  <c r="BE449"/>
  <c r="BE451"/>
  <c r="BE454"/>
  <c r="BE455"/>
  <c r="BE474"/>
  <c r="BE486"/>
  <c r="BE489"/>
  <c r="BE491"/>
  <c r="BE524"/>
  <c r="BE531"/>
  <c r="BE539"/>
  <c r="BE556"/>
  <c r="BE559"/>
  <c r="BE561"/>
  <c r="BE569"/>
  <c r="BE571"/>
  <c r="BE579"/>
  <c r="BE580"/>
  <c r="BE582"/>
  <c r="BE592"/>
  <c r="BE594"/>
  <c r="BE118"/>
  <c r="BE127"/>
  <c r="BE131"/>
  <c r="BE139"/>
  <c r="BE146"/>
  <c r="BE148"/>
  <c r="BE152"/>
  <c r="BE183"/>
  <c r="BE184"/>
  <c r="BE187"/>
  <c r="BE194"/>
  <c r="BE199"/>
  <c r="BE223"/>
  <c r="BE224"/>
  <c r="BE236"/>
  <c r="BE253"/>
  <c r="BE254"/>
  <c r="BE257"/>
  <c r="BE275"/>
  <c r="BE276"/>
  <c r="BE281"/>
  <c r="BE288"/>
  <c r="BE291"/>
  <c r="BE299"/>
  <c r="BE306"/>
  <c r="BE307"/>
  <c r="BE319"/>
  <c r="BE338"/>
  <c r="BE363"/>
  <c r="BE378"/>
  <c r="BE379"/>
  <c r="BE381"/>
  <c r="BE382"/>
  <c r="BE404"/>
  <c r="BE424"/>
  <c r="BE488"/>
  <c r="BE496"/>
  <c r="BE497"/>
  <c r="BE504"/>
  <c r="BE508"/>
  <c r="BE546"/>
  <c r="BE553"/>
  <c r="BE585"/>
  <c r="BE587"/>
  <c r="BE590"/>
  <c r="BE596"/>
  <c r="BE600"/>
  <c i="4" r="BK105"/>
  <c i="5" r="BE109"/>
  <c r="BE111"/>
  <c r="BE114"/>
  <c r="BE124"/>
  <c r="BE136"/>
  <c r="BE142"/>
  <c r="BE144"/>
  <c r="BE149"/>
  <c r="BE169"/>
  <c r="BE240"/>
  <c r="BE252"/>
  <c r="BE265"/>
  <c r="BE272"/>
  <c r="BE298"/>
  <c r="BE322"/>
  <c r="BE327"/>
  <c r="BE347"/>
  <c r="BE353"/>
  <c r="BE386"/>
  <c r="BE393"/>
  <c r="BE394"/>
  <c r="BE396"/>
  <c r="BE397"/>
  <c r="BE414"/>
  <c r="BE420"/>
  <c r="BE457"/>
  <c r="BE498"/>
  <c r="BE511"/>
  <c r="BE527"/>
  <c r="BE529"/>
  <c r="BE535"/>
  <c r="BE547"/>
  <c r="BE552"/>
  <c r="BE581"/>
  <c r="BE387"/>
  <c r="BE390"/>
  <c r="BE391"/>
  <c r="BE423"/>
  <c r="BE436"/>
  <c r="BE460"/>
  <c r="BE478"/>
  <c r="BE480"/>
  <c r="BE520"/>
  <c r="BE551"/>
  <c r="BE554"/>
  <c r="BE565"/>
  <c r="BE570"/>
  <c i="4" r="BK204"/>
  <c r="J204"/>
  <c r="J73"/>
  <c i="5" r="BE106"/>
  <c r="BE147"/>
  <c r="BE150"/>
  <c r="BE153"/>
  <c r="BE157"/>
  <c r="BE163"/>
  <c r="BE235"/>
  <c r="BE246"/>
  <c r="BE249"/>
  <c r="BE258"/>
  <c r="BE261"/>
  <c r="BE277"/>
  <c r="BE282"/>
  <c r="BE312"/>
  <c r="BE346"/>
  <c r="BE350"/>
  <c r="BE372"/>
  <c r="BE373"/>
  <c r="BE375"/>
  <c r="BE376"/>
  <c r="BE380"/>
  <c r="BE411"/>
  <c r="BE412"/>
  <c r="BE413"/>
  <c r="BE416"/>
  <c r="BE419"/>
  <c r="BE461"/>
  <c r="BE464"/>
  <c r="BE500"/>
  <c r="BE501"/>
  <c r="BE502"/>
  <c r="BE534"/>
  <c r="BE567"/>
  <c r="E89"/>
  <c r="BE108"/>
  <c r="BE117"/>
  <c r="BE121"/>
  <c r="BE156"/>
  <c r="BE159"/>
  <c r="BE162"/>
  <c r="BE166"/>
  <c r="BE171"/>
  <c r="BE196"/>
  <c r="BE201"/>
  <c r="BE212"/>
  <c r="BE213"/>
  <c r="BE218"/>
  <c r="BE262"/>
  <c r="BE278"/>
  <c r="BE284"/>
  <c r="BE289"/>
  <c r="BE290"/>
  <c r="BE328"/>
  <c r="BE341"/>
  <c r="BE344"/>
  <c r="BE367"/>
  <c r="BE368"/>
  <c r="BE374"/>
  <c r="BE418"/>
  <c r="BE427"/>
  <c r="BE453"/>
  <c r="BE458"/>
  <c r="BE484"/>
  <c r="BE485"/>
  <c r="BE487"/>
  <c r="BE523"/>
  <c r="BE205"/>
  <c r="BE221"/>
  <c r="BE222"/>
  <c r="BE233"/>
  <c r="BE267"/>
  <c r="BE283"/>
  <c r="BE295"/>
  <c r="BE303"/>
  <c r="BE308"/>
  <c r="BE311"/>
  <c r="BE313"/>
  <c r="BE318"/>
  <c r="BE331"/>
  <c r="BE333"/>
  <c r="BE336"/>
  <c r="BE337"/>
  <c r="BE348"/>
  <c r="BE354"/>
  <c r="BE364"/>
  <c r="BE370"/>
  <c r="BE371"/>
  <c r="BE388"/>
  <c r="BE399"/>
  <c r="BE401"/>
  <c r="BE402"/>
  <c r="BE408"/>
  <c r="BE421"/>
  <c r="BE425"/>
  <c r="BE426"/>
  <c r="BE428"/>
  <c r="BE432"/>
  <c r="BE459"/>
  <c r="BE462"/>
  <c r="BE558"/>
  <c r="BE270"/>
  <c r="BE273"/>
  <c r="BE279"/>
  <c r="BE301"/>
  <c r="BE310"/>
  <c r="BE325"/>
  <c r="BE326"/>
  <c r="BE405"/>
  <c r="BE410"/>
  <c r="BE476"/>
  <c r="BE506"/>
  <c r="BE516"/>
  <c r="BE297"/>
  <c r="BE300"/>
  <c r="BE304"/>
  <c r="BE305"/>
  <c r="BE329"/>
  <c r="BE330"/>
  <c r="BE334"/>
  <c r="BE351"/>
  <c r="BE360"/>
  <c r="BE361"/>
  <c r="BE377"/>
  <c r="BE398"/>
  <c r="BE437"/>
  <c r="BE440"/>
  <c r="BE442"/>
  <c r="BE446"/>
  <c r="BE466"/>
  <c r="BE467"/>
  <c r="BE468"/>
  <c r="BE472"/>
  <c r="BE477"/>
  <c r="BE512"/>
  <c r="BE513"/>
  <c r="BE514"/>
  <c r="BE515"/>
  <c r="BE532"/>
  <c r="BE566"/>
  <c r="BE573"/>
  <c r="BE135"/>
  <c r="BE155"/>
  <c r="BE165"/>
  <c r="BE168"/>
  <c r="BE170"/>
  <c r="BE174"/>
  <c r="BE200"/>
  <c r="BE209"/>
  <c r="BE227"/>
  <c r="BE243"/>
  <c r="BE263"/>
  <c r="BE292"/>
  <c r="BE293"/>
  <c r="BE294"/>
  <c r="BE316"/>
  <c r="BE323"/>
  <c r="BE340"/>
  <c r="BE383"/>
  <c r="BE407"/>
  <c r="BE429"/>
  <c r="BE445"/>
  <c r="BE463"/>
  <c r="BE469"/>
  <c r="BE470"/>
  <c r="BE482"/>
  <c r="BE490"/>
  <c r="BE493"/>
  <c r="BE495"/>
  <c r="BE540"/>
  <c r="BE542"/>
  <c r="BE544"/>
  <c r="BE550"/>
  <c r="BE555"/>
  <c r="BE562"/>
  <c r="BE574"/>
  <c r="BE577"/>
  <c r="BE578"/>
  <c i="4" r="BE123"/>
  <c r="BE134"/>
  <c r="BE144"/>
  <c r="BE155"/>
  <c r="BE183"/>
  <c r="BE202"/>
  <c r="BE210"/>
  <c r="BE213"/>
  <c r="BE259"/>
  <c r="BE267"/>
  <c r="BE272"/>
  <c r="J98"/>
  <c r="J101"/>
  <c r="BE110"/>
  <c r="BE140"/>
  <c r="BE208"/>
  <c r="BE275"/>
  <c r="BE284"/>
  <c r="BE370"/>
  <c r="BE377"/>
  <c r="BE384"/>
  <c r="BE391"/>
  <c r="BE397"/>
  <c r="E50"/>
  <c r="F59"/>
  <c r="BE116"/>
  <c r="BE222"/>
  <c r="BE224"/>
  <c r="BE226"/>
  <c r="BE228"/>
  <c r="BE247"/>
  <c r="BE253"/>
  <c r="BE257"/>
  <c r="BE269"/>
  <c r="BE352"/>
  <c r="BE255"/>
  <c r="BE280"/>
  <c r="BE331"/>
  <c r="BE350"/>
  <c r="BE107"/>
  <c r="BE119"/>
  <c r="BE126"/>
  <c r="BE219"/>
  <c r="BE292"/>
  <c r="BE308"/>
  <c r="BE310"/>
  <c r="BE338"/>
  <c r="BE372"/>
  <c r="BE387"/>
  <c i="3" r="BK290"/>
  <c r="J290"/>
  <c r="J74"/>
  <c i="4" r="BE163"/>
  <c r="BE215"/>
  <c r="BE251"/>
  <c r="BE261"/>
  <c r="BE282"/>
  <c r="BE312"/>
  <c r="BE314"/>
  <c r="BE379"/>
  <c r="BE393"/>
  <c r="BE396"/>
  <c r="BE156"/>
  <c r="BE160"/>
  <c r="BE179"/>
  <c r="BE180"/>
  <c r="BE235"/>
  <c r="BE293"/>
  <c r="BE296"/>
  <c r="BE298"/>
  <c r="BE300"/>
  <c r="BE169"/>
  <c r="BE232"/>
  <c r="BE242"/>
  <c r="BE245"/>
  <c r="BE249"/>
  <c r="BE263"/>
  <c r="BE265"/>
  <c r="BE321"/>
  <c r="BE329"/>
  <c r="BE341"/>
  <c r="BE356"/>
  <c i="3" r="BK716"/>
  <c r="J716"/>
  <c r="J83"/>
  <c i="4" r="BE113"/>
  <c r="BE157"/>
  <c r="BE166"/>
  <c r="BE172"/>
  <c r="BE189"/>
  <c r="BE190"/>
  <c r="BE195"/>
  <c r="BE302"/>
  <c r="BE354"/>
  <c r="BE198"/>
  <c r="BE206"/>
  <c r="BE240"/>
  <c r="BE306"/>
  <c r="BE318"/>
  <c r="BE320"/>
  <c r="BE324"/>
  <c r="BE326"/>
  <c r="BE333"/>
  <c r="BE374"/>
  <c i="3" r="BK107"/>
  <c r="J107"/>
  <c r="J64"/>
  <c i="4" r="BE131"/>
  <c r="BE137"/>
  <c r="BE148"/>
  <c r="BE152"/>
  <c r="BE175"/>
  <c r="BE217"/>
  <c r="BE230"/>
  <c r="BE238"/>
  <c r="BE278"/>
  <c r="BE304"/>
  <c r="BE316"/>
  <c r="BE336"/>
  <c r="BE343"/>
  <c r="BE345"/>
  <c r="BE364"/>
  <c r="BE368"/>
  <c r="BE389"/>
  <c r="BE186"/>
  <c r="BE286"/>
  <c r="BE287"/>
  <c r="BE289"/>
  <c r="BE290"/>
  <c r="BE294"/>
  <c r="BE297"/>
  <c r="BE348"/>
  <c r="BE359"/>
  <c r="BE361"/>
  <c r="BE367"/>
  <c r="BE386"/>
  <c i="2" r="J122"/>
  <c r="J65"/>
  <c i="3" r="BE396"/>
  <c r="BE402"/>
  <c r="BE411"/>
  <c r="BE422"/>
  <c r="BE454"/>
  <c r="BE471"/>
  <c r="BE479"/>
  <c r="BE495"/>
  <c r="BE500"/>
  <c r="BE510"/>
  <c r="BE550"/>
  <c r="BE559"/>
  <c r="BE570"/>
  <c r="BE572"/>
  <c r="BE590"/>
  <c r="BE591"/>
  <c i="2" r="BK2428"/>
  <c r="J2428"/>
  <c r="J78"/>
  <c i="3" r="E50"/>
  <c r="F103"/>
  <c r="BE119"/>
  <c r="BE150"/>
  <c r="BE187"/>
  <c r="BE193"/>
  <c r="BE196"/>
  <c r="BE221"/>
  <c r="BE248"/>
  <c r="BE252"/>
  <c r="BE359"/>
  <c r="BE368"/>
  <c r="BE370"/>
  <c r="BE420"/>
  <c r="BE441"/>
  <c r="BE490"/>
  <c r="BE497"/>
  <c r="BE504"/>
  <c r="BE516"/>
  <c r="BE526"/>
  <c r="BE548"/>
  <c r="BE611"/>
  <c r="BE613"/>
  <c r="BE625"/>
  <c r="BE632"/>
  <c r="J59"/>
  <c r="BE112"/>
  <c r="BE116"/>
  <c r="BE121"/>
  <c r="BE145"/>
  <c r="BE154"/>
  <c r="BE182"/>
  <c r="BE211"/>
  <c r="BE237"/>
  <c r="BE241"/>
  <c r="BE257"/>
  <c r="BE261"/>
  <c r="BE269"/>
  <c r="BE275"/>
  <c r="BE298"/>
  <c r="BE306"/>
  <c r="BE324"/>
  <c r="BE380"/>
  <c r="BE384"/>
  <c r="BE394"/>
  <c r="BE416"/>
  <c r="BE424"/>
  <c r="BE472"/>
  <c r="BE477"/>
  <c r="BE507"/>
  <c r="BE517"/>
  <c r="BE529"/>
  <c r="BE604"/>
  <c r="BE607"/>
  <c r="BE610"/>
  <c r="BE614"/>
  <c r="BE623"/>
  <c r="BE627"/>
  <c r="BE628"/>
  <c r="BE638"/>
  <c r="BE695"/>
  <c r="BE698"/>
  <c r="BE284"/>
  <c r="BE301"/>
  <c r="BE330"/>
  <c r="BE333"/>
  <c r="BE398"/>
  <c r="BE443"/>
  <c r="BE445"/>
  <c r="BE463"/>
  <c r="BE466"/>
  <c r="BE470"/>
  <c r="BE473"/>
  <c r="BE485"/>
  <c r="BE523"/>
  <c r="BE575"/>
  <c r="BE662"/>
  <c r="J56"/>
  <c r="BE132"/>
  <c r="BE160"/>
  <c r="BE169"/>
  <c r="BE176"/>
  <c r="BE218"/>
  <c r="BE224"/>
  <c r="BE227"/>
  <c r="BE234"/>
  <c r="BE276"/>
  <c r="BE279"/>
  <c r="BE281"/>
  <c r="BE295"/>
  <c r="BE309"/>
  <c r="BE323"/>
  <c r="BE365"/>
  <c r="BE386"/>
  <c r="BE388"/>
  <c r="BE390"/>
  <c r="BE408"/>
  <c r="BE552"/>
  <c r="BE584"/>
  <c r="BE599"/>
  <c r="BE636"/>
  <c r="BE689"/>
  <c r="BE702"/>
  <c r="BE705"/>
  <c r="BE718"/>
  <c r="BE329"/>
  <c r="BE392"/>
  <c r="BE400"/>
  <c r="BE451"/>
  <c r="BE474"/>
  <c r="BE482"/>
  <c r="BE513"/>
  <c r="BE514"/>
  <c r="BE606"/>
  <c r="BE687"/>
  <c r="BE693"/>
  <c r="BE709"/>
  <c r="BE712"/>
  <c r="BE714"/>
  <c r="BE109"/>
  <c r="BE126"/>
  <c r="BE136"/>
  <c r="BE173"/>
  <c r="BE184"/>
  <c r="BE190"/>
  <c r="BE200"/>
  <c r="BE215"/>
  <c r="BE231"/>
  <c r="BE245"/>
  <c r="BE272"/>
  <c r="BE292"/>
  <c r="BE326"/>
  <c r="BE338"/>
  <c r="BE361"/>
  <c r="BE410"/>
  <c r="BE414"/>
  <c r="BE448"/>
  <c r="BE457"/>
  <c r="BE460"/>
  <c r="BE539"/>
  <c r="BE593"/>
  <c r="BE594"/>
  <c r="BE603"/>
  <c r="BE617"/>
  <c r="BE620"/>
  <c r="BE664"/>
  <c r="BE684"/>
  <c r="BE434"/>
  <c r="BE435"/>
  <c r="BE437"/>
  <c r="BE520"/>
  <c r="BE641"/>
  <c r="BE647"/>
  <c r="BE652"/>
  <c r="BE675"/>
  <c r="BE204"/>
  <c r="BE208"/>
  <c r="BE288"/>
  <c r="BE303"/>
  <c r="BE336"/>
  <c r="BE360"/>
  <c r="BE363"/>
  <c r="BE373"/>
  <c r="BE375"/>
  <c r="BE418"/>
  <c r="BE430"/>
  <c r="BE480"/>
  <c r="BE597"/>
  <c r="BE666"/>
  <c r="BE690"/>
  <c r="BE685"/>
  <c r="BE141"/>
  <c r="BE179"/>
  <c r="BE216"/>
  <c r="BE266"/>
  <c r="BE315"/>
  <c r="BE319"/>
  <c r="BE321"/>
  <c r="BE332"/>
  <c r="BE345"/>
  <c r="BE346"/>
  <c r="BE405"/>
  <c r="BE468"/>
  <c r="BE483"/>
  <c r="BE492"/>
  <c r="BE502"/>
  <c r="BE511"/>
  <c r="BE532"/>
  <c r="BE535"/>
  <c r="BE568"/>
  <c r="BE579"/>
  <c r="BE645"/>
  <c r="BE649"/>
  <c r="BE678"/>
  <c r="BE355"/>
  <c r="BE356"/>
  <c r="BE433"/>
  <c r="BE439"/>
  <c r="BE488"/>
  <c r="BE554"/>
  <c r="BE586"/>
  <c r="BE588"/>
  <c r="BE596"/>
  <c r="BE600"/>
  <c r="BE643"/>
  <c r="BE660"/>
  <c r="BE680"/>
  <c r="BE682"/>
  <c i="2" r="BE185"/>
  <c r="BE209"/>
  <c r="BE220"/>
  <c r="BE229"/>
  <c r="BE247"/>
  <c r="BE250"/>
  <c r="BE296"/>
  <c r="BE305"/>
  <c r="BE360"/>
  <c r="BE418"/>
  <c r="BE543"/>
  <c r="BE561"/>
  <c r="BE598"/>
  <c r="BE614"/>
  <c r="BE618"/>
  <c r="BE658"/>
  <c r="BE688"/>
  <c r="BE691"/>
  <c r="BE718"/>
  <c r="BE720"/>
  <c r="BE763"/>
  <c r="BE770"/>
  <c r="BE995"/>
  <c r="BE1058"/>
  <c r="BE1299"/>
  <c r="BE1400"/>
  <c r="BE1405"/>
  <c r="BE1415"/>
  <c r="BE1425"/>
  <c r="BE1441"/>
  <c r="BE1526"/>
  <c r="BE1538"/>
  <c r="BE1540"/>
  <c r="BE1568"/>
  <c r="BE1591"/>
  <c r="BE1642"/>
  <c r="BE1645"/>
  <c r="BE1679"/>
  <c r="BE1684"/>
  <c r="BE1685"/>
  <c r="BE1756"/>
  <c r="BE1828"/>
  <c r="BE1831"/>
  <c r="BE1837"/>
  <c r="BE1860"/>
  <c r="BE1976"/>
  <c r="BE2006"/>
  <c r="BE2018"/>
  <c r="BE2023"/>
  <c r="BE2063"/>
  <c r="BE2079"/>
  <c r="BE2086"/>
  <c r="BE2248"/>
  <c r="BE2337"/>
  <c r="BE2413"/>
  <c r="BE2415"/>
  <c r="BE2422"/>
  <c r="BE2492"/>
  <c r="BE2560"/>
  <c r="BE2579"/>
  <c r="BE2597"/>
  <c r="BE2643"/>
  <c r="BE2651"/>
  <c r="BE2658"/>
  <c r="BE2666"/>
  <c r="BE2713"/>
  <c r="BE2744"/>
  <c r="BE2756"/>
  <c r="BE2777"/>
  <c r="BE2908"/>
  <c r="BE2918"/>
  <c r="BE2921"/>
  <c r="BE2925"/>
  <c r="BE2963"/>
  <c r="BE2974"/>
  <c r="BE2980"/>
  <c r="BE3006"/>
  <c r="BE3022"/>
  <c r="BE3032"/>
  <c r="BE3041"/>
  <c r="BE3059"/>
  <c r="BE3063"/>
  <c r="BE3091"/>
  <c r="BE3127"/>
  <c r="BE3131"/>
  <c r="BE3143"/>
  <c r="BE3150"/>
  <c r="BE3167"/>
  <c r="BE3176"/>
  <c r="BE3213"/>
  <c r="BE3238"/>
  <c r="BE3243"/>
  <c r="BE3252"/>
  <c r="BE3295"/>
  <c r="BE3343"/>
  <c r="BE3347"/>
  <c r="BE3377"/>
  <c r="BE3379"/>
  <c r="BE3381"/>
  <c r="BE3405"/>
  <c r="BE3431"/>
  <c r="BE3442"/>
  <c r="BE3473"/>
  <c r="BE3512"/>
  <c r="BE3540"/>
  <c r="BE3587"/>
  <c r="BE3588"/>
  <c r="BE3595"/>
  <c r="BE3601"/>
  <c r="BE3612"/>
  <c r="BE3622"/>
  <c r="BE3625"/>
  <c r="BE3635"/>
  <c r="BE3655"/>
  <c r="BE3661"/>
  <c r="J56"/>
  <c r="J59"/>
  <c r="BE195"/>
  <c r="BE212"/>
  <c r="BE227"/>
  <c r="BE244"/>
  <c r="BE274"/>
  <c r="BE341"/>
  <c r="BE391"/>
  <c r="BE466"/>
  <c r="BE666"/>
  <c r="BE706"/>
  <c r="BE709"/>
  <c r="BE713"/>
  <c r="BE742"/>
  <c r="BE962"/>
  <c r="BE1053"/>
  <c r="BE1086"/>
  <c r="BE1115"/>
  <c r="BE1296"/>
  <c r="BE1324"/>
  <c r="BE1330"/>
  <c r="BE1419"/>
  <c r="BE1502"/>
  <c r="BE1507"/>
  <c r="BE1510"/>
  <c r="BE1532"/>
  <c r="BE1544"/>
  <c r="BE1546"/>
  <c r="BE1551"/>
  <c r="BE1558"/>
  <c r="BE1571"/>
  <c r="BE1574"/>
  <c r="BE1576"/>
  <c r="BE1653"/>
  <c r="BE1680"/>
  <c r="BE1703"/>
  <c r="BE1774"/>
  <c r="BE1818"/>
  <c r="BE1825"/>
  <c r="BE2057"/>
  <c r="BE2129"/>
  <c r="BE2234"/>
  <c r="BE2386"/>
  <c r="BE2391"/>
  <c r="BE2397"/>
  <c r="BE2406"/>
  <c r="BE2448"/>
  <c r="BE2454"/>
  <c r="BE2459"/>
  <c r="BE2494"/>
  <c r="BE2499"/>
  <c r="BE2509"/>
  <c r="BE2551"/>
  <c r="BE2592"/>
  <c r="BE2595"/>
  <c r="BE2599"/>
  <c r="BE2625"/>
  <c r="BE2645"/>
  <c r="BE2707"/>
  <c r="BE2781"/>
  <c r="BE2820"/>
  <c r="BE2871"/>
  <c r="BE2964"/>
  <c r="BE2976"/>
  <c r="BE2985"/>
  <c r="BE2986"/>
  <c r="BE2994"/>
  <c r="BE3042"/>
  <c r="BE3050"/>
  <c r="BE3058"/>
  <c r="BE3060"/>
  <c r="BE3072"/>
  <c r="BE3086"/>
  <c r="BE3211"/>
  <c r="BE3220"/>
  <c r="BE3245"/>
  <c r="BE3298"/>
  <c r="BE3307"/>
  <c r="BE3351"/>
  <c r="BE3416"/>
  <c r="BE3541"/>
  <c r="BE3543"/>
  <c r="BE3571"/>
  <c r="BE3575"/>
  <c r="BE3583"/>
  <c r="BE3584"/>
  <c r="BE3586"/>
  <c r="BE3597"/>
  <c r="BE3600"/>
  <c r="BE3605"/>
  <c r="BE3613"/>
  <c r="BE3626"/>
  <c r="BE3641"/>
  <c r="BE3645"/>
  <c r="BE3669"/>
  <c r="BE3762"/>
  <c r="BE3765"/>
  <c r="BE3850"/>
  <c r="BE3859"/>
  <c r="BE3864"/>
  <c r="BE3868"/>
  <c r="BE3871"/>
  <c r="BE3309"/>
  <c r="BE3317"/>
  <c r="BE3339"/>
  <c r="BE3341"/>
  <c r="BE3460"/>
  <c r="BE3465"/>
  <c r="BE3477"/>
  <c r="BE3479"/>
  <c r="BE3511"/>
  <c r="BE3537"/>
  <c r="BE3581"/>
  <c r="BE3592"/>
  <c r="BE3604"/>
  <c r="BE3652"/>
  <c r="BE3768"/>
  <c r="BE3805"/>
  <c r="BE3834"/>
  <c r="BE3835"/>
  <c r="BE3853"/>
  <c r="BE3883"/>
  <c r="BE3903"/>
  <c r="BE4003"/>
  <c r="BE4058"/>
  <c r="BE4108"/>
  <c r="BE4123"/>
  <c r="BE4134"/>
  <c r="BE4157"/>
  <c r="BE4159"/>
  <c r="BE4167"/>
  <c r="BE4252"/>
  <c r="BE4303"/>
  <c r="BE4369"/>
  <c r="BE4381"/>
  <c r="BE4405"/>
  <c r="BE4416"/>
  <c r="BE4420"/>
  <c r="BE4428"/>
  <c r="BE4431"/>
  <c r="BE4448"/>
  <c r="BE4454"/>
  <c r="BE4498"/>
  <c r="BE4581"/>
  <c r="BE4623"/>
  <c r="BE4626"/>
  <c r="BE4635"/>
  <c r="BE4637"/>
  <c r="BE4643"/>
  <c r="BE2616"/>
  <c r="BE2617"/>
  <c r="BE2619"/>
  <c r="BE2635"/>
  <c r="BE2661"/>
  <c r="BE2664"/>
  <c r="BE2675"/>
  <c r="BE2692"/>
  <c r="BE2768"/>
  <c r="BE2796"/>
  <c r="BE2913"/>
  <c r="BE2955"/>
  <c r="BE2967"/>
  <c r="BE2969"/>
  <c r="BE2970"/>
  <c r="BE3013"/>
  <c r="BE3080"/>
  <c r="BE3105"/>
  <c r="BE3111"/>
  <c r="BE3114"/>
  <c r="BE3115"/>
  <c r="BE3138"/>
  <c r="BE3173"/>
  <c r="BE3199"/>
  <c r="BE3219"/>
  <c r="BE3251"/>
  <c r="BE3359"/>
  <c r="BE3363"/>
  <c r="BE3383"/>
  <c r="BE3387"/>
  <c r="BE3393"/>
  <c r="BE3429"/>
  <c r="BE3435"/>
  <c r="BE3437"/>
  <c r="BE3467"/>
  <c r="BE3508"/>
  <c r="BE3530"/>
  <c r="BE3535"/>
  <c r="BE3544"/>
  <c r="BE3546"/>
  <c r="BE3548"/>
  <c r="BE3611"/>
  <c r="BE3638"/>
  <c r="BE3663"/>
  <c r="BE3666"/>
  <c r="BE3715"/>
  <c r="BE3755"/>
  <c r="BE3838"/>
  <c r="BE3852"/>
  <c r="BE3862"/>
  <c r="BE3886"/>
  <c r="BE3900"/>
  <c r="BE4011"/>
  <c r="BE4045"/>
  <c r="BE4063"/>
  <c r="BE4120"/>
  <c r="BE4162"/>
  <c r="BE4219"/>
  <c r="BE4235"/>
  <c r="BE4311"/>
  <c r="BE4345"/>
  <c r="BE4357"/>
  <c r="BE4363"/>
  <c r="BE4390"/>
  <c r="BE4408"/>
  <c r="BE4411"/>
  <c r="BE4424"/>
  <c r="BE4426"/>
  <c r="BE4445"/>
  <c r="BE4464"/>
  <c r="BE4516"/>
  <c r="BE4536"/>
  <c r="BE4600"/>
  <c r="BE2823"/>
  <c r="BE2843"/>
  <c r="BE2905"/>
  <c r="BE2958"/>
  <c r="BE2977"/>
  <c r="BE2991"/>
  <c r="BE3009"/>
  <c r="BE3012"/>
  <c r="BE3045"/>
  <c r="BE3067"/>
  <c r="BE3068"/>
  <c r="BE3074"/>
  <c r="BE3083"/>
  <c r="BE3089"/>
  <c r="BE3124"/>
  <c r="BE3129"/>
  <c r="BE3135"/>
  <c r="BE3158"/>
  <c r="BE3169"/>
  <c r="BE3177"/>
  <c r="BE3190"/>
  <c r="BE3195"/>
  <c r="BE3196"/>
  <c r="BE3204"/>
  <c r="BE3241"/>
  <c r="BE3248"/>
  <c r="BE3311"/>
  <c r="BE3327"/>
  <c r="BE3353"/>
  <c r="BE3355"/>
  <c r="BE3365"/>
  <c r="BE3369"/>
  <c r="BE3411"/>
  <c r="BE3415"/>
  <c r="BE3418"/>
  <c r="BE3426"/>
  <c r="BE3459"/>
  <c r="BE3472"/>
  <c r="BE3487"/>
  <c r="BE3491"/>
  <c r="BE3493"/>
  <c r="BE3515"/>
  <c r="BE3532"/>
  <c r="BE3550"/>
  <c r="BE3579"/>
  <c r="BE3580"/>
  <c r="BE3585"/>
  <c r="BE3591"/>
  <c r="BE3594"/>
  <c r="BE3596"/>
  <c r="BE3627"/>
  <c r="BE3632"/>
  <c r="BE3649"/>
  <c r="BE3711"/>
  <c r="BE3771"/>
  <c r="BE3773"/>
  <c r="BE3856"/>
  <c r="BE3875"/>
  <c r="BE3879"/>
  <c r="BE3881"/>
  <c r="BE3937"/>
  <c r="BE3940"/>
  <c r="BE3942"/>
  <c r="BE3946"/>
  <c r="BE3949"/>
  <c r="BE3972"/>
  <c r="BE4005"/>
  <c r="BE4013"/>
  <c r="BE4033"/>
  <c r="BE4048"/>
  <c r="BE4050"/>
  <c r="BE4052"/>
  <c r="BE4055"/>
  <c r="BE4068"/>
  <c r="BE4091"/>
  <c r="BE4145"/>
  <c r="BE4165"/>
  <c r="BE4193"/>
  <c r="BE4214"/>
  <c r="BE4217"/>
  <c r="BE4242"/>
  <c r="BE4246"/>
  <c r="BE4249"/>
  <c r="BE4255"/>
  <c r="BE4258"/>
  <c r="BE4305"/>
  <c r="BE4348"/>
  <c r="BE4351"/>
  <c r="BE4354"/>
  <c r="BE4360"/>
  <c r="BE4385"/>
  <c r="BE4396"/>
  <c r="BE4399"/>
  <c r="BE4434"/>
  <c r="BE4437"/>
  <c r="BE4442"/>
  <c r="BE4451"/>
  <c r="BE4459"/>
  <c r="BE4467"/>
  <c r="BE4512"/>
  <c r="BE4604"/>
  <c r="BE4617"/>
  <c r="BE4620"/>
  <c r="BE4629"/>
  <c r="BE4631"/>
  <c r="BE4636"/>
  <c r="BE4640"/>
  <c r="BE4641"/>
  <c r="BE4644"/>
  <c r="BE4645"/>
  <c r="BE4646"/>
  <c r="BE4647"/>
  <c r="BE4648"/>
  <c r="BE4649"/>
  <c r="BE4650"/>
  <c r="BE4651"/>
  <c r="BE4652"/>
  <c r="BE173"/>
  <c r="BE180"/>
  <c r="BE241"/>
  <c r="BE347"/>
  <c r="BE399"/>
  <c r="BE411"/>
  <c r="BE485"/>
  <c r="BE586"/>
  <c r="BE636"/>
  <c r="BE651"/>
  <c r="BE729"/>
  <c r="BE904"/>
  <c r="BE989"/>
  <c r="BE1132"/>
  <c r="BE1327"/>
  <c r="BE1396"/>
  <c r="BE1471"/>
  <c r="BE1499"/>
  <c r="BE1523"/>
  <c r="BE1560"/>
  <c r="BE1588"/>
  <c r="BE1593"/>
  <c r="BE1624"/>
  <c r="BE1640"/>
  <c r="BE1681"/>
  <c r="BE1683"/>
  <c r="BE1700"/>
  <c r="BE1709"/>
  <c r="BE1713"/>
  <c r="BE1727"/>
  <c r="BE1802"/>
  <c r="BE1812"/>
  <c r="BE1815"/>
  <c r="BE1841"/>
  <c r="BE1844"/>
  <c r="BE1855"/>
  <c r="BE1929"/>
  <c r="BE1969"/>
  <c r="BE1973"/>
  <c r="BE1991"/>
  <c r="BE1995"/>
  <c r="BE1998"/>
  <c r="BE2047"/>
  <c r="BE2060"/>
  <c r="BE2066"/>
  <c r="BE2108"/>
  <c r="BE2119"/>
  <c r="BE2122"/>
  <c r="BE2340"/>
  <c r="BE2368"/>
  <c r="BE2380"/>
  <c r="BE2383"/>
  <c r="BE2425"/>
  <c r="BE2440"/>
  <c r="BE2475"/>
  <c r="BE2480"/>
  <c r="BE2483"/>
  <c r="BE2486"/>
  <c r="BE2574"/>
  <c r="BE2584"/>
  <c r="BE2589"/>
  <c r="BE2607"/>
  <c r="BE2648"/>
  <c r="BE2716"/>
  <c r="BE2738"/>
  <c r="BE2747"/>
  <c r="BE2753"/>
  <c r="BE2762"/>
  <c r="BE2790"/>
  <c r="BE2830"/>
  <c r="BE2836"/>
  <c r="BE2840"/>
  <c r="BE2870"/>
  <c r="BE2874"/>
  <c r="BE2882"/>
  <c r="BE2886"/>
  <c r="BE2928"/>
  <c r="BE2931"/>
  <c r="BE2939"/>
  <c r="BE2950"/>
  <c r="BE2988"/>
  <c r="BE2990"/>
  <c r="BE3004"/>
  <c r="BE3005"/>
  <c r="BE3011"/>
  <c r="BE3014"/>
  <c r="BE3034"/>
  <c r="BE3038"/>
  <c r="BE3056"/>
  <c r="BE3070"/>
  <c r="BE3085"/>
  <c r="BE3119"/>
  <c r="BE3120"/>
  <c r="BE3121"/>
  <c r="BE3147"/>
  <c r="BE3163"/>
  <c r="BE3256"/>
  <c r="BE3323"/>
  <c r="BE3331"/>
  <c r="BE3367"/>
  <c r="BE3375"/>
  <c r="BE3403"/>
  <c r="BE3407"/>
  <c r="BE3423"/>
  <c r="BE3425"/>
  <c r="BE3457"/>
  <c r="BE3519"/>
  <c r="BE151"/>
  <c r="BE170"/>
  <c r="BE193"/>
  <c r="BE301"/>
  <c r="BE323"/>
  <c r="BE350"/>
  <c r="BE437"/>
  <c r="BE617"/>
  <c r="BE639"/>
  <c r="BE646"/>
  <c r="BE663"/>
  <c r="BE672"/>
  <c r="BE725"/>
  <c r="BE754"/>
  <c r="BE947"/>
  <c r="BE965"/>
  <c r="BE1046"/>
  <c r="BE1303"/>
  <c r="BE1387"/>
  <c r="BE1452"/>
  <c r="BE1462"/>
  <c r="BE1468"/>
  <c r="BE1477"/>
  <c r="BE1536"/>
  <c r="BE1542"/>
  <c r="BE1650"/>
  <c r="BE1705"/>
  <c r="BE1715"/>
  <c r="BE1780"/>
  <c r="BE1848"/>
  <c r="BE1887"/>
  <c r="BE1934"/>
  <c r="BE1952"/>
  <c r="BE1966"/>
  <c r="BE2001"/>
  <c r="BE2354"/>
  <c r="BE2365"/>
  <c r="BE2399"/>
  <c r="BE2452"/>
  <c r="BE2489"/>
  <c r="BE2504"/>
  <c r="BE2524"/>
  <c r="BE2695"/>
  <c r="BE2699"/>
  <c r="BE2704"/>
  <c r="BE2798"/>
  <c r="BE2803"/>
  <c r="BE2911"/>
  <c r="BE2943"/>
  <c r="BE2951"/>
  <c r="BE2953"/>
  <c r="BE2959"/>
  <c r="BE3010"/>
  <c r="BE3024"/>
  <c r="BE3053"/>
  <c r="BE3109"/>
  <c r="BE3112"/>
  <c r="BE3117"/>
  <c r="BE3118"/>
  <c r="BE3132"/>
  <c r="BE3134"/>
  <c r="BE3136"/>
  <c r="BE3152"/>
  <c r="BE3156"/>
  <c r="BE3171"/>
  <c r="BE3193"/>
  <c r="BE3215"/>
  <c r="BE3216"/>
  <c r="BE3333"/>
  <c r="BE3337"/>
  <c r="BE3385"/>
  <c r="BE3419"/>
  <c r="BE3420"/>
  <c r="BE3436"/>
  <c r="BE3478"/>
  <c r="BE3505"/>
  <c r="BE3522"/>
  <c r="BE176"/>
  <c r="BE217"/>
  <c r="BE253"/>
  <c r="BE257"/>
  <c r="BE270"/>
  <c r="BE317"/>
  <c r="BE344"/>
  <c r="BE394"/>
  <c r="BE634"/>
  <c r="BE644"/>
  <c r="BE653"/>
  <c r="BE704"/>
  <c r="BE1435"/>
  <c r="BE1447"/>
  <c r="BE1519"/>
  <c r="BE1529"/>
  <c r="BE1548"/>
  <c r="BE1579"/>
  <c r="BE1612"/>
  <c r="BE1616"/>
  <c r="BE1621"/>
  <c r="BE1626"/>
  <c r="BE1629"/>
  <c r="BE1632"/>
  <c r="BE1634"/>
  <c r="BE1637"/>
  <c r="BE1648"/>
  <c r="BE1673"/>
  <c r="BE1676"/>
  <c r="BE1682"/>
  <c r="BE1686"/>
  <c r="BE1687"/>
  <c r="BE1695"/>
  <c r="BE1701"/>
  <c r="BE1852"/>
  <c r="BE1863"/>
  <c r="BE1890"/>
  <c r="BE1988"/>
  <c r="BE2054"/>
  <c r="BE2069"/>
  <c r="BE2092"/>
  <c r="BE2114"/>
  <c r="BE2173"/>
  <c r="BE2176"/>
  <c r="BE2252"/>
  <c r="BE2301"/>
  <c r="BE2334"/>
  <c r="BE2371"/>
  <c r="BE2389"/>
  <c r="BE2409"/>
  <c r="BE2411"/>
  <c r="BE2419"/>
  <c r="BE2450"/>
  <c r="BE2472"/>
  <c r="BE2506"/>
  <c r="BE2567"/>
  <c r="BE2628"/>
  <c r="BE2653"/>
  <c r="BE2655"/>
  <c r="BE2678"/>
  <c r="BE2724"/>
  <c r="BE2735"/>
  <c r="BE2787"/>
  <c r="BE2809"/>
  <c r="BE2812"/>
  <c r="BE2817"/>
  <c r="BE2831"/>
  <c r="BE2832"/>
  <c r="BE2838"/>
  <c r="BE2947"/>
  <c r="BE2966"/>
  <c r="BE2973"/>
  <c r="BE2975"/>
  <c r="BE2989"/>
  <c r="BE3043"/>
  <c r="BE3044"/>
  <c r="BE3047"/>
  <c r="BE3062"/>
  <c r="BE3102"/>
  <c r="BE3137"/>
  <c r="BE3154"/>
  <c r="BE3175"/>
  <c r="BE3183"/>
  <c r="BE3197"/>
  <c r="BE3201"/>
  <c r="BE3207"/>
  <c r="BE3222"/>
  <c r="BE3223"/>
  <c r="BE3232"/>
  <c r="BE3239"/>
  <c r="BE3254"/>
  <c r="BE3283"/>
  <c r="BE3321"/>
  <c r="BE3516"/>
  <c r="BE3520"/>
  <c r="BE3523"/>
  <c r="F59"/>
  <c r="BE131"/>
  <c r="BE166"/>
  <c r="BE233"/>
  <c r="BE259"/>
  <c r="BE326"/>
  <c r="BE332"/>
  <c r="BE337"/>
  <c r="BE340"/>
  <c r="BE355"/>
  <c r="BE363"/>
  <c r="BE365"/>
  <c r="BE381"/>
  <c r="BE397"/>
  <c r="BE414"/>
  <c r="BE477"/>
  <c r="BE488"/>
  <c r="BE515"/>
  <c r="BE518"/>
  <c r="BE589"/>
  <c r="BE595"/>
  <c r="BE621"/>
  <c r="BE624"/>
  <c r="BE627"/>
  <c r="BE631"/>
  <c r="BE669"/>
  <c r="BE681"/>
  <c r="BE684"/>
  <c r="BE686"/>
  <c r="BE748"/>
  <c r="BE751"/>
  <c r="BE795"/>
  <c r="BE812"/>
  <c r="BE815"/>
  <c r="BE820"/>
  <c r="BE826"/>
  <c r="BE891"/>
  <c r="BE908"/>
  <c r="BE1049"/>
  <c r="BE1333"/>
  <c r="BE1341"/>
  <c r="BE1344"/>
  <c r="BE1393"/>
  <c r="BE1411"/>
  <c r="BE1454"/>
  <c r="BE1513"/>
  <c r="BE1516"/>
  <c r="BE1563"/>
  <c r="BE1582"/>
  <c r="BE1655"/>
  <c r="BE1661"/>
  <c r="BE1720"/>
  <c r="BE1805"/>
  <c r="BE1834"/>
  <c r="BE1963"/>
  <c r="BE1980"/>
  <c r="BE2040"/>
  <c r="BE2083"/>
  <c r="BE2105"/>
  <c r="BE2148"/>
  <c r="BE2170"/>
  <c r="BE2182"/>
  <c r="BE2185"/>
  <c r="BE2192"/>
  <c r="BE2201"/>
  <c r="BE2203"/>
  <c r="BE2266"/>
  <c r="BE2277"/>
  <c r="BE2305"/>
  <c r="BE2358"/>
  <c r="BE2609"/>
  <c r="BE2618"/>
  <c r="BE2620"/>
  <c r="BE2622"/>
  <c r="BE2680"/>
  <c r="BE2682"/>
  <c r="BE2710"/>
  <c r="BE2732"/>
  <c r="BE2741"/>
  <c r="BE2759"/>
  <c r="BE2765"/>
  <c r="BE2771"/>
  <c r="BE2784"/>
  <c r="BE2793"/>
  <c r="BE2806"/>
  <c r="BE2815"/>
  <c r="BE2826"/>
  <c r="BE2850"/>
  <c r="BE2868"/>
  <c r="BE2946"/>
  <c r="BE2960"/>
  <c r="BE2978"/>
  <c r="BE2981"/>
  <c r="BE2987"/>
  <c r="BE2993"/>
  <c r="BE3001"/>
  <c r="BE3002"/>
  <c r="BE3003"/>
  <c r="BE3007"/>
  <c r="BE3008"/>
  <c r="BE3016"/>
  <c r="BE3052"/>
  <c r="BE3076"/>
  <c r="BE3087"/>
  <c r="BE3094"/>
  <c r="BE3107"/>
  <c r="BE3113"/>
  <c r="BE3145"/>
  <c r="BE3181"/>
  <c r="BE3192"/>
  <c r="BE3221"/>
  <c r="BE3227"/>
  <c r="BE3230"/>
  <c r="BE3236"/>
  <c r="BE3259"/>
  <c r="BE3274"/>
  <c r="BE3325"/>
  <c r="BE3349"/>
  <c r="BE3361"/>
  <c r="BE3389"/>
  <c r="BE3399"/>
  <c r="BE3409"/>
  <c r="BE3441"/>
  <c r="BE3447"/>
  <c r="BE3486"/>
  <c r="BE3499"/>
  <c r="BE123"/>
  <c r="BE155"/>
  <c r="BE161"/>
  <c r="BE190"/>
  <c r="BE320"/>
  <c r="BE373"/>
  <c r="BE376"/>
  <c r="BE379"/>
  <c r="BE408"/>
  <c r="BE480"/>
  <c r="BE609"/>
  <c r="BE661"/>
  <c r="BE675"/>
  <c r="BE678"/>
  <c r="BE726"/>
  <c r="BE744"/>
  <c r="BE823"/>
  <c r="BE1064"/>
  <c r="BE1145"/>
  <c r="BE1265"/>
  <c r="BE1380"/>
  <c r="BE1422"/>
  <c r="BE1432"/>
  <c r="BE1474"/>
  <c r="BE1480"/>
  <c r="BE1496"/>
  <c r="BE1534"/>
  <c r="BE1554"/>
  <c r="BE1584"/>
  <c r="BE1658"/>
  <c r="BE1668"/>
  <c r="BE1678"/>
  <c r="BE1689"/>
  <c r="BE1691"/>
  <c r="BE1694"/>
  <c r="BE1699"/>
  <c r="BE1704"/>
  <c r="BE1724"/>
  <c r="BE1822"/>
  <c r="BE1866"/>
  <c r="BE1868"/>
  <c r="BE1872"/>
  <c r="BE1911"/>
  <c r="BE1984"/>
  <c r="BE2073"/>
  <c r="BE2076"/>
  <c r="BE2089"/>
  <c r="BE2099"/>
  <c r="BE2111"/>
  <c r="BE2196"/>
  <c r="BE2206"/>
  <c r="BE2394"/>
  <c r="BE2512"/>
  <c r="BE2514"/>
  <c r="BE2517"/>
  <c r="BE2520"/>
  <c r="BE2557"/>
  <c r="BE2570"/>
  <c r="BE2605"/>
  <c r="BE2613"/>
  <c r="BE2615"/>
  <c r="BE2640"/>
  <c r="BE2652"/>
  <c r="BE2669"/>
  <c r="BE2688"/>
  <c r="BE2702"/>
  <c r="BE2774"/>
  <c r="BE2801"/>
  <c r="BE2847"/>
  <c r="BE2922"/>
  <c r="BE2952"/>
  <c r="BE2992"/>
  <c r="BE2995"/>
  <c r="BE3015"/>
  <c r="BE3018"/>
  <c r="BE3065"/>
  <c r="BE3071"/>
  <c r="BE3073"/>
  <c r="BE3075"/>
  <c r="BE3078"/>
  <c r="BE3079"/>
  <c r="BE3082"/>
  <c r="BE3098"/>
  <c r="BE3101"/>
  <c r="BE3165"/>
  <c r="BE3179"/>
  <c r="BE3185"/>
  <c r="BE3188"/>
  <c r="BE3200"/>
  <c r="BE3224"/>
  <c r="BE3226"/>
  <c r="BE3228"/>
  <c r="BE3246"/>
  <c r="BE3249"/>
  <c r="BE3257"/>
  <c r="BE3260"/>
  <c r="BE3280"/>
  <c r="BE3313"/>
  <c r="BE3315"/>
  <c r="BE3397"/>
  <c r="BE3417"/>
  <c r="BE3496"/>
  <c r="BE3502"/>
  <c r="E50"/>
  <c r="BE158"/>
  <c r="BE198"/>
  <c r="BE201"/>
  <c r="BE203"/>
  <c r="BE224"/>
  <c r="BE238"/>
  <c r="BE264"/>
  <c r="BE267"/>
  <c r="BE307"/>
  <c r="BE370"/>
  <c r="BE503"/>
  <c r="BE583"/>
  <c r="BE693"/>
  <c r="BE722"/>
  <c r="BE735"/>
  <c r="BE758"/>
  <c r="BE760"/>
  <c r="BE766"/>
  <c r="BE798"/>
  <c r="BE1112"/>
  <c r="BE1213"/>
  <c r="BE1281"/>
  <c r="BE1284"/>
  <c r="BE1293"/>
  <c r="BE1336"/>
  <c r="BE1384"/>
  <c r="BE1566"/>
  <c r="BE1808"/>
  <c r="BE1956"/>
  <c r="BE2051"/>
  <c r="BE2125"/>
  <c r="BE2179"/>
  <c r="BE2343"/>
  <c r="BE2348"/>
  <c r="BE2362"/>
  <c r="BE2374"/>
  <c r="BE2430"/>
  <c r="BE2445"/>
  <c r="BE2457"/>
  <c r="BE2527"/>
  <c r="BE2554"/>
  <c r="BE2576"/>
  <c r="BE2582"/>
  <c r="BE2587"/>
  <c r="BE2602"/>
  <c r="BE2610"/>
  <c r="BE2631"/>
  <c r="BE2720"/>
  <c r="BE2779"/>
  <c r="BE2875"/>
  <c r="BE3000"/>
  <c r="BE3023"/>
  <c r="BE3064"/>
  <c r="BE3104"/>
  <c r="BE3139"/>
  <c r="BE3140"/>
  <c r="BE3141"/>
  <c r="BE3148"/>
  <c r="BE3160"/>
  <c r="BE3217"/>
  <c r="BE3229"/>
  <c r="BE3233"/>
  <c r="BE3235"/>
  <c r="BE3247"/>
  <c r="BE3277"/>
  <c r="BE3303"/>
  <c r="BE3305"/>
  <c r="BE3345"/>
  <c r="BE3357"/>
  <c r="BE3371"/>
  <c r="BE3373"/>
  <c r="BE3391"/>
  <c r="BE3483"/>
  <c r="BE3526"/>
  <c r="BE2979"/>
  <c r="BE2982"/>
  <c r="BE2996"/>
  <c r="BE3017"/>
  <c r="BE3019"/>
  <c r="BE3036"/>
  <c r="BE3039"/>
  <c r="BE3055"/>
  <c r="BE3077"/>
  <c r="BE3096"/>
  <c r="BE3099"/>
  <c r="BE3100"/>
  <c r="BE3103"/>
  <c r="BE3106"/>
  <c r="BE3108"/>
  <c r="BE3125"/>
  <c r="BE3128"/>
  <c r="BE3209"/>
  <c r="BE3242"/>
  <c r="BE3253"/>
  <c r="BE3319"/>
  <c r="BE3335"/>
  <c r="BE3395"/>
  <c r="BE3401"/>
  <c r="BE3443"/>
  <c r="BE3446"/>
  <c r="BE3450"/>
  <c r="BE3454"/>
  <c r="BE3458"/>
  <c r="BE3466"/>
  <c r="BE3471"/>
  <c r="BE3482"/>
  <c r="BE3528"/>
  <c r="BE3542"/>
  <c r="BE3582"/>
  <c r="BE3593"/>
  <c i="5" r="F38"/>
  <c i="1" r="BA60"/>
  <c i="11" r="F37"/>
  <c i="1" r="BD66"/>
  <c i="6" r="F41"/>
  <c i="1" r="BD61"/>
  <c i="7" r="F38"/>
  <c i="1" r="BC62"/>
  <c i="4" r="F36"/>
  <c i="1" r="BA58"/>
  <c i="10" r="F36"/>
  <c i="1" r="BC65"/>
  <c i="11" r="F36"/>
  <c i="1" r="BC66"/>
  <c i="7" r="F37"/>
  <c i="1" r="BB62"/>
  <c i="2" r="F39"/>
  <c i="1" r="BD56"/>
  <c i="9" r="F37"/>
  <c i="1" r="BD64"/>
  <c i="5" r="F41"/>
  <c i="1" r="BD60"/>
  <c i="10" r="F35"/>
  <c i="1" r="BB65"/>
  <c i="11" r="F34"/>
  <c i="1" r="BA66"/>
  <c i="13" r="F36"/>
  <c i="1" r="BC68"/>
  <c i="2" r="F37"/>
  <c i="1" r="BB56"/>
  <c i="8" r="F34"/>
  <c i="1" r="BA63"/>
  <c i="7" r="J36"/>
  <c i="1" r="AW62"/>
  <c i="8" r="F36"/>
  <c i="1" r="BC63"/>
  <c i="4" r="F39"/>
  <c i="1" r="BD58"/>
  <c i="12" r="F35"/>
  <c i="1" r="BB67"/>
  <c i="4" r="F37"/>
  <c i="1" r="BB58"/>
  <c i="10" r="F34"/>
  <c i="1" r="BA65"/>
  <c r="AS55"/>
  <c r="AS54"/>
  <c i="4" r="J36"/>
  <c i="1" r="AW58"/>
  <c i="8" r="F37"/>
  <c i="1" r="BD63"/>
  <c i="8" r="F35"/>
  <c i="1" r="BB63"/>
  <c i="10" r="F37"/>
  <c i="1" r="BD65"/>
  <c i="6" r="J38"/>
  <c i="1" r="AW61"/>
  <c i="4" r="F38"/>
  <c i="1" r="BC58"/>
  <c i="6" r="F38"/>
  <c i="1" r="BA61"/>
  <c i="9" r="F34"/>
  <c i="1" r="BA64"/>
  <c i="12" r="F34"/>
  <c i="1" r="BA67"/>
  <c i="12" r="J34"/>
  <c i="1" r="AW67"/>
  <c i="12" r="F37"/>
  <c i="1" r="BD67"/>
  <c i="13" r="F37"/>
  <c i="1" r="BD68"/>
  <c i="5" r="F40"/>
  <c i="1" r="BC60"/>
  <c i="12" r="F36"/>
  <c i="1" r="BC67"/>
  <c i="13" r="F35"/>
  <c i="1" r="BB68"/>
  <c i="3" r="J36"/>
  <c i="1" r="AW57"/>
  <c i="5" r="J38"/>
  <c i="1" r="AW60"/>
  <c i="9" r="F36"/>
  <c i="1" r="BC64"/>
  <c i="11" r="F35"/>
  <c i="1" r="BB66"/>
  <c i="2" r="J36"/>
  <c i="1" r="AW56"/>
  <c i="11" r="J34"/>
  <c i="1" r="AW66"/>
  <c i="3" r="F38"/>
  <c i="1" r="BC57"/>
  <c i="5" r="F39"/>
  <c i="1" r="BB60"/>
  <c i="13" r="J34"/>
  <c i="1" r="AW68"/>
  <c i="3" r="F36"/>
  <c i="1" r="BA57"/>
  <c i="6" r="F40"/>
  <c i="1" r="BC61"/>
  <c i="3" r="F39"/>
  <c i="1" r="BD57"/>
  <c i="7" r="F36"/>
  <c i="1" r="BA62"/>
  <c i="9" r="F35"/>
  <c i="1" r="BB64"/>
  <c i="3" r="F37"/>
  <c i="1" r="BB57"/>
  <c i="7" r="F39"/>
  <c i="1" r="BD62"/>
  <c i="6" r="F39"/>
  <c i="1" r="BB61"/>
  <c i="9" r="J34"/>
  <c i="1" r="AW64"/>
  <c i="10" r="J34"/>
  <c i="1" r="AW65"/>
  <c i="8" r="J34"/>
  <c i="1" r="AW63"/>
  <c i="2" r="F38"/>
  <c i="1" r="BC56"/>
  <c i="13" r="F34"/>
  <c i="1" r="BA68"/>
  <c i="2" r="F36"/>
  <c i="1" r="BA56"/>
  <c i="5" l="1" r="P133"/>
  <c i="7" r="P179"/>
  <c r="R620"/>
  <c i="6" r="R130"/>
  <c r="R129"/>
  <c i="2" r="P121"/>
  <c i="7" r="P620"/>
  <c i="3" r="R290"/>
  <c i="8" r="BK91"/>
  <c r="BK90"/>
  <c r="J90"/>
  <c i="2" r="P2428"/>
  <c i="11" r="P92"/>
  <c r="P91"/>
  <c i="1" r="AU66"/>
  <c i="7" r="T680"/>
  <c i="6" r="BK130"/>
  <c i="7" r="P768"/>
  <c i="9" r="R89"/>
  <c r="R88"/>
  <c i="2" r="R121"/>
  <c i="7" r="R680"/>
  <c i="6" r="T187"/>
  <c r="T129"/>
  <c i="10" r="R94"/>
  <c i="2" r="BK121"/>
  <c r="J121"/>
  <c r="J64"/>
  <c i="4" r="P105"/>
  <c i="6" r="P187"/>
  <c i="9" r="P89"/>
  <c r="P88"/>
  <c i="1" r="AU64"/>
  <c i="8" r="P91"/>
  <c r="P90"/>
  <c i="1" r="AU63"/>
  <c i="11" r="T92"/>
  <c r="T91"/>
  <c i="13" r="P87"/>
  <c r="P86"/>
  <c i="1" r="AU68"/>
  <c i="4" r="P204"/>
  <c i="3" r="P290"/>
  <c i="7" r="R768"/>
  <c r="R115"/>
  <c r="R114"/>
  <c i="6" r="P130"/>
  <c i="8" r="R442"/>
  <c r="R90"/>
  <c i="7" r="BK179"/>
  <c r="J179"/>
  <c r="J70"/>
  <c i="3" r="R107"/>
  <c r="R106"/>
  <c i="5" r="T104"/>
  <c i="4" r="T204"/>
  <c i="3" r="P107"/>
  <c r="P106"/>
  <c i="1" r="AU57"/>
  <c i="10" r="BK94"/>
  <c r="J94"/>
  <c r="J60"/>
  <c i="5" r="T133"/>
  <c r="T103"/>
  <c i="4" r="T105"/>
  <c r="T104"/>
  <c i="3" r="T107"/>
  <c i="4" r="R204"/>
  <c i="9" r="T89"/>
  <c r="T88"/>
  <c i="13" r="T87"/>
  <c r="T86"/>
  <c i="8" r="T91"/>
  <c r="T90"/>
  <c i="7" r="P115"/>
  <c r="P114"/>
  <c i="1" r="AU62"/>
  <c i="2" r="R2428"/>
  <c i="5" r="P104"/>
  <c r="P103"/>
  <c i="1" r="AU60"/>
  <c i="4" r="R105"/>
  <c r="R104"/>
  <c i="3" r="T290"/>
  <c i="7" r="T179"/>
  <c r="T114"/>
  <c i="2" r="T2428"/>
  <c i="10" r="P94"/>
  <c r="P93"/>
  <c i="1" r="AU65"/>
  <c i="13" r="R87"/>
  <c r="R86"/>
  <c i="10" r="T201"/>
  <c r="T93"/>
  <c i="9" r="BK89"/>
  <c r="BK88"/>
  <c r="J88"/>
  <c r="J59"/>
  <c i="10" r="R201"/>
  <c i="2" r="T121"/>
  <c r="T120"/>
  <c i="5" r="BK588"/>
  <c r="J588"/>
  <c r="J76"/>
  <c i="6" r="BK187"/>
  <c r="J187"/>
  <c r="J73"/>
  <c i="5" r="BK104"/>
  <c r="J104"/>
  <c r="J68"/>
  <c r="BK598"/>
  <c r="J598"/>
  <c r="J78"/>
  <c i="6" r="BK557"/>
  <c r="J557"/>
  <c r="J104"/>
  <c i="7" r="BK768"/>
  <c r="J768"/>
  <c r="J88"/>
  <c i="13" r="BK87"/>
  <c r="J87"/>
  <c r="J60"/>
  <c i="12" r="BK82"/>
  <c r="J82"/>
  <c r="J59"/>
  <c i="11" r="BK91"/>
  <c r="J91"/>
  <c i="10" r="BK93"/>
  <c r="J93"/>
  <c r="J59"/>
  <c i="7" r="J115"/>
  <c r="J64"/>
  <c i="5" r="J133"/>
  <c r="J72"/>
  <c i="4" r="BK104"/>
  <c r="J104"/>
  <c r="J63"/>
  <c r="J105"/>
  <c r="J64"/>
  <c i="3" r="BK106"/>
  <c r="J106"/>
  <c r="J63"/>
  <c i="2" r="BK120"/>
  <c r="J120"/>
  <c i="3" r="J35"/>
  <c i="1" r="AV57"/>
  <c r="AT57"/>
  <c i="5" r="F37"/>
  <c i="1" r="AZ60"/>
  <c i="11" r="J33"/>
  <c i="1" r="AV66"/>
  <c r="AT66"/>
  <c i="2" r="J32"/>
  <c i="1" r="AG56"/>
  <c i="4" r="F35"/>
  <c i="1" r="AZ58"/>
  <c i="4" r="J35"/>
  <c i="1" r="AV58"/>
  <c r="AT58"/>
  <c i="8" r="F33"/>
  <c i="1" r="AZ63"/>
  <c i="6" r="F37"/>
  <c i="1" r="AZ61"/>
  <c i="7" r="F35"/>
  <c i="1" r="AZ62"/>
  <c i="8" r="J30"/>
  <c i="1" r="AG63"/>
  <c i="8" r="J33"/>
  <c i="1" r="AV63"/>
  <c r="AT63"/>
  <c r="AN63"/>
  <c i="13" r="F33"/>
  <c i="1" r="AZ68"/>
  <c i="9" r="J33"/>
  <c i="1" r="AV64"/>
  <c r="AT64"/>
  <c i="12" r="F33"/>
  <c i="1" r="AZ67"/>
  <c r="BA59"/>
  <c r="AW59"/>
  <c r="BB59"/>
  <c r="AX59"/>
  <c i="7" r="J35"/>
  <c i="1" r="AV62"/>
  <c r="AT62"/>
  <c i="13" r="J33"/>
  <c i="1" r="AV68"/>
  <c r="AT68"/>
  <c r="BD59"/>
  <c i="6" r="J37"/>
  <c i="1" r="AV61"/>
  <c r="AT61"/>
  <c i="3" r="F35"/>
  <c i="1" r="AZ57"/>
  <c r="BC59"/>
  <c r="AY59"/>
  <c i="11" r="J30"/>
  <c i="1" r="AG66"/>
  <c i="12" r="J33"/>
  <c i="1" r="AV67"/>
  <c r="AT67"/>
  <c i="2" r="J35"/>
  <c i="1" r="AV56"/>
  <c r="AT56"/>
  <c i="2" r="F35"/>
  <c i="1" r="AZ56"/>
  <c i="9" r="F33"/>
  <c i="1" r="AZ64"/>
  <c i="11" r="F33"/>
  <c i="1" r="AZ66"/>
  <c i="5" r="J37"/>
  <c i="1" r="AV60"/>
  <c r="AT60"/>
  <c i="10" r="F33"/>
  <c i="1" r="AZ65"/>
  <c i="10" r="J33"/>
  <c i="1" r="AV65"/>
  <c r="AT65"/>
  <c i="3" l="1" r="T106"/>
  <c i="4" r="P104"/>
  <c i="1" r="AU58"/>
  <c i="10" r="R93"/>
  <c i="6" r="BK129"/>
  <c r="J129"/>
  <c r="P129"/>
  <c i="1" r="AU61"/>
  <c i="2" r="R120"/>
  <c r="P120"/>
  <c i="1" r="AU56"/>
  <c i="7" r="BK114"/>
  <c r="J114"/>
  <c r="J63"/>
  <c i="9" r="J89"/>
  <c r="J60"/>
  <c i="8" r="J59"/>
  <c r="J91"/>
  <c r="J60"/>
  <c i="6" r="J130"/>
  <c r="J68"/>
  <c i="13" r="BK86"/>
  <c r="J86"/>
  <c r="J59"/>
  <c i="5" r="BK103"/>
  <c r="J103"/>
  <c r="J67"/>
  <c i="1" r="AN66"/>
  <c i="11" r="J59"/>
  <c r="J39"/>
  <c i="8" r="J39"/>
  <c i="1" r="AN56"/>
  <c i="2" r="J63"/>
  <c r="J41"/>
  <c i="1" r="BD55"/>
  <c r="AZ59"/>
  <c r="AV59"/>
  <c r="AT59"/>
  <c i="9" r="J30"/>
  <c i="1" r="AG64"/>
  <c r="BB55"/>
  <c i="3" r="J32"/>
  <c i="1" r="AG57"/>
  <c i="4" r="J32"/>
  <c i="1" r="AG58"/>
  <c r="AN58"/>
  <c i="10" r="J30"/>
  <c i="1" r="AG65"/>
  <c r="AN65"/>
  <c r="BC55"/>
  <c r="AY55"/>
  <c i="12" r="J30"/>
  <c i="1" r="AG67"/>
  <c r="AN67"/>
  <c r="BA55"/>
  <c r="AW55"/>
  <c r="AU59"/>
  <c i="6" r="J34"/>
  <c i="1" r="AG61"/>
  <c i="9" l="1" r="J39"/>
  <c i="6" r="J43"/>
  <c r="J67"/>
  <c i="12" r="J39"/>
  <c i="10" r="J39"/>
  <c i="4" r="J41"/>
  <c i="3" r="J41"/>
  <c i="1" r="AN57"/>
  <c r="AN61"/>
  <c r="AN64"/>
  <c r="BB54"/>
  <c r="W31"/>
  <c i="5" r="J34"/>
  <c i="1" r="AG60"/>
  <c r="AN60"/>
  <c i="7" r="J32"/>
  <c i="1" r="AG62"/>
  <c r="AN62"/>
  <c r="AZ55"/>
  <c r="AU55"/>
  <c r="AU54"/>
  <c i="13" r="J30"/>
  <c i="1" r="AG68"/>
  <c r="BA54"/>
  <c r="W30"/>
  <c r="AX55"/>
  <c r="BD54"/>
  <c r="W33"/>
  <c r="BC54"/>
  <c r="AY54"/>
  <c i="13" l="1" r="J39"/>
  <c i="7" r="J41"/>
  <c i="5" r="J43"/>
  <c i="1" r="AN68"/>
  <c r="AX54"/>
  <c r="W32"/>
  <c r="AW54"/>
  <c r="AK30"/>
  <c r="AG59"/>
  <c r="AG55"/>
  <c r="AG54"/>
  <c r="AK26"/>
  <c r="AV55"/>
  <c r="AT55"/>
  <c r="AN55"/>
  <c r="AZ54"/>
  <c r="W29"/>
  <c l="1" r="AN59"/>
  <c r="AV54"/>
  <c r="AK29"/>
  <c r="AK35"/>
  <c l="1"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<sst xmlns="http://schemas.openxmlformats.org/spreadsheetml/2006/main">
  <si>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</si>
  <si>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</si>
  <si>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</si>
  <si>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</si>
  <si>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</si>
  <si>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</si>
  <si>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</si>
  <si>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</si>
  <si>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</si>
  <si>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</si>
  <si>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</si>
  <si>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</si>
  <si>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</si>
  <si>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</si>
  <si>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</si>
  <si>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</si>
  <si>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</si>
  <si>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</si>
  <si>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</si>
  <si>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</si>
  <si>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</si>
  <si>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</si>
  <si>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</si>
  <si>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</si>
  <si>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9. 5. 2025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</si>
  <si>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</si>
  <si>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</si>
  <si>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</si>
  <si>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</si>
  <si>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</si>
  <si>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</si>
  <si>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</si>
  <si>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</si>
  <si>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</si>
  <si>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</si>
  <si>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</si>
  <si>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</si>
  <si>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</si>
  <si>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</si>
  <si>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</si>
  <si>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</si>
  <si>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</si>
  <si>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</si>
  <si>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</si>
  <si>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</si>
  <si>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</si>
  <si>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</si>
  <si>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</si>
  <si>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</si>
  <si>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</si>
  <si>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</si>
  <si>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</si>
  <si>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</si>
  <si>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</si>
  <si>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</si>
  <si>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</si>
  <si>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</si>
  <si>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</si>
  <si>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</si>
  <si>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</si>
  <si>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</si>
  <si>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</si>
  <si>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</si>
  <si>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</si>
  <si>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</si>
  <si>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</si>
  <si>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</si>
  <si>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</si>
  <si>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</si>
  <si>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</si>
  <si>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</si>
  <si>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</si>
  <si>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</si>
  <si>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</si>
  <si>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</si>
  <si>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</si>
  <si>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</si>
  <si>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</si>
  <si>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</si>
  <si>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</si>
  <si>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</si>
  <si>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</si>
  <si>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</t>
  </si>
  <si>
    <t>stavební práce</t>
  </si>
  <si>
    <t>Soupis</t>
  </si>
  <si>
    <t>{107d5827-e734-41aa-b6f9-38addd44f36a}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</si>
  <si>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</si>
  <si>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</si>
  <si>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</si>
  <si>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</si>
  <si>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</si>
  <si>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</si>
  <si>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</si>
  <si>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</si>
  <si>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</si>
  <si>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</si>
  <si>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</si>
  <si>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</si>
  <si>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</si>
  <si>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</si>
  <si>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</si>
  <si>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</si>
  <si>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</si>
  <si>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</si>
  <si>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</si>
  <si>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</t>
  </si>
  <si>
    <t>fasáda, pavlač</t>
  </si>
  <si>
    <t>{a008fec2-21f0-495b-a650-5e17ba6985ee}</t>
  </si>
  <si>
    <t>04</t>
  </si>
  <si>
    <t>venkovní plochy a komunikace</t>
  </si>
  <si>
    <t>{71243d86-aea1-46d6-bf46-15421a217bcc}</t>
  </si>
  <si>
    <t>03</t>
  </si>
  <si>
    <t>střechy</t>
  </si>
  <si>
    <t>{0b2e0175-c279-434a-8c60-7b252c2b13b1}</t>
  </si>
  <si>
    <t>05</t>
  </si>
  <si>
    <t>vnější sítě - kanalizace, vodovod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</si>
  <si>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</si>
  <si>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</si>
  <si>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</si>
  <si>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</si>
  <si>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</si>
  <si>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</si>
  <si>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</si>
  <si>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</si>
  <si>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</si>
  <si>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</si>
  <si>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</si>
  <si>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01.1 - stavební práce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</si>
  <si>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</si>
  <si>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</si>
  <si>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</si>
  <si>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</si>
  <si>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</si>
  <si>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</si>
  <si>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</si>
  <si>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</si>
  <si>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</si>
  <si>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</si>
  <si>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</si>
  <si>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</si>
  <si>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</si>
  <si>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</si>
  <si>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</si>
  <si>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</si>
  <si>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</si>
  <si>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</si>
  <si>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</si>
  <si>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</si>
  <si>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</si>
  <si>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</si>
  <si>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</si>
  <si>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</si>
  <si>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</si>
  <si>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</si>
  <si>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</si>
  <si>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</si>
  <si>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</si>
  <si>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</si>
  <si>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</si>
  <si>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</si>
  <si>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</si>
  <si>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</si>
  <si>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</si>
  <si>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</si>
  <si>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</si>
  <si>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</si>
  <si>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N01 - Restaurátorské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</si>
  <si>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</si>
  <si>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</si>
  <si>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</si>
  <si>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</si>
  <si>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</si>
  <si>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</si>
  <si>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</si>
  <si>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</si>
  <si>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</si>
  <si>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</si>
  <si>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</si>
  <si>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</si>
  <si>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</si>
  <si>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</si>
  <si>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</si>
  <si>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</si>
  <si>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</si>
  <si>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</si>
  <si>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</si>
  <si>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</si>
  <si>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</si>
  <si>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</si>
  <si>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</si>
  <si>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</si>
  <si>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</si>
  <si>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</si>
  <si>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</si>
  <si>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</si>
  <si>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</si>
  <si>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</si>
  <si>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</si>
  <si>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</si>
  <si>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</si>
  <si>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</si>
  <si>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</si>
  <si>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</si>
  <si>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</si>
  <si>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</si>
  <si>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</si>
  <si>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</si>
  <si>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</si>
  <si>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</si>
  <si>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</si>
  <si>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</si>
  <si>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</si>
  <si>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</si>
  <si>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</si>
  <si>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</si>
  <si>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</si>
  <si>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</si>
  <si>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</si>
  <si>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</si>
  <si>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</si>
  <si>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</si>
  <si>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</si>
  <si>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</si>
  <si>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</si>
  <si>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</si>
  <si>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127,379 "vnitřní vykopávky</t>
  </si>
  <si>
    <t>-1,116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</si>
  <si>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</si>
  <si>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</si>
  <si>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</si>
  <si>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</si>
  <si>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</si>
  <si>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</si>
  <si>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</si>
  <si>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</si>
  <si>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</si>
  <si>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</si>
  <si>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</si>
  <si>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</si>
  <si>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</si>
  <si>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</si>
  <si>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</si>
  <si>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</si>
  <si>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</si>
  <si>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</si>
  <si>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</si>
  <si>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</si>
  <si>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</si>
  <si>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</si>
  <si>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</si>
  <si>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</si>
  <si>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</si>
  <si>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</si>
  <si>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</si>
  <si>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</si>
  <si>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</si>
  <si>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</si>
  <si>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</si>
  <si>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</si>
  <si>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</si>
  <si>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</si>
  <si>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</si>
  <si>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</si>
  <si>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</si>
  <si>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</si>
  <si>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</si>
  <si>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</si>
  <si>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</si>
  <si>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</si>
  <si>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</si>
  <si>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</si>
  <si>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</si>
  <si>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</si>
  <si>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</si>
  <si>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</si>
  <si>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</si>
  <si>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</si>
  <si>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</si>
  <si>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</si>
  <si>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</si>
  <si>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</si>
  <si>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</si>
  <si>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</si>
  <si>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</si>
  <si>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</si>
  <si>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</si>
  <si>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</si>
  <si>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</si>
  <si>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</si>
  <si>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</si>
  <si>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</si>
  <si>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</si>
  <si>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</si>
  <si>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</si>
  <si>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</si>
  <si>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</si>
  <si>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</si>
  <si>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</si>
  <si>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</si>
  <si>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</si>
  <si>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</si>
  <si>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</si>
  <si>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</si>
  <si>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</si>
  <si>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</si>
  <si>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</si>
  <si>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</si>
  <si>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</si>
  <si>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</si>
  <si>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</si>
  <si>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</si>
  <si>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</si>
  <si>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</si>
  <si>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</si>
  <si>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</si>
  <si>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</si>
  <si>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</si>
  <si>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</si>
  <si>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</si>
  <si>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</si>
  <si>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</si>
  <si>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</si>
  <si>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</si>
  <si>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</si>
  <si>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</si>
  <si>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</si>
  <si>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</si>
  <si>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</si>
  <si>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</si>
  <si>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</si>
  <si>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</si>
  <si>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</si>
  <si>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</si>
  <si>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</si>
  <si>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</si>
  <si>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</si>
  <si>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</si>
  <si>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</si>
  <si>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</si>
  <si>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</si>
  <si>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</si>
  <si>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</si>
  <si>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</si>
  <si>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</si>
  <si>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</si>
  <si>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</si>
  <si>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</si>
  <si>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</si>
  <si>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</si>
  <si>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</si>
  <si>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</si>
  <si>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</si>
  <si>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</si>
  <si>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</si>
  <si>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</si>
  <si>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</si>
  <si>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</si>
  <si>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</si>
  <si>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</si>
  <si>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</si>
  <si>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</si>
  <si>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</si>
  <si>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</si>
  <si>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</si>
  <si>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</si>
  <si>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</si>
  <si>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</si>
  <si>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</si>
  <si>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</si>
  <si>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</si>
  <si>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</si>
  <si>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</si>
  <si>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</si>
  <si>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</si>
  <si>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</si>
  <si>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</si>
  <si>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</si>
  <si>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</si>
  <si>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</si>
  <si>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</si>
  <si>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</si>
  <si>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</si>
  <si>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</si>
  <si>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</si>
  <si>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</si>
  <si>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</si>
  <si>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</si>
  <si>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</si>
  <si>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</si>
  <si>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</si>
  <si>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</si>
  <si>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</si>
  <si>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</si>
  <si>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</si>
  <si>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</si>
  <si>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</si>
  <si>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</si>
  <si>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</si>
  <si>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</si>
  <si>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</si>
  <si>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</si>
  <si>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</si>
  <si>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</si>
  <si>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</si>
  <si>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</si>
  <si>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</si>
  <si>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</si>
  <si>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</si>
  <si>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</si>
  <si>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</si>
  <si>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</si>
  <si>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</si>
  <si>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</si>
  <si>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</si>
  <si>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</si>
  <si>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</si>
  <si>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</si>
  <si>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</si>
  <si>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</si>
  <si>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</si>
  <si>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</si>
  <si>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</si>
  <si>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</si>
  <si>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</si>
  <si>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</si>
  <si>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kus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</si>
  <si>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</si>
  <si>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</si>
  <si>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</si>
  <si>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</si>
  <si>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</si>
  <si>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</si>
  <si>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</si>
  <si>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</si>
  <si>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</si>
  <si>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</si>
  <si>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</si>
  <si>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</si>
  <si>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</si>
  <si>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</si>
  <si>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</si>
  <si>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</si>
  <si>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</si>
  <si>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</si>
  <si>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</si>
  <si>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</si>
  <si>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</si>
  <si>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</si>
  <si>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</si>
  <si>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</si>
  <si>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</si>
  <si>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</si>
  <si>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</si>
  <si>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</si>
  <si>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</si>
  <si>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</si>
  <si>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</si>
  <si>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</si>
  <si>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</si>
  <si>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</si>
  <si>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</si>
  <si>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</si>
  <si>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</si>
  <si>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</si>
  <si>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</si>
  <si>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</si>
  <si>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</si>
  <si>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</si>
  <si>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</si>
  <si>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</si>
  <si>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</si>
  <si>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</si>
  <si>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</si>
  <si>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</si>
  <si>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</si>
  <si>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</si>
  <si>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</si>
  <si>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</si>
  <si>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</si>
  <si>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</si>
  <si>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</si>
  <si>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</si>
  <si>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</si>
  <si>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</si>
  <si>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</si>
  <si>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</si>
  <si>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</si>
  <si>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</si>
  <si>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</si>
  <si>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</si>
  <si>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</si>
  <si>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</si>
  <si>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</si>
  <si>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</si>
  <si>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</si>
  <si>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</si>
  <si>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</si>
  <si>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</si>
  <si>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</si>
  <si>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</si>
  <si>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</si>
  <si>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</si>
  <si>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</si>
  <si>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</si>
  <si>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</si>
  <si>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</si>
  <si>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</si>
  <si>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</si>
  <si>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</si>
  <si>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</si>
  <si>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</si>
  <si>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</si>
  <si>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</si>
  <si>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</si>
  <si>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</si>
  <si>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</si>
  <si>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</si>
  <si>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</si>
  <si>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</si>
  <si>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</si>
  <si>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</si>
  <si>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</si>
  <si>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</si>
  <si>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</si>
  <si>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</si>
  <si>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</si>
  <si>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</si>
  <si>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</si>
  <si>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</si>
  <si>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</si>
  <si>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</si>
  <si>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</si>
  <si>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</si>
  <si>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</si>
  <si>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</si>
  <si>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</si>
  <si>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</si>
  <si>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</si>
  <si>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</si>
  <si>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</si>
  <si>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</si>
  <si>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</si>
  <si>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</si>
  <si>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</si>
  <si>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</si>
  <si>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</si>
  <si>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</si>
  <si>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</si>
  <si>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</si>
  <si>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</si>
  <si>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</si>
  <si>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</si>
  <si>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</si>
  <si>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</si>
  <si>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</si>
  <si>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</si>
  <si>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</si>
  <si>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</si>
  <si>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</si>
  <si>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</si>
  <si>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</si>
  <si>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</si>
  <si>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</si>
  <si>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</si>
  <si>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</si>
  <si>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</si>
  <si>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</si>
  <si>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</si>
  <si>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</si>
  <si>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</si>
  <si>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</si>
  <si>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</si>
  <si>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</si>
  <si>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</si>
  <si>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</si>
  <si>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</si>
  <si>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</si>
  <si>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</si>
  <si>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</si>
  <si>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</si>
  <si>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</si>
  <si>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</si>
  <si>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</si>
  <si>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</si>
  <si>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</si>
  <si>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</si>
  <si>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</si>
  <si>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</si>
  <si>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</si>
  <si>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</si>
  <si>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</si>
  <si>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</si>
  <si>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</si>
  <si>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</si>
  <si>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</si>
  <si>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</si>
  <si>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</si>
  <si>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</si>
  <si>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</si>
  <si>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</si>
  <si>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</si>
  <si>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</si>
  <si>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</si>
  <si>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</si>
  <si>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</si>
  <si>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</si>
  <si>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</si>
  <si>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</si>
  <si>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</si>
  <si>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</si>
  <si>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</si>
  <si>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</si>
  <si>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</si>
  <si>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</si>
  <si>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</si>
  <si>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</si>
  <si>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</si>
  <si>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</si>
  <si>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</si>
  <si>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</si>
  <si>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</si>
  <si>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</si>
  <si>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</si>
  <si>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</si>
  <si>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</si>
  <si>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</si>
  <si>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</si>
  <si>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</si>
  <si>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</si>
  <si>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</si>
  <si>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</si>
  <si>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</si>
  <si>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</si>
  <si>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</si>
  <si>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</si>
  <si>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</si>
  <si>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</si>
  <si>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</si>
  <si>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</si>
  <si>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</si>
  <si>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</si>
  <si>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</si>
  <si>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</si>
  <si>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</si>
  <si>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</si>
  <si>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</si>
  <si>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</si>
  <si>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</si>
  <si>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</si>
  <si>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</si>
  <si>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</si>
  <si>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</si>
  <si>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</si>
  <si>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</si>
  <si>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</si>
  <si>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</si>
  <si>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</si>
  <si>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</si>
  <si>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</si>
  <si>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</si>
  <si>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</si>
  <si>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</si>
  <si>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</si>
  <si>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</si>
  <si>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</si>
  <si>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</si>
  <si>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</si>
  <si>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</si>
  <si>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</si>
  <si>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</si>
  <si>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</si>
  <si>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</si>
  <si>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</si>
  <si>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</si>
  <si>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</si>
  <si>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</si>
  <si>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</si>
  <si>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</si>
  <si>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</si>
  <si>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</si>
  <si>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</si>
  <si>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</si>
  <si>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</si>
  <si>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</si>
  <si>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</si>
  <si>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</si>
  <si>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</si>
  <si>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</si>
  <si>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</si>
  <si>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</si>
  <si>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</si>
  <si>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</si>
  <si>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</si>
  <si>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</si>
  <si>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</si>
  <si>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</si>
  <si>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</si>
  <si>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</si>
  <si>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</si>
  <si>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</si>
  <si>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</si>
  <si>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</si>
  <si>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</si>
  <si>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</si>
  <si>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</si>
  <si>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</si>
  <si>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</si>
  <si>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</si>
  <si>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</si>
  <si>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</si>
  <si>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</si>
  <si>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</si>
  <si>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</si>
  <si>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</si>
  <si>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</si>
  <si>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</si>
  <si>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</si>
  <si>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</si>
  <si>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</si>
  <si>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</si>
  <si>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</si>
  <si>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</si>
  <si>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</si>
  <si>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</si>
  <si>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</si>
  <si>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</si>
  <si>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</si>
  <si>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</si>
  <si>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</si>
  <si>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</si>
  <si>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</si>
  <si>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</si>
  <si>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</si>
  <si>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</si>
  <si>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</si>
  <si>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</si>
  <si>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</si>
  <si>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</si>
  <si>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</si>
  <si>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</si>
  <si>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</si>
  <si>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</si>
  <si>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</si>
  <si>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</si>
  <si>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</si>
  <si>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</si>
  <si>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</si>
  <si>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</si>
  <si>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</si>
  <si>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</si>
  <si>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</si>
  <si>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</si>
  <si>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</si>
  <si>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</si>
  <si>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</si>
  <si>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</si>
  <si>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</si>
  <si>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</si>
  <si>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</si>
  <si>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</si>
  <si>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</si>
  <si>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</si>
  <si>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</si>
  <si>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</si>
  <si>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</si>
  <si>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</si>
  <si>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</si>
  <si>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</si>
  <si>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</si>
  <si>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</si>
  <si>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</si>
  <si>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</si>
  <si>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</si>
  <si>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</si>
  <si>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</si>
  <si>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</si>
  <si>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</si>
  <si>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</si>
  <si>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</si>
  <si>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</si>
  <si>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</si>
  <si>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</si>
  <si>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</si>
  <si>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</si>
  <si>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</si>
  <si>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</si>
  <si>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</si>
  <si>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</si>
  <si>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</si>
  <si>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</si>
  <si>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</si>
  <si>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</si>
  <si>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</si>
  <si>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</si>
  <si>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</si>
  <si>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</si>
  <si>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</si>
  <si>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</si>
  <si>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</si>
  <si>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</si>
  <si>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</si>
  <si>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</si>
  <si>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</si>
  <si>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</si>
  <si>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</si>
  <si>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</si>
  <si>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</si>
  <si>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</si>
  <si>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</si>
  <si>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</si>
  <si>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</si>
  <si>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</si>
  <si>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</si>
  <si>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</si>
  <si>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</si>
  <si>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</si>
  <si>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</si>
  <si>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</si>
  <si>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</si>
  <si>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</si>
  <si>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</si>
  <si>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</si>
  <si>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</si>
  <si>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</si>
  <si>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</si>
  <si>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</si>
  <si>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</si>
  <si>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</si>
  <si>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</si>
  <si>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</si>
  <si>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</si>
  <si>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</si>
  <si>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</si>
  <si>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</si>
  <si>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</si>
  <si>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</si>
  <si>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</si>
  <si>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</si>
  <si>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</si>
  <si>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</si>
  <si>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</si>
  <si>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</si>
  <si>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</si>
  <si>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</si>
  <si>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</si>
  <si>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</si>
  <si>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</si>
  <si>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</si>
  <si>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</si>
  <si>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</si>
  <si>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</si>
  <si>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</si>
  <si>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</si>
  <si>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</si>
  <si>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</si>
  <si>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</si>
  <si>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</si>
  <si>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</si>
  <si>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</si>
  <si>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</si>
  <si>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</si>
  <si>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</si>
  <si>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</si>
  <si>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</si>
  <si>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</si>
  <si>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</si>
  <si>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</si>
  <si>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</si>
  <si>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</si>
  <si>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</si>
  <si>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</si>
  <si>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</si>
  <si>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</si>
  <si>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</si>
  <si>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</si>
  <si>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</si>
  <si>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</si>
  <si>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</si>
  <si>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</si>
  <si>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</si>
  <si>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</si>
  <si>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</si>
  <si>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</si>
  <si>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</si>
  <si>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</si>
  <si>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</si>
  <si>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</si>
  <si>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</si>
  <si>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</si>
  <si>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</si>
  <si>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</si>
  <si>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</si>
  <si>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</si>
  <si>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</si>
  <si>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</si>
  <si>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</si>
  <si>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</si>
  <si>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</si>
  <si>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</si>
  <si>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</si>
  <si>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</si>
  <si>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</si>
  <si>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</si>
  <si>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</si>
  <si>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</si>
  <si>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</si>
  <si>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</si>
  <si>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</si>
  <si>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</si>
  <si>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</si>
  <si>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</si>
  <si>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</si>
  <si>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</si>
  <si>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</si>
  <si>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</si>
  <si>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</si>
  <si>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</si>
  <si>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</si>
  <si>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</si>
  <si>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</si>
  <si>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</si>
  <si>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</si>
  <si>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</si>
  <si>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</si>
  <si>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</si>
  <si>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</si>
  <si>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</si>
  <si>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</si>
  <si>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</si>
  <si>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</si>
  <si>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</si>
  <si>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</si>
  <si>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</si>
  <si>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</si>
  <si>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</si>
  <si>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</si>
  <si>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</si>
  <si>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</si>
  <si>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</si>
  <si>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</si>
  <si>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</si>
  <si>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</si>
  <si>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</si>
  <si>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</si>
  <si>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</si>
  <si>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</si>
  <si>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</si>
  <si>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</si>
  <si>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</si>
  <si>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</si>
  <si>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</si>
  <si>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</si>
  <si>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</si>
  <si>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</si>
  <si>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</si>
  <si>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</si>
  <si>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</si>
  <si>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</si>
  <si>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</si>
  <si>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</si>
  <si>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</si>
  <si>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</si>
  <si>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</si>
  <si>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</si>
  <si>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</si>
  <si>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</si>
  <si>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</si>
  <si>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</si>
  <si>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</si>
  <si>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</si>
  <si>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</si>
  <si>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</si>
  <si>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</si>
  <si>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</si>
  <si>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</si>
  <si>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</si>
  <si>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</si>
  <si>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</si>
  <si>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</si>
  <si>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</si>
  <si>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</si>
  <si>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</si>
  <si>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</si>
  <si>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</si>
  <si>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</si>
  <si>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</si>
  <si>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</si>
  <si>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</si>
  <si>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</si>
  <si>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</si>
  <si>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</si>
  <si>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</si>
  <si>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</si>
  <si>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</si>
  <si>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</si>
  <si>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</si>
  <si>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</si>
  <si>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</si>
  <si>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</si>
  <si>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</si>
  <si>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</si>
  <si>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</si>
  <si>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</si>
  <si>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</si>
  <si>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</si>
  <si>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</si>
  <si>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</si>
  <si>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</si>
  <si>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</si>
  <si>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</si>
  <si>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</si>
  <si>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</si>
  <si>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</si>
  <si>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</si>
  <si>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</si>
  <si>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</si>
  <si>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</si>
  <si>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</si>
  <si>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</si>
  <si>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</si>
  <si>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</si>
  <si>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</si>
  <si>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</si>
  <si>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</si>
  <si>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</si>
  <si>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</si>
  <si>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</si>
  <si>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</si>
  <si>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</si>
  <si>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</si>
  <si>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</si>
  <si>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</si>
  <si>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</si>
  <si>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</si>
  <si>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</si>
  <si>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</si>
  <si>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</si>
  <si>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</si>
  <si>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</si>
  <si>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</si>
  <si>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</si>
  <si>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</si>
  <si>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</si>
  <si>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</si>
  <si>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</si>
  <si>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</si>
  <si>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</si>
  <si>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</si>
  <si>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</si>
  <si>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</si>
  <si>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</si>
  <si>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</si>
  <si>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</si>
  <si>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</si>
  <si>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</si>
  <si>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</si>
  <si>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</si>
  <si>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</si>
  <si>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</si>
  <si>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</si>
  <si>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</si>
  <si>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</si>
  <si>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</si>
  <si>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</si>
  <si>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</si>
  <si>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</si>
  <si>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</si>
  <si>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</si>
  <si>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</si>
  <si>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</si>
  <si>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</si>
  <si>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</si>
  <si>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</si>
  <si>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</si>
  <si>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</si>
  <si>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</si>
  <si>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</si>
  <si>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</si>
  <si>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</si>
  <si>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</si>
  <si>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</si>
  <si>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</si>
  <si>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</si>
  <si>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</si>
  <si>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</si>
  <si>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</si>
  <si>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</si>
  <si>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</si>
  <si>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</si>
  <si>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</si>
  <si>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</si>
  <si>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</si>
  <si>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</si>
  <si>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</si>
  <si>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</si>
  <si>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</si>
  <si>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</si>
  <si>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</si>
  <si>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</si>
  <si>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</si>
  <si>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</si>
  <si>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</si>
  <si>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</si>
  <si>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</si>
  <si>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</si>
  <si>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</si>
  <si>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</si>
  <si>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</si>
  <si>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</si>
  <si>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</si>
  <si>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</si>
  <si>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</si>
  <si>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</si>
  <si>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</si>
  <si>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</si>
  <si>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</si>
  <si>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</si>
  <si>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</si>
  <si>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</si>
  <si>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</si>
  <si>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</si>
  <si>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</si>
  <si>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</si>
  <si>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</si>
  <si>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</si>
  <si>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</si>
  <si>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</si>
  <si>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</si>
  <si>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</si>
  <si>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</si>
  <si>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</si>
  <si>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</si>
  <si>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</si>
  <si>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</si>
  <si>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</si>
  <si>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</si>
  <si>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</si>
  <si>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</si>
  <si>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</si>
  <si>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</si>
  <si>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</si>
  <si>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</si>
  <si>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</si>
  <si>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</si>
  <si>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</si>
  <si>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</si>
  <si>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</si>
  <si>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</si>
  <si>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</si>
  <si>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</si>
  <si>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</si>
  <si>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</si>
  <si>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</si>
  <si>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</si>
  <si>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</si>
  <si>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</si>
  <si>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</si>
  <si>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</si>
  <si>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</si>
  <si>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</si>
  <si>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</si>
  <si>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</si>
  <si>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</si>
  <si>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</si>
  <si>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</si>
  <si>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</si>
  <si>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</si>
  <si>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</si>
  <si>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</si>
  <si>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</si>
  <si>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</si>
  <si>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</si>
  <si>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</si>
  <si>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</si>
  <si>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</si>
  <si>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</si>
  <si>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</si>
  <si>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</si>
  <si>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</si>
  <si>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</si>
  <si>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</si>
  <si>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</si>
  <si>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</si>
  <si>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</si>
  <si>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</si>
  <si>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</si>
  <si>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</si>
  <si>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</si>
  <si>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</si>
  <si>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</si>
  <si>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</si>
  <si>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</si>
  <si>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</si>
  <si>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</si>
  <si>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</si>
  <si>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</si>
  <si>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</si>
  <si>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</si>
  <si>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</si>
  <si>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</si>
  <si>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</si>
  <si>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</si>
  <si>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</si>
  <si>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</si>
  <si>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</si>
  <si>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</si>
  <si>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</si>
  <si>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</si>
  <si>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</si>
  <si>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</si>
  <si>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</si>
  <si>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</si>
  <si>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</si>
  <si>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</si>
  <si>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</si>
  <si>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</si>
  <si>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</si>
  <si>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</si>
  <si>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</si>
  <si>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</si>
  <si>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</si>
  <si>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</si>
  <si>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</si>
  <si>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</si>
  <si>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</si>
  <si>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</si>
  <si>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</si>
  <si>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</si>
  <si>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</si>
  <si>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</si>
  <si>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</si>
  <si>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</si>
  <si>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</si>
  <si>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</si>
  <si>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</si>
  <si>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</si>
  <si>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</si>
  <si>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</si>
  <si>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</si>
  <si>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</si>
  <si>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</si>
  <si>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</si>
  <si>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</si>
  <si>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</si>
  <si>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</si>
  <si>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</si>
  <si>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</si>
  <si>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</si>
  <si>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</si>
  <si>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</si>
  <si>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</si>
  <si>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</si>
  <si>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</si>
  <si>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</si>
  <si>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</si>
  <si>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</si>
  <si>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</si>
  <si>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</si>
  <si>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</si>
  <si>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</si>
  <si>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</si>
  <si>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</si>
  <si>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</si>
  <si>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</si>
  <si>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</si>
  <si>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</si>
  <si>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</si>
  <si>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</si>
  <si>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</si>
  <si>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</si>
  <si>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</si>
  <si>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</si>
  <si>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</si>
  <si>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</si>
  <si>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</si>
  <si>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</si>
  <si>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</si>
  <si>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</si>
  <si>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</si>
  <si>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</si>
  <si>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</si>
  <si>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</si>
  <si>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</si>
  <si>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</si>
  <si>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</si>
  <si>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</si>
  <si>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</si>
  <si>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</si>
  <si>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</si>
  <si>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</si>
  <si>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</si>
  <si>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</si>
  <si>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</si>
  <si>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</si>
  <si>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</si>
  <si>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</si>
  <si>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</si>
  <si>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</si>
  <si>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</si>
  <si>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</si>
  <si>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</si>
  <si>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</si>
  <si>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</si>
  <si>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</si>
  <si>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</si>
  <si>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</si>
  <si>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</si>
  <si>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</si>
  <si>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</si>
  <si>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</si>
  <si>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</si>
  <si>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</si>
  <si>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</si>
  <si>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</si>
  <si>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</si>
  <si>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</si>
  <si>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</si>
  <si>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</si>
  <si>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</si>
  <si>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</si>
  <si>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</si>
  <si>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</si>
  <si>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</si>
  <si>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</si>
  <si>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</si>
  <si>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</si>
  <si>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</si>
  <si>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</si>
  <si>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</si>
  <si>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</si>
  <si>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</si>
  <si>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</si>
  <si>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</si>
  <si>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</si>
  <si>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</si>
  <si>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</si>
  <si>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</si>
  <si>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</si>
  <si>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</si>
  <si>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</si>
  <si>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</si>
  <si>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</si>
  <si>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</si>
  <si>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</si>
  <si>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</si>
  <si>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</si>
  <si>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</si>
  <si>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</si>
  <si>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</si>
  <si>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</si>
  <si>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</si>
  <si>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</si>
  <si>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</si>
  <si>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</si>
  <si>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</si>
  <si>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</si>
  <si>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</si>
  <si>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</si>
  <si>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</si>
  <si>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</si>
  <si>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</si>
  <si>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</si>
  <si>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</si>
  <si>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</si>
  <si>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</si>
  <si>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</si>
  <si>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</si>
  <si>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</si>
  <si>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</si>
  <si>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</si>
  <si>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</si>
  <si>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</si>
  <si>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</si>
  <si>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</si>
  <si>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</si>
  <si>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</si>
  <si>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</si>
  <si>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</si>
  <si>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</si>
  <si>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</si>
  <si>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</si>
  <si>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</si>
  <si>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</si>
  <si>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</si>
  <si>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</si>
  <si>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</si>
  <si>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</si>
  <si>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</si>
  <si>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</si>
  <si>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</si>
  <si>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</si>
  <si>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</si>
  <si>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</si>
  <si>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</si>
  <si>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</si>
  <si>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</si>
  <si>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</si>
  <si>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</si>
  <si>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</si>
  <si>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</si>
  <si>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</si>
  <si>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</si>
  <si>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</si>
  <si>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</si>
  <si>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</si>
  <si>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</si>
  <si>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</si>
  <si>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</si>
  <si>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</si>
  <si>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</si>
  <si>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</si>
  <si>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</si>
  <si>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</si>
  <si>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</si>
  <si>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</si>
  <si>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</si>
  <si>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</si>
  <si>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</si>
  <si>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</si>
  <si>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</si>
  <si>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</si>
  <si>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</si>
  <si>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</si>
  <si>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</si>
  <si>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</si>
  <si>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</si>
  <si>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</si>
  <si>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</si>
  <si>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</si>
  <si>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</si>
  <si>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</si>
  <si>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</si>
  <si>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</si>
  <si>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</si>
  <si>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</si>
  <si>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</si>
  <si>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</si>
  <si>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</si>
  <si>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</si>
  <si>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</si>
  <si>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</si>
  <si>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</si>
  <si>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</si>
  <si>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</si>
  <si>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</si>
  <si>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</si>
  <si>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</si>
  <si>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</si>
  <si>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</si>
  <si>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</si>
  <si>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</si>
  <si>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</si>
  <si>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</si>
  <si>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</si>
  <si>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</si>
  <si>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</si>
  <si>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</si>
  <si>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</si>
  <si>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</si>
  <si>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</si>
  <si>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</si>
  <si>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</si>
  <si>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</si>
  <si>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</si>
  <si>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</si>
  <si>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</si>
  <si>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</si>
  <si>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</si>
  <si>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</si>
  <si>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</si>
  <si>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</si>
  <si>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</si>
  <si>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</si>
  <si>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</si>
  <si>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</si>
  <si>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</si>
  <si>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</si>
  <si>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</si>
  <si>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</si>
  <si>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</si>
  <si>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</si>
  <si>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</si>
  <si>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</si>
  <si>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</si>
  <si>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</si>
  <si>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</si>
  <si>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</si>
  <si>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</si>
  <si>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</si>
  <si>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</si>
  <si>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</si>
  <si>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</si>
  <si>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</si>
  <si>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</si>
  <si>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</si>
  <si>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</si>
  <si>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</si>
  <si>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</si>
  <si>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</si>
  <si>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</si>
  <si>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</si>
  <si>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</si>
  <si>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</si>
  <si>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</si>
  <si>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</si>
  <si>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</si>
  <si>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</si>
  <si>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</si>
  <si>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</si>
  <si>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</si>
  <si>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</si>
  <si>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</si>
  <si>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</si>
  <si>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</si>
  <si>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</si>
  <si>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</si>
  <si>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</si>
  <si>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</si>
  <si>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</si>
  <si>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</si>
  <si>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</si>
  <si>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</si>
  <si>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</si>
  <si>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</si>
  <si>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</si>
  <si>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</si>
  <si>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</si>
  <si>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</si>
  <si>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</si>
  <si>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</si>
  <si>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</si>
  <si>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</si>
  <si>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</si>
  <si>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</si>
  <si>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</si>
  <si>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</si>
  <si>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</si>
  <si>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</si>
  <si>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</si>
  <si>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</si>
  <si>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</si>
  <si>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</si>
  <si>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</si>
  <si>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</si>
  <si>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</si>
  <si>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</si>
  <si>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</si>
  <si>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</si>
  <si>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</si>
  <si>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</si>
  <si>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</si>
  <si>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</si>
  <si>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</si>
  <si>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</si>
  <si>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</si>
  <si>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</si>
  <si>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</si>
  <si>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</si>
  <si>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</si>
  <si>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</si>
  <si>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</si>
  <si>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</si>
  <si>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</si>
  <si>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</si>
  <si>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</si>
  <si>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</si>
  <si>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</si>
  <si>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</si>
  <si>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</si>
  <si>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</si>
  <si>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</si>
  <si>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</si>
  <si>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</si>
  <si>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</si>
  <si>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</si>
  <si>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</si>
  <si>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</si>
  <si>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</si>
  <si>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</si>
  <si>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</si>
  <si>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</si>
  <si>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</si>
  <si>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</si>
  <si>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</si>
  <si>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</si>
  <si>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</si>
  <si>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</si>
  <si>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</si>
  <si>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</si>
  <si>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</si>
  <si>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</si>
  <si>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</si>
  <si>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</si>
  <si>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</si>
  <si>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</si>
  <si>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</si>
  <si>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</si>
  <si>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</si>
  <si>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</si>
  <si>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</si>
  <si>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</si>
  <si>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</si>
  <si>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</si>
  <si>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</si>
  <si>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</si>
  <si>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</si>
  <si>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</si>
  <si>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</si>
  <si>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</si>
  <si>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</si>
  <si>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</si>
  <si>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</si>
  <si>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</si>
  <si>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</si>
  <si>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</si>
  <si>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</si>
  <si>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</si>
  <si>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</si>
  <si>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</si>
  <si>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</si>
  <si>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</si>
  <si>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</si>
  <si>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</si>
  <si>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</si>
  <si>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</si>
  <si>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</si>
  <si>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</si>
  <si>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</si>
  <si>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</si>
  <si>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</si>
  <si>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</si>
  <si>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</si>
  <si>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</si>
  <si>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</si>
  <si>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</si>
  <si>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</si>
  <si>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</si>
  <si>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</si>
  <si>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</si>
  <si>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</si>
  <si>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</si>
  <si>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</si>
  <si>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</si>
  <si>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</si>
  <si>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</si>
  <si>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</si>
  <si>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</si>
  <si>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</si>
  <si>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</si>
  <si>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</si>
  <si>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</si>
  <si>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</si>
  <si>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</si>
  <si>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</si>
  <si>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</si>
  <si>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</si>
  <si>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</si>
  <si>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</si>
  <si>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</si>
  <si>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</si>
  <si>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</si>
  <si>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</si>
  <si>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</si>
  <si>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</si>
  <si>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</si>
  <si>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</si>
  <si>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</si>
  <si>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</si>
  <si>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</si>
  <si>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</si>
  <si>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</si>
  <si>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</si>
  <si>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</si>
  <si>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</si>
  <si>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</si>
  <si>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</si>
  <si>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</si>
  <si>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</si>
  <si>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</si>
  <si>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</si>
  <si>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</si>
  <si>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</si>
  <si>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</si>
  <si>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</si>
  <si>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</si>
  <si>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</si>
  <si>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</si>
  <si>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</si>
  <si>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</si>
  <si>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</si>
  <si>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</si>
  <si>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</si>
  <si>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</si>
  <si>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</si>
  <si>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</si>
  <si>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</si>
  <si>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</si>
  <si>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</si>
  <si>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</si>
  <si>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</si>
  <si>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</si>
  <si>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</si>
  <si>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</si>
  <si>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</si>
  <si>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</si>
  <si>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</si>
  <si>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</si>
  <si>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</si>
  <si>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</si>
  <si>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</si>
  <si>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</si>
  <si>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</si>
  <si>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</si>
  <si>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</si>
  <si>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</si>
  <si>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</si>
  <si>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</si>
  <si>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</si>
  <si>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</si>
  <si>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</si>
  <si>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</si>
  <si>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</si>
  <si>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</si>
  <si>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</si>
  <si>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</si>
  <si>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</si>
  <si>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</si>
  <si>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</si>
  <si>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</si>
  <si>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</si>
  <si>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</si>
  <si>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</si>
  <si>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</si>
  <si>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</si>
  <si>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</si>
  <si>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</si>
  <si>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</si>
  <si>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</si>
  <si>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</si>
  <si>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</si>
  <si>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</si>
  <si>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</si>
  <si>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</si>
  <si>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</si>
  <si>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</si>
  <si>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</si>
  <si>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</si>
  <si>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</si>
  <si>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</si>
  <si>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</si>
  <si>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</si>
  <si>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</si>
  <si>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</si>
  <si>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</si>
  <si>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</si>
  <si>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</si>
  <si>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</si>
  <si>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</si>
  <si>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</si>
  <si>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</si>
  <si>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</si>
  <si>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</si>
  <si>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</si>
  <si>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</si>
  <si>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</si>
  <si>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</si>
  <si>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</si>
  <si>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</si>
  <si>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</si>
  <si>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</si>
  <si>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</si>
  <si>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</si>
  <si>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</si>
  <si>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</si>
  <si>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</si>
  <si>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</si>
  <si>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</si>
  <si>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</si>
  <si>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</si>
  <si>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</si>
  <si>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</si>
  <si>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</si>
  <si>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</si>
  <si>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</si>
  <si>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</si>
  <si>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</si>
  <si>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</si>
  <si>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</si>
  <si>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</si>
  <si>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</si>
  <si>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</si>
  <si>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</si>
  <si>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</si>
  <si>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</si>
  <si>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</si>
  <si>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</si>
  <si>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</si>
  <si>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</si>
  <si>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</si>
  <si>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</si>
  <si>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</si>
  <si>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</si>
  <si>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</si>
  <si>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</si>
  <si>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</si>
  <si>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</si>
  <si>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</si>
  <si>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</si>
  <si>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</si>
  <si>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</si>
  <si>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</si>
  <si>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</si>
  <si>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</si>
  <si>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</si>
  <si>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</si>
  <si>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</si>
  <si>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</si>
  <si>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</si>
  <si>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</si>
  <si>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</si>
  <si>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</si>
  <si>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</si>
  <si>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</si>
  <si>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</si>
  <si>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</si>
  <si>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</si>
  <si>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</si>
  <si>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</si>
  <si>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</si>
  <si>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</si>
  <si>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</si>
  <si>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</si>
  <si>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</si>
  <si>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</si>
  <si>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</si>
  <si>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</si>
  <si>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</si>
  <si>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</si>
  <si>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</si>
  <si>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</si>
  <si>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</si>
  <si>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</si>
  <si>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</si>
  <si>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</si>
  <si>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</si>
  <si>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</si>
  <si>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</si>
  <si>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</si>
  <si>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</si>
  <si>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</si>
  <si>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</si>
  <si>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</si>
  <si>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</si>
  <si>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</si>
  <si>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</si>
  <si>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</si>
  <si>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</si>
  <si>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</si>
  <si>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</si>
  <si>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</si>
  <si>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</si>
  <si>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</si>
  <si>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</si>
  <si>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</si>
  <si>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</si>
  <si>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</si>
  <si>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</si>
  <si>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</si>
  <si>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</si>
  <si>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</si>
  <si>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</si>
  <si>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</si>
  <si>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</si>
  <si>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</si>
  <si>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</si>
  <si>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</si>
  <si>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</si>
  <si>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</si>
  <si>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</si>
  <si>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</si>
  <si>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</si>
  <si>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</si>
  <si>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</si>
  <si>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</si>
  <si>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</si>
  <si>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</si>
  <si>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</si>
  <si>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</si>
  <si>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</si>
  <si>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</si>
  <si>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</si>
  <si>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</si>
  <si>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</si>
  <si>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</si>
  <si>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</si>
  <si>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</si>
  <si>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</si>
  <si>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</si>
  <si>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</si>
  <si>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</si>
  <si>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</si>
  <si>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</si>
  <si>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</si>
  <si>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</si>
  <si>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</si>
  <si>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</si>
  <si>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</si>
  <si>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</si>
  <si>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</si>
  <si>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</si>
  <si>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</si>
  <si>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</si>
  <si>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</si>
  <si>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</si>
  <si>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</si>
  <si>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</si>
  <si>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</si>
  <si>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</si>
  <si>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</si>
  <si>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</si>
  <si>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</si>
  <si>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</si>
  <si>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</si>
  <si>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</si>
  <si>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</si>
  <si>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</si>
  <si>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</si>
  <si>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</si>
  <si>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</si>
  <si>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</si>
  <si>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</si>
  <si>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</si>
  <si>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</si>
  <si>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</si>
  <si>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</si>
  <si>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</si>
  <si>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</si>
  <si>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</si>
  <si>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</si>
  <si>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</si>
  <si>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</si>
  <si>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</si>
  <si>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</si>
  <si>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</si>
  <si>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</si>
  <si>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</si>
  <si>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</si>
  <si>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</si>
  <si>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</si>
  <si>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</si>
  <si>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</si>
  <si>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</si>
  <si>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</si>
  <si>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</si>
  <si>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</si>
  <si>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</si>
  <si>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</si>
  <si>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</si>
  <si>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</si>
  <si>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</si>
  <si>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</si>
  <si>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</si>
  <si>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</si>
  <si>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</si>
  <si>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</si>
  <si>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</si>
  <si>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</si>
  <si>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</si>
  <si>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</si>
  <si>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</si>
  <si>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</si>
  <si>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</si>
  <si>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</si>
  <si>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</si>
  <si>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</si>
  <si>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</si>
  <si>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</si>
  <si>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</si>
  <si>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</si>
  <si>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</si>
  <si>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</si>
  <si>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</si>
  <si>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</si>
  <si>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</si>
  <si>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</si>
  <si>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</si>
  <si>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</si>
  <si>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</si>
  <si>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</si>
  <si>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</si>
  <si>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</si>
  <si>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</si>
  <si>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</si>
  <si>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</si>
  <si>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</si>
  <si>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</si>
  <si>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</si>
  <si>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</si>
  <si>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</si>
  <si>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</si>
  <si>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</si>
  <si>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</si>
  <si>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</si>
  <si>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</si>
  <si>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</si>
  <si>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</si>
  <si>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</si>
  <si>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</si>
  <si>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</si>
  <si>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</si>
  <si>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</si>
  <si>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</si>
  <si>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</si>
  <si>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</si>
  <si>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</si>
  <si>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</si>
  <si>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</si>
  <si>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</si>
  <si>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</si>
  <si>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</si>
  <si>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</si>
  <si>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</si>
  <si>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</si>
  <si>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</si>
  <si>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</si>
  <si>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</si>
  <si>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</si>
  <si>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</si>
  <si>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</si>
  <si>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</si>
  <si>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</si>
  <si>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</si>
  <si>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</si>
  <si>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</si>
  <si>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</si>
  <si>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</si>
  <si>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</si>
  <si>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</si>
  <si>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</si>
  <si>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</si>
  <si>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</si>
  <si>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</si>
  <si>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</si>
  <si>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</si>
  <si>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</si>
  <si>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</si>
  <si>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</si>
  <si>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</si>
  <si>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</si>
  <si>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</si>
  <si>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</si>
  <si>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</si>
  <si>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</si>
  <si>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</si>
  <si>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</si>
  <si>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</si>
  <si>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</si>
  <si>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</si>
  <si>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</si>
  <si>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</si>
  <si>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</si>
  <si>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</si>
  <si>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</si>
  <si>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</si>
  <si>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</si>
  <si>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</si>
  <si>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</si>
  <si>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</si>
  <si>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</si>
  <si>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</si>
  <si>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</si>
  <si>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</si>
  <si>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</si>
  <si>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</si>
  <si>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</si>
  <si>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</si>
  <si>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</si>
  <si>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</si>
  <si>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</si>
  <si>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</si>
  <si>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</si>
  <si>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</si>
  <si>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</si>
  <si>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</si>
  <si>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</si>
  <si>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</si>
  <si>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</si>
  <si>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</si>
  <si>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</si>
  <si>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</si>
  <si>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</si>
  <si>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</si>
  <si>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</si>
  <si>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</si>
  <si>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</si>
  <si>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</si>
  <si>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</si>
  <si>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</si>
  <si>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</si>
  <si>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</si>
  <si>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</si>
  <si>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</si>
  <si>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</si>
  <si>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</si>
  <si>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</si>
  <si>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</si>
  <si>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</si>
  <si>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</si>
  <si>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</si>
  <si>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</si>
  <si>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</si>
  <si>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</si>
  <si>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</si>
  <si>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</si>
  <si>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</si>
  <si>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</si>
  <si>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</si>
  <si>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</si>
  <si>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</si>
  <si>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</si>
  <si>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</si>
  <si>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</si>
  <si>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</si>
  <si>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</si>
  <si>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</si>
  <si>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</si>
  <si>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</si>
  <si>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</si>
  <si>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</si>
  <si>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</si>
  <si>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</si>
  <si>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</si>
  <si>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</si>
  <si>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</si>
  <si>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</si>
  <si>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</si>
  <si>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</si>
  <si>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</si>
  <si>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</si>
  <si>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</si>
  <si>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</si>
  <si>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</si>
  <si>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</si>
  <si>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</si>
  <si>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</si>
  <si>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</si>
  <si>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</si>
  <si>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</si>
  <si>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</si>
  <si>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</si>
  <si>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</si>
  <si>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</si>
  <si>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</si>
  <si>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</si>
  <si>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</si>
  <si>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</si>
  <si>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</si>
  <si>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</si>
  <si>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</si>
  <si>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</si>
  <si>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</si>
  <si>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</si>
  <si>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</si>
  <si>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</si>
  <si>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</si>
  <si>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</si>
  <si>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</si>
  <si>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</si>
  <si>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</si>
  <si>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</si>
  <si>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</si>
  <si>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</si>
  <si>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</si>
  <si>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</si>
  <si>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</si>
  <si>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</si>
  <si>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</si>
  <si>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</si>
  <si>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</si>
  <si>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</si>
  <si>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</si>
  <si>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</si>
  <si>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</si>
  <si>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</si>
  <si>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</si>
  <si>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</si>
  <si>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</si>
  <si>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</si>
  <si>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</si>
  <si>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</si>
  <si>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</si>
  <si>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</si>
  <si>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</si>
  <si>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</si>
  <si>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</si>
  <si>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</si>
  <si>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</si>
  <si>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</si>
  <si>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</si>
  <si>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</si>
  <si>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</si>
  <si>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</si>
  <si>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</si>
  <si>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</si>
  <si>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</si>
  <si>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</si>
  <si>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</si>
  <si>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</si>
  <si>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</si>
  <si>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</si>
  <si>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</si>
  <si>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</si>
  <si>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</si>
  <si>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</si>
  <si>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</si>
  <si>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</si>
  <si>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</si>
  <si>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</si>
  <si>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</si>
  <si>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</si>
  <si>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</si>
  <si>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</si>
  <si>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</si>
  <si>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</si>
  <si>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</si>
  <si>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</si>
  <si>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</si>
  <si>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</si>
  <si>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</si>
  <si>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</si>
  <si>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</si>
  <si>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</si>
  <si>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</si>
  <si>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</si>
  <si>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</si>
  <si>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</si>
  <si>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</si>
  <si>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</si>
  <si>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</si>
  <si>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</si>
  <si>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</si>
  <si>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</si>
  <si>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</si>
  <si>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</si>
  <si>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</si>
  <si>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</si>
  <si>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</si>
  <si>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</si>
  <si>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</si>
  <si>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</si>
  <si>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</si>
  <si>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</si>
  <si>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</si>
  <si>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</si>
  <si>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</si>
  <si>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</si>
  <si>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</si>
  <si>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</si>
  <si>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</si>
  <si>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</si>
  <si>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</si>
  <si>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</si>
  <si>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</si>
  <si>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</si>
  <si>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</si>
  <si>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</si>
  <si>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</si>
  <si>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</si>
  <si>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</si>
  <si>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</si>
  <si>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</si>
  <si>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</si>
  <si>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</si>
  <si>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</si>
  <si>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</si>
  <si>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</si>
  <si>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</si>
  <si>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269</t>
  </si>
  <si>
    <t>953941110</t>
  </si>
  <si>
    <t>Osazení drobných kovových výrobků bez jejich dodání s vysekáním kapes pro upevňovací prvky se zazděním, zabetonováním nebo zalitím schodišťového, balkónového nebo jiného zábradlí</t>
  </si>
  <si>
    <t>1211063580</t>
  </si>
  <si>
    <t>https://podminky.urs.cz/item/CS_URS_2025_01/953941110</t>
  </si>
  <si>
    <t>128,11 "podpěry pro schodišťové madlo T97-98, 101, 106-117</t>
  </si>
  <si>
    <t>270</t>
  </si>
  <si>
    <t>55342035-1</t>
  </si>
  <si>
    <t xml:space="preserve">podpěra pro dřevěné schodišťové madlo Pz 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</si>
  <si>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</si>
  <si>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</si>
  <si>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</si>
  <si>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</si>
  <si>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</si>
  <si>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</si>
  <si>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</si>
  <si>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</si>
  <si>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</si>
  <si>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</si>
  <si>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</si>
  <si>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</si>
  <si>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</si>
  <si>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</si>
  <si>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</si>
  <si>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</si>
  <si>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</si>
  <si>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</si>
  <si>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</si>
  <si>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</si>
  <si>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</si>
  <si>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</si>
  <si>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</si>
  <si>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</si>
  <si>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</si>
  <si>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</si>
  <si>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</si>
  <si>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</si>
  <si>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</si>
  <si>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</si>
  <si>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</si>
  <si>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</si>
  <si>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</si>
  <si>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</si>
  <si>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</si>
  <si>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</si>
  <si>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</si>
  <si>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</si>
  <si>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</si>
  <si>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</si>
  <si>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</si>
  <si>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</si>
  <si>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</si>
  <si>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</si>
  <si>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</si>
  <si>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</si>
  <si>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</si>
  <si>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</si>
  <si>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</si>
  <si>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</si>
  <si>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</si>
  <si>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</si>
  <si>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</si>
  <si>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</si>
  <si>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</si>
  <si>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</si>
  <si>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</si>
  <si>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</si>
  <si>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</si>
  <si>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</si>
  <si>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</si>
  <si>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</si>
  <si>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</si>
  <si>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</si>
  <si>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</si>
  <si>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</si>
  <si>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</si>
  <si>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</si>
  <si>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</si>
  <si>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</si>
  <si>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</si>
  <si>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</si>
  <si>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</si>
  <si>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</si>
  <si>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</si>
  <si>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</si>
  <si>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</si>
  <si>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</si>
  <si>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</si>
  <si>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</si>
  <si>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</si>
  <si>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</si>
  <si>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</si>
  <si>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</si>
  <si>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</si>
  <si>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</si>
  <si>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</si>
  <si>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</si>
  <si>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</si>
  <si>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</si>
  <si>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</si>
  <si>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</si>
  <si>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</si>
  <si>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</si>
  <si>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</si>
  <si>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</si>
  <si>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</si>
  <si>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</si>
  <si>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</si>
  <si>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</si>
  <si>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</si>
  <si>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</si>
  <si>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</si>
  <si>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</si>
  <si>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</si>
  <si>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</si>
  <si>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</si>
  <si>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</si>
  <si>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</si>
  <si>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</si>
  <si>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</si>
  <si>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</si>
  <si>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</si>
  <si>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</si>
  <si>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</si>
  <si>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</si>
  <si>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</si>
  <si>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</si>
  <si>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</si>
  <si>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</si>
  <si>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</si>
  <si>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</si>
  <si>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</si>
  <si>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</si>
  <si>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</si>
  <si>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</si>
  <si>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</si>
  <si>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</si>
  <si>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</si>
  <si>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</si>
  <si>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</si>
  <si>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</si>
  <si>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</si>
  <si>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</si>
  <si>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</si>
  <si>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</si>
  <si>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</si>
  <si>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</si>
  <si>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</si>
  <si>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</si>
  <si>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</si>
  <si>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</si>
  <si>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</si>
  <si>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</si>
  <si>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</si>
  <si>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</si>
  <si>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</si>
  <si>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</si>
  <si>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</si>
  <si>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</si>
  <si>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</si>
  <si>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</si>
  <si>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</si>
  <si>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</si>
  <si>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</si>
  <si>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</si>
  <si>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</si>
  <si>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</si>
  <si>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</si>
  <si>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</si>
  <si>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</si>
  <si>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</si>
  <si>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</si>
  <si>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</si>
  <si>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</si>
  <si>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</si>
  <si>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</si>
  <si>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</si>
  <si>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</si>
  <si>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</si>
  <si>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</si>
  <si>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</si>
  <si>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</si>
  <si>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</si>
  <si>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</si>
  <si>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</si>
  <si>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</si>
  <si>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</si>
  <si>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</si>
  <si>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</si>
  <si>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</si>
  <si>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</si>
  <si>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</si>
  <si>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</si>
  <si>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</si>
  <si>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</si>
  <si>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</si>
  <si>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</si>
  <si>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</si>
  <si>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</si>
  <si>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</si>
  <si>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</si>
  <si>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</si>
  <si>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</si>
  <si>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</si>
  <si>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</si>
  <si>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</si>
  <si>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</si>
  <si>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</si>
  <si>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</si>
  <si>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</si>
  <si>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</si>
  <si>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</si>
  <si>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</si>
  <si>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</si>
  <si>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</si>
  <si>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</si>
  <si>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</si>
  <si>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</si>
  <si>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</si>
  <si>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</si>
  <si>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</si>
  <si>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</si>
  <si>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</si>
  <si>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</si>
  <si>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</si>
  <si>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</si>
  <si>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</si>
  <si>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</si>
  <si>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</si>
  <si>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</si>
  <si>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</si>
  <si>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</si>
  <si>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</si>
  <si>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</si>
  <si>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</si>
  <si>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</si>
  <si>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</si>
  <si>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</si>
  <si>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</si>
  <si>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</si>
  <si>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</si>
  <si>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</si>
  <si>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</si>
  <si>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</si>
  <si>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</si>
  <si>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</si>
  <si>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</si>
  <si>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</si>
  <si>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</si>
  <si>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</si>
  <si>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</si>
  <si>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</si>
  <si>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</si>
  <si>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</si>
  <si>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</si>
  <si>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</si>
  <si>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</si>
  <si>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</si>
  <si>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</si>
  <si>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</si>
  <si>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</si>
  <si>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</si>
  <si>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</si>
  <si>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</si>
  <si>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</si>
  <si>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</si>
  <si>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</si>
  <si>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</si>
  <si>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</si>
  <si>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</si>
  <si>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</si>
  <si>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</si>
  <si>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</si>
  <si>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</si>
  <si>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</si>
  <si>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</si>
  <si>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</si>
  <si>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</si>
  <si>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</si>
  <si>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</si>
  <si>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</si>
  <si>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</si>
  <si>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</si>
  <si>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</si>
  <si>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</si>
  <si>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</si>
  <si>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</si>
  <si>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</si>
  <si>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</si>
  <si>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</si>
  <si>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</si>
  <si>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</si>
  <si>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</si>
  <si>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</si>
  <si>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</si>
  <si>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</si>
  <si>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</si>
  <si>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</si>
  <si>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</si>
  <si>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</si>
  <si>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</si>
  <si>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</si>
  <si>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</si>
  <si>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</si>
  <si>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</si>
  <si>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</si>
  <si>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</si>
  <si>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</si>
  <si>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</si>
  <si>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</si>
  <si>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</si>
  <si>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</si>
  <si>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</si>
  <si>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</si>
  <si>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</si>
  <si>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</si>
  <si>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</si>
  <si>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</si>
  <si>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</si>
  <si>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</si>
  <si>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</si>
  <si>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</si>
  <si>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</si>
  <si>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</si>
  <si>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</si>
  <si>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</si>
  <si>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</si>
  <si>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</si>
  <si>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</si>
  <si>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</si>
  <si>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</si>
  <si>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</si>
  <si>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</si>
  <si>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</si>
  <si>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</si>
  <si>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</si>
  <si>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</si>
  <si>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</si>
  <si>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</si>
  <si>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</si>
  <si>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</si>
  <si>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</si>
  <si>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</si>
  <si>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</si>
  <si>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</si>
  <si>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</si>
  <si>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</si>
  <si>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</si>
  <si>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</si>
  <si>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</si>
  <si>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</si>
  <si>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</si>
  <si>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</si>
  <si>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</si>
  <si>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</si>
  <si>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</si>
  <si>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</si>
  <si>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</si>
  <si>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</si>
  <si>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</si>
  <si>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</si>
  <si>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</si>
  <si>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</si>
  <si>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</si>
  <si>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</si>
  <si>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</si>
  <si>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</si>
  <si>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</si>
  <si>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</si>
  <si>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</si>
  <si>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</si>
  <si>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</si>
  <si>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</si>
  <si>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</si>
  <si>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</si>
  <si>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</si>
  <si>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</si>
  <si>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</si>
  <si>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</si>
  <si>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</si>
  <si>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</si>
  <si>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</si>
  <si>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</si>
  <si>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</si>
  <si>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</si>
  <si>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</si>
  <si>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</si>
  <si>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</si>
  <si>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</si>
  <si>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</si>
  <si>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</si>
  <si>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</si>
  <si>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</si>
  <si>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</si>
  <si>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</si>
  <si>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</si>
  <si>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</si>
  <si>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</si>
  <si>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</si>
  <si>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</si>
  <si>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</si>
  <si>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</si>
  <si>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</si>
  <si>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</si>
  <si>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</si>
  <si>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</si>
  <si>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</si>
  <si>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</si>
  <si>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</si>
  <si>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</si>
  <si>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</si>
  <si>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</si>
  <si>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</si>
  <si>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</si>
  <si>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</si>
  <si>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</si>
  <si>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</si>
  <si>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</si>
  <si>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</si>
  <si>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</si>
  <si>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</si>
  <si>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</si>
  <si>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</si>
  <si>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</si>
  <si>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</si>
  <si>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</si>
  <si>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</si>
  <si>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</si>
  <si>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</si>
  <si>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</si>
  <si>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</si>
  <si>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</si>
  <si>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</si>
  <si>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</si>
  <si>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</si>
  <si>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</si>
  <si>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</si>
  <si>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</si>
  <si>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</si>
  <si>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</si>
  <si>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</si>
  <si>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</si>
  <si>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</si>
  <si>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</si>
  <si>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</si>
  <si>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</si>
  <si>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</si>
  <si>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</si>
  <si>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</si>
  <si>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</si>
  <si>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</si>
  <si>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</si>
  <si>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</si>
  <si>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</si>
  <si>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</si>
  <si>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</si>
  <si>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</si>
  <si>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</si>
  <si>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</si>
  <si>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</si>
  <si>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</si>
  <si>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</si>
  <si>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</si>
  <si>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</si>
  <si>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</si>
  <si>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</si>
  <si>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</si>
  <si>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</si>
  <si>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</si>
  <si>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</si>
  <si>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</si>
  <si>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</si>
  <si>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</si>
  <si>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</si>
  <si>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</si>
  <si>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</si>
  <si>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</si>
  <si>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</si>
  <si>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</si>
  <si>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</si>
  <si>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</si>
  <si>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</si>
  <si>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</si>
  <si>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</si>
  <si>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</si>
  <si>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</si>
  <si>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</si>
  <si>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</si>
  <si>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</si>
  <si>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</si>
  <si>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</si>
  <si>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</si>
  <si>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</si>
  <si>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</si>
  <si>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</si>
  <si>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</si>
  <si>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</si>
  <si>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</si>
  <si>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</si>
  <si>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</si>
  <si>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</si>
  <si>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</si>
  <si>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</si>
  <si>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</si>
  <si>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</si>
  <si>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</si>
  <si>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</si>
  <si>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</si>
  <si>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</si>
  <si>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</si>
  <si>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</si>
  <si>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</si>
  <si>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</si>
  <si>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</si>
  <si>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</si>
  <si>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</si>
  <si>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</si>
  <si>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</si>
  <si>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</si>
  <si>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</si>
  <si>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</si>
  <si>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</si>
  <si>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</si>
  <si>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</si>
  <si>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</si>
  <si>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</si>
  <si>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</si>
  <si>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</si>
  <si>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</si>
  <si>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</si>
  <si>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</si>
  <si>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</si>
  <si>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</si>
  <si>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</si>
  <si>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</si>
  <si>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</si>
  <si>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</si>
  <si>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</si>
  <si>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</si>
  <si>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</si>
  <si>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</si>
  <si>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</si>
  <si>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</si>
  <si>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</si>
  <si>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</si>
  <si>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</si>
  <si>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</si>
  <si>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</si>
  <si>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</si>
  <si>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</si>
  <si>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</si>
  <si>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</si>
  <si>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</si>
  <si>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</si>
  <si>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</si>
  <si>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</si>
  <si>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</si>
  <si>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</si>
  <si>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</si>
  <si>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</si>
  <si>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</si>
  <si>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</si>
  <si>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</si>
  <si>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</si>
  <si>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</si>
  <si>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</si>
  <si>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</si>
  <si>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</si>
  <si>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</si>
  <si>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</si>
  <si>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</si>
  <si>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</si>
  <si>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</si>
  <si>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</si>
  <si>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</si>
  <si>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</si>
  <si>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</si>
  <si>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</si>
  <si>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</si>
  <si>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</si>
  <si>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</si>
  <si>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</si>
  <si>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</si>
  <si>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</si>
  <si>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</si>
  <si>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</si>
  <si>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</si>
  <si>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</si>
  <si>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</si>
  <si>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</si>
  <si>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</si>
  <si>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</si>
  <si>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</si>
  <si>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</si>
  <si>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</si>
  <si>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</si>
  <si>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</si>
  <si>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</si>
  <si>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</si>
  <si>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</si>
  <si>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</si>
  <si>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</si>
  <si>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</si>
  <si>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</si>
  <si>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</si>
  <si>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</si>
  <si>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</si>
  <si>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</si>
  <si>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</si>
  <si>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</si>
  <si>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</si>
  <si>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</si>
  <si>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</si>
  <si>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</si>
  <si>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</si>
  <si>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</si>
  <si>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</si>
  <si>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</si>
  <si>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</si>
  <si>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</si>
  <si>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</si>
  <si>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</si>
  <si>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</si>
  <si>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</si>
  <si>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</si>
  <si>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</si>
  <si>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</si>
  <si>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</si>
  <si>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</si>
  <si>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</si>
  <si>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</si>
  <si>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</si>
  <si>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</si>
  <si>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</si>
  <si>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</si>
  <si>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</si>
  <si>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</si>
  <si>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</si>
  <si>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</si>
  <si>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</si>
  <si>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</si>
  <si>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</si>
  <si>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</si>
  <si>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</si>
  <si>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</si>
  <si>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</si>
  <si>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</si>
  <si>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</si>
  <si>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</si>
  <si>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</si>
  <si>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</si>
  <si>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</si>
  <si>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</si>
  <si>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</si>
  <si>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</si>
  <si>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</si>
  <si>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</si>
  <si>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</si>
  <si>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</si>
  <si>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</si>
  <si>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</si>
  <si>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</si>
  <si>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</si>
  <si>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</si>
  <si>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</si>
  <si>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</si>
  <si>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</si>
  <si>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</si>
  <si>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</si>
  <si>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</si>
  <si>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</si>
  <si>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</si>
  <si>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</si>
  <si>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</si>
  <si>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</si>
  <si>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</si>
  <si>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</si>
  <si>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</si>
  <si>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</si>
  <si>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</si>
  <si>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</si>
  <si>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</si>
  <si>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</si>
  <si>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</si>
  <si>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</si>
  <si>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</si>
  <si>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</si>
  <si>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</si>
  <si>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</si>
  <si>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</si>
  <si>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</si>
  <si>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</si>
  <si>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</si>
  <si>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</si>
  <si>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</si>
  <si>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</si>
  <si>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</si>
  <si>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</si>
  <si>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</si>
  <si>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</si>
  <si>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</si>
  <si>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</si>
  <si>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</si>
  <si>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</si>
  <si>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</si>
  <si>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</si>
  <si>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</si>
  <si>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</si>
  <si>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</si>
  <si>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</si>
  <si>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</si>
  <si>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</si>
  <si>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</si>
  <si>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</si>
  <si>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</si>
  <si>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</si>
  <si>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</si>
  <si>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</si>
  <si>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</si>
  <si>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</si>
  <si>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</si>
  <si>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</si>
  <si>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</si>
  <si>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</si>
  <si>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</si>
  <si>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</si>
  <si>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</si>
  <si>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</si>
  <si>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</si>
  <si>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</si>
  <si>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</si>
  <si>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</si>
  <si>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</si>
  <si>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</si>
  <si>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</si>
  <si>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</si>
  <si>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</si>
  <si>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</si>
  <si>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</si>
  <si>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</si>
  <si>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</si>
  <si>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</si>
  <si>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</si>
  <si>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</si>
  <si>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</si>
  <si>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</si>
  <si>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</si>
  <si>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</si>
  <si>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</si>
  <si>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</si>
  <si>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</si>
  <si>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</si>
  <si>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</si>
  <si>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</si>
  <si>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</si>
  <si>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</si>
  <si>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</si>
  <si>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</si>
  <si>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</si>
  <si>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</si>
  <si>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</si>
  <si>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</si>
  <si>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</si>
  <si>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</si>
  <si>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</si>
  <si>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</si>
  <si>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</si>
  <si>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</si>
  <si>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</si>
  <si>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</si>
  <si>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</si>
  <si>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</si>
  <si>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</si>
  <si>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</si>
  <si>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</si>
  <si>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</si>
  <si>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</si>
  <si>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</si>
  <si>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</si>
  <si>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</si>
  <si>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</si>
  <si>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</si>
  <si>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</si>
  <si>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</si>
  <si>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</si>
  <si>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</si>
  <si>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</si>
  <si>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</si>
  <si>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</si>
  <si>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</si>
  <si>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</si>
  <si>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</si>
  <si>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</si>
  <si>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</si>
  <si>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</si>
  <si>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</si>
  <si>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</si>
  <si>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</si>
  <si>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</si>
  <si>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</si>
  <si>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</si>
  <si>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</si>
  <si>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</si>
  <si>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</si>
  <si>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</si>
  <si>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</si>
  <si>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</si>
  <si>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</si>
  <si>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</si>
  <si>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</si>
  <si>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</si>
  <si>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</si>
  <si>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</si>
  <si>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</si>
  <si>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</si>
  <si>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</si>
  <si>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</si>
  <si>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</si>
  <si>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</si>
  <si>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</si>
  <si>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</si>
  <si>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</si>
  <si>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</si>
  <si>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</si>
  <si>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</si>
  <si>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</si>
  <si>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</si>
  <si>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</si>
  <si>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</si>
  <si>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</si>
  <si>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</si>
  <si>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</si>
  <si>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</si>
  <si>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</si>
  <si>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</si>
  <si>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</si>
  <si>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</si>
  <si>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</si>
  <si>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</si>
  <si>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</si>
  <si>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</si>
  <si>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</si>
  <si>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</si>
  <si>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</si>
  <si>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</si>
  <si>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</si>
  <si>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</si>
  <si>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</si>
  <si>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</si>
  <si>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</si>
  <si>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</si>
  <si>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</si>
  <si>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</si>
  <si>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</si>
  <si>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</si>
  <si>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</si>
  <si>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</si>
  <si>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</si>
  <si>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</si>
  <si>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</si>
  <si>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</si>
  <si>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</si>
  <si>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</si>
  <si>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</si>
  <si>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</si>
  <si>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</si>
  <si>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</si>
  <si>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</si>
  <si>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</si>
  <si>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</si>
  <si>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</si>
  <si>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</si>
  <si>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</si>
  <si>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</si>
  <si>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</si>
  <si>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</si>
  <si>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</si>
  <si>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</si>
  <si>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</si>
  <si>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</si>
  <si>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</si>
  <si>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</si>
  <si>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</si>
  <si>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</si>
  <si>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</si>
  <si>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</si>
  <si>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</si>
  <si>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</si>
  <si>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</si>
  <si>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</si>
  <si>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</si>
  <si>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</si>
  <si>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</si>
  <si>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</si>
  <si>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</si>
  <si>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</si>
  <si>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</si>
  <si>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</si>
  <si>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</si>
  <si>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</si>
  <si>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</si>
  <si>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</si>
  <si>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</si>
  <si>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</si>
  <si>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</si>
  <si>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</si>
  <si>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</si>
  <si>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</si>
  <si>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</si>
  <si>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</si>
  <si>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</si>
  <si>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</si>
  <si>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</si>
  <si>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</si>
  <si>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</si>
  <si>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</si>
  <si>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</si>
  <si>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</si>
  <si>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</si>
  <si>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</si>
  <si>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</si>
  <si>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</si>
  <si>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</si>
  <si>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</si>
  <si>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</si>
  <si>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</si>
  <si>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</si>
  <si>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</si>
  <si>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</si>
  <si>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</si>
  <si>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</si>
  <si>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</si>
  <si>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</si>
  <si>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</si>
  <si>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</si>
  <si>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</si>
  <si>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</si>
  <si>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</si>
  <si>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</si>
  <si>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</si>
  <si>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</si>
  <si>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</si>
  <si>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</si>
  <si>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</si>
  <si>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</si>
  <si>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</si>
  <si>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</si>
  <si>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</si>
  <si>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</si>
  <si>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</si>
  <si>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</si>
  <si>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</si>
  <si>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</si>
  <si>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</si>
  <si>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</si>
  <si>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</si>
  <si>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</si>
  <si>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</si>
  <si>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</si>
  <si>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</si>
  <si>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</si>
  <si>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</si>
  <si>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</si>
  <si>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</si>
  <si>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</si>
  <si>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</si>
  <si>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</si>
  <si>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</si>
  <si>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</si>
  <si>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</si>
  <si>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</si>
  <si>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</si>
  <si>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</si>
  <si>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</si>
  <si>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</si>
  <si>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</si>
  <si>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</si>
  <si>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</si>
  <si>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</si>
  <si>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</si>
  <si>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</si>
  <si>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</si>
  <si>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</si>
  <si>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</si>
  <si>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</si>
  <si>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</si>
  <si>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</si>
  <si>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</si>
  <si>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</si>
  <si>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</si>
  <si>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</si>
  <si>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</si>
  <si>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</si>
  <si>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</si>
  <si>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</si>
  <si>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</si>
  <si>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</si>
  <si>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</si>
  <si>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</si>
  <si>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</si>
  <si>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</si>
  <si>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</si>
  <si>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</si>
  <si>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</si>
  <si>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</si>
  <si>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</si>
  <si>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</si>
  <si>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</si>
  <si>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</si>
  <si>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</si>
  <si>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</si>
  <si>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</si>
  <si>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</si>
  <si>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</si>
  <si>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</si>
  <si>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</si>
  <si>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</si>
  <si>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</si>
  <si>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</si>
  <si>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</si>
  <si>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</si>
  <si>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</si>
  <si>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</si>
  <si>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</si>
  <si>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</si>
  <si>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</si>
  <si>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</si>
  <si>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</si>
  <si>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</si>
  <si>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</si>
  <si>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</si>
  <si>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</si>
  <si>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</si>
  <si>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</si>
  <si>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</si>
  <si>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</si>
  <si>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</si>
  <si>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</si>
  <si>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</si>
  <si>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</si>
  <si>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</si>
  <si>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</si>
  <si>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</si>
  <si>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</si>
  <si>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</si>
  <si>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</si>
  <si>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</si>
  <si>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</si>
  <si>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</si>
  <si>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</si>
  <si>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</si>
  <si>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</si>
  <si>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</si>
  <si>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</si>
  <si>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</si>
  <si>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</si>
  <si>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</si>
  <si>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</si>
  <si>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</si>
  <si>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</si>
  <si>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</si>
  <si>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</si>
  <si>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</si>
  <si>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</si>
  <si>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</si>
  <si>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</si>
  <si>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</si>
  <si>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</si>
  <si>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</si>
  <si>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</si>
  <si>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</si>
  <si>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</si>
  <si>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</si>
  <si>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</si>
  <si>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</si>
  <si>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</si>
  <si>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</si>
  <si>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</si>
  <si>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</si>
  <si>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</si>
  <si>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</si>
  <si>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</si>
  <si>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</si>
  <si>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</si>
  <si>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</si>
  <si>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</si>
  <si>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</si>
  <si>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</si>
  <si>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</si>
  <si>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</si>
  <si>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</si>
  <si>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</si>
  <si>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</si>
  <si>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</si>
  <si>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</si>
  <si>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</si>
  <si>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</si>
  <si>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</si>
  <si>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</si>
  <si>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</si>
  <si>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</si>
  <si>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</si>
  <si>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</si>
  <si>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</si>
  <si>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</si>
  <si>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</si>
  <si>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</si>
  <si>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</si>
  <si>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</si>
  <si>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</si>
  <si>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</si>
  <si>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</si>
  <si>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</si>
  <si>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</si>
  <si>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</si>
  <si>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</si>
  <si>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</si>
  <si>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</si>
  <si>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</si>
  <si>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</si>
  <si>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</si>
  <si>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</si>
  <si>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</si>
  <si>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</si>
  <si>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</si>
  <si>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</si>
  <si>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</si>
  <si>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</si>
  <si>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</si>
  <si>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</si>
  <si>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</si>
  <si>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</si>
  <si>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</si>
  <si>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</si>
  <si>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</si>
  <si>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</si>
  <si>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</si>
  <si>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</si>
  <si>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</si>
  <si>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</si>
  <si>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</si>
  <si>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</si>
  <si>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</si>
  <si>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</si>
  <si>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</si>
  <si>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</si>
  <si>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</si>
  <si>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</si>
  <si>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</si>
  <si>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</si>
  <si>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</si>
  <si>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</si>
  <si>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</si>
  <si>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</si>
  <si>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</si>
  <si>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</si>
  <si>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</si>
  <si>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</si>
  <si>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</si>
  <si>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</si>
  <si>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</si>
  <si>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</si>
  <si>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</si>
  <si>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</si>
  <si>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</si>
  <si>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</si>
  <si>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</si>
  <si>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</si>
  <si>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</si>
  <si>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</si>
  <si>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</si>
  <si>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</si>
  <si>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</si>
  <si>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</si>
  <si>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</si>
  <si>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</si>
  <si>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</si>
  <si>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</si>
  <si>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</si>
  <si>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</si>
  <si>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</si>
  <si>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</si>
  <si>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</si>
  <si>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</si>
  <si>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</si>
  <si>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</si>
  <si>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</si>
  <si>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</si>
  <si>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</si>
  <si>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</si>
  <si>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</si>
  <si>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</si>
  <si>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</si>
  <si>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</si>
  <si>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</si>
  <si>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</si>
  <si>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</si>
  <si>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</si>
  <si>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</si>
  <si>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</si>
  <si>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</si>
  <si>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</si>
  <si>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</si>
  <si>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</si>
  <si>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</si>
  <si>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</si>
  <si>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</si>
  <si>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</si>
  <si>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</si>
  <si>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</si>
  <si>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</si>
  <si>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</si>
  <si>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</si>
  <si>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</si>
  <si>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</si>
  <si>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</si>
  <si>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</si>
  <si>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</si>
  <si>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</si>
  <si>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</si>
  <si>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</si>
  <si>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</si>
  <si>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</si>
  <si>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</si>
  <si>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</si>
  <si>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</si>
  <si>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</si>
  <si>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</si>
  <si>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</si>
  <si>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</si>
  <si>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</si>
  <si>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</si>
  <si>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</si>
  <si>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</si>
  <si>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</si>
  <si>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</si>
  <si>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</si>
  <si>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</si>
  <si>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</si>
  <si>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</si>
  <si>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</si>
  <si>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</si>
  <si>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</si>
  <si>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</si>
  <si>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</si>
  <si>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</si>
  <si>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</si>
  <si>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</si>
  <si>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</si>
  <si>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</si>
  <si>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</si>
  <si>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</si>
  <si>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</si>
  <si>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</si>
  <si>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</si>
  <si>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</si>
  <si>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</si>
  <si>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</si>
  <si>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</si>
  <si>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</si>
  <si>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</si>
  <si>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</si>
  <si>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</si>
  <si>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</si>
  <si>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</si>
  <si>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</si>
  <si>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</si>
  <si>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</si>
  <si>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</si>
  <si>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</si>
  <si>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</si>
  <si>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</si>
  <si>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</si>
  <si>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</si>
  <si>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</si>
  <si>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</si>
  <si>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</si>
  <si>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</si>
  <si>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</si>
  <si>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</si>
  <si>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</si>
  <si>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</si>
  <si>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</si>
  <si>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</si>
  <si>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</si>
  <si>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</si>
  <si>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</si>
  <si>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</si>
  <si>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</si>
  <si>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</si>
  <si>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</si>
  <si>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</si>
  <si>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</si>
  <si>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</si>
  <si>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</si>
  <si>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</si>
  <si>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</si>
  <si>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</si>
  <si>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</si>
  <si>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</si>
  <si>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</si>
  <si>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</si>
  <si>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</si>
  <si>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</si>
  <si>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</si>
  <si>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</si>
  <si>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</si>
  <si>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</si>
  <si>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</si>
  <si>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</si>
  <si>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</si>
  <si>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</si>
  <si>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</si>
  <si>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</si>
  <si>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</si>
  <si>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</si>
  <si>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</si>
  <si>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</si>
  <si>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</si>
  <si>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</si>
  <si>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</si>
  <si>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</si>
  <si>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</si>
  <si>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</si>
  <si>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</si>
  <si>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</si>
  <si>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</si>
  <si>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</si>
  <si>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</si>
  <si>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</si>
  <si>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</si>
  <si>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</si>
  <si>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</si>
  <si>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</si>
  <si>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</si>
  <si>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</si>
  <si>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</si>
  <si>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</si>
  <si>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</si>
  <si>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</si>
  <si>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</si>
  <si>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</si>
  <si>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</si>
  <si>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</si>
  <si>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</si>
  <si>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</si>
  <si>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</si>
  <si>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</si>
  <si>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</si>
  <si>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</si>
  <si>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</si>
  <si>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</si>
  <si>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</si>
  <si>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</si>
  <si>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</si>
  <si>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</si>
  <si>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</si>
  <si>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</si>
  <si>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</si>
  <si>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</si>
  <si>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</si>
  <si>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</si>
  <si>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</si>
  <si>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</si>
  <si>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</si>
  <si>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</si>
  <si>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</si>
  <si>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</si>
  <si>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</si>
  <si>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</si>
  <si>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</si>
  <si>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</si>
  <si>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</si>
  <si>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</si>
  <si>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</si>
  <si>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</si>
  <si>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</si>
  <si>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</si>
  <si>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</si>
  <si>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</si>
  <si>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</si>
  <si>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</si>
  <si>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</si>
  <si>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</si>
  <si>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</si>
  <si>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</si>
  <si>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</si>
  <si>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</si>
  <si>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</si>
  <si>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</si>
  <si>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</si>
  <si>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</si>
  <si>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</si>
  <si>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</si>
  <si>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</si>
  <si>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</si>
  <si>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</si>
  <si>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</si>
  <si>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</si>
  <si>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</si>
  <si>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</si>
  <si>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</si>
  <si>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</si>
  <si>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</si>
  <si>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</si>
  <si>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</si>
  <si>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</si>
  <si>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</si>
  <si>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</si>
  <si>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</si>
  <si>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</si>
  <si>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</si>
  <si>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</si>
  <si>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</si>
  <si>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</si>
  <si>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</si>
  <si>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</si>
  <si>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</si>
  <si>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</si>
  <si>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</si>
  <si>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</si>
  <si>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</si>
  <si>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</si>
  <si>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</si>
  <si>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</si>
  <si>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</si>
  <si>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</si>
  <si>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</si>
  <si>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</si>
  <si>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</si>
  <si>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</si>
  <si>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</si>
  <si>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</si>
  <si>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</si>
  <si>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</si>
  <si>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</si>
  <si>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</si>
  <si>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</si>
  <si>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</si>
  <si>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</si>
  <si>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</si>
  <si>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</si>
  <si>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</si>
  <si>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</si>
  <si>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</si>
  <si>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</si>
  <si>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</si>
  <si>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</si>
  <si>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</si>
  <si>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</si>
  <si>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</si>
  <si>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</si>
  <si>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</si>
  <si>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</si>
  <si>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</si>
  <si>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</si>
  <si>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</si>
  <si>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</si>
  <si>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</si>
  <si>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</si>
  <si>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</si>
  <si>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</si>
  <si>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</si>
  <si>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</si>
  <si>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</si>
  <si>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</si>
  <si>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</si>
  <si>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</si>
  <si>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</si>
  <si>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</si>
  <si>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</si>
  <si>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</si>
  <si>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</si>
  <si>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</si>
  <si>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</si>
  <si>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</si>
  <si>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</si>
  <si>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</si>
  <si>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</si>
  <si>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</si>
  <si>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</si>
  <si>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</si>
  <si>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</si>
  <si>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</si>
  <si>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</si>
  <si>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</si>
  <si>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</si>
  <si>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</si>
  <si>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</si>
  <si>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</si>
  <si>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</si>
  <si>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</si>
  <si>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</si>
  <si>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</si>
  <si>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</si>
  <si>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</si>
  <si>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</si>
  <si>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</si>
  <si>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</si>
  <si>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</si>
  <si>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</si>
  <si>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</si>
  <si>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</si>
  <si>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</si>
  <si>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</si>
  <si>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</si>
  <si>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</si>
  <si>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</si>
  <si>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</si>
  <si>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</si>
  <si>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</si>
  <si>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</si>
  <si>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</si>
  <si>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</si>
  <si>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</si>
  <si>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</si>
  <si>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</si>
  <si>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</si>
  <si>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</si>
  <si>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</si>
  <si>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</si>
  <si>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</si>
  <si>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</si>
  <si>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</si>
  <si>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</si>
  <si>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</si>
  <si>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</si>
  <si>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</si>
  <si>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</si>
  <si>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</si>
  <si>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</si>
  <si>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</si>
  <si>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</si>
  <si>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</si>
  <si>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</si>
  <si>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</si>
  <si>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</si>
  <si>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</si>
  <si>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</si>
  <si>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</si>
  <si>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</si>
  <si>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</si>
  <si>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</si>
  <si>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</si>
  <si>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</si>
  <si>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</si>
  <si>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</si>
  <si>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</si>
  <si>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</si>
  <si>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</si>
  <si>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</si>
  <si>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</si>
  <si>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</si>
  <si>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</si>
  <si>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</si>
  <si>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</si>
  <si>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</si>
  <si>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</si>
  <si>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</si>
  <si>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</si>
  <si>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</si>
  <si>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</si>
  <si>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</si>
  <si>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</si>
  <si>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</si>
  <si>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</si>
  <si>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</si>
  <si>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</si>
  <si>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</si>
  <si>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</si>
  <si>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</si>
  <si>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</si>
  <si>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</si>
  <si>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</si>
  <si>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</si>
  <si>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</si>
  <si>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</si>
  <si>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</si>
  <si>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</si>
  <si>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</si>
  <si>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</si>
  <si>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</si>
  <si>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</si>
  <si>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</si>
  <si>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</si>
  <si>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</si>
  <si>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</si>
  <si>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</si>
  <si>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</si>
  <si>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</si>
  <si>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</si>
  <si>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</si>
  <si>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</si>
  <si>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</si>
  <si>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</si>
  <si>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</si>
  <si>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</si>
  <si>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</si>
  <si>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</si>
  <si>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</si>
  <si>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</si>
  <si>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</si>
  <si>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</si>
  <si>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</si>
  <si>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</si>
  <si>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</si>
  <si>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</si>
  <si>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</si>
  <si>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</si>
  <si>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</si>
  <si>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</si>
  <si>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</si>
  <si>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</si>
  <si>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</si>
  <si>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</si>
  <si>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</si>
  <si>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</si>
  <si>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</si>
  <si>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</si>
  <si>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</si>
  <si>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</si>
  <si>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</si>
  <si>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</si>
  <si>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</si>
  <si>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</si>
  <si>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</si>
  <si>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</si>
  <si>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</si>
  <si>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</si>
  <si>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</si>
  <si>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</si>
  <si>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</si>
  <si>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</si>
  <si>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</si>
  <si>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</si>
  <si>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</si>
  <si>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</si>
  <si>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</si>
  <si>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</si>
  <si>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</si>
  <si>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</si>
  <si>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</si>
  <si>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</si>
  <si>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</si>
  <si>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</si>
  <si>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</si>
  <si>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</si>
  <si>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</si>
  <si>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</si>
  <si>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</si>
  <si>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</si>
  <si>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</si>
  <si>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</si>
  <si>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</si>
  <si>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</si>
  <si>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</si>
  <si>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</si>
  <si>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</si>
  <si>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</si>
  <si>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</si>
  <si>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</si>
  <si>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</si>
  <si>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</si>
  <si>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</si>
  <si>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</si>
  <si>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</si>
  <si>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</si>
  <si>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</si>
  <si>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</si>
  <si>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</si>
  <si>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</si>
  <si>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</si>
  <si>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</si>
  <si>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</si>
  <si>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</si>
  <si>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</si>
  <si>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</si>
  <si>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</si>
  <si>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</si>
  <si>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</si>
  <si>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</si>
  <si>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</si>
  <si>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</si>
  <si>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</si>
  <si>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</si>
  <si>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</si>
  <si>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</si>
  <si>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</si>
  <si>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</si>
  <si>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</si>
  <si>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</si>
  <si>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</si>
  <si>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</si>
  <si>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</si>
  <si>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</si>
  <si>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</si>
  <si>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</si>
  <si>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</si>
  <si>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</si>
  <si>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</si>
  <si>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</si>
  <si>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</si>
  <si>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</si>
  <si>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</si>
  <si>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</si>
  <si>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</si>
  <si>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</si>
  <si>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</si>
  <si>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</si>
  <si>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</si>
  <si>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</si>
  <si>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</si>
  <si>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</si>
  <si>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</si>
  <si>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</si>
  <si>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</si>
  <si>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</si>
  <si>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</si>
  <si>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</si>
  <si>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</si>
  <si>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</si>
  <si>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</si>
  <si>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</si>
  <si>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</si>
  <si>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</si>
  <si>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</si>
  <si>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</si>
  <si>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</si>
  <si>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</si>
  <si>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</si>
  <si>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</si>
  <si>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</si>
  <si>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</si>
  <si>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</si>
  <si>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</si>
  <si>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</si>
  <si>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</si>
  <si>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</si>
  <si>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</si>
  <si>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</si>
  <si>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</si>
  <si>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</si>
  <si>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</si>
  <si>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</si>
  <si>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</si>
  <si>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</si>
  <si>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</si>
  <si>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</si>
  <si>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</si>
  <si>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</si>
  <si>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</si>
  <si>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</si>
  <si>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</si>
  <si>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</si>
  <si>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</si>
  <si>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</si>
  <si>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</si>
  <si>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</si>
  <si>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</si>
  <si>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</si>
  <si>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</si>
  <si>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</si>
  <si>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</si>
  <si>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</si>
  <si>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</si>
  <si>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</si>
  <si>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</si>
  <si>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</si>
  <si>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</si>
  <si>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</si>
  <si>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</si>
  <si>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</si>
  <si>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</si>
  <si>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</si>
  <si>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</si>
  <si>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</si>
  <si>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</si>
  <si>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</si>
  <si>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</si>
  <si>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</si>
  <si>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</si>
  <si>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</si>
  <si>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</si>
  <si>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</si>
  <si>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</si>
  <si>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</si>
  <si>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</si>
  <si>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</si>
  <si>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</si>
  <si>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</si>
  <si>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</si>
  <si>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</si>
  <si>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</si>
  <si>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</si>
  <si>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</si>
  <si>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</si>
  <si>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</si>
  <si>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</si>
  <si>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</si>
  <si>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</si>
  <si>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</si>
  <si>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</si>
  <si>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</si>
  <si>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</si>
  <si>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</si>
  <si>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</si>
  <si>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</si>
  <si>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</si>
  <si>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</si>
  <si>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</si>
  <si>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</si>
  <si>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</si>
  <si>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</si>
  <si>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</si>
  <si>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</si>
  <si>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</si>
  <si>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</si>
  <si>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</si>
  <si>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</si>
  <si>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</si>
  <si>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</si>
  <si>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</si>
  <si>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</si>
  <si>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</si>
  <si>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</si>
  <si>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</si>
  <si>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</si>
  <si>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</si>
  <si>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</si>
  <si>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</si>
  <si>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</si>
  <si>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</si>
  <si>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</si>
  <si>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</si>
  <si>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</si>
  <si>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</si>
  <si>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</si>
  <si>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</si>
  <si>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</si>
  <si>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</si>
  <si>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</si>
  <si>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</si>
  <si>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</si>
  <si>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</si>
  <si>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</si>
  <si>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</si>
  <si>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</si>
  <si>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</si>
  <si>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</si>
  <si>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</si>
  <si>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</si>
  <si>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</si>
  <si>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</si>
  <si>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</si>
  <si>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</si>
  <si>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</si>
  <si>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</si>
  <si>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</si>
  <si>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</si>
  <si>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</si>
  <si>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</si>
  <si>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</si>
  <si>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</si>
  <si>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</si>
  <si>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</si>
  <si>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</si>
  <si>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</si>
  <si>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</si>
  <si>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</si>
  <si>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</si>
  <si>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</si>
  <si>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</si>
  <si>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</si>
  <si>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</si>
  <si>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</si>
  <si>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</si>
  <si>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</si>
  <si>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</si>
  <si>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</si>
  <si>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</si>
  <si>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</si>
  <si>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</si>
  <si>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</si>
  <si>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</si>
  <si>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</si>
  <si>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</si>
  <si>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</si>
  <si>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</si>
  <si>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</si>
  <si>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</si>
  <si>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</si>
  <si>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</si>
  <si>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</si>
  <si>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</si>
  <si>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</si>
  <si>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</si>
  <si>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</si>
  <si>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</si>
  <si>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</si>
  <si>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</si>
  <si>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</si>
  <si>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</si>
  <si>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</si>
  <si>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</si>
  <si>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</si>
  <si>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</si>
  <si>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</si>
  <si>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</si>
  <si>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</si>
  <si>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</si>
  <si>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</si>
  <si>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</si>
  <si>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</si>
  <si>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</si>
  <si>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</si>
  <si>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</si>
  <si>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</si>
  <si>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</si>
  <si>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</si>
  <si>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</si>
  <si>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</si>
  <si>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</si>
  <si>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</si>
  <si>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</si>
  <si>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</si>
  <si>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</si>
  <si>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</si>
  <si>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</si>
  <si>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</si>
  <si>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</si>
  <si>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</si>
  <si>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</si>
  <si>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</si>
  <si>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</si>
  <si>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</si>
  <si>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</si>
  <si>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</si>
  <si>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</si>
  <si>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</si>
  <si>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</si>
  <si>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</si>
  <si>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</si>
  <si>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</si>
  <si>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</si>
  <si>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</si>
  <si>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</si>
  <si>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</si>
  <si>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</si>
  <si>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</si>
  <si>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</si>
  <si>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</si>
  <si>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</si>
  <si>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</si>
  <si>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</si>
  <si>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</si>
  <si>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</si>
  <si>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</si>
  <si>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</si>
  <si>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</si>
  <si>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</si>
  <si>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</si>
  <si>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</si>
  <si>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</si>
  <si>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</si>
  <si>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</si>
  <si>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</si>
  <si>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</si>
  <si>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</si>
  <si>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</si>
  <si>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</si>
  <si>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</si>
  <si>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</si>
  <si>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</si>
  <si>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</si>
  <si>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</si>
  <si>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</si>
  <si>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</si>
  <si>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</si>
  <si>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</si>
  <si>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</si>
  <si>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</si>
  <si>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</si>
  <si>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</si>
  <si>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</si>
  <si>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</si>
  <si>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</si>
  <si>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</si>
  <si>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</si>
  <si>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</si>
  <si>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</si>
  <si>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</si>
  <si>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</si>
  <si>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</si>
  <si>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</si>
  <si>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</si>
  <si>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</si>
  <si>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</si>
  <si>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</si>
  <si>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</si>
  <si>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</si>
  <si>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</si>
  <si>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</si>
  <si>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</si>
  <si>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</si>
  <si>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</si>
  <si>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</si>
  <si>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</si>
  <si>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</si>
  <si>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</si>
  <si>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</si>
  <si>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</si>
  <si>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</si>
  <si>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</si>
  <si>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</si>
  <si>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</si>
  <si>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</si>
  <si>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</si>
  <si>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</si>
  <si>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</si>
  <si>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</si>
  <si>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</si>
  <si>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</si>
  <si>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</si>
  <si>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</si>
  <si>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</si>
  <si>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</si>
  <si>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</si>
  <si>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</si>
  <si>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</si>
  <si>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</si>
  <si>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</si>
  <si>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</si>
  <si>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</si>
  <si>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</si>
  <si>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</si>
  <si>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</si>
  <si>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</si>
  <si>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</si>
  <si>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</si>
  <si>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</si>
  <si>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</si>
  <si>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</si>
  <si>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</si>
  <si>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</si>
  <si>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</si>
  <si>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</si>
  <si>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</si>
  <si>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</si>
  <si>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</si>
  <si>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</si>
  <si>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</si>
  <si>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</si>
  <si>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</si>
  <si>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</si>
  <si>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</si>
  <si>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</si>
  <si>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</si>
  <si>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</si>
  <si>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</si>
  <si>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</si>
  <si>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</si>
  <si>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</si>
  <si>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</si>
  <si>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</si>
  <si>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</si>
  <si>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</si>
  <si>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</si>
  <si>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</si>
  <si>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</si>
  <si>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</si>
  <si>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</si>
  <si>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</si>
  <si>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</si>
  <si>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</si>
  <si>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</si>
  <si>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</si>
  <si>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</si>
  <si>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</si>
  <si>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</si>
  <si>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</si>
  <si>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</si>
  <si>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</si>
  <si>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</si>
  <si>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</si>
  <si>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</si>
  <si>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</si>
  <si>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</si>
  <si>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</si>
  <si>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</si>
  <si>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</si>
  <si>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</si>
  <si>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</si>
  <si>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</si>
  <si>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</si>
  <si>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</si>
  <si>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</si>
  <si>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</si>
  <si>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</si>
  <si>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</si>
  <si>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</si>
  <si>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</si>
  <si>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</si>
  <si>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</si>
  <si>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</si>
  <si>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</si>
  <si>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</si>
  <si>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</si>
  <si>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</si>
  <si>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</si>
  <si>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</si>
  <si>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</si>
  <si>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</si>
  <si>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</si>
  <si>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</si>
  <si>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</si>
  <si>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</si>
  <si>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</si>
  <si>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</si>
  <si>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</si>
  <si>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</si>
  <si>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</si>
  <si>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</si>
  <si>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</si>
  <si>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</si>
  <si>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</si>
  <si>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</si>
  <si>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</si>
  <si>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</si>
  <si>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</si>
  <si>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</si>
  <si>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</si>
  <si>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</si>
  <si>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</si>
  <si>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</si>
  <si>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</si>
  <si>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</si>
  <si>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</si>
  <si>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</si>
  <si>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</si>
  <si>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</si>
  <si>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</si>
  <si>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</si>
  <si>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</si>
  <si>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</si>
  <si>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</si>
  <si>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</si>
  <si>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</si>
  <si>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</si>
  <si>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</si>
  <si>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</si>
  <si>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</si>
  <si>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</si>
  <si>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</si>
  <si>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</si>
  <si>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</si>
  <si>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</si>
  <si>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</si>
  <si>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</si>
  <si>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</si>
  <si>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</si>
  <si>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</si>
  <si>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</si>
  <si>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</si>
  <si>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</si>
  <si>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</si>
  <si>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</si>
  <si>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</si>
  <si>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</si>
  <si>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</si>
  <si>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</si>
  <si>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</si>
  <si>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</si>
  <si>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</si>
  <si>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</si>
  <si>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</si>
  <si>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</si>
  <si>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</si>
  <si>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</si>
  <si>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</si>
  <si>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</si>
  <si>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</si>
  <si>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</si>
  <si>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</si>
  <si>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</si>
  <si>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</si>
  <si>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</si>
  <si>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</si>
  <si>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</si>
  <si>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</si>
  <si>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</si>
  <si>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</si>
  <si>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</si>
  <si>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</si>
  <si>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</si>
  <si>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</si>
  <si>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</si>
  <si>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</si>
  <si>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</si>
  <si>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</si>
  <si>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</si>
  <si>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</si>
  <si>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</si>
  <si>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</si>
  <si>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</si>
  <si>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</si>
  <si>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</si>
  <si>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</si>
  <si>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</si>
  <si>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</si>
  <si>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</si>
  <si>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</si>
  <si>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</si>
  <si>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</si>
  <si>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</si>
  <si>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</si>
  <si>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</si>
  <si>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</si>
  <si>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</si>
  <si>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</si>
  <si>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</si>
  <si>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</si>
  <si>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</si>
  <si>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</si>
  <si>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</si>
  <si>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</si>
  <si>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</si>
  <si>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</si>
  <si>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</si>
  <si>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</si>
  <si>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</si>
  <si>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</si>
  <si>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</si>
  <si>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</si>
  <si>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</si>
  <si>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</si>
  <si>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</si>
  <si>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</si>
  <si>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</si>
  <si>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</si>
  <si>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</si>
  <si>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</si>
  <si>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</si>
  <si>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</si>
  <si>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</si>
  <si>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</si>
  <si>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</si>
  <si>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</si>
  <si>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</si>
  <si>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</si>
  <si>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</si>
  <si>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</si>
  <si>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</si>
  <si>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</si>
  <si>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</si>
  <si>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</si>
  <si>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</si>
  <si>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</si>
  <si>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</si>
  <si>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</si>
  <si>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</si>
  <si>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</si>
  <si>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</si>
  <si>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</si>
  <si>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</si>
  <si>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</si>
  <si>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</si>
  <si>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</si>
  <si>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</si>
  <si>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</si>
  <si>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</si>
  <si>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</si>
  <si>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</si>
  <si>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</si>
  <si>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</si>
  <si>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</si>
  <si>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</si>
  <si>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</si>
  <si>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</si>
  <si>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</si>
  <si>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</si>
  <si>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</si>
  <si>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</si>
  <si>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</si>
  <si>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</si>
  <si>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</si>
  <si>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</si>
  <si>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</si>
  <si>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</si>
  <si>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</si>
  <si>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</si>
  <si>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</si>
  <si>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</si>
  <si>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</si>
  <si>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</si>
  <si>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</si>
  <si>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</si>
  <si>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</si>
  <si>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</si>
  <si>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</si>
  <si>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</si>
  <si>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</si>
  <si>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</si>
  <si>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</si>
  <si>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</si>
  <si>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</si>
  <si>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</si>
  <si>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</si>
  <si>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</si>
  <si>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</si>
  <si>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</si>
  <si>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</si>
  <si>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</si>
  <si>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</si>
  <si>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</si>
  <si>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</si>
  <si>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</si>
  <si>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</si>
  <si>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</si>
  <si>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</si>
  <si>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</si>
  <si>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</si>
  <si>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</si>
  <si>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</si>
  <si>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</si>
  <si>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</si>
  <si>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</si>
  <si>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</si>
  <si>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</si>
  <si>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</si>
  <si>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</si>
  <si>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</si>
  <si>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</si>
  <si>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</si>
  <si>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</si>
  <si>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</si>
  <si>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</si>
  <si>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</si>
  <si>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</si>
  <si>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</si>
  <si>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</si>
  <si>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</si>
  <si>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</si>
  <si>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</si>
  <si>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</si>
  <si>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</si>
  <si>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</si>
  <si>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</si>
  <si>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</si>
  <si>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</si>
  <si>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</si>
  <si>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</si>
  <si>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</si>
  <si>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</si>
  <si>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</si>
  <si>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</si>
  <si>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</si>
  <si>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</si>
  <si>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</si>
  <si>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</si>
  <si>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</si>
  <si>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</si>
  <si>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</si>
  <si>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</si>
  <si>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</si>
  <si>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</si>
  <si>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</si>
  <si>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</si>
  <si>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</si>
  <si>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</si>
  <si>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</si>
  <si>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</si>
  <si>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</si>
  <si>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</si>
  <si>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</si>
  <si>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</si>
  <si>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</si>
  <si>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</si>
  <si>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</si>
  <si>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</si>
  <si>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</si>
  <si>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</si>
  <si>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</si>
  <si>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</si>
  <si>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</si>
  <si>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</si>
  <si>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</si>
  <si>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</si>
  <si>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</si>
  <si>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</si>
  <si>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</si>
  <si>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</si>
  <si>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</si>
  <si>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</si>
  <si>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</si>
  <si>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</si>
  <si>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</si>
  <si>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</si>
  <si>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</si>
  <si>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</si>
  <si>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</si>
  <si>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</si>
  <si>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</si>
  <si>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</si>
  <si>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</si>
  <si>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</si>
  <si>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</si>
  <si>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</si>
  <si>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</si>
  <si>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</si>
  <si>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</si>
  <si>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</si>
  <si>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</si>
  <si>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</si>
  <si>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</si>
  <si>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</si>
  <si>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</si>
  <si>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</si>
  <si>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</si>
  <si>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</si>
  <si>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</si>
  <si>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</si>
  <si>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</si>
  <si>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</si>
  <si>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</si>
  <si>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</si>
  <si>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</si>
  <si>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</si>
  <si>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</si>
  <si>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</si>
  <si>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</si>
  <si>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</si>
  <si>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</si>
  <si>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</si>
  <si>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</si>
  <si>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</si>
  <si>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</si>
  <si>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</si>
  <si>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</si>
  <si>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</si>
  <si>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</si>
  <si>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</si>
  <si>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</si>
  <si>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</si>
  <si>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</si>
  <si>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</si>
  <si>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</si>
  <si>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</si>
  <si>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</si>
  <si>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</si>
  <si>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</si>
  <si>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</si>
  <si>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</si>
  <si>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</si>
  <si>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</si>
  <si>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</si>
  <si>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</si>
  <si>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</si>
  <si>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</si>
  <si>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</si>
  <si>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</si>
  <si>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</si>
  <si>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</si>
  <si>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</si>
  <si>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</si>
  <si>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</si>
  <si>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</si>
  <si>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</si>
  <si>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</si>
  <si>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</si>
  <si>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</si>
  <si>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</si>
  <si>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</si>
  <si>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</si>
  <si>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</si>
  <si>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</si>
  <si>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</si>
  <si>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</si>
  <si>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</si>
  <si>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</si>
  <si>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</si>
  <si>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</si>
  <si>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</si>
  <si>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</si>
  <si>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</si>
  <si>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</si>
  <si>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</si>
  <si>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</si>
  <si>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</si>
  <si>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</si>
  <si>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</si>
  <si>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</si>
  <si>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</si>
  <si>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</si>
  <si>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</si>
  <si>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</si>
  <si>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</si>
  <si>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</si>
  <si>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</si>
  <si>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</si>
  <si>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</si>
  <si>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</si>
  <si>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</si>
  <si>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</si>
  <si>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</si>
  <si>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</si>
  <si>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</si>
  <si>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</si>
  <si>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</si>
  <si>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</si>
  <si>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</si>
  <si>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</si>
  <si>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</si>
  <si>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</si>
  <si>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</si>
  <si>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</si>
  <si>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</si>
  <si>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</si>
  <si>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</si>
  <si>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</si>
  <si>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</si>
  <si>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</si>
  <si>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</si>
  <si>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</si>
  <si>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</si>
  <si>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</si>
  <si>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</si>
  <si>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</si>
  <si>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</si>
  <si>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</si>
  <si>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</si>
  <si>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</si>
  <si>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</si>
  <si>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</si>
  <si>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</si>
  <si>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</si>
  <si>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</si>
  <si>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</si>
  <si>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</si>
  <si>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</si>
  <si>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</si>
  <si>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</si>
  <si>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</si>
  <si>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</si>
  <si>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</si>
  <si>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</si>
  <si>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</si>
  <si>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</si>
  <si>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</si>
  <si>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</si>
  <si>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</si>
  <si>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</si>
  <si>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</si>
  <si>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</si>
  <si>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</si>
  <si>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</si>
  <si>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</si>
  <si>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</si>
  <si>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</si>
  <si>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</si>
  <si>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</si>
  <si>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</si>
  <si>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</si>
  <si>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</si>
  <si>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</si>
  <si>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</si>
  <si>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</si>
  <si>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</si>
  <si>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</si>
  <si>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</si>
  <si>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</si>
  <si>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</si>
  <si>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</si>
  <si>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</si>
  <si>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</si>
  <si>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</si>
  <si>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</si>
  <si>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</si>
  <si>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</si>
  <si>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</si>
  <si>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</si>
  <si>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</si>
  <si>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</si>
  <si>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</si>
  <si>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</si>
  <si>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</si>
  <si>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</si>
  <si>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</si>
  <si>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</si>
  <si>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</si>
  <si>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</si>
  <si>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</si>
  <si>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</si>
  <si>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</si>
  <si>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</si>
  <si>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</si>
  <si>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</si>
  <si>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</si>
  <si>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</si>
  <si>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</si>
  <si>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</si>
  <si>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</si>
  <si>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</si>
  <si>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</si>
  <si>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</si>
  <si>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</si>
  <si>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</si>
  <si>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</si>
  <si>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</si>
  <si>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</si>
  <si>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</si>
  <si>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</si>
  <si>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</si>
  <si>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</si>
  <si>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</si>
  <si>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</si>
  <si>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</si>
  <si>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</si>
  <si>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</si>
  <si>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</si>
  <si>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</si>
  <si>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</si>
  <si>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</si>
  <si>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</si>
  <si>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</si>
  <si>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</si>
  <si>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</si>
  <si>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</si>
  <si>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</si>
  <si>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</si>
  <si>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</si>
  <si>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</si>
  <si>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</si>
  <si>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</si>
  <si>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</si>
  <si>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</si>
  <si>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</si>
  <si>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</si>
  <si>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</si>
  <si>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</si>
  <si>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</si>
  <si>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</si>
  <si>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</si>
  <si>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</si>
  <si>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</si>
  <si>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</si>
  <si>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</si>
  <si>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</si>
  <si>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</si>
  <si>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</si>
  <si>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</si>
  <si>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</si>
  <si>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</si>
  <si>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</si>
  <si>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</si>
  <si>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</si>
  <si>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</si>
  <si>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</si>
  <si>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</si>
  <si>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</si>
  <si>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</si>
  <si>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729</t>
  </si>
  <si>
    <t>766681812</t>
  </si>
  <si>
    <t>Demontáž zárubní k opětovnému použití obložkových z masívu, plochy otvoru přes 2 m2</t>
  </si>
  <si>
    <t>241478855</t>
  </si>
  <si>
    <t>https://podminky.urs.cz/item/CS_URS_2025_01/766681812</t>
  </si>
  <si>
    <t>1,1*(2*2,6+1,5)+0,25*(2*8,35+1,5) "A 1. NP M 1.03 dveře D7 na schodiště z kamenné ul.</t>
  </si>
  <si>
    <t>730</t>
  </si>
  <si>
    <t>766681821</t>
  </si>
  <si>
    <t>Demontáž zárubní k opětovnému použití rámových, plochy otvoru do 2 m2</t>
  </si>
  <si>
    <t>1049696981</t>
  </si>
  <si>
    <t>https://podminky.urs.cz/item/CS_URS_2025_01/766681821</t>
  </si>
  <si>
    <t>1 "nadokenní světlík D8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</si>
  <si>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</si>
  <si>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</si>
  <si>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</si>
  <si>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</si>
  <si>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</si>
  <si>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</si>
  <si>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</si>
  <si>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</si>
  <si>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</si>
  <si>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</si>
  <si>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</si>
  <si>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</si>
  <si>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</si>
  <si>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</si>
  <si>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</si>
  <si>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</si>
  <si>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</si>
  <si>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</si>
  <si>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</si>
  <si>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</si>
  <si>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</si>
  <si>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</si>
  <si>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</si>
  <si>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</t>
  </si>
  <si>
    <t>61181904M</t>
  </si>
  <si>
    <t>zárubeň obložková pro bezfalcové dveře s lakovaným povrchem tl stěny 60-150mm rozměru 700/1970mm D68</t>
  </si>
  <si>
    <t>1989141074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</si>
  <si>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</si>
  <si>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</si>
  <si>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</si>
  <si>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</si>
  <si>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</si>
  <si>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</si>
  <si>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</si>
  <si>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</si>
  <si>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</si>
  <si>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</si>
  <si>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</si>
  <si>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</si>
  <si>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</si>
  <si>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</si>
  <si>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</si>
  <si>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</si>
  <si>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</si>
  <si>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</si>
  <si>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</si>
  <si>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</si>
  <si>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</si>
  <si>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</si>
  <si>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</si>
  <si>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</si>
  <si>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</si>
  <si>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</si>
  <si>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</si>
  <si>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</si>
  <si>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</si>
  <si>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</si>
  <si>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</si>
  <si>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</si>
  <si>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</si>
  <si>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</si>
  <si>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</si>
  <si>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</si>
  <si>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</si>
  <si>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</si>
  <si>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</si>
  <si>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</si>
  <si>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</si>
  <si>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</si>
  <si>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</si>
  <si>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</si>
  <si>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</si>
  <si>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</si>
  <si>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</si>
  <si>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</si>
  <si>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</si>
  <si>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</si>
  <si>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</si>
  <si>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</si>
  <si>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</si>
  <si>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</si>
  <si>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</si>
  <si>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</si>
  <si>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</si>
  <si>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</si>
  <si>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</si>
  <si>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</si>
  <si>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</si>
  <si>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</si>
  <si>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</si>
  <si>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</si>
  <si>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</si>
  <si>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</si>
  <si>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</si>
  <si>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</si>
  <si>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</si>
  <si>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</si>
  <si>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</si>
  <si>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</si>
  <si>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</si>
  <si>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</si>
  <si>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</si>
  <si>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</si>
  <si>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</si>
  <si>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</si>
  <si>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</si>
  <si>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</si>
  <si>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</si>
  <si>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</si>
  <si>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</si>
  <si>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</si>
  <si>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</si>
  <si>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</si>
  <si>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</si>
  <si>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</si>
  <si>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</si>
  <si>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</si>
  <si>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</si>
  <si>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</si>
  <si>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</si>
  <si>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</si>
  <si>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</si>
  <si>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</si>
  <si>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</si>
  <si>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</si>
  <si>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</si>
  <si>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</si>
  <si>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</si>
  <si>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</si>
  <si>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</si>
  <si>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</si>
  <si>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</si>
  <si>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</si>
  <si>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</si>
  <si>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</si>
  <si>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</si>
  <si>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</si>
  <si>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</si>
  <si>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</si>
  <si>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</si>
  <si>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</si>
  <si>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</si>
  <si>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</si>
  <si>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</si>
  <si>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</si>
  <si>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</si>
  <si>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</si>
  <si>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</si>
  <si>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</si>
  <si>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</si>
  <si>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</si>
  <si>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</si>
  <si>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</si>
  <si>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</si>
  <si>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</si>
  <si>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</si>
  <si>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</si>
  <si>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</si>
  <si>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</si>
  <si>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</si>
  <si>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</si>
  <si>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</si>
  <si>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</si>
  <si>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</si>
  <si>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</si>
  <si>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</si>
  <si>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</si>
  <si>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</si>
  <si>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</si>
  <si>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</si>
  <si>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</si>
  <si>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</si>
  <si>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</si>
  <si>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</si>
  <si>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</si>
  <si>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</si>
  <si>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</si>
  <si>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</si>
  <si>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</si>
  <si>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</si>
  <si>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</si>
  <si>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</si>
  <si>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</si>
  <si>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</si>
  <si>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</si>
  <si>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</si>
  <si>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</si>
  <si>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</si>
  <si>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</si>
  <si>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</si>
  <si>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</si>
  <si>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</si>
  <si>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</si>
  <si>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</si>
  <si>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</si>
  <si>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</si>
  <si>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</si>
  <si>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</si>
  <si>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</si>
  <si>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</si>
  <si>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</si>
  <si>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</si>
  <si>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</si>
  <si>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</si>
  <si>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</si>
  <si>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</si>
  <si>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</si>
  <si>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</si>
  <si>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</si>
  <si>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</si>
  <si>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</si>
  <si>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</si>
  <si>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</si>
  <si>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</si>
  <si>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</si>
  <si>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</si>
  <si>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</si>
  <si>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</si>
  <si>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</si>
  <si>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</si>
  <si>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</si>
  <si>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</si>
  <si>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</si>
  <si>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</si>
  <si>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</si>
  <si>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</si>
  <si>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</si>
  <si>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</si>
  <si>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</si>
  <si>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</si>
  <si>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</si>
  <si>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</si>
  <si>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</si>
  <si>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</si>
  <si>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</si>
  <si>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</si>
  <si>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</si>
  <si>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</si>
  <si>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</si>
  <si>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</si>
  <si>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</si>
  <si>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</si>
  <si>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</si>
  <si>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</si>
  <si>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</si>
  <si>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</si>
  <si>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</si>
  <si>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</si>
  <si>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</si>
  <si>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</si>
  <si>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</si>
  <si>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</si>
  <si>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</si>
  <si>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</si>
  <si>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</si>
  <si>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</si>
  <si>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</si>
  <si>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</si>
  <si>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</si>
  <si>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</si>
  <si>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</si>
  <si>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</si>
  <si>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</si>
  <si>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</si>
  <si>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</si>
  <si>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</si>
  <si>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</si>
  <si>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</si>
  <si>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</si>
  <si>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</si>
  <si>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</si>
  <si>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</si>
  <si>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</si>
  <si>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</si>
  <si>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</si>
  <si>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</si>
  <si>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</si>
  <si>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</si>
  <si>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</si>
  <si>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</si>
  <si>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</si>
  <si>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</si>
  <si>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</si>
  <si>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</si>
  <si>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</si>
  <si>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</si>
  <si>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</si>
  <si>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</si>
  <si>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</si>
  <si>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</si>
  <si>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</si>
  <si>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</si>
  <si>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</si>
  <si>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</si>
  <si>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</si>
  <si>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</si>
  <si>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</si>
  <si>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</si>
  <si>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</si>
  <si>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</si>
  <si>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</si>
  <si>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</si>
  <si>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</si>
  <si>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</si>
  <si>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</si>
  <si>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</si>
  <si>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</si>
  <si>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</si>
  <si>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</si>
  <si>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</si>
  <si>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</si>
  <si>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</si>
  <si>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</si>
  <si>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</si>
  <si>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</si>
  <si>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</si>
  <si>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</si>
  <si>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</si>
  <si>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</si>
  <si>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</si>
  <si>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</si>
  <si>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</si>
  <si>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</si>
  <si>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</si>
  <si>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</si>
  <si>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</si>
  <si>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</si>
  <si>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</si>
  <si>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</si>
  <si>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</si>
  <si>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</si>
  <si>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</si>
  <si>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</si>
  <si>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</si>
  <si>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</si>
  <si>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</si>
  <si>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</si>
  <si>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</si>
  <si>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</si>
  <si>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</si>
  <si>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</si>
  <si>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</si>
  <si>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</si>
  <si>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</si>
  <si>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</si>
  <si>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</si>
  <si>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</si>
  <si>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</si>
  <si>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</si>
  <si>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</si>
  <si>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</si>
  <si>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</si>
  <si>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</si>
  <si>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</si>
  <si>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</si>
  <si>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</si>
  <si>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</si>
  <si>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</si>
  <si>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</si>
  <si>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</si>
  <si>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</si>
  <si>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</si>
  <si>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</si>
  <si>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</si>
  <si>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</si>
  <si>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</si>
  <si>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</si>
  <si>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</si>
  <si>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</si>
  <si>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</si>
  <si>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</si>
  <si>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</si>
  <si>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</si>
  <si>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</si>
  <si>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</si>
  <si>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</si>
  <si>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</si>
  <si>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</si>
  <si>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</si>
  <si>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</si>
  <si>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</si>
  <si>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</si>
  <si>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</si>
  <si>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</si>
  <si>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</si>
  <si>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</si>
  <si>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</si>
  <si>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</si>
  <si>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</si>
  <si>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</si>
  <si>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</si>
  <si>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</si>
  <si>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</si>
  <si>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</si>
  <si>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</si>
  <si>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</si>
  <si>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</si>
  <si>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</si>
  <si>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</si>
  <si>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</si>
  <si>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</si>
  <si>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</si>
  <si>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</si>
  <si>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</si>
  <si>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</si>
  <si>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</si>
  <si>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</si>
  <si>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</si>
  <si>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</si>
  <si>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</si>
  <si>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</si>
  <si>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</si>
  <si>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</si>
  <si>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</si>
  <si>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</si>
  <si>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</si>
  <si>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</si>
  <si>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</si>
  <si>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</si>
  <si>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</si>
  <si>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</si>
  <si>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</si>
  <si>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</si>
  <si>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</si>
  <si>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</si>
  <si>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</si>
  <si>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</si>
  <si>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</si>
  <si>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</si>
  <si>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</si>
  <si>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</si>
  <si>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</si>
  <si>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</si>
  <si>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</si>
  <si>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</si>
  <si>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</si>
  <si>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</si>
  <si>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</si>
  <si>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</si>
  <si>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</si>
  <si>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</si>
  <si>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</si>
  <si>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</si>
  <si>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</si>
  <si>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</si>
  <si>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</si>
  <si>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</si>
  <si>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</si>
  <si>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</si>
  <si>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</si>
  <si>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</si>
  <si>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</si>
  <si>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</si>
  <si>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</si>
  <si>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</si>
  <si>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</si>
  <si>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</si>
  <si>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</si>
  <si>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</si>
  <si>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</si>
  <si>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</si>
  <si>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</si>
  <si>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</si>
  <si>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</si>
  <si>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</si>
  <si>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</si>
  <si>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</si>
  <si>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</si>
  <si>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</si>
  <si>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</si>
  <si>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</si>
  <si>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</si>
  <si>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</si>
  <si>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</si>
  <si>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</si>
  <si>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</si>
  <si>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</si>
  <si>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</si>
  <si>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</si>
  <si>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</si>
  <si>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</si>
  <si>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</si>
  <si>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</si>
  <si>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</si>
  <si>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</si>
  <si>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</si>
  <si>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</si>
  <si>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</si>
  <si>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</si>
  <si>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</si>
  <si>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</si>
  <si>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</si>
  <si>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</si>
  <si>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</si>
  <si>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</si>
  <si>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</si>
  <si>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</si>
  <si>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</si>
  <si>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</si>
  <si>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</si>
  <si>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</si>
  <si>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</si>
  <si>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</si>
  <si>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</si>
  <si>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</si>
  <si>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</si>
  <si>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</si>
  <si>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</si>
  <si>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</si>
  <si>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</si>
  <si>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</si>
  <si>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</si>
  <si>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</si>
  <si>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</si>
  <si>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</si>
  <si>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</si>
  <si>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</si>
  <si>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</si>
  <si>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</si>
  <si>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</si>
  <si>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</si>
  <si>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</si>
  <si>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</si>
  <si>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</si>
  <si>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</si>
  <si>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</si>
  <si>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</si>
  <si>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</si>
  <si>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</t>
  </si>
  <si>
    <t>55341364</t>
  </si>
  <si>
    <t>stěna rámová prosklená bez dveří fixní Al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</si>
  <si>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</si>
  <si>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</si>
  <si>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</si>
  <si>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</si>
  <si>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</si>
  <si>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</si>
  <si>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</si>
  <si>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</si>
  <si>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</si>
  <si>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</si>
  <si>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</si>
  <si>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</si>
  <si>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</si>
  <si>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</si>
  <si>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</si>
  <si>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</si>
  <si>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</si>
  <si>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</si>
  <si>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</si>
  <si>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</si>
  <si>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</si>
  <si>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</si>
  <si>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</si>
  <si>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</si>
  <si>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</si>
  <si>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</si>
  <si>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</si>
  <si>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</si>
  <si>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</si>
  <si>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</si>
  <si>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</si>
  <si>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</si>
  <si>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</si>
  <si>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</si>
  <si>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</si>
  <si>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</si>
  <si>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</si>
  <si>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</si>
  <si>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</si>
  <si>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</si>
  <si>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</si>
  <si>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</si>
  <si>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</si>
  <si>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</si>
  <si>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</si>
  <si>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</si>
  <si>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</si>
  <si>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</si>
  <si>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</si>
  <si>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</si>
  <si>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</si>
  <si>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</si>
  <si>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</si>
  <si>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</si>
  <si>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</si>
  <si>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</si>
  <si>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</si>
  <si>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</si>
  <si>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</si>
  <si>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</si>
  <si>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</si>
  <si>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</si>
  <si>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</si>
  <si>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</si>
  <si>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</si>
  <si>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</si>
  <si>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</si>
  <si>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</si>
  <si>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</si>
  <si>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</si>
  <si>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</si>
  <si>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</si>
  <si>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</si>
  <si>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</si>
  <si>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</si>
  <si>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</si>
  <si>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</si>
  <si>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</si>
  <si>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</si>
  <si>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</si>
  <si>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</si>
  <si>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</si>
  <si>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</si>
  <si>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</si>
  <si>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</si>
  <si>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</si>
  <si>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</si>
  <si>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</si>
  <si>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</si>
  <si>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</si>
  <si>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</si>
  <si>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</si>
  <si>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</si>
  <si>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</si>
  <si>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</si>
  <si>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</si>
  <si>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</si>
  <si>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</si>
  <si>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</si>
  <si>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</si>
  <si>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</si>
  <si>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</si>
  <si>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</si>
  <si>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</si>
  <si>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</si>
  <si>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</si>
  <si>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</si>
  <si>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</si>
  <si>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</si>
  <si>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</si>
  <si>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</si>
  <si>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</si>
  <si>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</si>
  <si>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</si>
  <si>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</si>
  <si>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</si>
  <si>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</si>
  <si>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</si>
  <si>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</si>
  <si>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</si>
  <si>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</si>
  <si>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</si>
  <si>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</si>
  <si>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</si>
  <si>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</si>
  <si>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</t>
  </si>
  <si>
    <t>55342091M</t>
  </si>
  <si>
    <t>zábradlí ocelové vnitřního schodiště, žárový pozink,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</si>
  <si>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</si>
  <si>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</si>
  <si>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</si>
  <si>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</si>
  <si>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</si>
  <si>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</si>
  <si>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</si>
  <si>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</si>
  <si>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</si>
  <si>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</si>
  <si>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</si>
  <si>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</si>
  <si>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</si>
  <si>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</si>
  <si>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</si>
  <si>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</si>
  <si>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</si>
  <si>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</si>
  <si>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</si>
  <si>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</si>
  <si>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</si>
  <si>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</si>
  <si>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</si>
  <si>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</si>
  <si>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</si>
  <si>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</si>
  <si>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</si>
  <si>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</si>
  <si>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</si>
  <si>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</si>
  <si>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</si>
  <si>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</si>
  <si>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</si>
  <si>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</si>
  <si>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</si>
  <si>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</si>
  <si>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</si>
  <si>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</si>
  <si>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</si>
  <si>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</si>
  <si>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</si>
  <si>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</si>
  <si>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</si>
  <si>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</si>
  <si>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</si>
  <si>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</si>
  <si>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</si>
  <si>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</si>
  <si>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</si>
  <si>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</si>
  <si>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</si>
  <si>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</si>
  <si>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</si>
  <si>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</si>
  <si>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</si>
  <si>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</si>
  <si>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</si>
  <si>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</si>
  <si>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</si>
  <si>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</si>
  <si>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</si>
  <si>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</si>
  <si>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</si>
  <si>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</si>
  <si>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</si>
  <si>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</si>
  <si>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</si>
  <si>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</si>
  <si>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</si>
  <si>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</si>
  <si>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</si>
  <si>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</si>
  <si>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</si>
  <si>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</si>
  <si>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</si>
  <si>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</si>
  <si>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</si>
  <si>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</si>
  <si>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</si>
  <si>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</t>
  </si>
  <si>
    <t>55341399M</t>
  </si>
  <si>
    <t>dveře jednokřídlé Al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</si>
  <si>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</si>
  <si>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</si>
  <si>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</si>
  <si>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</si>
  <si>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</si>
  <si>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</si>
  <si>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</si>
  <si>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</si>
  <si>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</si>
  <si>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</si>
  <si>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</si>
  <si>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</si>
  <si>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</si>
  <si>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</si>
  <si>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</si>
  <si>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</si>
  <si>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</si>
  <si>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</si>
  <si>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</si>
  <si>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</si>
  <si>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</si>
  <si>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</si>
  <si>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</si>
  <si>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</si>
  <si>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</si>
  <si>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</si>
  <si>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</si>
  <si>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</si>
  <si>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</si>
  <si>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</si>
  <si>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</si>
  <si>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</si>
  <si>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</si>
  <si>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</si>
  <si>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</si>
  <si>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</si>
  <si>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</si>
  <si>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</si>
  <si>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</si>
  <si>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</si>
  <si>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</si>
  <si>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</si>
  <si>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</si>
  <si>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</si>
  <si>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</si>
  <si>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</si>
  <si>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</si>
  <si>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</si>
  <si>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</si>
  <si>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</si>
  <si>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</si>
  <si>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</si>
  <si>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</si>
  <si>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</si>
  <si>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</si>
  <si>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</si>
  <si>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</si>
  <si>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</si>
  <si>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</si>
  <si>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</si>
  <si>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</si>
  <si>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</si>
  <si>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</si>
  <si>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</si>
  <si>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</si>
  <si>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</si>
  <si>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</si>
  <si>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</si>
  <si>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</si>
  <si>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</si>
  <si>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</si>
  <si>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</si>
  <si>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</si>
  <si>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</si>
  <si>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</si>
  <si>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</si>
  <si>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</si>
  <si>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</si>
  <si>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</si>
  <si>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</si>
  <si>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</si>
  <si>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</si>
  <si>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</si>
  <si>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</si>
  <si>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</si>
  <si>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</si>
  <si>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</si>
  <si>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</si>
  <si>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</si>
  <si>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</si>
  <si>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</si>
  <si>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</si>
  <si>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</si>
  <si>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 xml:space="preserve">3*1,12*1,35+1,0*2,0 "1. PP M 0.1-04 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</si>
  <si>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</si>
  <si>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</si>
  <si>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</si>
  <si>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</si>
  <si>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</si>
  <si>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</si>
  <si>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</si>
  <si>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</si>
  <si>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</si>
  <si>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</si>
  <si>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</si>
  <si>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</si>
  <si>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</si>
  <si>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</si>
  <si>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</si>
  <si>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</si>
  <si>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</si>
  <si>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</si>
  <si>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</si>
  <si>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</si>
  <si>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</si>
  <si>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</si>
  <si>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</si>
  <si>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</si>
  <si>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</si>
  <si>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</si>
  <si>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</si>
  <si>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</si>
  <si>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</si>
  <si>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</si>
  <si>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</si>
  <si>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</si>
  <si>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</si>
  <si>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</si>
  <si>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</si>
  <si>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</si>
  <si>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</si>
  <si>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</si>
  <si>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</si>
  <si>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</si>
  <si>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</si>
  <si>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908</t>
  </si>
  <si>
    <t>54910006M</t>
  </si>
  <si>
    <t>mříž okenní kovaná 1000x2000mm Z29</t>
  </si>
  <si>
    <t>-1621545135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</si>
  <si>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</si>
  <si>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</si>
  <si>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</si>
  <si>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</si>
  <si>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</si>
  <si>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</si>
  <si>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</si>
  <si>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</si>
  <si>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</si>
  <si>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</si>
  <si>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</si>
  <si>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</si>
  <si>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</si>
  <si>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</si>
  <si>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</si>
  <si>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</si>
  <si>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</si>
  <si>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</si>
  <si>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</si>
  <si>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</si>
  <si>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</si>
  <si>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</si>
  <si>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</si>
  <si>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</si>
  <si>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</si>
  <si>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</si>
  <si>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</si>
  <si>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</si>
  <si>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</si>
  <si>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</si>
  <si>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</si>
  <si>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</si>
  <si>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</si>
  <si>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</si>
  <si>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</si>
  <si>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</si>
  <si>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</si>
  <si>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</si>
  <si>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</si>
  <si>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</si>
  <si>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</si>
  <si>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</si>
  <si>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</si>
  <si>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</si>
  <si>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</si>
  <si>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</si>
  <si>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</si>
  <si>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</si>
  <si>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</si>
  <si>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</si>
  <si>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</si>
  <si>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</si>
  <si>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</si>
  <si>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</si>
  <si>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</si>
  <si>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</si>
  <si>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</si>
  <si>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</si>
  <si>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</si>
  <si>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</si>
  <si>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</si>
  <si>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</si>
  <si>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</si>
  <si>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</si>
  <si>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</si>
  <si>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</si>
  <si>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</si>
  <si>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</si>
  <si>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</si>
  <si>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</si>
  <si>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</si>
  <si>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</si>
  <si>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</si>
  <si>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</si>
  <si>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</si>
  <si>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</si>
  <si>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</si>
  <si>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</si>
  <si>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</si>
  <si>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</si>
  <si>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</si>
  <si>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</si>
  <si>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</si>
  <si>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</si>
  <si>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</si>
  <si>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</si>
  <si>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</si>
  <si>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</si>
  <si>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</si>
  <si>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</si>
  <si>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</si>
  <si>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</si>
  <si>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</si>
  <si>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</si>
  <si>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</si>
  <si>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</si>
  <si>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</si>
  <si>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</si>
  <si>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</si>
  <si>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</si>
  <si>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</si>
  <si>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</si>
  <si>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</si>
  <si>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</si>
  <si>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</si>
  <si>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</si>
  <si>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</si>
  <si>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</si>
  <si>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</si>
  <si>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</si>
  <si>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</si>
  <si>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</si>
  <si>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</si>
  <si>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</si>
  <si>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</si>
  <si>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</si>
  <si>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</si>
  <si>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</si>
  <si>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</si>
  <si>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</si>
  <si>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</si>
  <si>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</si>
  <si>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</si>
  <si>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</si>
  <si>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</si>
  <si>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</si>
  <si>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</si>
  <si>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</si>
  <si>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</si>
  <si>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</si>
  <si>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</si>
  <si>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</si>
  <si>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</si>
  <si>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</si>
  <si>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</si>
  <si>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</si>
  <si>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</si>
  <si>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</si>
  <si>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</si>
  <si>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</si>
  <si>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</si>
  <si>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</si>
  <si>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</si>
  <si>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</si>
  <si>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</si>
  <si>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</si>
  <si>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</si>
  <si>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</si>
  <si>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</si>
  <si>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</si>
  <si>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</si>
  <si>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</si>
  <si>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</si>
  <si>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</si>
  <si>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</si>
  <si>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</si>
  <si>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</si>
  <si>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</si>
  <si>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</si>
  <si>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</si>
  <si>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</si>
  <si>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</si>
  <si>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</si>
  <si>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</si>
  <si>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</si>
  <si>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</si>
  <si>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</si>
  <si>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</si>
  <si>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</si>
  <si>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</si>
  <si>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</si>
  <si>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</si>
  <si>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</si>
  <si>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</si>
  <si>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</si>
  <si>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</si>
  <si>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</si>
  <si>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</si>
  <si>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</si>
  <si>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</si>
  <si>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</si>
  <si>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</si>
  <si>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</si>
  <si>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</si>
  <si>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</si>
  <si>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</si>
  <si>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</si>
  <si>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</si>
  <si>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</si>
  <si>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</si>
  <si>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</si>
  <si>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</si>
  <si>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</si>
  <si>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</si>
  <si>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</si>
  <si>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</si>
  <si>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</si>
  <si>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</si>
  <si>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</si>
  <si>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</si>
  <si>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</si>
  <si>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</si>
  <si>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</si>
  <si>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</si>
  <si>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</si>
  <si>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</si>
  <si>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</si>
  <si>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</si>
  <si>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</si>
  <si>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</si>
  <si>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</si>
  <si>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</si>
  <si>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</si>
  <si>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</si>
  <si>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</si>
  <si>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</si>
  <si>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</si>
  <si>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</si>
  <si>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</si>
  <si>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</si>
  <si>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</si>
  <si>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</si>
  <si>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</si>
  <si>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</si>
  <si>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</si>
  <si>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</si>
  <si>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</si>
  <si>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</si>
  <si>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</si>
  <si>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</si>
  <si>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</si>
  <si>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</si>
  <si>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</si>
  <si>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</si>
  <si>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</si>
  <si>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</si>
  <si>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</si>
  <si>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</si>
  <si>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</si>
  <si>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</si>
  <si>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</si>
  <si>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</si>
  <si>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</si>
  <si>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</si>
  <si>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</si>
  <si>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</si>
  <si>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</si>
  <si>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</si>
  <si>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</si>
  <si>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</si>
  <si>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</si>
  <si>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</si>
  <si>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</si>
  <si>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</si>
  <si>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</si>
  <si>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</si>
  <si>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</si>
  <si>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</si>
  <si>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</si>
  <si>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</si>
  <si>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</si>
  <si>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</si>
  <si>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</si>
  <si>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</si>
  <si>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</si>
  <si>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</si>
  <si>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</si>
  <si>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</si>
  <si>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</si>
  <si>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</si>
  <si>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</si>
  <si>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</si>
  <si>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</si>
  <si>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</si>
  <si>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</si>
  <si>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</si>
  <si>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</si>
  <si>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</si>
  <si>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</si>
  <si>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</si>
  <si>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</si>
  <si>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</si>
  <si>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</si>
  <si>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</si>
  <si>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</si>
  <si>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</si>
  <si>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</si>
  <si>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</si>
  <si>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</si>
  <si>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</si>
  <si>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</si>
  <si>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</si>
  <si>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</si>
  <si>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</si>
  <si>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</si>
  <si>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</si>
  <si>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</si>
  <si>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</si>
  <si>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</si>
  <si>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</si>
  <si>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</si>
  <si>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</si>
  <si>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</si>
  <si>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</si>
  <si>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</si>
  <si>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</si>
  <si>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</si>
  <si>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</si>
  <si>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</si>
  <si>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</si>
  <si>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</si>
  <si>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</si>
  <si>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</si>
  <si>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</si>
  <si>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</si>
  <si>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</si>
  <si>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</si>
  <si>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</si>
  <si>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</si>
  <si>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</si>
  <si>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</si>
  <si>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</si>
  <si>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</si>
  <si>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</si>
  <si>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</si>
  <si>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</si>
  <si>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</si>
  <si>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</si>
  <si>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</si>
  <si>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</si>
  <si>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</si>
  <si>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</si>
  <si>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</si>
  <si>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</si>
  <si>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</si>
  <si>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</si>
  <si>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</si>
  <si>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</si>
  <si>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</si>
  <si>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</si>
  <si>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</si>
  <si>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</si>
  <si>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</si>
  <si>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</si>
  <si>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</si>
  <si>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</si>
  <si>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</si>
  <si>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</si>
  <si>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</si>
  <si>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</si>
  <si>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</si>
  <si>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</si>
  <si>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</si>
  <si>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</si>
  <si>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</si>
  <si>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</si>
  <si>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</si>
  <si>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</si>
  <si>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</si>
  <si>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</si>
  <si>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</si>
  <si>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</si>
  <si>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</si>
  <si>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</si>
  <si>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</si>
  <si>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</si>
  <si>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</si>
  <si>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</si>
  <si>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</si>
  <si>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</si>
  <si>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</si>
  <si>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</si>
  <si>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</si>
  <si>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</si>
  <si>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</si>
  <si>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</si>
  <si>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</si>
  <si>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</si>
  <si>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</si>
  <si>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</si>
  <si>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</si>
  <si>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</si>
  <si>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</si>
  <si>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</si>
  <si>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</si>
  <si>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</si>
  <si>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</si>
  <si>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</si>
  <si>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</si>
  <si>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</si>
  <si>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</si>
  <si>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</si>
  <si>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</si>
  <si>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</si>
  <si>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</si>
  <si>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</si>
  <si>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</si>
  <si>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</si>
  <si>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</si>
  <si>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</si>
  <si>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</si>
  <si>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</si>
  <si>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</si>
  <si>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</si>
  <si>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</si>
  <si>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</si>
  <si>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</si>
  <si>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</si>
  <si>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</si>
  <si>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</si>
  <si>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</si>
  <si>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</si>
  <si>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</si>
  <si>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</si>
  <si>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</si>
  <si>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</si>
  <si>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</si>
  <si>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</si>
  <si>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</si>
  <si>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</si>
  <si>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</si>
  <si>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</si>
  <si>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</si>
  <si>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</si>
  <si>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</si>
  <si>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</si>
  <si>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</si>
  <si>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</si>
  <si>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</si>
  <si>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</si>
  <si>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</si>
  <si>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</si>
  <si>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</si>
  <si>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</si>
  <si>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</si>
  <si>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</si>
  <si>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</si>
  <si>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</si>
  <si>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</si>
  <si>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</si>
  <si>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</si>
  <si>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</si>
  <si>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</si>
  <si>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</si>
  <si>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</si>
  <si>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</si>
  <si>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</si>
  <si>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</si>
  <si>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</si>
  <si>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</si>
  <si>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</si>
  <si>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</si>
  <si>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</si>
  <si>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</si>
  <si>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</si>
  <si>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</si>
  <si>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</si>
  <si>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</si>
  <si>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</si>
  <si>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</si>
  <si>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</si>
  <si>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</si>
  <si>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</si>
  <si>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</si>
  <si>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</si>
  <si>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</si>
  <si>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</si>
  <si>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</si>
  <si>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</si>
  <si>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</si>
  <si>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</si>
  <si>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</si>
  <si>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</si>
  <si>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</si>
  <si>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</si>
  <si>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</si>
  <si>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</si>
  <si>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</si>
  <si>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</si>
  <si>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</si>
  <si>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</si>
  <si>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</si>
  <si>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</si>
  <si>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</si>
  <si>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</si>
  <si>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</si>
  <si>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</si>
  <si>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</si>
  <si>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</si>
  <si>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</si>
  <si>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</si>
  <si>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</si>
  <si>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</si>
  <si>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</si>
  <si>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</si>
  <si>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</si>
  <si>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</si>
  <si>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</si>
  <si>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</si>
  <si>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</si>
  <si>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</si>
  <si>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</si>
  <si>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</si>
  <si>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</si>
  <si>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</si>
  <si>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</si>
  <si>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</si>
  <si>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</si>
  <si>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</si>
  <si>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</si>
  <si>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</si>
  <si>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</si>
  <si>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</si>
  <si>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</si>
  <si>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</si>
  <si>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</si>
  <si>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</si>
  <si>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</si>
  <si>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</si>
  <si>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</si>
  <si>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</si>
  <si>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</si>
  <si>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</si>
  <si>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</si>
  <si>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</si>
  <si>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</si>
  <si>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</si>
  <si>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</si>
  <si>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</si>
  <si>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</si>
  <si>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</si>
  <si>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</si>
  <si>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</si>
  <si>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</si>
  <si>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</si>
  <si>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</si>
  <si>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</si>
  <si>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</si>
  <si>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</si>
  <si>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</si>
  <si>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</si>
  <si>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</si>
  <si>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</si>
  <si>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</si>
  <si>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</si>
  <si>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</si>
  <si>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</si>
  <si>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</si>
  <si>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</si>
  <si>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</si>
  <si>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</si>
  <si>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</si>
  <si>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</si>
  <si>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</si>
  <si>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</si>
  <si>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</si>
  <si>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</si>
  <si>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</si>
  <si>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</si>
  <si>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</si>
  <si>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</si>
  <si>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</si>
  <si>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</si>
  <si>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</si>
  <si>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</si>
  <si>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</si>
  <si>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</si>
  <si>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</si>
  <si>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</si>
  <si>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</si>
  <si>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</si>
  <si>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</si>
  <si>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</si>
  <si>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</si>
  <si>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</si>
  <si>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</si>
  <si>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</si>
  <si>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</si>
  <si>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</si>
  <si>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</si>
  <si>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</si>
  <si>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</si>
  <si>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</si>
  <si>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</si>
  <si>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</si>
  <si>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</si>
  <si>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</si>
  <si>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</si>
  <si>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</si>
  <si>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</si>
  <si>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</si>
  <si>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</si>
  <si>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</si>
  <si>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</si>
  <si>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</si>
  <si>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</si>
  <si>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</si>
  <si>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</si>
  <si>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</si>
  <si>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</si>
  <si>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</si>
  <si>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</si>
  <si>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</si>
  <si>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</si>
  <si>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</si>
  <si>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</si>
  <si>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</si>
  <si>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</si>
  <si>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</si>
  <si>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</si>
  <si>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</si>
  <si>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</si>
  <si>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</si>
  <si>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</si>
  <si>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</si>
  <si>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</si>
  <si>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</si>
  <si>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</si>
  <si>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</si>
  <si>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</si>
  <si>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</si>
  <si>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</si>
  <si>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</si>
  <si>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</si>
  <si>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</si>
  <si>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</si>
  <si>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</si>
  <si>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</si>
  <si>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</si>
  <si>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</si>
  <si>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</si>
  <si>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</si>
  <si>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</si>
  <si>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</si>
  <si>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995</t>
  </si>
  <si>
    <t>776111411</t>
  </si>
  <si>
    <t>Příprava podkladu povlakových podlah a stěn montáž dilatační pásky podlah</t>
  </si>
  <si>
    <t>1796316241</t>
  </si>
  <si>
    <t>https://podminky.urs.cz/item/CS_URS_2025_01/776111411</t>
  </si>
  <si>
    <t>4*1,4+6,29+2,6+0,6+8,0+2,9+0,55+2,75+2,845 "M 0.30 jeviště</t>
  </si>
  <si>
    <t>996</t>
  </si>
  <si>
    <t>-532283921</t>
  </si>
  <si>
    <t>32,135*1,02 'Přepočtené koeficientem množství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</si>
  <si>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</si>
  <si>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</si>
  <si>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</si>
  <si>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</si>
  <si>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</si>
  <si>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</si>
  <si>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</si>
  <si>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</si>
  <si>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</si>
  <si>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</si>
  <si>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</si>
  <si>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</si>
  <si>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</si>
  <si>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</si>
  <si>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</si>
  <si>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</si>
  <si>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</si>
  <si>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</si>
  <si>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</si>
  <si>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</si>
  <si>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</si>
  <si>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</si>
  <si>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</si>
  <si>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</si>
  <si>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</si>
  <si>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</si>
  <si>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</si>
  <si>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</si>
  <si>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</si>
  <si>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</si>
  <si>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</si>
  <si>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</si>
  <si>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</si>
  <si>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</si>
  <si>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</si>
  <si>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</si>
  <si>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</si>
  <si>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</si>
  <si>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</si>
  <si>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</si>
  <si>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</si>
  <si>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</si>
  <si>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</si>
  <si>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</si>
  <si>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</si>
  <si>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</si>
  <si>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</si>
  <si>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</si>
  <si>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</si>
  <si>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</si>
  <si>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</si>
  <si>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</si>
  <si>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</si>
  <si>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</si>
  <si>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</si>
  <si>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</si>
  <si>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</si>
  <si>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</si>
  <si>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</si>
  <si>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</si>
  <si>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</si>
  <si>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</si>
  <si>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</si>
  <si>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</si>
  <si>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</si>
  <si>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</si>
  <si>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</si>
  <si>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</si>
  <si>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</si>
  <si>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</si>
  <si>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</si>
  <si>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</si>
  <si>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</si>
  <si>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</si>
  <si>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</si>
  <si>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</si>
  <si>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</si>
  <si>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</si>
  <si>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</si>
  <si>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</si>
  <si>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</si>
  <si>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</si>
  <si>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</si>
  <si>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</si>
  <si>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</si>
  <si>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</si>
  <si>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</si>
  <si>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</si>
  <si>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</si>
  <si>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</si>
  <si>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</si>
  <si>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</si>
  <si>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</si>
  <si>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</si>
  <si>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</si>
  <si>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</si>
  <si>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</si>
  <si>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</si>
  <si>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</si>
  <si>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</si>
  <si>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</si>
  <si>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</si>
  <si>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</si>
  <si>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</si>
  <si>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</si>
  <si>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</si>
  <si>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</si>
  <si>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</si>
  <si>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</si>
  <si>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</si>
  <si>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</si>
  <si>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</si>
  <si>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</si>
  <si>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</si>
  <si>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</si>
  <si>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</si>
  <si>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</si>
  <si>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</si>
  <si>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</si>
  <si>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</si>
  <si>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</si>
  <si>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</si>
  <si>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</si>
  <si>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</si>
  <si>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</si>
  <si>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</si>
  <si>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</si>
  <si>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</si>
  <si>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</si>
  <si>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</si>
  <si>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</si>
  <si>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</si>
  <si>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</si>
  <si>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</si>
  <si>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</si>
  <si>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</si>
  <si>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</si>
  <si>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</si>
  <si>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</si>
  <si>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</si>
  <si>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</si>
  <si>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</si>
  <si>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</si>
  <si>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</si>
  <si>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</si>
  <si>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</si>
  <si>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</si>
  <si>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</si>
  <si>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</si>
  <si>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</si>
  <si>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</si>
  <si>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</si>
  <si>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</si>
  <si>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</si>
  <si>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</si>
  <si>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</si>
  <si>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</si>
  <si>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</si>
  <si>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</si>
  <si>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</si>
  <si>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</si>
  <si>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</si>
  <si>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</si>
  <si>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</si>
  <si>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</si>
  <si>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</si>
  <si>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</si>
  <si>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</si>
  <si>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</si>
  <si>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</si>
  <si>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</si>
  <si>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</si>
  <si>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</si>
  <si>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</si>
  <si>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</si>
  <si>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</si>
  <si>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</si>
  <si>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</si>
  <si>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</si>
  <si>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</si>
  <si>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</si>
  <si>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</si>
  <si>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</si>
  <si>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</si>
  <si>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</si>
  <si>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</si>
  <si>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</si>
  <si>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</si>
  <si>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</si>
  <si>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</si>
  <si>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</si>
  <si>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</si>
  <si>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</si>
  <si>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</si>
  <si>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</si>
  <si>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</si>
  <si>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</si>
  <si>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</si>
  <si>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</si>
  <si>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</si>
  <si>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</si>
  <si>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</si>
  <si>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</si>
  <si>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</si>
  <si>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</si>
  <si>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</si>
  <si>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</si>
  <si>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</si>
  <si>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</si>
  <si>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</si>
  <si>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</si>
  <si>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</si>
  <si>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</si>
  <si>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</si>
  <si>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</si>
  <si>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</si>
  <si>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</si>
  <si>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</si>
  <si>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</si>
  <si>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</si>
  <si>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</si>
  <si>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</si>
  <si>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</si>
  <si>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</si>
  <si>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</si>
  <si>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</si>
  <si>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</si>
  <si>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</si>
  <si>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</si>
  <si>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</si>
  <si>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</si>
  <si>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</si>
  <si>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</si>
  <si>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</si>
  <si>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</si>
  <si>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</si>
  <si>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</si>
  <si>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</si>
  <si>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</si>
  <si>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</si>
  <si>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</si>
  <si>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</si>
  <si>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</si>
  <si>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</si>
  <si>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</si>
  <si>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</si>
  <si>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</si>
  <si>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</si>
  <si>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</si>
  <si>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</si>
  <si>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</si>
  <si>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</si>
  <si>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</si>
  <si>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</si>
  <si>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</si>
  <si>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</si>
  <si>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</si>
  <si>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</si>
  <si>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</si>
  <si>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</si>
  <si>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</si>
  <si>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</si>
  <si>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</si>
  <si>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</si>
  <si>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</si>
  <si>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</si>
  <si>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</si>
  <si>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</si>
  <si>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</si>
  <si>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</si>
  <si>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</si>
  <si>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</si>
  <si>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</si>
  <si>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</si>
  <si>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</si>
  <si>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</si>
  <si>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</si>
  <si>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</si>
  <si>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</si>
  <si>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</si>
  <si>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</si>
  <si>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</si>
  <si>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</si>
  <si>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</si>
  <si>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</si>
  <si>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</si>
  <si>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</si>
  <si>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</si>
  <si>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</si>
  <si>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</si>
  <si>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</si>
  <si>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</si>
  <si>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</si>
  <si>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</si>
  <si>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</si>
  <si>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</si>
  <si>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</si>
  <si>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</si>
  <si>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</si>
  <si>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</si>
  <si>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</si>
  <si>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</si>
  <si>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</si>
  <si>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</si>
  <si>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</si>
  <si>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</si>
  <si>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</si>
  <si>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</si>
  <si>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</si>
  <si>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</si>
  <si>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</si>
  <si>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</si>
  <si>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</si>
  <si>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</si>
  <si>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</si>
  <si>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</si>
  <si>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</si>
  <si>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</si>
  <si>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</si>
  <si>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</si>
  <si>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</si>
  <si>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</si>
  <si>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</si>
  <si>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</si>
  <si>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</si>
  <si>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</si>
  <si>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</si>
  <si>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</si>
  <si>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</si>
  <si>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</si>
  <si>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</si>
  <si>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</si>
  <si>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</si>
  <si>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</si>
  <si>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</si>
  <si>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</si>
  <si>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</si>
  <si>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</si>
  <si>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</si>
  <si>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</si>
  <si>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</si>
  <si>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</si>
  <si>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</si>
  <si>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</si>
  <si>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</si>
  <si>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</si>
  <si>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</si>
  <si>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</si>
  <si>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</si>
  <si>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</si>
  <si>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</si>
  <si>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</si>
  <si>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</si>
  <si>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</si>
  <si>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</si>
  <si>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</si>
  <si>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</si>
  <si>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</si>
  <si>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</si>
  <si>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</si>
  <si>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</si>
  <si>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</si>
  <si>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</si>
  <si>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</si>
  <si>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</si>
  <si>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</si>
  <si>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</si>
  <si>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</si>
  <si>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</si>
  <si>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</si>
  <si>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</si>
  <si>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</si>
  <si>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</si>
  <si>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</si>
  <si>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</si>
  <si>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</si>
  <si>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</si>
  <si>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</si>
  <si>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</si>
  <si>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</si>
  <si>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</si>
  <si>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</si>
  <si>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</si>
  <si>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</si>
  <si>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</si>
  <si>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</si>
  <si>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</si>
  <si>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</si>
  <si>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</si>
  <si>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</si>
  <si>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</si>
  <si>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</si>
  <si>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</si>
  <si>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</si>
  <si>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</si>
  <si>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</si>
  <si>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</si>
  <si>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</si>
  <si>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</si>
  <si>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</si>
  <si>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</si>
  <si>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</si>
  <si>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</si>
  <si>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</si>
  <si>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</si>
  <si>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</si>
  <si>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</si>
  <si>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</si>
  <si>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</si>
  <si>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</si>
  <si>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</si>
  <si>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</si>
  <si>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</si>
  <si>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</si>
  <si>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</si>
  <si>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</si>
  <si>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</si>
  <si>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</si>
  <si>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</si>
  <si>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</si>
  <si>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</si>
  <si>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</si>
  <si>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</si>
  <si>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</si>
  <si>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</si>
  <si>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</si>
  <si>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</si>
  <si>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</si>
  <si>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</si>
  <si>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</si>
  <si>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</si>
  <si>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</si>
  <si>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</si>
  <si>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</si>
  <si>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</si>
  <si>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</si>
  <si>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</si>
  <si>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</si>
  <si>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</si>
  <si>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</si>
  <si>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</si>
  <si>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</si>
  <si>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</si>
  <si>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</si>
  <si>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</si>
  <si>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</si>
  <si>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</si>
  <si>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</si>
  <si>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</si>
  <si>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</si>
  <si>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</si>
  <si>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</si>
  <si>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</si>
  <si>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</si>
  <si>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</si>
  <si>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</si>
  <si>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</si>
  <si>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</si>
  <si>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</si>
  <si>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</si>
  <si>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</si>
  <si>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</si>
  <si>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</si>
  <si>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</si>
  <si>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</si>
  <si>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</si>
  <si>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</si>
  <si>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</si>
  <si>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</si>
  <si>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</si>
  <si>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</si>
  <si>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</si>
  <si>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</si>
  <si>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</si>
  <si>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</si>
  <si>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</si>
  <si>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</si>
  <si>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</si>
  <si>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</si>
  <si>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</si>
  <si>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</si>
  <si>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</si>
  <si>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</si>
  <si>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</si>
  <si>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</si>
  <si>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</si>
  <si>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</si>
  <si>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1056</t>
  </si>
  <si>
    <t>784312061</t>
  </si>
  <si>
    <t>Malby vápenné dvojnásobné, bílé Příplatek k cenám vápenných maleb provádění barevné malby tónované tónovacími přípravky</t>
  </si>
  <si>
    <t>-1751970335</t>
  </si>
  <si>
    <t>https://podminky.urs.cz/item/CS_URS_2025_01/784312061</t>
  </si>
  <si>
    <t>(8344,213+3625,14+1504,926+481,255)*0,3 "30%plochy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</si>
  <si>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</si>
  <si>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</si>
  <si>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</si>
  <si>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</si>
  <si>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</si>
  <si>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</si>
  <si>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</si>
  <si>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</si>
  <si>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</si>
  <si>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</si>
  <si>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</si>
  <si>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</si>
  <si>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</si>
  <si>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</si>
  <si>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N01</t>
  </si>
  <si>
    <t>Restaurátorské práce</t>
  </si>
  <si>
    <t>1060</t>
  </si>
  <si>
    <t>N01001</t>
  </si>
  <si>
    <t xml:space="preserve">Restaurování dřevěného ostění dveří D7 dle restaurátorského záměru </t>
  </si>
  <si>
    <t>-1781309802</t>
  </si>
  <si>
    <t>1061</t>
  </si>
  <si>
    <t>N01002</t>
  </si>
  <si>
    <t xml:space="preserve">Restaurování nadsvětlíku dveří D7 dle restaurátorského záměru </t>
  </si>
  <si>
    <t>-1867518855</t>
  </si>
  <si>
    <t>Poznámka k položce:_x000d_
část ze schodiště a z M 1.03</t>
  </si>
  <si>
    <t>1062</t>
  </si>
  <si>
    <t>N01003</t>
  </si>
  <si>
    <t>Restaurování dveří D1 dle restaurátorského záměru</t>
  </si>
  <si>
    <t>-700950943</t>
  </si>
  <si>
    <t>1063</t>
  </si>
  <si>
    <t>N01004</t>
  </si>
  <si>
    <t>Restaurování dveří D4 včetně zárubně a světlíku dle restaurátorského záměru</t>
  </si>
  <si>
    <t>-1822942444</t>
  </si>
  <si>
    <t>1064</t>
  </si>
  <si>
    <t>N01005</t>
  </si>
  <si>
    <t>Restaurování dveří D5 včetně zárubně a světlíku dle restaurátorského záměru</t>
  </si>
  <si>
    <t>-629295264</t>
  </si>
  <si>
    <t>1065</t>
  </si>
  <si>
    <t>N01006</t>
  </si>
  <si>
    <t>Restaurování dveří D6 včetně zárubně dle restaurátorského záměru</t>
  </si>
  <si>
    <t>-1604935020</t>
  </si>
  <si>
    <t>1066</t>
  </si>
  <si>
    <t>N01007</t>
  </si>
  <si>
    <t>Restaurování dveří D2 včetně zárubně a světlíku dle restaurátorského záměru</t>
  </si>
  <si>
    <t>1741560679</t>
  </si>
  <si>
    <t>1067</t>
  </si>
  <si>
    <t>N01008</t>
  </si>
  <si>
    <t>Restaurování dveřního nadsvětlíku dle restaurátorského záměru D8</t>
  </si>
  <si>
    <t>-1994145484</t>
  </si>
  <si>
    <t>1068</t>
  </si>
  <si>
    <t>N01009</t>
  </si>
  <si>
    <t>Repase dveří D12</t>
  </si>
  <si>
    <t>738565238</t>
  </si>
  <si>
    <t>1069</t>
  </si>
  <si>
    <t>N01010</t>
  </si>
  <si>
    <t>Restaurování kamenného ostění M13 dveří D1 dle restaurátorského záměru</t>
  </si>
  <si>
    <t>250834432</t>
  </si>
  <si>
    <t>1070</t>
  </si>
  <si>
    <t>N01098</t>
  </si>
  <si>
    <t>Vypracování restaurátorského záměru na kamenné ostění dveří D1</t>
  </si>
  <si>
    <t>-2055020299</t>
  </si>
  <si>
    <t>1071</t>
  </si>
  <si>
    <t>N01099</t>
  </si>
  <si>
    <t>Vypracování restaurátorského záměru na dřevěné prvky</t>
  </si>
  <si>
    <t>2023148344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</si>
  <si>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</si>
  <si>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</si>
  <si>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</si>
  <si>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</si>
  <si>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</si>
  <si>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</si>
  <si>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</si>
  <si>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</si>
  <si>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</si>
  <si>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</si>
  <si>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</si>
  <si>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</si>
  <si>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</si>
  <si>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</si>
  <si>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</si>
  <si>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</si>
  <si>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</si>
  <si>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</si>
  <si>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</si>
  <si>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</si>
  <si>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</si>
  <si>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</si>
  <si>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</si>
  <si>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</si>
  <si>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</si>
  <si>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</si>
  <si>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</si>
  <si>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</si>
  <si>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</si>
  <si>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</si>
  <si>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</si>
  <si>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</si>
  <si>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</si>
  <si>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</si>
  <si>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</si>
  <si>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</si>
  <si>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</si>
  <si>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</si>
  <si>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</si>
  <si>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</si>
  <si>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</si>
  <si>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</si>
  <si>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</si>
  <si>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</si>
  <si>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</si>
  <si>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</si>
  <si>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</si>
  <si>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</si>
  <si>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</si>
  <si>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</si>
  <si>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</si>
  <si>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</si>
  <si>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</si>
  <si>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</si>
  <si>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</si>
  <si>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</si>
  <si>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</si>
  <si>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</si>
  <si>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</si>
  <si>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</si>
  <si>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</si>
  <si>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</si>
  <si>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</si>
  <si>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</si>
  <si>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</si>
  <si>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</si>
  <si>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</si>
  <si>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</si>
  <si>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</si>
  <si>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</si>
  <si>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</si>
  <si>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</si>
  <si>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</si>
  <si>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</si>
  <si>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</si>
  <si>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</si>
  <si>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</si>
  <si>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</si>
  <si>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</si>
  <si>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</si>
  <si>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</si>
  <si>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</si>
  <si>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</si>
  <si>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</si>
  <si>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</si>
  <si>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</si>
  <si>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</si>
  <si>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</si>
  <si>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</si>
  <si>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</si>
  <si>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</si>
  <si>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</si>
  <si>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</si>
  <si>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</si>
  <si>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</si>
  <si>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</si>
  <si>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</si>
  <si>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</si>
  <si>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</si>
  <si>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</si>
  <si>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</si>
  <si>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</si>
  <si>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</si>
  <si>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</si>
  <si>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</si>
  <si>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</si>
  <si>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</si>
  <si>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</si>
  <si>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</si>
  <si>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</si>
  <si>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</si>
  <si>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</si>
  <si>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</si>
  <si>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</si>
  <si>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</si>
  <si>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</si>
  <si>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</si>
  <si>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</si>
  <si>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</si>
  <si>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</si>
  <si>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</si>
  <si>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</si>
  <si>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</si>
  <si>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</si>
  <si>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</si>
  <si>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</si>
  <si>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</si>
  <si>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</si>
  <si>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</si>
  <si>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</si>
  <si>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</si>
  <si>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</si>
  <si>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</si>
  <si>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</si>
  <si>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</si>
  <si>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971033441</t>
  </si>
  <si>
    <t>Vybourání otvorů ve zdivu základovém nebo nadzákladovém z cihel, tvárnic, příčkovek z cihel pálených na maltu vápennou nebo vápenocementovou plochy do 0,25 m2, tl. do 300 mm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</si>
  <si>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</si>
  <si>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</si>
  <si>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</si>
  <si>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</si>
  <si>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</si>
  <si>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</si>
  <si>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</si>
  <si>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</si>
  <si>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</si>
  <si>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</si>
  <si>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</si>
  <si>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</si>
  <si>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</si>
  <si>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</si>
  <si>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</si>
  <si>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</si>
  <si>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</si>
  <si>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</si>
  <si>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</si>
  <si>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</si>
  <si>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</si>
  <si>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</si>
  <si>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</si>
  <si>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</si>
  <si>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</si>
  <si>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</si>
  <si>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</si>
  <si>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</si>
  <si>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</si>
  <si>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</si>
  <si>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</si>
  <si>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</si>
  <si>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</si>
  <si>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</si>
  <si>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</si>
  <si>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</si>
  <si>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</si>
  <si>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</si>
  <si>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</si>
  <si>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</si>
  <si>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</si>
  <si>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</si>
  <si>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</si>
  <si>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</si>
  <si>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</si>
  <si>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</si>
  <si>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</si>
  <si>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</si>
  <si>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</si>
  <si>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</si>
  <si>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</si>
  <si>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</si>
  <si>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</si>
  <si>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</si>
  <si>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</si>
  <si>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</si>
  <si>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</si>
  <si>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</si>
  <si>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</si>
  <si>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</si>
  <si>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</si>
  <si>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</si>
  <si>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</si>
  <si>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</si>
  <si>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</si>
  <si>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</si>
  <si>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</si>
  <si>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</si>
  <si>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</si>
  <si>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</si>
  <si>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</si>
  <si>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</si>
  <si>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</si>
  <si>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</si>
  <si>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</si>
  <si>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</si>
  <si>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</si>
  <si>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</si>
  <si>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</si>
  <si>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</si>
  <si>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</si>
  <si>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</si>
  <si>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</si>
  <si>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</si>
  <si>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</si>
  <si>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</si>
  <si>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</si>
  <si>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</si>
  <si>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</si>
  <si>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</si>
  <si>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</si>
  <si>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</si>
  <si>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</si>
  <si>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</si>
  <si>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</si>
  <si>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</si>
  <si>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</si>
  <si>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</si>
  <si>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</si>
  <si>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</si>
  <si>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</si>
  <si>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</si>
  <si>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</si>
  <si>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</si>
  <si>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</si>
  <si>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</si>
  <si>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</si>
  <si>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</si>
  <si>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</si>
  <si>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</si>
  <si>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</si>
  <si>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</si>
  <si>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</si>
  <si>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</si>
  <si>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</si>
  <si>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</si>
  <si>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</si>
  <si>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</si>
  <si>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</si>
  <si>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</si>
  <si>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</si>
  <si>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</si>
  <si>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</si>
  <si>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</si>
  <si>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</si>
  <si>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</si>
  <si>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</si>
  <si>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</si>
  <si>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</si>
  <si>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</si>
  <si>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</si>
  <si>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</si>
  <si>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</si>
  <si>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</si>
  <si>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</si>
  <si>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</si>
  <si>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</si>
  <si>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</si>
  <si>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</si>
  <si>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</si>
  <si>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</si>
  <si>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</si>
  <si>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</si>
  <si>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</si>
  <si>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</si>
  <si>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</si>
  <si>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</si>
  <si>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</si>
  <si>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</si>
  <si>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</si>
  <si>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</si>
  <si>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</si>
  <si>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</si>
  <si>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</si>
  <si>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</si>
  <si>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</si>
  <si>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</si>
  <si>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</si>
  <si>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</si>
  <si>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</si>
  <si>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</si>
  <si>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</si>
  <si>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</si>
  <si>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</si>
  <si>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</si>
  <si>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</si>
  <si>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</si>
  <si>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</si>
  <si>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</si>
  <si>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</si>
  <si>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</si>
  <si>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</si>
  <si>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</si>
  <si>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</si>
  <si>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</si>
  <si>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</si>
  <si>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</si>
  <si>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</si>
  <si>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</si>
  <si>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</si>
  <si>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</si>
  <si>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</si>
  <si>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</si>
  <si>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</si>
  <si>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</si>
  <si>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</si>
  <si>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</si>
  <si>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</si>
  <si>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</si>
  <si>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</si>
  <si>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</si>
  <si>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</si>
  <si>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</si>
  <si>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</si>
  <si>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</si>
  <si>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</si>
  <si>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</si>
  <si>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</si>
  <si>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</si>
  <si>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</si>
  <si>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</si>
  <si>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</si>
  <si>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</si>
  <si>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</si>
  <si>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</si>
  <si>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</si>
  <si>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</si>
  <si>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</si>
  <si>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</si>
  <si>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</si>
  <si>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</si>
  <si>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</si>
  <si>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</si>
  <si>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</si>
  <si>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</si>
  <si>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</si>
  <si>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</si>
  <si>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</si>
  <si>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</si>
  <si>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</si>
  <si>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</si>
  <si>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</si>
  <si>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</si>
  <si>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</si>
  <si>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</si>
  <si>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</si>
  <si>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</si>
  <si>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</si>
  <si>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</si>
  <si>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</si>
  <si>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</si>
  <si>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</si>
  <si>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</si>
  <si>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</si>
  <si>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</si>
  <si>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</si>
  <si>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</si>
  <si>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</si>
  <si>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</si>
  <si>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</si>
  <si>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</si>
  <si>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</si>
  <si>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</si>
  <si>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</si>
  <si>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</si>
  <si>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</si>
  <si>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</si>
  <si>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</si>
  <si>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</si>
  <si>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</si>
  <si>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</si>
  <si>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</si>
  <si>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</si>
  <si>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</si>
  <si>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</si>
  <si>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</si>
  <si>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</si>
  <si>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</si>
  <si>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</si>
  <si>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</si>
  <si>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</si>
  <si>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</si>
  <si>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</si>
  <si>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</si>
  <si>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</si>
  <si>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</si>
  <si>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</si>
  <si>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</si>
  <si>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</si>
  <si>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</si>
  <si>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</si>
  <si>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</si>
  <si>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</si>
  <si>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</si>
  <si>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</si>
  <si>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</si>
  <si>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</si>
  <si>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</si>
  <si>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</si>
  <si>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</si>
  <si>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</si>
  <si>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</si>
  <si>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</si>
  <si>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</si>
  <si>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</si>
  <si>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</si>
  <si>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</si>
  <si>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</si>
  <si>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</si>
  <si>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</si>
  <si>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</si>
  <si>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</si>
  <si>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</si>
  <si>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</si>
  <si>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</si>
  <si>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</si>
  <si>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</si>
  <si>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</si>
  <si>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</si>
  <si>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</si>
  <si>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</si>
  <si>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</si>
  <si>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</si>
  <si>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</si>
  <si>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</si>
  <si>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</si>
  <si>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</si>
  <si>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</si>
  <si>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</si>
  <si>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</si>
  <si>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</si>
  <si>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</si>
  <si>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</si>
  <si>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</si>
  <si>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</si>
  <si>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</si>
  <si>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</si>
  <si>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</si>
  <si>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</si>
  <si>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</si>
  <si>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</si>
  <si>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</si>
  <si>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</si>
  <si>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</si>
  <si>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</si>
  <si>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</si>
  <si>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</si>
  <si>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</si>
  <si>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</si>
  <si>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</si>
  <si>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</si>
  <si>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</si>
  <si>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</si>
  <si>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</si>
  <si>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</si>
  <si>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</si>
  <si>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</si>
  <si>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</si>
  <si>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</si>
  <si>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</si>
  <si>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</si>
  <si>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</si>
  <si>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</si>
  <si>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</si>
  <si>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</si>
  <si>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</si>
  <si>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</si>
  <si>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</si>
  <si>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</si>
  <si>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</si>
  <si>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</si>
  <si>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</si>
  <si>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</si>
  <si>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</si>
  <si>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</si>
  <si>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</si>
  <si>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</si>
  <si>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</si>
  <si>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</si>
  <si>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</si>
  <si>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</si>
  <si>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</si>
  <si>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</si>
  <si>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</si>
  <si>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</si>
  <si>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</si>
  <si>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</si>
  <si>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</si>
  <si>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</si>
  <si>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</si>
  <si>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</si>
  <si>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</si>
  <si>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</si>
  <si>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</si>
  <si>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</si>
  <si>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</si>
  <si>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</si>
  <si>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</si>
  <si>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</si>
  <si>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</si>
  <si>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</si>
  <si>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</si>
  <si>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</si>
  <si>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</si>
  <si>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</si>
  <si>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</si>
  <si>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</si>
  <si>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</si>
  <si>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</si>
  <si>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</si>
  <si>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</si>
  <si>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</si>
  <si>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</si>
  <si>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</si>
  <si>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</si>
  <si>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</si>
  <si>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</si>
  <si>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</si>
  <si>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</si>
  <si>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</si>
  <si>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</si>
  <si>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</si>
  <si>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</si>
  <si>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</si>
  <si>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</si>
  <si>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</si>
  <si>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</si>
  <si>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</si>
  <si>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</si>
  <si>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</si>
  <si>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</si>
  <si>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</si>
  <si>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</si>
  <si>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</si>
  <si>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</si>
  <si>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</si>
  <si>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</si>
  <si>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</si>
  <si>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</si>
  <si>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</si>
  <si>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</si>
  <si>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</si>
  <si>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</si>
  <si>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</si>
  <si>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</si>
  <si>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</si>
  <si>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</si>
  <si>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</si>
  <si>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</si>
  <si>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</si>
  <si>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</si>
  <si>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</si>
  <si>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</si>
  <si>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</si>
  <si>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</si>
  <si>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</si>
  <si>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</si>
  <si>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</si>
  <si>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</si>
  <si>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</si>
  <si>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</si>
  <si>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</si>
  <si>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</si>
  <si>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</si>
  <si>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</si>
  <si>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</si>
  <si>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</si>
  <si>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</si>
  <si>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</si>
  <si>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</si>
  <si>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</si>
  <si>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</si>
  <si>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</si>
  <si>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</si>
  <si>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</si>
  <si>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</si>
  <si>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</si>
  <si>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</si>
  <si>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</si>
  <si>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</si>
  <si>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</si>
  <si>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</si>
  <si>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</si>
  <si>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</si>
  <si>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</si>
  <si>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</si>
  <si>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</si>
  <si>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</si>
  <si>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</si>
  <si>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</si>
  <si>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</si>
  <si>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</si>
  <si>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</si>
  <si>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</si>
  <si>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</si>
  <si>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</si>
  <si>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</si>
  <si>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</si>
  <si>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</si>
  <si>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</si>
  <si>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</si>
  <si>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</si>
  <si>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</si>
  <si>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</si>
  <si>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</si>
  <si>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</si>
  <si>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</si>
  <si>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</si>
  <si>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</si>
  <si>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</si>
  <si>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</si>
  <si>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</si>
  <si>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</si>
  <si>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</si>
  <si>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</si>
  <si>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</si>
  <si>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</si>
  <si>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</si>
  <si>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</si>
  <si>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</si>
  <si>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</si>
  <si>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</si>
  <si>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</si>
  <si>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</si>
  <si>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</si>
  <si>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</si>
  <si>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</si>
  <si>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</si>
  <si>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</si>
  <si>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</si>
  <si>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</si>
  <si>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</si>
  <si>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</si>
  <si>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</si>
  <si>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</si>
  <si>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</si>
  <si>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</si>
  <si>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</si>
  <si>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</si>
  <si>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</si>
  <si>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</si>
  <si>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</si>
  <si>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</si>
  <si>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</si>
  <si>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</si>
  <si>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</si>
  <si>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</si>
  <si>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</si>
  <si>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</si>
  <si>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</si>
  <si>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</si>
  <si>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</si>
  <si>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</si>
  <si>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</si>
  <si>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</si>
  <si>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</si>
  <si>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</si>
  <si>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</si>
  <si>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</si>
  <si>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</si>
  <si>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</si>
  <si>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</si>
  <si>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</si>
  <si>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</si>
  <si>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</si>
  <si>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</si>
  <si>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</si>
  <si>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</si>
  <si>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</si>
  <si>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</si>
  <si>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</si>
  <si>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</si>
  <si>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</si>
  <si>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</si>
  <si>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</si>
  <si>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</si>
  <si>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</si>
  <si>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</si>
  <si>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</si>
  <si>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</si>
  <si>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</si>
  <si>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</si>
  <si>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</si>
  <si>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</si>
  <si>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</si>
  <si>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</si>
  <si>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</si>
  <si>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</si>
  <si>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</si>
  <si>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</si>
  <si>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</si>
  <si>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</si>
  <si>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</si>
  <si>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</si>
  <si>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</si>
  <si>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</si>
  <si>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</si>
  <si>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</si>
  <si>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</si>
  <si>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</si>
  <si>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</si>
  <si>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</si>
  <si>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</si>
  <si>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</si>
  <si>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</si>
  <si>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</si>
  <si>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</si>
  <si>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</si>
  <si>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</si>
  <si>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</si>
  <si>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</si>
  <si>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</si>
  <si>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</si>
  <si>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</si>
  <si>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</si>
  <si>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</si>
  <si>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</si>
  <si>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</si>
  <si>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</si>
  <si>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</si>
  <si>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</si>
  <si>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</si>
  <si>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</si>
  <si>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</si>
  <si>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</si>
  <si>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</si>
  <si>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</si>
  <si>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</si>
  <si>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</si>
  <si>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</si>
  <si>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</si>
  <si>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</si>
  <si>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</si>
  <si>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</si>
  <si>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</si>
  <si>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</si>
  <si>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</si>
  <si>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</si>
  <si>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</si>
  <si>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</si>
  <si>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</si>
  <si>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</si>
  <si>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</si>
  <si>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</si>
  <si>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</si>
  <si>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</si>
  <si>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</si>
  <si>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</si>
  <si>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</si>
  <si>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</si>
  <si>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</si>
  <si>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</si>
  <si>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</si>
  <si>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</si>
  <si>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</si>
  <si>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</si>
  <si>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</si>
  <si>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</si>
  <si>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</si>
  <si>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</si>
  <si>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</si>
  <si>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</si>
  <si>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</si>
  <si>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</si>
  <si>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</si>
  <si>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</si>
  <si>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</si>
  <si>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</si>
  <si>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</si>
  <si>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</si>
  <si>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</si>
  <si>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</si>
  <si>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</si>
  <si>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</si>
  <si>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</si>
  <si>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</si>
  <si>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</si>
  <si>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</si>
  <si>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</si>
  <si>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</si>
  <si>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</si>
  <si>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</si>
  <si>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</si>
  <si>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</si>
  <si>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</si>
  <si>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</si>
  <si>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</si>
  <si>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</si>
  <si>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</si>
  <si>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</si>
  <si>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</si>
  <si>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</si>
  <si>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</si>
  <si>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</si>
  <si>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</si>
  <si>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</si>
  <si>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</si>
  <si>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</si>
  <si>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</si>
  <si>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</si>
  <si>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</si>
  <si>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</si>
  <si>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</si>
  <si>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</si>
  <si>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</si>
  <si>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</si>
  <si>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</si>
  <si>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</si>
  <si>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</si>
  <si>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</si>
  <si>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</si>
  <si>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</si>
  <si>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</si>
  <si>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</si>
  <si>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</si>
  <si>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</si>
  <si>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</si>
  <si>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</si>
  <si>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</si>
  <si>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</si>
  <si>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</si>
  <si>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</si>
  <si>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</si>
  <si>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</si>
  <si>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</si>
  <si>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</si>
  <si>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</si>
  <si>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</si>
  <si>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</si>
  <si>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</si>
  <si>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</si>
  <si>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</si>
  <si>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</si>
  <si>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</si>
  <si>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</si>
  <si>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</si>
  <si>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</si>
  <si>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</si>
  <si>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</si>
  <si>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</si>
  <si>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</si>
  <si>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</si>
  <si>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</si>
  <si>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</si>
  <si>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</si>
  <si>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</si>
  <si>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</si>
  <si>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</si>
  <si>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</si>
  <si>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</si>
  <si>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</si>
  <si>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</si>
  <si>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</si>
  <si>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</si>
  <si>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</si>
  <si>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</si>
  <si>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</si>
  <si>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</si>
  <si>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</si>
  <si>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</si>
  <si>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</si>
  <si>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</si>
  <si>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</si>
  <si>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</si>
  <si>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</si>
  <si>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</si>
  <si>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</si>
  <si>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</si>
  <si>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</si>
  <si>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</si>
  <si>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</si>
  <si>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</si>
  <si>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</si>
  <si>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</si>
  <si>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</si>
  <si>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</si>
  <si>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</si>
  <si>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</si>
  <si>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</si>
  <si>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</si>
  <si>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</si>
  <si>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</si>
  <si>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</si>
  <si>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</si>
  <si>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</si>
  <si>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</si>
  <si>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</si>
  <si>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</si>
  <si>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</si>
  <si>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</si>
  <si>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</si>
  <si>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</si>
  <si>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</si>
  <si>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</si>
  <si>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</si>
  <si>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</si>
  <si>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</si>
  <si>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</si>
  <si>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</si>
  <si>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</si>
  <si>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</si>
  <si>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</si>
  <si>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</si>
  <si>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</si>
  <si>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</si>
  <si>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</si>
  <si>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</si>
  <si>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</si>
  <si>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</si>
  <si>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</si>
  <si>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</si>
  <si>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</si>
  <si>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</si>
  <si>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</si>
  <si>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</si>
  <si>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</si>
  <si>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</si>
  <si>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</si>
  <si>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</si>
  <si>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</si>
  <si>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</si>
  <si>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</si>
  <si>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</si>
  <si>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</si>
  <si>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</si>
  <si>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</si>
  <si>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</si>
  <si>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</si>
  <si>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</si>
  <si>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</si>
  <si>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</si>
  <si>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</si>
  <si>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</si>
  <si>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</si>
  <si>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</si>
  <si>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</si>
  <si>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</si>
  <si>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</si>
  <si>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</si>
  <si>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</si>
  <si>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</si>
  <si>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</si>
  <si>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</si>
  <si>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</si>
  <si>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</si>
  <si>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</si>
  <si>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</si>
  <si>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</si>
  <si>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</si>
  <si>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</si>
  <si>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</si>
  <si>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</si>
  <si>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</si>
  <si>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</si>
  <si>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</si>
  <si>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</si>
  <si>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</si>
  <si>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</si>
  <si>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</si>
  <si>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</si>
  <si>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</si>
  <si>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</si>
  <si>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</si>
  <si>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</si>
  <si>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</si>
  <si>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</si>
  <si>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</si>
  <si>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</si>
  <si>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</si>
  <si>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</si>
  <si>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</si>
  <si>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</si>
  <si>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</si>
  <si>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</si>
  <si>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</si>
  <si>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</si>
  <si>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</si>
  <si>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</si>
  <si>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</si>
  <si>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</si>
  <si>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</si>
  <si>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</si>
  <si>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</si>
  <si>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</si>
  <si>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</si>
  <si>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</si>
  <si>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</si>
  <si>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</si>
  <si>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</si>
  <si>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</si>
  <si>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</si>
  <si>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</si>
  <si>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</si>
  <si>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</si>
  <si>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</si>
  <si>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</si>
  <si>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</si>
  <si>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</si>
  <si>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</si>
  <si>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</si>
  <si>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</si>
  <si>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</si>
  <si>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</si>
  <si>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</si>
  <si>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</si>
  <si>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</si>
  <si>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</si>
  <si>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</si>
  <si>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</si>
  <si>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</si>
  <si>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</si>
  <si>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</si>
  <si>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</si>
  <si>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</si>
  <si>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</si>
  <si>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</si>
  <si>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</si>
  <si>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</si>
  <si>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</si>
  <si>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</si>
  <si>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</si>
  <si>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</si>
  <si>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</si>
  <si>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</si>
  <si>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</si>
  <si>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</si>
  <si>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</si>
  <si>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</si>
  <si>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</si>
  <si>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</si>
  <si>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</si>
  <si>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</si>
  <si>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</si>
  <si>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</si>
  <si>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</si>
  <si>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</si>
  <si>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</si>
  <si>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</si>
  <si>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</si>
  <si>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</si>
  <si>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</si>
  <si>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</si>
  <si>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</si>
  <si>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</si>
  <si>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</si>
  <si>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</si>
  <si>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</si>
  <si>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</si>
  <si>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</si>
  <si>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</si>
  <si>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</si>
  <si>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</si>
  <si>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</si>
  <si>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</si>
  <si>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</si>
  <si>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</si>
  <si>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</si>
  <si>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</si>
  <si>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</si>
  <si>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</si>
  <si>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</si>
  <si>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</si>
  <si>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</si>
  <si>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</si>
  <si>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</si>
  <si>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</si>
  <si>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</si>
  <si>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</si>
  <si>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</si>
  <si>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</si>
  <si>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</si>
  <si>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</si>
  <si>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</si>
  <si>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</si>
  <si>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</si>
  <si>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</si>
  <si>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</si>
  <si>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</si>
  <si>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</si>
  <si>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</si>
  <si>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</si>
  <si>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</si>
  <si>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</si>
  <si>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</si>
  <si>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</si>
  <si>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</si>
  <si>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</si>
  <si>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</si>
  <si>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</si>
  <si>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</si>
  <si>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</si>
  <si>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</si>
  <si>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</si>
  <si>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</si>
  <si>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</si>
  <si>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</si>
  <si>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</si>
  <si>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</si>
  <si>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</si>
  <si>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</si>
  <si>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</si>
  <si>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</si>
  <si>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</si>
  <si>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</si>
  <si>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</si>
  <si>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</si>
  <si>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</si>
  <si>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</si>
  <si>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</si>
  <si>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</si>
  <si>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</si>
  <si>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</si>
  <si>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</si>
  <si>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</si>
  <si>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</si>
  <si>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</si>
  <si>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</si>
  <si>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</si>
  <si>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</si>
  <si>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</si>
  <si>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</si>
  <si>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</si>
  <si>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</si>
  <si>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</si>
  <si>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</si>
  <si>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</si>
  <si>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</si>
  <si>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</si>
  <si>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</si>
  <si>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</si>
  <si>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</si>
  <si>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</si>
  <si>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</si>
  <si>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</si>
  <si>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</si>
  <si>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</si>
  <si>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</si>
  <si>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</si>
  <si>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</si>
  <si>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</si>
  <si>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</si>
  <si>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</si>
  <si>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</si>
  <si>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</si>
  <si>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</si>
  <si>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</si>
  <si>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</si>
  <si>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</si>
  <si>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</si>
  <si>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</si>
  <si>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</si>
  <si>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</si>
  <si>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</si>
  <si>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</si>
  <si>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</si>
  <si>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</si>
  <si>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</si>
  <si>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</si>
  <si>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</si>
  <si>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</si>
  <si>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</si>
  <si>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</si>
  <si>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</si>
  <si>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</si>
  <si>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</si>
  <si>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</si>
  <si>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</si>
  <si>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</si>
  <si>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</si>
  <si>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</si>
  <si>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</si>
  <si>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</si>
  <si>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</si>
  <si>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</si>
  <si>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</si>
  <si>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</si>
  <si>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</si>
  <si>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</si>
  <si>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</si>
  <si>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</si>
  <si>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</si>
  <si>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</si>
  <si>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</si>
  <si>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</si>
  <si>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</si>
  <si>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</si>
  <si>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</si>
  <si>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</si>
  <si>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</si>
  <si>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</si>
  <si>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</si>
  <si>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</si>
  <si>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</si>
  <si>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</si>
  <si>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</si>
  <si>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</si>
  <si>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</si>
  <si>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</si>
  <si>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</si>
  <si>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</si>
  <si>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</si>
  <si>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</si>
  <si>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</si>
  <si>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</si>
  <si>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</si>
  <si>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</si>
  <si>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</si>
  <si>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</si>
  <si>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</si>
  <si>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</si>
  <si>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</si>
  <si>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</si>
  <si>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</si>
  <si>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</si>
  <si>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</si>
  <si>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</si>
  <si>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</si>
  <si>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</si>
  <si>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</si>
  <si>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</si>
  <si>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</si>
  <si>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</si>
  <si>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</si>
  <si>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</si>
  <si>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</si>
  <si>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</si>
  <si>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</si>
  <si>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</si>
  <si>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</si>
  <si>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</si>
  <si>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</si>
  <si>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</si>
  <si>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</si>
  <si>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</si>
  <si>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</si>
  <si>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</si>
  <si>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</si>
  <si>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</si>
  <si>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</si>
  <si>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</si>
  <si>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</si>
  <si>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</si>
  <si>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</si>
  <si>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</si>
  <si>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</si>
  <si>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</si>
  <si>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</si>
  <si>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</si>
  <si>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</si>
  <si>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</si>
  <si>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</si>
  <si>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</si>
  <si>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</si>
  <si>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</si>
  <si>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</si>
  <si>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</si>
  <si>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</si>
  <si>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</si>
  <si>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</si>
  <si>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</si>
  <si>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</si>
  <si>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</si>
  <si>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</si>
  <si>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</si>
  <si>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</si>
  <si>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</si>
  <si>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</si>
  <si>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</si>
  <si>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</si>
  <si>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</si>
  <si>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</si>
  <si>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</si>
  <si>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</si>
  <si>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</si>
  <si>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</si>
  <si>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</si>
  <si>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</si>
  <si>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</si>
  <si>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</si>
  <si>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</si>
  <si>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</si>
  <si>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</si>
  <si>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</si>
  <si>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</si>
  <si>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</si>
  <si>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</si>
  <si>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</si>
  <si>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</si>
  <si>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</si>
  <si>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</si>
  <si>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</si>
  <si>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</si>
  <si>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</si>
  <si>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</si>
  <si>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</si>
  <si>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</si>
  <si>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</si>
  <si>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</si>
  <si>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</si>
  <si>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</si>
  <si>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</si>
  <si>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</si>
  <si>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</si>
  <si>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</si>
  <si>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</si>
  <si>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</si>
  <si>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</si>
  <si>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</si>
  <si>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</si>
  <si>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</si>
  <si>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</si>
  <si>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</si>
  <si>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</si>
  <si>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</si>
  <si>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</si>
  <si>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</si>
  <si>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</si>
  <si>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</si>
  <si>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</si>
  <si>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</si>
  <si>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</si>
  <si>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</si>
  <si>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</si>
  <si>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</si>
  <si>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</si>
  <si>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</si>
  <si>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</si>
  <si>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</si>
  <si>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</si>
  <si>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</si>
  <si>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</si>
  <si>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</si>
  <si>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</si>
  <si>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</si>
  <si>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</si>
  <si>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</si>
  <si>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</si>
  <si>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</si>
  <si>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</si>
  <si>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</si>
  <si>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</si>
  <si>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</si>
  <si>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</si>
  <si>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</si>
  <si>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</si>
  <si>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</si>
  <si>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</si>
  <si>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</si>
  <si>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</si>
  <si>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</si>
  <si>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</si>
  <si>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</si>
  <si>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</si>
  <si>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</si>
  <si>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</si>
  <si>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</si>
  <si>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</si>
  <si>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</si>
  <si>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</si>
  <si>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</si>
  <si>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</si>
  <si>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</si>
  <si>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</si>
  <si>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</si>
  <si>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</si>
  <si>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</si>
  <si>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</si>
  <si>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</si>
  <si>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</si>
  <si>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</si>
  <si>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</si>
  <si>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</si>
  <si>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</si>
  <si>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</si>
  <si>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</si>
  <si>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</si>
  <si>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</si>
  <si>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</si>
  <si>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</si>
  <si>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</si>
  <si>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</si>
  <si>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</si>
  <si>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</si>
  <si>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</si>
  <si>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</si>
  <si>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</si>
  <si>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</si>
  <si>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</si>
  <si>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</si>
  <si>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</si>
  <si>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</si>
  <si>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</si>
  <si>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</si>
  <si>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</si>
  <si>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</si>
  <si>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</si>
  <si>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</si>
  <si>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</si>
  <si>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</si>
  <si>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</si>
  <si>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</si>
  <si>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</si>
  <si>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</si>
  <si>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</si>
  <si>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</si>
  <si>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</si>
  <si>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</si>
  <si>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</si>
  <si>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</si>
  <si>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</si>
  <si>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</si>
  <si>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</si>
  <si>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</si>
  <si>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</si>
  <si>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</si>
  <si>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</si>
  <si>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</si>
  <si>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</si>
  <si>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</si>
  <si>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</si>
  <si>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</si>
  <si>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</si>
  <si>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</si>
  <si>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</si>
  <si>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</si>
  <si>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</si>
  <si>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</si>
  <si>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</si>
  <si>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</si>
  <si>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</si>
  <si>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</si>
  <si>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</si>
  <si>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</si>
  <si>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</si>
  <si>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</si>
  <si>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</si>
  <si>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</si>
  <si>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</si>
  <si>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</si>
  <si>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</si>
  <si>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</si>
  <si>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</si>
  <si>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</si>
  <si>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</si>
  <si>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</si>
  <si>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</si>
  <si>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</si>
  <si>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</si>
  <si>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</si>
  <si>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</si>
  <si>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</si>
  <si>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</si>
  <si>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</si>
  <si>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</si>
  <si>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</si>
  <si>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</si>
  <si>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</si>
  <si>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</si>
  <si>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</si>
  <si>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</si>
  <si>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</si>
  <si>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</si>
  <si>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</si>
  <si>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</si>
  <si>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</si>
  <si>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</si>
  <si>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</si>
  <si>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</si>
  <si>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</si>
  <si>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</si>
  <si>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</si>
  <si>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</si>
  <si>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</si>
  <si>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</si>
  <si>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</si>
  <si>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</si>
  <si>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</si>
  <si>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</si>
  <si>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</si>
  <si>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</si>
  <si>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</si>
  <si>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</si>
  <si>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</si>
  <si>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</si>
  <si>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</si>
  <si>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</si>
  <si>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</si>
  <si>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</si>
  <si>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</si>
  <si>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</si>
  <si>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</si>
  <si>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</si>
  <si>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</si>
  <si>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</si>
  <si>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</si>
  <si>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</si>
  <si>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</si>
  <si>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</si>
  <si>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</si>
  <si>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</si>
  <si>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</si>
  <si>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</si>
  <si>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</si>
  <si>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</si>
  <si>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</si>
  <si>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</si>
  <si>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</si>
  <si>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</si>
  <si>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</si>
  <si>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</si>
  <si>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</si>
  <si>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</si>
  <si>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</si>
  <si>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</si>
  <si>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</si>
  <si>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</si>
  <si>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</si>
  <si>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</si>
  <si>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</si>
  <si>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</si>
  <si>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</si>
  <si>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</si>
  <si>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</si>
  <si>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</si>
  <si>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</si>
  <si>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</si>
  <si>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</si>
  <si>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</si>
  <si>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</si>
  <si>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</si>
  <si>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</si>
  <si>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</si>
  <si>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</si>
  <si>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</si>
  <si>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</si>
  <si>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</si>
  <si>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</si>
  <si>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</si>
  <si>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</si>
  <si>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</si>
  <si>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</si>
  <si>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</si>
  <si>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</si>
  <si>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</si>
  <si>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</si>
  <si>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</si>
  <si>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</si>
  <si>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</si>
  <si>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</si>
  <si>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</si>
  <si>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</si>
  <si>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</si>
  <si>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</si>
  <si>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</si>
  <si>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</si>
  <si>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</si>
  <si>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</si>
  <si>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</si>
  <si>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</si>
  <si>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</si>
  <si>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</si>
  <si>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</si>
  <si>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</si>
  <si>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</si>
  <si>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</si>
  <si>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</si>
  <si>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</si>
  <si>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</si>
  <si>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</si>
  <si>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</si>
  <si>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</si>
  <si>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</si>
  <si>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</si>
  <si>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</si>
  <si>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</si>
  <si>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</si>
  <si>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</si>
  <si>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</si>
  <si>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</si>
  <si>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</si>
  <si>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</si>
  <si>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</si>
  <si>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</si>
  <si>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</si>
  <si>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</si>
  <si>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</si>
  <si>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</si>
  <si>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</si>
  <si>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</si>
  <si>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</si>
  <si>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</si>
  <si>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</si>
  <si>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</si>
  <si>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</si>
  <si>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</si>
  <si>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</si>
  <si>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</si>
  <si>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</si>
  <si>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</si>
  <si>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</si>
  <si>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</si>
  <si>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</si>
  <si>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</si>
  <si>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</si>
  <si>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</si>
  <si>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</si>
  <si>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</si>
  <si>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</si>
  <si>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</si>
  <si>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</si>
  <si>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</si>
  <si>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</si>
  <si>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</si>
  <si>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</si>
  <si>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</si>
  <si>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</si>
  <si>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</si>
  <si>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</si>
  <si>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</si>
  <si>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</si>
  <si>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</si>
  <si>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</si>
  <si>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</si>
  <si>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</si>
  <si>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</si>
  <si>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</si>
  <si>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</si>
  <si>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</si>
  <si>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</si>
  <si>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</si>
  <si>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</si>
  <si>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</si>
  <si>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</si>
  <si>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</si>
  <si>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</si>
  <si>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</si>
  <si>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</si>
  <si>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</si>
  <si>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</si>
  <si>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</si>
  <si>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</si>
  <si>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</si>
  <si>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</si>
  <si>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</si>
  <si>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</si>
  <si>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</si>
  <si>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</si>
  <si>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</si>
  <si>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</si>
  <si>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</si>
  <si>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</si>
  <si>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</si>
  <si>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</si>
  <si>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</si>
  <si>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</si>
  <si>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</si>
  <si>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</si>
  <si>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</si>
  <si>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</si>
  <si>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</si>
  <si>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</si>
  <si>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</si>
  <si>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</si>
  <si>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</si>
  <si>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</si>
  <si>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</si>
  <si>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</si>
  <si>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</si>
  <si>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</si>
  <si>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</si>
  <si>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</si>
  <si>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</si>
  <si>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</si>
  <si>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</si>
  <si>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</si>
  <si>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</si>
  <si>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</si>
  <si>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</si>
  <si>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</si>
  <si>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</si>
  <si>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</si>
  <si>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</si>
  <si>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</si>
  <si>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</si>
  <si>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</si>
  <si>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</si>
  <si>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</si>
  <si>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</si>
  <si>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</si>
  <si>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</si>
  <si>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</si>
  <si>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</si>
  <si>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</si>
  <si>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</si>
  <si>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</si>
  <si>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</si>
  <si>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</si>
  <si>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</si>
  <si>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</si>
  <si>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</si>
  <si>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</si>
  <si>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</si>
  <si>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</si>
  <si>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</si>
  <si>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</si>
  <si>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</si>
  <si>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</si>
  <si>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</si>
  <si>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</si>
  <si>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</si>
  <si>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</si>
  <si>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</si>
  <si>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</si>
  <si>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</si>
  <si>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</si>
  <si>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</si>
  <si>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</si>
  <si>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</si>
  <si>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</si>
  <si>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</si>
  <si>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</si>
  <si>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</si>
  <si>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</si>
  <si>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</si>
  <si>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</si>
  <si>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</si>
  <si>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</si>
  <si>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</si>
  <si>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</si>
  <si>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</si>
  <si>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</si>
  <si>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</si>
  <si>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</si>
  <si>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</si>
  <si>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</si>
  <si>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</si>
  <si>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</si>
  <si>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</si>
  <si>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</si>
  <si>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</si>
  <si>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</si>
  <si>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</si>
  <si>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</si>
  <si>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</si>
  <si>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</si>
  <si>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</si>
  <si>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</si>
  <si>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</si>
  <si>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</si>
  <si>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</si>
  <si>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</si>
  <si>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</si>
  <si>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</si>
  <si>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</si>
  <si>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</si>
  <si>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</si>
  <si>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</si>
  <si>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</si>
  <si>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</si>
  <si>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</si>
  <si>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</si>
  <si>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</si>
  <si>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</si>
  <si>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</si>
  <si>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</si>
  <si>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</si>
  <si>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</si>
  <si>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</si>
  <si>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</si>
  <si>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</si>
  <si>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</si>
  <si>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</si>
  <si>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</si>
  <si>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</si>
  <si>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</si>
  <si>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</si>
  <si>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</si>
  <si>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</si>
  <si>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</si>
  <si>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</si>
  <si>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</si>
  <si>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</si>
  <si>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</si>
  <si>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</si>
  <si>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</si>
  <si>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</si>
  <si>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</si>
  <si>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</si>
  <si>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</si>
  <si>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</si>
  <si>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</si>
  <si>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</si>
  <si>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</si>
  <si>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</si>
  <si>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</si>
  <si>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</si>
  <si>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</si>
  <si>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</si>
  <si>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</si>
  <si>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</si>
  <si>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</si>
  <si>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</si>
  <si>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</si>
  <si>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</si>
  <si>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</si>
  <si>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</si>
  <si>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</si>
  <si>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</si>
  <si>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</si>
  <si>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</si>
  <si>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</si>
  <si>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</si>
  <si>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</si>
  <si>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</si>
  <si>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</si>
  <si>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</si>
  <si>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</si>
  <si>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</si>
  <si>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</si>
  <si>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</si>
  <si>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</si>
  <si>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</si>
  <si>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</si>
  <si>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</si>
  <si>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</si>
  <si>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</si>
  <si>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</si>
  <si>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</si>
  <si>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</si>
  <si>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</si>
  <si>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</si>
  <si>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</si>
  <si>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</si>
  <si>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</si>
  <si>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</si>
  <si>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</si>
  <si>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</si>
  <si>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</si>
  <si>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</si>
  <si>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</si>
  <si>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</si>
  <si>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</si>
  <si>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</si>
  <si>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</si>
  <si>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</si>
  <si>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</si>
  <si>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</si>
  <si>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</si>
  <si>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</si>
  <si>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</si>
  <si>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</si>
  <si>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</si>
  <si>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</si>
  <si>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</si>
  <si>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</si>
  <si>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</si>
  <si>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</si>
  <si>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</si>
  <si>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</si>
  <si>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</si>
  <si>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</si>
  <si>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</si>
  <si>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</si>
  <si>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</si>
  <si>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</si>
  <si>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</si>
  <si>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</si>
  <si>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</si>
  <si>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</si>
  <si>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</si>
  <si>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</si>
  <si>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</si>
  <si>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</si>
  <si>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</si>
  <si>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</si>
  <si>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</si>
  <si>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</si>
  <si>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</si>
  <si>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</si>
  <si>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</si>
  <si>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</si>
  <si>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</si>
  <si>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</si>
  <si>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</si>
  <si>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</si>
  <si>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</si>
  <si>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</si>
  <si>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</si>
  <si>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</si>
  <si>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</si>
  <si>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</si>
  <si>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</si>
  <si>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</si>
  <si>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</si>
  <si>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</si>
  <si>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</si>
  <si>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</si>
  <si>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</si>
  <si>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</si>
  <si>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</si>
  <si>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</si>
  <si>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</si>
  <si>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</si>
  <si>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</si>
  <si>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</si>
  <si>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</si>
  <si>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</si>
  <si>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</si>
  <si>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</si>
  <si>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</si>
  <si>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</si>
  <si>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</si>
  <si>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</si>
  <si>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</si>
  <si>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</si>
  <si>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</si>
  <si>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</si>
  <si>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</si>
  <si>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</si>
  <si>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</si>
  <si>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</si>
  <si>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</si>
  <si>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</si>
  <si>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</si>
  <si>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</si>
  <si>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</si>
  <si>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</si>
  <si>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</si>
  <si>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</si>
  <si>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</si>
  <si>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</si>
  <si>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</si>
  <si>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</si>
  <si>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</si>
  <si>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</si>
  <si>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</si>
  <si>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</si>
  <si>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</si>
  <si>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</si>
  <si>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</si>
  <si>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</si>
  <si>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</si>
  <si>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</si>
  <si>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</si>
  <si>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</si>
  <si>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</si>
  <si>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</si>
  <si>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</si>
  <si>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</si>
  <si>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</si>
  <si>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</si>
  <si>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</si>
  <si>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</si>
  <si>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</si>
  <si>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</si>
  <si>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</si>
  <si>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</si>
  <si>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</si>
  <si>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</si>
  <si>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</si>
  <si>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</si>
  <si>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</si>
  <si>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</si>
  <si>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</si>
  <si>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</si>
  <si>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</si>
  <si>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</si>
  <si>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</si>
  <si>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</si>
  <si>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</si>
  <si>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</si>
  <si>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</si>
  <si>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</si>
  <si>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</si>
  <si>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</si>
  <si>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</si>
  <si>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</si>
  <si>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</si>
  <si>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</si>
  <si>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</si>
  <si>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</si>
  <si>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</si>
  <si>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</si>
  <si>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</si>
  <si>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</si>
  <si>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</si>
  <si>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</si>
  <si>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</si>
  <si>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</si>
  <si>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</si>
  <si>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</si>
  <si>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</si>
  <si>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</si>
  <si>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</si>
  <si>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</si>
  <si>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</si>
  <si>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</si>
  <si>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</si>
  <si>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</si>
  <si>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</si>
  <si>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</si>
  <si>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</si>
  <si>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</si>
  <si>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</si>
  <si>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</si>
  <si>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</si>
  <si>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</si>
  <si>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</si>
  <si>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</si>
  <si>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</si>
  <si>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</si>
  <si>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</si>
  <si>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</si>
  <si>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</si>
  <si>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</si>
  <si>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</si>
  <si>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</si>
  <si>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</si>
  <si>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</si>
  <si>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</si>
  <si>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</si>
  <si>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</si>
  <si>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</si>
  <si>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</si>
  <si>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</si>
  <si>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</si>
  <si>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</si>
  <si>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</si>
  <si>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</si>
  <si>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</si>
  <si>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</si>
  <si>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</si>
  <si>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</si>
  <si>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</si>
  <si>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</si>
  <si>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</si>
  <si>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</si>
  <si>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</si>
  <si>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</si>
  <si>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</si>
  <si>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</si>
  <si>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</si>
  <si>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</si>
  <si>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</si>
  <si>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</si>
  <si>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</si>
  <si>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</si>
  <si>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</si>
  <si>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</si>
  <si>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</si>
  <si>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</si>
  <si>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</si>
  <si>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</si>
  <si>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</si>
  <si>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</si>
  <si>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</si>
  <si>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</si>
  <si>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</si>
  <si>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</si>
  <si>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</si>
  <si>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</si>
  <si>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</si>
  <si>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</si>
  <si>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</si>
  <si>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</si>
  <si>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</si>
  <si>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</si>
  <si>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</si>
  <si>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</si>
  <si>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</si>
  <si>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</si>
  <si>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</si>
  <si>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</si>
  <si>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</si>
  <si>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</si>
  <si>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</si>
  <si>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</si>
  <si>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</si>
  <si>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</si>
  <si>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</si>
  <si>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</si>
  <si>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</si>
  <si>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</si>
  <si>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</si>
  <si>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</si>
  <si>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</si>
  <si>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</si>
  <si>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</si>
  <si>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</si>
  <si>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</si>
  <si>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</si>
  <si>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</si>
  <si>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</si>
  <si>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</si>
  <si>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</si>
  <si>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</si>
  <si>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</si>
  <si>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</si>
  <si>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</si>
  <si>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</si>
  <si>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</si>
  <si>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</si>
  <si>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</si>
  <si>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</si>
  <si>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</si>
  <si>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</si>
  <si>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</si>
  <si>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</si>
  <si>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</si>
  <si>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</si>
  <si>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</si>
  <si>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</si>
  <si>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</si>
  <si>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</si>
  <si>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</si>
  <si>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</si>
  <si>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</si>
  <si>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</si>
  <si>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</si>
  <si>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</si>
  <si>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</si>
  <si>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</si>
  <si>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</si>
  <si>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</si>
  <si>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</si>
  <si>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</si>
  <si>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</si>
  <si>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</si>
  <si>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</si>
  <si>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</si>
  <si>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</si>
  <si>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</si>
  <si>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</si>
  <si>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</si>
  <si>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</si>
  <si>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</si>
  <si>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</si>
  <si>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</si>
  <si>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</si>
  <si>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</si>
  <si>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</si>
  <si>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</si>
  <si>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</si>
  <si>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</si>
  <si>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</si>
  <si>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</si>
  <si>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</si>
  <si>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</si>
  <si>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</si>
  <si>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</si>
  <si>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</si>
  <si>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</si>
  <si>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</si>
  <si>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</si>
  <si>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</si>
  <si>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</si>
  <si>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</si>
  <si>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</si>
  <si>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</si>
  <si>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</si>
  <si>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</si>
  <si>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</si>
  <si>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</si>
  <si>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</si>
  <si>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</si>
  <si>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</si>
  <si>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</si>
  <si>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</si>
  <si>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</si>
  <si>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</si>
  <si>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</si>
  <si>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</si>
  <si>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</si>
  <si>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</si>
  <si>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</si>
  <si>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</si>
  <si>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</si>
  <si>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</si>
  <si>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</si>
  <si>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</si>
  <si>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</si>
  <si>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</si>
  <si>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</si>
  <si>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</si>
  <si>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</si>
  <si>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</si>
  <si>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</si>
  <si>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</si>
  <si>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</si>
  <si>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</si>
  <si>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</si>
  <si>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</si>
  <si>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</si>
  <si>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</si>
  <si>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</si>
  <si>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</si>
  <si>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</si>
  <si>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</si>
  <si>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</si>
  <si>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</si>
  <si>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</si>
  <si>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</si>
  <si>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</si>
  <si>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</si>
  <si>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</si>
  <si>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</si>
  <si>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</si>
  <si>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</si>
  <si>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</si>
  <si>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</si>
  <si>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</si>
  <si>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</si>
  <si>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</si>
  <si>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</si>
  <si>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</si>
  <si>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</si>
  <si>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</si>
  <si>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</si>
  <si>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</si>
  <si>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</si>
  <si>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</si>
  <si>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</si>
  <si>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</si>
  <si>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</si>
  <si>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</si>
  <si>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</si>
  <si>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</si>
  <si>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</si>
  <si>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</si>
  <si>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</si>
  <si>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</si>
  <si>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</si>
  <si>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</si>
  <si>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</si>
  <si>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</si>
  <si>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</si>
  <si>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</si>
  <si>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</si>
  <si>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</si>
  <si>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</si>
  <si>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</si>
  <si>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</si>
  <si>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</si>
  <si>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</si>
  <si>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</si>
  <si>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</si>
  <si>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</si>
  <si>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</si>
  <si>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</si>
  <si>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</si>
  <si>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</si>
  <si>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</si>
  <si>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</si>
  <si>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</si>
  <si>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</si>
  <si>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</si>
  <si>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</si>
  <si>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</si>
  <si>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</si>
  <si>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</si>
  <si>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</si>
  <si>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</si>
  <si>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</si>
  <si>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</si>
  <si>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</si>
  <si>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</si>
  <si>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</si>
  <si>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</si>
  <si>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</si>
  <si>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</si>
  <si>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</si>
  <si>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</si>
  <si>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</si>
  <si>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</si>
  <si>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</si>
  <si>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</si>
  <si>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</si>
  <si>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</si>
  <si>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</si>
  <si>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</si>
  <si>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</si>
  <si>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</si>
  <si>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</si>
  <si>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</si>
  <si>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</si>
  <si>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</si>
  <si>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</si>
  <si>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</si>
  <si>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</si>
  <si>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</si>
  <si>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</si>
  <si>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</si>
  <si>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</si>
  <si>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</si>
  <si>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</si>
  <si>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</si>
  <si>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</si>
  <si>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</si>
  <si>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</si>
  <si>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</si>
  <si>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</si>
  <si>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</si>
  <si>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</si>
  <si>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</si>
  <si>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</si>
  <si>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</si>
  <si>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</si>
  <si>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</si>
  <si>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</si>
  <si>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</si>
  <si>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</si>
  <si>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</si>
  <si>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</si>
  <si>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</si>
  <si>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</si>
  <si>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</si>
  <si>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</si>
  <si>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</si>
  <si>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</si>
  <si>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</si>
  <si>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</si>
  <si>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</si>
  <si>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</si>
  <si>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</si>
  <si>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</si>
  <si>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</si>
  <si>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</si>
  <si>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</si>
  <si>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</si>
  <si>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</si>
  <si>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</si>
  <si>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</si>
  <si>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</si>
  <si>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</si>
  <si>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</si>
  <si>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</si>
  <si>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</si>
  <si>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</si>
  <si>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</si>
  <si>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</si>
  <si>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</si>
  <si>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</si>
  <si>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</si>
  <si>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</si>
  <si>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</si>
  <si>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</si>
  <si>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</si>
  <si>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</si>
  <si>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</si>
  <si>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</si>
  <si>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</si>
  <si>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</si>
  <si>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</si>
  <si>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</si>
  <si>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</si>
  <si>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</si>
  <si>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</si>
  <si>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</si>
  <si>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</si>
  <si>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</si>
  <si>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</si>
  <si>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</si>
  <si>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</si>
  <si>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</si>
  <si>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</si>
  <si>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</si>
  <si>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</si>
  <si>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</si>
  <si>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</si>
  <si>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</si>
  <si>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</si>
  <si>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</si>
  <si>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</si>
  <si>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</si>
  <si>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</si>
  <si>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</si>
  <si>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</si>
  <si>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</si>
  <si>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</si>
  <si>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</si>
  <si>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</si>
  <si>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</si>
  <si>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</si>
  <si>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</si>
  <si>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</si>
  <si>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</si>
  <si>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</si>
  <si>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</si>
  <si>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</si>
  <si>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</si>
  <si>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</si>
  <si>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</si>
  <si>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</si>
  <si>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</si>
  <si>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</si>
  <si>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</si>
  <si>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</si>
  <si>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</si>
  <si>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</si>
  <si>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</si>
  <si>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</si>
  <si>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</si>
  <si>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</si>
  <si>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</si>
  <si>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</si>
  <si>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</si>
  <si>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</si>
  <si>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</si>
  <si>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</si>
  <si>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</si>
  <si>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</si>
  <si>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</si>
  <si>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</si>
  <si>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</si>
  <si>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</si>
  <si>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</si>
  <si>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</si>
  <si>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</si>
  <si>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</si>
  <si>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</si>
  <si>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</si>
  <si>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</si>
  <si>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</si>
  <si>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</si>
  <si>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</si>
  <si>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</si>
  <si>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</si>
  <si>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</si>
  <si>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</si>
  <si>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</si>
  <si>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</si>
  <si>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</si>
  <si>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</si>
  <si>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</si>
  <si>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</si>
  <si>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</si>
  <si>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</si>
  <si>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</si>
  <si>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</si>
  <si>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</si>
  <si>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</si>
  <si>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</si>
  <si>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</si>
  <si>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</si>
  <si>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</si>
  <si>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</si>
  <si>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</si>
  <si>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</si>
  <si>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</si>
  <si>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</si>
  <si>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</si>
  <si>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</si>
  <si>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</si>
  <si>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</si>
  <si>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</si>
  <si>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</si>
  <si>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</si>
  <si>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</si>
  <si>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</si>
  <si>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</si>
  <si>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</si>
  <si>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</si>
  <si>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</si>
  <si>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</si>
  <si>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</si>
  <si>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</si>
  <si>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</si>
  <si>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</si>
  <si>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</si>
  <si>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</si>
  <si>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</si>
  <si>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</si>
  <si>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</si>
  <si>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</si>
  <si>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</si>
  <si>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</si>
  <si>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</si>
  <si>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</si>
  <si>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</si>
  <si>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</si>
  <si>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</si>
  <si>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</si>
  <si>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</si>
  <si>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</si>
  <si>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</si>
  <si>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</si>
  <si>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</si>
  <si>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</si>
  <si>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</si>
  <si>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</si>
  <si>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</si>
  <si>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</si>
  <si>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</si>
  <si>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</si>
  <si>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</si>
  <si>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</si>
  <si>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</si>
  <si>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</si>
  <si>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</si>
  <si>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</si>
  <si>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</si>
  <si>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</si>
  <si>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</si>
  <si>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</si>
  <si>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</si>
  <si>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</si>
  <si>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</si>
  <si>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</si>
  <si>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</si>
  <si>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</si>
  <si>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</si>
  <si>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</si>
  <si>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</si>
  <si>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</si>
  <si>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</si>
  <si>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</si>
  <si>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</si>
  <si>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</si>
  <si>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</si>
  <si>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</si>
  <si>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</si>
  <si>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</si>
  <si>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</si>
  <si>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</si>
  <si>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</si>
  <si>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</si>
  <si>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</si>
  <si>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</si>
  <si>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</si>
  <si>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</si>
  <si>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</si>
  <si>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</si>
  <si>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</si>
  <si>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</si>
  <si>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</si>
  <si>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</si>
  <si>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</si>
  <si>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</si>
  <si>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</si>
  <si>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</si>
  <si>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</si>
  <si>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</si>
  <si>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</si>
  <si>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</si>
  <si>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</si>
  <si>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</si>
  <si>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</si>
  <si>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</si>
  <si>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</si>
  <si>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</si>
  <si>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</si>
  <si>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</si>
  <si>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</si>
  <si>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</si>
  <si>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</si>
  <si>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</si>
  <si>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</si>
  <si>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</si>
  <si>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</si>
  <si>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</si>
  <si>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</si>
  <si>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</si>
  <si>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</si>
  <si>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</si>
  <si>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</si>
  <si>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</si>
  <si>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</si>
  <si>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</si>
  <si>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</si>
  <si>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</si>
  <si>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</si>
  <si>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</si>
  <si>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</si>
  <si>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</si>
  <si>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</si>
  <si>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</si>
  <si>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</si>
  <si>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</si>
  <si>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</si>
  <si>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</si>
  <si>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</si>
  <si>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</si>
  <si>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</si>
  <si>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</si>
  <si>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</si>
  <si>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</si>
  <si>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</si>
  <si>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</si>
  <si>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</si>
  <si>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</si>
  <si>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</si>
  <si>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</si>
  <si>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</si>
  <si>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</si>
  <si>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</si>
  <si>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</si>
  <si>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</si>
  <si>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</si>
  <si>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</si>
  <si>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</si>
  <si>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</si>
  <si>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</si>
  <si>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</si>
  <si>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</si>
  <si>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</si>
  <si>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</si>
  <si>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</si>
  <si>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</si>
  <si>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</si>
  <si>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</si>
  <si>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</si>
  <si>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</si>
  <si>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</si>
  <si>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</si>
  <si>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</si>
  <si>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</si>
  <si>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</si>
  <si>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</si>
  <si>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</si>
  <si>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</si>
  <si>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</si>
  <si>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</si>
  <si>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</si>
  <si>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</si>
  <si>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</si>
  <si>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</si>
  <si>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</si>
  <si>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</si>
  <si>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</si>
  <si>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</si>
  <si>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</si>
  <si>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</si>
  <si>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</si>
  <si>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</si>
  <si>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</si>
  <si>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</si>
  <si>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</si>
  <si>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</si>
  <si>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</si>
  <si>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</si>
  <si>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</si>
  <si>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</si>
  <si>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</si>
  <si>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</si>
  <si>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</si>
  <si>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</si>
  <si>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</si>
  <si>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</si>
  <si>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</si>
  <si>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</si>
  <si>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</si>
  <si>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</si>
  <si>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</si>
  <si>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</si>
  <si>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</si>
  <si>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</si>
  <si>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</si>
  <si>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</si>
  <si>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</si>
  <si>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</si>
  <si>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</si>
  <si>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</si>
  <si>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</si>
  <si>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</si>
  <si>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</si>
  <si>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</si>
  <si>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</si>
  <si>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</si>
  <si>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</si>
  <si>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</si>
  <si>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</si>
  <si>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</si>
  <si>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</si>
  <si>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</si>
  <si>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</si>
  <si>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</si>
  <si>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</si>
  <si>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</si>
  <si>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</si>
  <si>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</si>
  <si>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</si>
  <si>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</si>
  <si>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</si>
  <si>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</si>
  <si>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</si>
  <si>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</si>
  <si>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</si>
  <si>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</si>
  <si>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</si>
  <si>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</si>
  <si>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</si>
  <si>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</si>
  <si>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</si>
  <si>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</si>
  <si>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</si>
  <si>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</si>
  <si>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</si>
  <si>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</si>
  <si>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</si>
  <si>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</si>
  <si>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</si>
  <si>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</si>
  <si>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</si>
  <si>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</si>
  <si>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</si>
  <si>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</si>
  <si>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</si>
  <si>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</si>
  <si>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</si>
  <si>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</si>
  <si>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</si>
  <si>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</si>
  <si>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</si>
  <si>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</si>
  <si>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</si>
  <si>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</si>
  <si>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</si>
  <si>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</si>
  <si>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</si>
  <si>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</si>
  <si>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</si>
  <si>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</si>
  <si>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</si>
  <si>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</si>
  <si>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</si>
  <si>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</si>
  <si>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</si>
  <si>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</si>
  <si>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</si>
  <si>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</si>
  <si>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</si>
  <si>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</si>
  <si>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</si>
  <si>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</si>
  <si>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</si>
  <si>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</si>
  <si>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</si>
  <si>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</si>
  <si>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</si>
  <si>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</si>
  <si>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</si>
  <si>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</si>
  <si>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</si>
  <si>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</si>
  <si>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</si>
  <si>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</si>
  <si>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</si>
  <si>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</si>
  <si>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</si>
  <si>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</si>
  <si>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</si>
  <si>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</si>
  <si>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</si>
  <si>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</si>
  <si>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</si>
  <si>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</si>
  <si>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</si>
  <si>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</si>
  <si>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</si>
  <si>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</si>
  <si>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</si>
  <si>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</si>
  <si>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</si>
  <si>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</si>
  <si>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</si>
  <si>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</si>
  <si>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</si>
  <si>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</si>
  <si>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</si>
  <si>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</si>
  <si>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</si>
  <si>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</si>
  <si>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</si>
  <si>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</si>
  <si>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</si>
  <si>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</si>
  <si>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</si>
  <si>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</si>
  <si>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</si>
  <si>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</si>
  <si>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</si>
  <si>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</si>
  <si>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</si>
  <si>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</si>
  <si>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</si>
  <si>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</si>
  <si>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</si>
  <si>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</si>
  <si>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</si>
  <si>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</si>
  <si>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</si>
  <si>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</si>
  <si>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</si>
  <si>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</si>
  <si>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</si>
  <si>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</si>
  <si>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</si>
  <si>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</si>
  <si>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</si>
  <si>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</si>
  <si>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</si>
  <si>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</si>
  <si>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</si>
  <si>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</si>
  <si>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</si>
  <si>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</si>
  <si>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</si>
  <si>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</si>
  <si>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</si>
  <si>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</si>
  <si>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</si>
  <si>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</si>
  <si>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</si>
  <si>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</si>
  <si>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</si>
  <si>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</si>
  <si>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</si>
  <si>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</si>
  <si>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</si>
  <si>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</si>
  <si>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</si>
  <si>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</si>
  <si>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</si>
  <si>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</si>
  <si>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</si>
  <si>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</si>
  <si>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</si>
  <si>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</si>
  <si>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</si>
  <si>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</si>
  <si>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</si>
  <si>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</si>
  <si>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</si>
  <si>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</si>
  <si>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</si>
  <si>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</si>
  <si>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</si>
  <si>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</si>
  <si>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</si>
  <si>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</si>
  <si>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</si>
  <si>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</si>
  <si>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</si>
  <si>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</si>
  <si>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</si>
  <si>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</si>
  <si>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</si>
  <si>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</si>
  <si>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</si>
  <si>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</si>
  <si>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</si>
  <si>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</si>
  <si>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</si>
  <si>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</si>
  <si>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</si>
  <si>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</si>
  <si>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</si>
  <si>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</si>
  <si>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</si>
  <si>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</si>
  <si>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</si>
  <si>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</si>
  <si>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</si>
  <si>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</si>
  <si>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</si>
  <si>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</si>
  <si>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</si>
  <si>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</si>
  <si>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</si>
  <si>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</si>
  <si>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</si>
  <si>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</si>
  <si>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</si>
  <si>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</si>
  <si>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</si>
  <si>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</si>
  <si>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</si>
  <si>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</si>
  <si>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</si>
  <si>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</si>
  <si>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</si>
  <si>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</si>
  <si>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</si>
  <si>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</si>
  <si>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</si>
  <si>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</si>
  <si>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</si>
  <si>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</si>
  <si>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</si>
  <si>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</si>
  <si>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</si>
  <si>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</si>
  <si>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</si>
  <si>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</si>
  <si>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</si>
  <si>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</si>
  <si>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</si>
  <si>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</si>
  <si>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</si>
  <si>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</si>
  <si>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</si>
  <si>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</si>
  <si>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</si>
  <si>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</si>
  <si>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</si>
  <si>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</si>
  <si>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</si>
  <si>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</si>
  <si>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</si>
  <si>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</si>
  <si>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</si>
  <si>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</si>
  <si>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</si>
  <si>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</si>
  <si>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</si>
  <si>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</si>
  <si>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</si>
  <si>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</si>
  <si>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</si>
  <si>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</si>
  <si>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</si>
  <si>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</si>
  <si>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</si>
  <si>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</si>
  <si>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</si>
  <si>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</si>
  <si>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</si>
  <si>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</si>
  <si>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</si>
  <si>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</si>
  <si>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</si>
  <si>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</si>
  <si>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</si>
  <si>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</si>
  <si>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</si>
  <si>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</si>
  <si>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</si>
  <si>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</si>
  <si>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</si>
  <si>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</si>
  <si>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</si>
  <si>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</si>
  <si>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</si>
  <si>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</si>
  <si>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</si>
  <si>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</si>
  <si>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</si>
  <si>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</si>
  <si>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</si>
  <si>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</si>
  <si>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</si>
  <si>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</si>
  <si>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</si>
  <si>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</si>
  <si>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</si>
  <si>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</si>
  <si>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</si>
  <si>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</si>
  <si>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</si>
  <si>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</si>
  <si>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</si>
  <si>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</si>
  <si>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</si>
  <si>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</si>
  <si>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</si>
  <si>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</si>
  <si>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</si>
  <si>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</si>
  <si>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</si>
  <si>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</si>
  <si>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</si>
  <si>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</si>
  <si>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</si>
  <si>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</si>
  <si>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</si>
  <si>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</si>
  <si>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</si>
  <si>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</si>
  <si>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</si>
  <si>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</si>
  <si>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</si>
  <si>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</si>
  <si>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</si>
  <si>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</si>
  <si>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</si>
  <si>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</si>
  <si>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</si>
  <si>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</si>
  <si>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</si>
  <si>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</si>
  <si>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</si>
  <si>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</si>
  <si>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</si>
  <si>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</si>
  <si>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</si>
  <si>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</si>
  <si>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</si>
  <si>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</si>
  <si>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</si>
  <si>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</si>
  <si>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</si>
  <si>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</si>
  <si>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</si>
  <si>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</si>
  <si>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</si>
  <si>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</si>
  <si>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</si>
  <si>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</si>
  <si>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</si>
  <si>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</si>
  <si>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</si>
  <si>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</si>
  <si>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</si>
  <si>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</si>
  <si>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</si>
  <si>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</si>
  <si>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</si>
  <si>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</si>
  <si>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</si>
  <si>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</si>
  <si>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</si>
  <si>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</si>
  <si>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</si>
  <si>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</si>
  <si>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</si>
  <si>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</si>
  <si>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</si>
  <si>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</si>
  <si>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</si>
  <si>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</si>
  <si>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</si>
  <si>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</si>
  <si>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</si>
  <si>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</si>
  <si>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</si>
  <si>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</si>
  <si>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</si>
  <si>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</si>
  <si>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</si>
  <si>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</si>
  <si>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</si>
  <si>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</si>
  <si>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</si>
  <si>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</si>
  <si>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</si>
  <si>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</si>
  <si>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</si>
  <si>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</si>
  <si>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</si>
  <si>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</si>
  <si>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</si>
  <si>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</si>
  <si>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</si>
  <si>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</si>
  <si>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</si>
  <si>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</si>
  <si>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</si>
  <si>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</si>
  <si>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</si>
  <si>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</si>
  <si>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</si>
  <si>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</si>
  <si>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</si>
  <si>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</si>
  <si>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</si>
  <si>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</si>
  <si>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</si>
  <si>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</si>
  <si>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</si>
  <si>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</si>
  <si>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</si>
  <si>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</si>
  <si>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</si>
  <si>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</si>
  <si>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</si>
  <si>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</si>
  <si>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</si>
  <si>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</si>
  <si>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</si>
  <si>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</si>
  <si>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</si>
  <si>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</si>
  <si>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</si>
  <si>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</si>
  <si>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</si>
  <si>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</si>
  <si>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</si>
  <si>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</si>
  <si>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</si>
  <si>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</si>
  <si>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</si>
  <si>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</si>
  <si>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</si>
  <si>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</si>
  <si>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</si>
  <si>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</si>
  <si>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</si>
  <si>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</si>
  <si>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</si>
  <si>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</si>
  <si>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</si>
  <si>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</si>
  <si>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</si>
  <si>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</si>
  <si>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</si>
  <si>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</si>
  <si>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</si>
  <si>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</si>
  <si>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</si>
  <si>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</si>
  <si>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</si>
  <si>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</si>
  <si>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</si>
  <si>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</si>
  <si>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</si>
  <si>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</si>
  <si>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</si>
  <si>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</si>
  <si>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</si>
  <si>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</si>
  <si>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</si>
  <si>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</si>
  <si>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</si>
  <si>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</si>
  <si>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</si>
  <si>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</si>
  <si>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</si>
  <si>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</si>
  <si>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</si>
  <si>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</si>
  <si>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</si>
  <si>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</si>
  <si>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</si>
  <si>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</si>
  <si>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</si>
  <si>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</si>
  <si>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</si>
  <si>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</si>
  <si>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</si>
  <si>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</si>
  <si>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</si>
  <si>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</si>
  <si>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</si>
  <si>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</si>
  <si>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</si>
  <si>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</si>
  <si>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</si>
  <si>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</si>
  <si>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</si>
  <si>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</si>
  <si>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</si>
  <si>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</si>
  <si>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</si>
  <si>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</si>
  <si>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</si>
  <si>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</si>
  <si>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</si>
  <si>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</si>
  <si>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</si>
  <si>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</si>
  <si>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</si>
  <si>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</si>
  <si>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</si>
  <si>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</si>
  <si>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</si>
  <si>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</si>
  <si>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</si>
  <si>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</si>
  <si>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</si>
  <si>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</si>
  <si>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</si>
  <si>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</si>
  <si>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</si>
  <si>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</si>
  <si>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</si>
  <si>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</si>
  <si>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</si>
  <si>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</si>
  <si>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</si>
  <si>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</si>
  <si>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</si>
  <si>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</si>
  <si>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</si>
  <si>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</si>
  <si>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</si>
  <si>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</si>
  <si>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</si>
  <si>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</si>
  <si>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</si>
  <si>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</si>
  <si>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</si>
  <si>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</si>
  <si>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</si>
  <si>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</si>
  <si>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</si>
  <si>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</si>
  <si>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</si>
  <si>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</si>
  <si>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</si>
  <si>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</si>
  <si>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</si>
  <si>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</si>
  <si>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</si>
  <si>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</si>
  <si>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</si>
  <si>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</si>
  <si>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</si>
  <si>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</si>
  <si>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</si>
  <si>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</si>
  <si>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</si>
  <si>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</si>
  <si>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</si>
  <si>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</si>
  <si>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</si>
  <si>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</si>
  <si>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</si>
  <si>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</si>
  <si>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</si>
  <si>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</si>
  <si>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</si>
  <si>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</si>
  <si>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</si>
  <si>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</si>
  <si>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</si>
  <si>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</si>
  <si>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</si>
  <si>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</si>
  <si>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</si>
  <si>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</si>
  <si>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</si>
  <si>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</si>
  <si>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</si>
  <si>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</si>
  <si>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</si>
  <si>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</si>
  <si>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</si>
  <si>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</si>
  <si>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</si>
  <si>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</si>
  <si>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</si>
  <si>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</si>
  <si>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</si>
  <si>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</si>
  <si>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</si>
  <si>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</si>
  <si>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</si>
  <si>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</si>
  <si>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</si>
  <si>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</si>
  <si>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</si>
  <si>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</si>
  <si>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</si>
  <si>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</si>
  <si>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</si>
  <si>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</si>
  <si>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</si>
  <si>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</si>
  <si>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</si>
  <si>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</si>
  <si>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</si>
  <si>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</si>
  <si>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</si>
  <si>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</si>
  <si>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</si>
  <si>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</si>
  <si>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</si>
  <si>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</si>
  <si>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</si>
  <si>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</si>
  <si>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</si>
  <si>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</si>
  <si>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</si>
  <si>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</si>
  <si>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</si>
  <si>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</si>
  <si>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</si>
  <si>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</si>
  <si>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</si>
  <si>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</si>
  <si>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</si>
  <si>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</si>
  <si>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</si>
  <si>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</si>
  <si>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</si>
  <si>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</si>
  <si>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</si>
  <si>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</si>
  <si>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</si>
  <si>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</si>
  <si>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</si>
  <si>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</si>
  <si>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</si>
  <si>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</si>
  <si>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</si>
  <si>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</si>
  <si>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</si>
  <si>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</si>
  <si>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</si>
  <si>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</si>
  <si>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</si>
  <si>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</si>
  <si>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</si>
  <si>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</si>
  <si>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</si>
  <si>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</si>
  <si>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</si>
  <si>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</si>
  <si>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</si>
  <si>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</si>
  <si>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</si>
  <si>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</si>
  <si>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</si>
  <si>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</si>
  <si>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</si>
  <si>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</si>
  <si>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</si>
  <si>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</si>
  <si>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</si>
  <si>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</si>
  <si>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</si>
  <si>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</si>
  <si>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</si>
  <si>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</si>
  <si>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</si>
  <si>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</si>
  <si>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</si>
  <si>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</si>
  <si>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</si>
  <si>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</si>
  <si>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</si>
  <si>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</si>
  <si>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</si>
  <si>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</si>
  <si>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</si>
  <si>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</si>
  <si>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</si>
  <si>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</si>
  <si>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</si>
  <si>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</si>
  <si>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</si>
  <si>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</si>
  <si>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</si>
  <si>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</si>
  <si>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</si>
  <si>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</si>
  <si>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</si>
  <si>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</si>
  <si>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</si>
  <si>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</si>
  <si>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</si>
  <si>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</si>
  <si>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</si>
  <si>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</si>
  <si>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</si>
  <si>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</si>
  <si>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</si>
  <si>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</si>
  <si>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</si>
  <si>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</si>
  <si>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</si>
  <si>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</si>
  <si>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</si>
  <si>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</si>
  <si>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</si>
  <si>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</si>
  <si>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</si>
  <si>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</si>
  <si>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</si>
  <si>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</si>
  <si>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</si>
  <si>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</si>
  <si>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</si>
  <si>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</si>
  <si>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</si>
  <si>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</si>
  <si>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</si>
  <si>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</si>
  <si>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</si>
  <si>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</si>
  <si>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</si>
  <si>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</si>
  <si>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</si>
  <si>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</si>
  <si>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</si>
  <si>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</si>
  <si>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</si>
  <si>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</si>
  <si>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</si>
  <si>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</si>
  <si>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</si>
  <si>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</si>
  <si>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</si>
  <si>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</si>
  <si>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</si>
  <si>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</si>
  <si>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</si>
  <si>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</si>
  <si>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</si>
  <si>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</si>
  <si>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</si>
  <si>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</si>
  <si>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</si>
  <si>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</si>
  <si>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</si>
  <si>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</si>
  <si>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</si>
  <si>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</si>
  <si>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</si>
  <si>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</si>
  <si>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</si>
  <si>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</si>
  <si>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</si>
  <si>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</si>
  <si>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</si>
  <si>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</si>
  <si>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</si>
  <si>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</si>
  <si>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</si>
  <si>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</si>
  <si>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</si>
  <si>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</si>
  <si>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</si>
  <si>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</si>
  <si>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</si>
  <si>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</si>
  <si>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</si>
  <si>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</si>
  <si>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</si>
  <si>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</si>
  <si>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</si>
  <si>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</si>
  <si>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</si>
  <si>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</si>
  <si>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</si>
  <si>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</si>
  <si>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</si>
  <si>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</si>
  <si>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</si>
  <si>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</si>
  <si>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</si>
  <si>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</si>
  <si>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</si>
  <si>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</si>
  <si>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</si>
  <si>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</si>
  <si>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</si>
  <si>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</si>
  <si>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</si>
  <si>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</si>
  <si>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</si>
  <si>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</si>
  <si>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</si>
  <si>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</si>
  <si>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</si>
  <si>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</si>
  <si>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</si>
  <si>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</si>
  <si>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</si>
  <si>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</si>
  <si>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</si>
  <si>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</si>
  <si>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</si>
  <si>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</si>
  <si>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</si>
  <si>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</si>
  <si>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</si>
  <si>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</si>
  <si>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</si>
  <si>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</si>
  <si>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</si>
  <si>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</si>
  <si>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</si>
  <si>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</si>
  <si>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</si>
  <si>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</si>
  <si>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</si>
  <si>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</si>
  <si>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</si>
  <si>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</si>
  <si>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</si>
  <si>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</si>
  <si>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</si>
  <si>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</si>
  <si>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</si>
  <si>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</si>
  <si>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</si>
  <si>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</si>
  <si>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</si>
  <si>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</si>
  <si>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</si>
  <si>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</si>
  <si>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</si>
  <si>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</si>
  <si>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</si>
  <si>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</si>
  <si>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</si>
  <si>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</si>
  <si>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</si>
  <si>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</si>
  <si>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</si>
  <si>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</si>
  <si>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</si>
  <si>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</si>
  <si>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</si>
  <si>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</si>
  <si>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</si>
  <si>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</si>
  <si>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</si>
  <si>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</si>
  <si>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</si>
  <si>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</si>
  <si>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</si>
  <si>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</si>
  <si>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</si>
  <si>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</si>
  <si>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</si>
  <si>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</si>
  <si>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</si>
  <si>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</si>
  <si>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</si>
  <si>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</si>
  <si>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</si>
  <si>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</si>
  <si>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</si>
  <si>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</si>
  <si>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</si>
  <si>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</si>
  <si>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</si>
  <si>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</si>
  <si>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</si>
  <si>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</si>
  <si>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</si>
  <si>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</si>
  <si>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</si>
  <si>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</si>
  <si>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</si>
  <si>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</si>
  <si>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</si>
  <si>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</si>
  <si>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</si>
  <si>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</si>
  <si>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</si>
  <si>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</si>
  <si>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</si>
  <si>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</si>
  <si>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</si>
  <si>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</si>
  <si>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</si>
  <si>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</si>
  <si>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</si>
  <si>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</si>
  <si>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</si>
  <si>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</si>
  <si>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</si>
  <si>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</si>
  <si>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</si>
  <si>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</si>
  <si>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</si>
  <si>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</si>
  <si>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</si>
  <si>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</si>
  <si>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</si>
  <si>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</si>
  <si>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</si>
  <si>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</si>
  <si>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</si>
  <si>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</si>
  <si>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</si>
  <si>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</si>
  <si>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</si>
  <si>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</si>
  <si>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</si>
  <si>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</si>
  <si>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</si>
  <si>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</si>
  <si>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</si>
  <si>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</si>
  <si>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</si>
  <si>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</si>
  <si>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</si>
  <si>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</si>
  <si>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</si>
  <si>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</si>
  <si>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</si>
  <si>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</si>
  <si>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</si>
  <si>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</si>
  <si>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</si>
  <si>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</si>
  <si>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</si>
  <si>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</si>
  <si>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</si>
  <si>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</si>
  <si>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</si>
  <si>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</si>
  <si>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</si>
  <si>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</si>
  <si>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</si>
  <si>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</si>
  <si>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</si>
  <si>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</si>
  <si>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</si>
  <si>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</si>
  <si>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</si>
  <si>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</si>
  <si>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</si>
  <si>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</si>
  <si>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</si>
  <si>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</si>
  <si>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</si>
  <si>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</si>
  <si>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</si>
  <si>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</si>
  <si>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</si>
  <si>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</si>
  <si>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</si>
  <si>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</si>
  <si>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</si>
  <si>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</si>
  <si>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</si>
  <si>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</si>
  <si>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</si>
  <si>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</si>
  <si>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</si>
  <si>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</si>
  <si>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</si>
  <si>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</si>
  <si>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</si>
  <si>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</si>
  <si>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</si>
  <si>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</si>
  <si>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</si>
  <si>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</si>
  <si>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</si>
  <si>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</si>
  <si>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</si>
  <si>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</si>
  <si>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</si>
  <si>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</si>
  <si>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</si>
  <si>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</si>
  <si>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</si>
  <si>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</si>
  <si>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</si>
  <si>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</si>
  <si>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</si>
  <si>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</si>
  <si>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</si>
  <si>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</si>
  <si>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</si>
  <si>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</si>
  <si>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</si>
  <si>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</si>
  <si>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</si>
  <si>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</si>
  <si>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</si>
  <si>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</si>
  <si>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</si>
  <si>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</si>
  <si>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</si>
  <si>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</si>
  <si>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</si>
  <si>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</si>
  <si>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</si>
  <si>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</si>
  <si>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</si>
  <si>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</si>
  <si>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</si>
  <si>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</si>
  <si>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</si>
  <si>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</si>
  <si>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</si>
  <si>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</si>
  <si>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</si>
  <si>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</si>
  <si>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</si>
  <si>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</si>
  <si>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</si>
  <si>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</si>
  <si>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</si>
  <si>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</si>
  <si>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</si>
  <si>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</si>
  <si>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</si>
  <si>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</si>
  <si>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</si>
  <si>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</si>
  <si>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</si>
  <si>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</si>
  <si>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</si>
  <si>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</si>
  <si>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</si>
  <si>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</si>
  <si>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</si>
  <si>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</si>
  <si>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</si>
  <si>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</si>
  <si>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</si>
  <si>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</si>
  <si>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</si>
  <si>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</si>
  <si>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</si>
  <si>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</si>
  <si>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</si>
  <si>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</si>
  <si>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</si>
  <si>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</si>
  <si>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</si>
  <si>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</si>
  <si>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</si>
  <si>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</si>
  <si>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</si>
  <si>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</si>
  <si>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</si>
  <si>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</si>
  <si>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</si>
  <si>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</si>
  <si>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</si>
  <si>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</si>
  <si>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</si>
  <si>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</si>
  <si>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</si>
  <si>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</si>
  <si>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</si>
  <si>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</si>
  <si>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</si>
  <si>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</si>
  <si>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</si>
  <si>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</si>
  <si>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</si>
  <si>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</si>
  <si>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</si>
  <si>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</si>
  <si>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</si>
  <si>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</si>
  <si>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</si>
  <si>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</si>
  <si>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</si>
  <si>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</si>
  <si>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</si>
  <si>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</si>
  <si>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</si>
  <si>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</si>
  <si>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</si>
  <si>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</si>
  <si>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</si>
  <si>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</si>
  <si>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</si>
  <si>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</si>
  <si>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</si>
  <si>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</si>
  <si>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</si>
  <si>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</si>
  <si>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</si>
  <si>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</si>
  <si>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</si>
  <si>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</si>
  <si>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</si>
  <si>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</si>
  <si>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</si>
  <si>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</si>
  <si>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</si>
  <si>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</si>
  <si>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</si>
  <si>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</si>
  <si>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</si>
  <si>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</si>
  <si>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</si>
  <si>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</si>
  <si>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</si>
  <si>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</si>
  <si>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</si>
  <si>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</si>
  <si>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</si>
  <si>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</si>
  <si>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</si>
  <si>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</si>
  <si>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</si>
  <si>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</si>
  <si>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</si>
  <si>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</si>
  <si>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</si>
  <si>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</si>
  <si>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</si>
  <si>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</si>
  <si>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</si>
  <si>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</si>
  <si>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</si>
  <si>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</si>
  <si>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</si>
  <si>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</si>
  <si>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</si>
  <si>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</si>
  <si>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</si>
  <si>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</si>
  <si>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</si>
  <si>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</si>
  <si>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</si>
  <si>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</si>
  <si>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</si>
  <si>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</si>
  <si>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</si>
  <si>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</si>
  <si>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</si>
  <si>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</si>
  <si>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</si>
  <si>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</si>
  <si>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</si>
  <si>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</si>
  <si>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</si>
  <si>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</si>
  <si>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</si>
  <si>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</si>
  <si>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</si>
  <si>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</si>
  <si>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</si>
  <si>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</si>
  <si>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</si>
  <si>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</si>
  <si>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</si>
  <si>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</si>
  <si>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</si>
  <si>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</si>
  <si>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</si>
  <si>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</si>
  <si>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</si>
  <si>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</si>
  <si>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</si>
  <si>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</si>
  <si>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</si>
  <si>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</si>
  <si>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</si>
  <si>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</si>
  <si>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</si>
  <si>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</si>
  <si>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</si>
  <si>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</si>
  <si>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</si>
  <si>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</si>
  <si>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</si>
  <si>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</si>
  <si>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</si>
  <si>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</si>
  <si>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</si>
  <si>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</si>
  <si>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</si>
  <si>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</si>
  <si>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</si>
  <si>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</si>
  <si>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</si>
  <si>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</si>
  <si>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</si>
  <si>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</si>
  <si>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</si>
  <si>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</si>
  <si>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</si>
  <si>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</si>
  <si>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</si>
  <si>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</si>
  <si>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</si>
  <si>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</si>
  <si>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</si>
  <si>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</si>
  <si>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</si>
  <si>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</si>
  <si>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</si>
  <si>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</si>
  <si>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</si>
  <si>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</si>
  <si>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</si>
  <si>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</si>
  <si>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</si>
  <si>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</si>
  <si>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</si>
  <si>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</si>
  <si>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</si>
  <si>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</si>
  <si>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</si>
  <si>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</si>
  <si>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</si>
  <si>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</si>
  <si>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</si>
  <si>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</si>
  <si>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</si>
  <si>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</si>
  <si>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</si>
  <si>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</si>
  <si>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</si>
  <si>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</si>
  <si>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</si>
  <si>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</si>
  <si>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</si>
  <si>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</si>
  <si>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</si>
  <si>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</si>
  <si>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</si>
  <si>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</si>
  <si>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</si>
  <si>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</si>
  <si>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</si>
  <si>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</si>
  <si>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</si>
  <si>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</si>
  <si>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</si>
  <si>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</si>
  <si>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</si>
  <si>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</si>
  <si>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</si>
  <si>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</si>
  <si>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</si>
  <si>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</si>
  <si>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</si>
  <si>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</si>
  <si>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</si>
  <si>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</si>
  <si>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</si>
  <si>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</si>
  <si>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</si>
  <si>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</si>
  <si>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</si>
  <si>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</si>
  <si>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</si>
  <si>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</si>
  <si>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</si>
  <si>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</si>
  <si>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</si>
  <si>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</si>
  <si>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</si>
  <si>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</si>
  <si>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</si>
  <si>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</si>
  <si>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</si>
  <si>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</si>
  <si>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</si>
  <si>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</si>
  <si>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</si>
  <si>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</si>
  <si>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</si>
  <si>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</si>
  <si>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</si>
  <si>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</si>
  <si>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</si>
  <si>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</si>
  <si>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</si>
  <si>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</si>
  <si>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</si>
  <si>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</si>
  <si>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</si>
  <si>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</si>
  <si>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</si>
  <si>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</si>
  <si>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</si>
  <si>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</si>
  <si>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</si>
  <si>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</si>
  <si>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</si>
  <si>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</si>
  <si>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</si>
  <si>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</si>
  <si>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</si>
  <si>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</si>
  <si>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</si>
  <si>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</si>
  <si>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</si>
  <si>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</si>
  <si>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</si>
  <si>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</si>
  <si>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</si>
  <si>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</si>
  <si>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</si>
  <si>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</si>
  <si>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</si>
  <si>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</si>
  <si>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</si>
  <si>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</si>
  <si>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</si>
  <si>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</si>
  <si>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</si>
  <si>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</si>
  <si>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</si>
  <si>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</si>
  <si>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</si>
  <si>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</si>
  <si>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</si>
  <si>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</si>
  <si>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</si>
  <si>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</si>
  <si>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</si>
  <si>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</si>
  <si>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</si>
  <si>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</si>
  <si>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</si>
  <si>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</si>
  <si>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</si>
  <si>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</si>
  <si>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</si>
  <si>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</si>
  <si>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</si>
  <si>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</si>
  <si>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</si>
  <si>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</si>
  <si>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</si>
  <si>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</si>
  <si>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</si>
  <si>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</si>
  <si>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</si>
  <si>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</si>
  <si>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</si>
  <si>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</si>
  <si>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</si>
  <si>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</si>
  <si>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</si>
  <si>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</si>
  <si>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</si>
  <si>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</si>
  <si>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</si>
  <si>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</si>
  <si>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</si>
  <si>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</si>
  <si>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</si>
  <si>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</si>
  <si>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</si>
  <si>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</si>
  <si>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</si>
  <si>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</si>
  <si>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</si>
  <si>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</si>
  <si>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</si>
  <si>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</si>
  <si>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</si>
  <si>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</si>
  <si>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</si>
  <si>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</si>
  <si>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</si>
  <si>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</si>
  <si>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</si>
  <si>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</si>
  <si>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</si>
  <si>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</si>
  <si>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</si>
  <si>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</si>
  <si>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</si>
  <si>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</si>
  <si>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</si>
  <si>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</si>
  <si>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</si>
  <si>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</si>
  <si>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</si>
  <si>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</si>
  <si>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</si>
  <si>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</si>
  <si>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</si>
  <si>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</si>
  <si>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</si>
  <si>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</si>
  <si>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</si>
  <si>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</si>
  <si>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</si>
  <si>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</si>
  <si>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</si>
  <si>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</si>
  <si>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</si>
  <si>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</si>
  <si>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</si>
  <si>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</si>
  <si>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</si>
  <si>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</si>
  <si>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</si>
  <si>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</si>
  <si>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</si>
  <si>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</si>
  <si>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</si>
  <si>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</si>
  <si>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</si>
  <si>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</si>
  <si>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</si>
  <si>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</si>
  <si>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</si>
  <si>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</si>
  <si>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</si>
  <si>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</si>
  <si>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</si>
  <si>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</si>
  <si>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</si>
  <si>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</si>
  <si>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</si>
  <si>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</si>
  <si>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</si>
  <si>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</si>
  <si>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</si>
  <si>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</si>
  <si>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</si>
  <si>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</si>
  <si>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</si>
  <si>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</si>
  <si>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</si>
  <si>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</si>
  <si>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</si>
  <si>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</si>
  <si>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</si>
  <si>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</si>
  <si>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</si>
  <si>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</si>
  <si>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</si>
  <si>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</si>
  <si>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</si>
  <si>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</si>
  <si>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</si>
  <si>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</si>
  <si>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</si>
  <si>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</si>
  <si>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</si>
  <si>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</si>
  <si>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</si>
  <si>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</si>
  <si>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</si>
  <si>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</si>
  <si>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</si>
  <si>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</si>
  <si>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</si>
  <si>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</si>
  <si>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</si>
  <si>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</si>
  <si>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</si>
  <si>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</si>
  <si>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</si>
  <si>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</si>
  <si>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</si>
  <si>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</si>
  <si>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</si>
  <si>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</si>
  <si>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</si>
  <si>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</si>
  <si>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</si>
  <si>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</si>
  <si>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</si>
  <si>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</si>
  <si>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</si>
  <si>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</si>
  <si>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</si>
  <si>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</si>
  <si>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</si>
  <si>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</si>
  <si>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</si>
  <si>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</si>
  <si>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</si>
  <si>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</si>
  <si>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</si>
  <si>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</si>
  <si>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</si>
  <si>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</si>
  <si>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</si>
  <si>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</si>
  <si>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</si>
  <si>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</si>
  <si>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</si>
  <si>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</si>
  <si>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</si>
  <si>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</si>
  <si>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</si>
  <si>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</si>
  <si>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</si>
  <si>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</si>
  <si>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</si>
  <si>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</si>
  <si>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</si>
  <si>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</si>
  <si>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</si>
  <si>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</si>
  <si>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</si>
  <si>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</si>
  <si>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</si>
  <si>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</si>
  <si>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</si>
  <si>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</si>
  <si>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</si>
  <si>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</si>
  <si>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</si>
  <si>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</si>
  <si>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</si>
  <si>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</si>
  <si>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</si>
  <si>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</si>
  <si>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</si>
  <si>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</si>
  <si>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</si>
  <si>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</si>
  <si>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</si>
  <si>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</si>
  <si>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</si>
  <si>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</si>
  <si>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</si>
  <si>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</si>
  <si>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</si>
  <si>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</si>
  <si>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</si>
  <si>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</si>
  <si>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</si>
  <si>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</si>
  <si>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</si>
  <si>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</si>
  <si>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</si>
  <si>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</si>
  <si>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</si>
  <si>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</si>
  <si>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</si>
  <si>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</si>
  <si>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</si>
  <si>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</si>
  <si>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</si>
  <si>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</si>
  <si>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</si>
  <si>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</si>
  <si>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</si>
  <si>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</si>
  <si>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</si>
  <si>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</si>
  <si>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</si>
  <si>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</si>
  <si>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</si>
  <si>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</si>
  <si>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</si>
  <si>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</si>
  <si>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</si>
  <si>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</si>
  <si>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</si>
  <si>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</si>
  <si>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</si>
  <si>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</si>
  <si>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</si>
  <si>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</si>
  <si>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</si>
  <si>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</si>
  <si>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</si>
  <si>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</si>
  <si>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</si>
  <si>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</si>
  <si>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</si>
  <si>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</si>
  <si>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</si>
  <si>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</si>
  <si>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</si>
  <si>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</si>
  <si>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</si>
  <si>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</si>
  <si>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</si>
  <si>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</si>
  <si>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</si>
  <si>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</si>
  <si>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</si>
  <si>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</si>
  <si>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</si>
  <si>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</si>
  <si>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</si>
  <si>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</si>
  <si>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</si>
  <si>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</si>
  <si>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</si>
  <si>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</si>
  <si>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</si>
  <si>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</si>
  <si>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</si>
  <si>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</si>
  <si>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</si>
  <si>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</si>
  <si>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</si>
  <si>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</si>
  <si>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</si>
  <si>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</si>
  <si>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</si>
  <si>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</si>
  <si>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</si>
  <si>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</si>
  <si>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</si>
  <si>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</si>
  <si>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</si>
  <si>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</si>
  <si>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</si>
  <si>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</si>
  <si>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</si>
  <si>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</si>
  <si>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</si>
  <si>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</si>
  <si>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</si>
  <si>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</si>
  <si>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</si>
  <si>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</si>
  <si>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</si>
  <si>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</si>
  <si>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</si>
  <si>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</si>
  <si>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</si>
  <si>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</si>
  <si>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</si>
  <si>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</si>
  <si>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</si>
  <si>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</si>
  <si>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</si>
  <si>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</si>
  <si>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</si>
  <si>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</si>
  <si>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</si>
  <si>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</si>
  <si>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</si>
  <si>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</si>
  <si>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</si>
  <si>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</si>
  <si>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</si>
  <si>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</si>
  <si>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</si>
  <si>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</si>
  <si>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</si>
  <si>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</si>
  <si>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</si>
  <si>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</si>
  <si>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</si>
  <si>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</si>
  <si>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</si>
  <si>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</si>
  <si>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</si>
  <si>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</si>
  <si>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</si>
  <si>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</si>
  <si>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</si>
  <si>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</si>
  <si>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</si>
  <si>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</si>
  <si>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</si>
  <si>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</si>
  <si>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</si>
  <si>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</si>
  <si>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</si>
  <si>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</si>
  <si>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</si>
  <si>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</si>
  <si>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</si>
  <si>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</si>
  <si>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</si>
  <si>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</si>
  <si>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</si>
  <si>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</si>
  <si>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</si>
  <si>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</si>
  <si>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</si>
  <si>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</si>
  <si>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</si>
  <si>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</si>
  <si>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</si>
  <si>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</si>
  <si>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</si>
  <si>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</si>
  <si>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</si>
  <si>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</si>
  <si>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</si>
  <si>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</si>
  <si>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</si>
  <si>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</si>
  <si>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</si>
  <si>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</si>
  <si>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</si>
  <si>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</si>
  <si>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</si>
  <si>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</si>
  <si>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</si>
  <si>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</si>
  <si>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02 - fasáda, pavlač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</si>
  <si>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</si>
  <si>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</si>
  <si>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</si>
  <si>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CS ÚRS 2025 02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</si>
  <si>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</si>
  <si>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</si>
  <si>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</si>
  <si>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</si>
  <si>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</si>
  <si>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</si>
  <si>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</si>
  <si>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</si>
  <si>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</si>
  <si>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</si>
  <si>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</si>
  <si>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</si>
  <si>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</si>
  <si>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</si>
  <si>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</si>
  <si>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</si>
  <si>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</si>
  <si>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</si>
  <si>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</si>
  <si>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</si>
  <si>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</si>
  <si>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</si>
  <si>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</si>
  <si>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</si>
  <si>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</si>
  <si>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</si>
  <si>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</si>
  <si>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</si>
  <si>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</si>
  <si>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</si>
  <si>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</si>
  <si>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</si>
  <si>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</si>
  <si>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</si>
  <si>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</si>
  <si>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</si>
  <si>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</si>
  <si>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</si>
  <si>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</si>
  <si>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</si>
  <si>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</si>
  <si>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</si>
  <si>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</si>
  <si>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</si>
  <si>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</si>
  <si>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</si>
  <si>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</si>
  <si>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</si>
  <si>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</si>
  <si>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</si>
  <si>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</si>
  <si>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</si>
  <si>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</si>
  <si>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</si>
  <si>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</si>
  <si>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</si>
  <si>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</si>
  <si>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</si>
  <si>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</si>
  <si>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</si>
  <si>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</si>
  <si>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</si>
  <si>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</si>
  <si>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</si>
  <si>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</si>
  <si>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</si>
  <si>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</si>
  <si>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</si>
  <si>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</si>
  <si>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</si>
  <si>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</si>
  <si>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</si>
  <si>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</si>
  <si>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</si>
  <si>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</si>
  <si>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</si>
  <si>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</si>
  <si>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</si>
  <si>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</si>
  <si>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</si>
  <si>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</si>
  <si>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</si>
  <si>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</si>
  <si>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</si>
  <si>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</si>
  <si>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</si>
  <si>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</si>
  <si>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</si>
  <si>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</si>
  <si>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</si>
  <si>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</si>
  <si>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</si>
  <si>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</si>
  <si>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</si>
  <si>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</si>
  <si>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</si>
  <si>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</si>
  <si>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</si>
  <si>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</si>
  <si>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</si>
  <si>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</si>
  <si>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</si>
  <si>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</si>
  <si>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</si>
  <si>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</si>
  <si>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</si>
  <si>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</si>
  <si>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</si>
  <si>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</si>
  <si>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</si>
  <si>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</si>
  <si>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</si>
  <si>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</si>
  <si>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</si>
  <si>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</si>
  <si>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</si>
  <si>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</si>
  <si>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</si>
  <si>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</si>
  <si>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</si>
  <si>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</si>
  <si>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</si>
  <si>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</si>
  <si>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</si>
  <si>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</si>
  <si>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</si>
  <si>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</si>
  <si>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</si>
  <si>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</si>
  <si>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</si>
  <si>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</si>
  <si>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</si>
  <si>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</si>
  <si>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</si>
  <si>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</si>
  <si>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</si>
  <si>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</si>
  <si>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</si>
  <si>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</si>
  <si>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</si>
  <si>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</si>
  <si>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</si>
  <si>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</si>
  <si>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</si>
  <si>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</si>
  <si>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</si>
  <si>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</si>
  <si>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</si>
  <si>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</si>
  <si>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</si>
  <si>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</si>
  <si>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</si>
  <si>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</si>
  <si>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</si>
  <si>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</si>
  <si>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</si>
  <si>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</si>
  <si>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</si>
  <si>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</si>
  <si>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</si>
  <si>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</si>
  <si>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</si>
  <si>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</si>
  <si>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</si>
  <si>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</si>
  <si>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</si>
  <si>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</si>
  <si>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</si>
  <si>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</si>
  <si>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</si>
  <si>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</si>
  <si>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</si>
  <si>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</si>
  <si>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</si>
  <si>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</si>
  <si>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</si>
  <si>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</si>
  <si>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</si>
  <si>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</si>
  <si>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</si>
  <si>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</si>
  <si>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</si>
  <si>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</si>
  <si>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</si>
  <si>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</si>
  <si>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</si>
  <si>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</si>
  <si>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</si>
  <si>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</si>
  <si>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</si>
  <si>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</si>
  <si>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</si>
  <si>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</si>
  <si>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</si>
  <si>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</si>
  <si>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</si>
  <si>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</si>
  <si>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</si>
  <si>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</si>
  <si>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</si>
  <si>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</si>
  <si>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</si>
  <si>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</si>
  <si>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</si>
  <si>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</si>
  <si>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</si>
  <si>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</si>
  <si>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</si>
  <si>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</si>
  <si>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</si>
  <si>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</si>
  <si>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</si>
  <si>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</si>
  <si>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</si>
  <si>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</si>
  <si>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</si>
  <si>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</si>
  <si>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</si>
  <si>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</si>
  <si>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</si>
  <si>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</si>
  <si>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</si>
  <si>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</si>
  <si>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</si>
  <si>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</si>
  <si>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</si>
  <si>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</si>
  <si>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</si>
  <si>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</si>
  <si>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</si>
  <si>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</si>
  <si>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</si>
  <si>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</si>
  <si>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</si>
  <si>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</si>
  <si>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</si>
  <si>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</si>
  <si>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</si>
  <si>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</si>
  <si>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</si>
  <si>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</si>
  <si>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</si>
  <si>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</si>
  <si>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</si>
  <si>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</si>
  <si>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</si>
  <si>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</si>
  <si>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</si>
  <si>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</si>
  <si>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</si>
  <si>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</si>
  <si>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</si>
  <si>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</si>
  <si>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</si>
  <si>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</si>
  <si>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</si>
  <si>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</si>
  <si>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</si>
  <si>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</si>
  <si>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</si>
  <si>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</si>
  <si>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</si>
  <si>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</si>
  <si>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</si>
  <si>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</si>
  <si>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</si>
  <si>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</si>
  <si>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</si>
  <si>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</si>
  <si>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</si>
  <si>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</si>
  <si>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</si>
  <si>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</si>
  <si>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</si>
  <si>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</si>
  <si>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</si>
  <si>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</si>
  <si>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</si>
  <si>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</si>
  <si>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</si>
  <si>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</si>
  <si>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</si>
  <si>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</si>
  <si>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</si>
  <si>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</si>
  <si>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</si>
  <si>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</si>
  <si>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</si>
  <si>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</si>
  <si>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</si>
  <si>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</si>
  <si>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</si>
  <si>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</si>
  <si>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</si>
  <si>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</si>
  <si>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</si>
  <si>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</si>
  <si>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</si>
  <si>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</si>
  <si>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</si>
  <si>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</si>
  <si>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</si>
  <si>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</si>
  <si>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</si>
  <si>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</si>
  <si>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</si>
  <si>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</si>
  <si>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</si>
  <si>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</si>
  <si>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</si>
  <si>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</si>
  <si>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</si>
  <si>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</si>
  <si>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</si>
  <si>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</si>
  <si>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</si>
  <si>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</si>
  <si>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</si>
  <si>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</si>
  <si>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</si>
  <si>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</si>
  <si>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</si>
  <si>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</si>
  <si>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</si>
  <si>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</si>
  <si>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</si>
  <si>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</si>
  <si>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</si>
  <si>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</si>
  <si>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</si>
  <si>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</si>
  <si>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</si>
  <si>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</si>
  <si>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</si>
  <si>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</si>
  <si>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</si>
  <si>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</si>
  <si>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</si>
  <si>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</si>
  <si>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</si>
  <si>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</si>
  <si>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</si>
  <si>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</si>
  <si>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</si>
  <si>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</si>
  <si>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</si>
  <si>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</si>
  <si>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</si>
  <si>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</si>
  <si>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</si>
  <si>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</si>
  <si>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</si>
  <si>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</si>
  <si>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</si>
  <si>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</si>
  <si>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</si>
  <si>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</si>
  <si>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</si>
  <si>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</si>
  <si>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</si>
  <si>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</si>
  <si>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</si>
  <si>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</si>
  <si>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</si>
  <si>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</si>
  <si>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</si>
  <si>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</si>
  <si>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</si>
  <si>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</si>
  <si>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</si>
  <si>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</si>
  <si>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</si>
  <si>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</si>
  <si>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</si>
  <si>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</si>
  <si>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</si>
  <si>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</si>
  <si>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</si>
  <si>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</si>
  <si>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</si>
  <si>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</si>
  <si>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</si>
  <si>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</si>
  <si>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</si>
  <si>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</si>
  <si>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</si>
  <si>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</si>
  <si>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</si>
  <si>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</si>
  <si>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</si>
  <si>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</si>
  <si>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</si>
  <si>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</si>
  <si>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</si>
  <si>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</si>
  <si>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</si>
  <si>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</si>
  <si>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</si>
  <si>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</si>
  <si>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</si>
  <si>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</si>
  <si>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</si>
  <si>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</si>
  <si>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</si>
  <si>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</si>
  <si>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</si>
  <si>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</si>
  <si>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</si>
  <si>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</si>
  <si>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</si>
  <si>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</si>
  <si>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</si>
  <si>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</si>
  <si>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</si>
  <si>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</si>
  <si>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</si>
  <si>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</si>
  <si>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</si>
  <si>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</si>
  <si>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</si>
  <si>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</si>
  <si>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</si>
  <si>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</si>
  <si>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</si>
  <si>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</si>
  <si>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</si>
  <si>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</si>
  <si>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</si>
  <si>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</si>
  <si>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</si>
  <si>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</si>
  <si>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</si>
  <si>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</si>
  <si>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</si>
  <si>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</si>
  <si>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</si>
  <si>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</si>
  <si>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</si>
  <si>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</si>
  <si>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</si>
  <si>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</si>
  <si>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</si>
  <si>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</si>
  <si>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</si>
  <si>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</si>
  <si>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</si>
  <si>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</si>
  <si>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</si>
  <si>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</si>
  <si>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</si>
  <si>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</si>
  <si>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</si>
  <si>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</si>
  <si>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</si>
  <si>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</si>
  <si>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</si>
  <si>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</si>
  <si>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</si>
  <si>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</si>
  <si>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</si>
  <si>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</si>
  <si>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</si>
  <si>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</si>
  <si>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</si>
  <si>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</si>
  <si>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</si>
  <si>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</si>
  <si>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</si>
  <si>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</si>
  <si>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</si>
  <si>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</si>
  <si>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</si>
  <si>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</si>
  <si>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</si>
  <si>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</si>
  <si>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</si>
  <si>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</si>
  <si>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</si>
  <si>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</si>
  <si>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</si>
  <si>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</si>
  <si>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</si>
  <si>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</si>
  <si>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</si>
  <si>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</si>
  <si>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</si>
  <si>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</si>
  <si>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N01011</t>
  </si>
  <si>
    <t xml:space="preserve">Restaurování sochy na východní fasádě dle restaurátorského záměru, demontáž, transport a zpětné osazení </t>
  </si>
  <si>
    <t>-281851758</t>
  </si>
  <si>
    <t>N01100</t>
  </si>
  <si>
    <t>Vypracování restaurátorského záměru na restaurování sochy na východní fasádě</t>
  </si>
  <si>
    <t>1649037230</t>
  </si>
  <si>
    <t>04 - venkovní plochy a komunikace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</si>
  <si>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</si>
  <si>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</si>
  <si>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</si>
  <si>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</si>
  <si>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</si>
  <si>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</si>
  <si>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</si>
  <si>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</si>
  <si>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</si>
  <si>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</si>
  <si>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</si>
  <si>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</si>
  <si>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</si>
  <si>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</si>
  <si>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</si>
  <si>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</si>
  <si>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</si>
  <si>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</si>
  <si>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</si>
  <si>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</si>
  <si>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</si>
  <si>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</si>
  <si>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</si>
  <si>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</si>
  <si>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</si>
  <si>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</si>
  <si>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</si>
  <si>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</si>
  <si>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</si>
  <si>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</si>
  <si>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</si>
  <si>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</si>
  <si>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</si>
  <si>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</si>
  <si>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</si>
  <si>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</si>
  <si>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</si>
  <si>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</si>
  <si>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</si>
  <si>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</si>
  <si>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</si>
  <si>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</si>
  <si>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</si>
  <si>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</si>
  <si>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</si>
  <si>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</si>
  <si>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</si>
  <si>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</si>
  <si>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</si>
  <si>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</si>
  <si>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</si>
  <si>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</si>
  <si>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</si>
  <si>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</si>
  <si>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</si>
  <si>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</si>
  <si>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</si>
  <si>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</si>
  <si>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</si>
  <si>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</si>
  <si>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</si>
  <si>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</si>
  <si>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</si>
  <si>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</si>
  <si>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</si>
  <si>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</si>
  <si>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</si>
  <si>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</si>
  <si>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</si>
  <si>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</si>
  <si>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</si>
  <si>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</si>
  <si>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</si>
  <si>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</si>
  <si>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</si>
  <si>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</si>
  <si>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</si>
  <si>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</si>
  <si>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</si>
  <si>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</si>
  <si>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</si>
  <si>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</si>
  <si>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</si>
  <si>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</si>
  <si>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</si>
  <si>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</si>
  <si>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</si>
  <si>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</si>
  <si>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</si>
  <si>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</si>
  <si>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</si>
  <si>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</si>
  <si>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</si>
  <si>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</si>
  <si>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</si>
  <si>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</si>
  <si>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</si>
  <si>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</si>
  <si>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</si>
  <si>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</si>
  <si>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</si>
  <si>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</si>
  <si>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</si>
  <si>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</si>
  <si>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</si>
  <si>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</si>
  <si>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</si>
  <si>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</si>
  <si>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</si>
  <si>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</si>
  <si>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</si>
  <si>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</si>
  <si>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</si>
  <si>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</si>
  <si>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</si>
  <si>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</si>
  <si>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</si>
  <si>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</si>
  <si>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</si>
  <si>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</si>
  <si>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</si>
  <si>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</si>
  <si>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</si>
  <si>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</si>
  <si>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</si>
  <si>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</si>
  <si>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</si>
  <si>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</si>
  <si>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</si>
  <si>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</si>
  <si>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</si>
  <si>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</si>
  <si>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</si>
  <si>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</si>
  <si>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</si>
  <si>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</si>
  <si>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</si>
  <si>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</si>
  <si>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</si>
  <si>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</si>
  <si>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</si>
  <si>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</si>
  <si>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 "nádvoří</t>
  </si>
  <si>
    <t>96,88 "rajský dvůr</t>
  </si>
  <si>
    <t>-1309259869</t>
  </si>
  <si>
    <t>0,1*281,573*2,8 "nádvoří</t>
  </si>
  <si>
    <t>0,1*96,88*2,8 "rajský dvůr</t>
  </si>
  <si>
    <t>105,967*1,1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</si>
  <si>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</si>
  <si>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</si>
  <si>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</si>
  <si>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</si>
  <si>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</si>
  <si>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596811311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</si>
  <si>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do 300 m2</t>
  </si>
  <si>
    <t>-1369516337</t>
  </si>
  <si>
    <t>https://podminky.urs.cz/item/CS_URS_2025_01/596811311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</si>
  <si>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</si>
  <si>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</si>
  <si>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</si>
  <si>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</si>
  <si>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</si>
  <si>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</si>
  <si>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</si>
  <si>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</si>
  <si>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</si>
  <si>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</si>
  <si>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</si>
  <si>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</si>
  <si>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</si>
  <si>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</si>
  <si>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</si>
  <si>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</si>
  <si>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</si>
  <si>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</si>
  <si>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</si>
  <si>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</si>
  <si>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</si>
  <si>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</si>
  <si>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</si>
  <si>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</si>
  <si>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</si>
  <si>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</si>
  <si>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</si>
  <si>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</si>
  <si>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</si>
  <si>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</si>
  <si>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215,572-48,849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</si>
  <si>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</si>
  <si>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</si>
  <si>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</si>
  <si>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</si>
  <si>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</si>
  <si>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</si>
  <si>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</si>
  <si>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</si>
  <si>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</si>
  <si>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</si>
  <si>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</si>
  <si>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</si>
  <si>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</si>
  <si>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</si>
  <si>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</si>
  <si>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</si>
  <si>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</si>
  <si>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</si>
  <si>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</si>
  <si>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</si>
  <si>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</si>
  <si>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</si>
  <si>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</si>
  <si>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</si>
  <si>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</si>
  <si>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</si>
  <si>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</si>
  <si>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</si>
  <si>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</si>
  <si>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</si>
  <si>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</si>
  <si>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</si>
  <si>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</si>
  <si>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</si>
  <si>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</si>
  <si>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</si>
  <si>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</si>
  <si>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</si>
  <si>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</si>
  <si>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</si>
  <si>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</si>
  <si>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</si>
  <si>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</si>
  <si>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</si>
  <si>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</si>
  <si>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</si>
  <si>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</si>
  <si>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</si>
  <si>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</si>
  <si>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</si>
  <si>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</si>
  <si>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</si>
  <si>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</si>
  <si>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</si>
  <si>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</si>
  <si>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</si>
  <si>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</si>
  <si>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</si>
  <si>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</si>
  <si>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</si>
  <si>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</si>
  <si>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</si>
  <si>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</si>
  <si>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</si>
  <si>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</si>
  <si>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</si>
  <si>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</si>
  <si>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</si>
  <si>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</si>
  <si>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</si>
  <si>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</si>
  <si>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</si>
  <si>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</si>
  <si>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</si>
  <si>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</si>
  <si>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</si>
  <si>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</si>
  <si>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</si>
  <si>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</si>
  <si>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</si>
  <si>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</si>
  <si>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</si>
  <si>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</si>
  <si>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</si>
  <si>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</si>
  <si>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</si>
  <si>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</si>
  <si>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</si>
  <si>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</si>
  <si>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</si>
  <si>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</si>
  <si>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</si>
  <si>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</si>
  <si>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</si>
  <si>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</si>
  <si>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</si>
  <si>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</si>
  <si>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</si>
  <si>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</si>
  <si>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</si>
  <si>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</si>
  <si>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</si>
  <si>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</si>
  <si>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</si>
  <si>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</si>
  <si>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</si>
  <si>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</si>
  <si>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</si>
  <si>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</si>
  <si>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</si>
  <si>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</si>
  <si>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</si>
  <si>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</si>
  <si>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</si>
  <si>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</si>
  <si>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</si>
  <si>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</si>
  <si>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</si>
  <si>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</si>
  <si>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</si>
  <si>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</si>
  <si>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</si>
  <si>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</si>
  <si>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</si>
  <si>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</si>
  <si>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</si>
  <si>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</si>
  <si>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</si>
  <si>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</si>
  <si>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</si>
  <si>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</si>
  <si>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</si>
  <si>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</si>
  <si>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</si>
  <si>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</si>
  <si>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</si>
  <si>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</si>
  <si>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</si>
  <si>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</si>
  <si>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</si>
  <si>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</si>
  <si>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</si>
  <si>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</si>
  <si>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</si>
  <si>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</si>
  <si>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</si>
  <si>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</si>
  <si>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</si>
  <si>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</si>
  <si>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</si>
  <si>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</si>
  <si>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</si>
  <si>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</si>
  <si>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</si>
  <si>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</si>
  <si>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</si>
  <si>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</si>
  <si>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</si>
  <si>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</si>
  <si>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</si>
  <si>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</si>
  <si>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</si>
  <si>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</si>
  <si>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</si>
  <si>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</si>
  <si>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</si>
  <si>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</si>
  <si>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</si>
  <si>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</si>
  <si>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</si>
  <si>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</si>
  <si>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</si>
  <si>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</si>
  <si>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</si>
  <si>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</si>
  <si>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</si>
  <si>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</si>
  <si>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</si>
  <si>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</si>
  <si>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</si>
  <si>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</si>
  <si>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</si>
  <si>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</si>
  <si>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</si>
  <si>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</si>
  <si>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</si>
  <si>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</si>
  <si>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</si>
  <si>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</si>
  <si>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</si>
  <si>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</si>
  <si>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</si>
  <si>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</si>
  <si>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</si>
  <si>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</si>
  <si>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</si>
  <si>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</si>
  <si>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</si>
  <si>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</si>
  <si>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</si>
  <si>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</si>
  <si>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</si>
  <si>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</si>
  <si>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</si>
  <si>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</si>
  <si>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</si>
  <si>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</si>
  <si>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</si>
  <si>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</si>
  <si>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</si>
  <si>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</si>
  <si>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</si>
  <si>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</si>
  <si>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</si>
  <si>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</si>
  <si>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</si>
  <si>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</si>
  <si>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</si>
  <si>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</si>
  <si>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</si>
  <si>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</si>
  <si>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</si>
  <si>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</si>
  <si>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</si>
  <si>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</si>
  <si>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</si>
  <si>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</si>
  <si>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</si>
  <si>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</si>
  <si>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</si>
  <si>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</si>
  <si>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</si>
  <si>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</si>
  <si>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</si>
  <si>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</si>
  <si>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</si>
  <si>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</si>
  <si>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</si>
  <si>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</si>
  <si>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</si>
  <si>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</si>
  <si>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</si>
  <si>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</si>
  <si>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</si>
  <si>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</si>
  <si>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</si>
  <si>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</si>
  <si>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</si>
  <si>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</si>
  <si>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</si>
  <si>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</si>
  <si>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</si>
  <si>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</si>
  <si>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</si>
  <si>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</si>
  <si>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</si>
  <si>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</si>
  <si>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</si>
  <si>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</si>
  <si>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</si>
  <si>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</si>
  <si>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</si>
  <si>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</si>
  <si>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</si>
  <si>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</si>
  <si>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</si>
  <si>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</si>
  <si>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</si>
  <si>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</si>
  <si>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</si>
  <si>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</si>
  <si>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</si>
  <si>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</si>
  <si>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</si>
  <si>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</si>
  <si>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</si>
  <si>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</si>
  <si>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</si>
  <si>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</si>
  <si>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</si>
  <si>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</si>
  <si>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</si>
  <si>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</si>
  <si>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</si>
  <si>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</si>
  <si>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</si>
  <si>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</si>
  <si>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</si>
  <si>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</si>
  <si>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</si>
  <si>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</si>
  <si>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</si>
  <si>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</si>
  <si>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</si>
  <si>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</si>
  <si>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</si>
  <si>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</si>
  <si>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</si>
  <si>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</si>
  <si>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</si>
  <si>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</si>
  <si>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</si>
  <si>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</si>
  <si>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</si>
  <si>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</si>
  <si>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</si>
  <si>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</si>
  <si>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</si>
  <si>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</si>
  <si>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</si>
  <si>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</si>
  <si>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</si>
  <si>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</si>
  <si>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</si>
  <si>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</si>
  <si>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</si>
  <si>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</si>
  <si>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</si>
  <si>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</si>
  <si>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</si>
  <si>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</si>
  <si>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</si>
  <si>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</si>
  <si>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</si>
  <si>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</si>
  <si>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</si>
  <si>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</si>
  <si>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</si>
  <si>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</si>
  <si>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</si>
  <si>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</si>
  <si>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</si>
  <si>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</si>
  <si>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</si>
  <si>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</si>
  <si>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</si>
  <si>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</si>
  <si>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</si>
  <si>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</si>
  <si>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</si>
  <si>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</si>
  <si>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</si>
  <si>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</si>
  <si>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</si>
  <si>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</si>
  <si>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</si>
  <si>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</si>
  <si>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</si>
  <si>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</si>
  <si>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</si>
  <si>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</si>
  <si>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</si>
  <si>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</si>
  <si>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</si>
  <si>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</si>
  <si>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</si>
  <si>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</si>
  <si>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</si>
  <si>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</si>
  <si>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</si>
  <si>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</si>
  <si>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</si>
  <si>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</si>
  <si>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</si>
  <si>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</si>
  <si>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</si>
  <si>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</si>
  <si>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</si>
  <si>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</si>
  <si>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</si>
  <si>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</si>
  <si>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</si>
  <si>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</si>
  <si>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</si>
  <si>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</si>
  <si>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</si>
  <si>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</si>
  <si>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</si>
  <si>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</si>
  <si>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</si>
  <si>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</si>
  <si>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</si>
  <si>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</si>
  <si>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</si>
  <si>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</si>
  <si>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</si>
  <si>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</si>
  <si>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</si>
  <si>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</si>
  <si>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</si>
  <si>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</si>
  <si>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</si>
  <si>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</si>
  <si>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</si>
  <si>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</si>
  <si>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</si>
  <si>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</si>
  <si>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</si>
  <si>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</si>
  <si>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</si>
  <si>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</si>
  <si>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</si>
  <si>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</si>
  <si>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</si>
  <si>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</si>
  <si>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</si>
  <si>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</si>
  <si>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</si>
  <si>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</si>
  <si>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</si>
  <si>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</si>
  <si>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</si>
  <si>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</si>
  <si>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</si>
  <si>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</si>
  <si>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</si>
  <si>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</si>
  <si>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</si>
  <si>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</si>
  <si>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</si>
  <si>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</si>
  <si>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</si>
  <si>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</si>
  <si>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</si>
  <si>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</si>
  <si>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</si>
  <si>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</si>
  <si>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</si>
  <si>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</si>
  <si>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</si>
  <si>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</si>
  <si>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</si>
  <si>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</si>
  <si>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</si>
  <si>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</si>
  <si>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</si>
  <si>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</si>
  <si>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</si>
  <si>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</si>
  <si>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</si>
  <si>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</si>
  <si>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</si>
  <si>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</si>
  <si>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</si>
  <si>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</si>
  <si>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</si>
  <si>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</si>
  <si>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</si>
  <si>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</si>
  <si>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</si>
  <si>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</si>
  <si>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</si>
  <si>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</si>
  <si>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</si>
  <si>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</si>
  <si>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</si>
  <si>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</si>
  <si>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</si>
  <si>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</si>
  <si>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</si>
  <si>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</si>
  <si>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</si>
  <si>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</si>
  <si>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</si>
  <si>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</si>
  <si>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</si>
  <si>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</si>
  <si>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</si>
  <si>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</si>
  <si>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</si>
  <si>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</si>
  <si>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</si>
  <si>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</si>
  <si>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</si>
  <si>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</si>
  <si>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</si>
  <si>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</si>
  <si>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</si>
  <si>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</si>
  <si>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</si>
  <si>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</si>
  <si>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</si>
  <si>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</si>
  <si>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</si>
  <si>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</si>
  <si>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</si>
  <si>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</si>
  <si>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</si>
  <si>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</si>
  <si>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</si>
  <si>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</si>
  <si>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</si>
  <si>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</si>
  <si>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</si>
  <si>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</si>
  <si>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</si>
  <si>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</si>
  <si>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</si>
  <si>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</si>
  <si>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</si>
  <si>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</si>
  <si>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</si>
  <si>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</si>
  <si>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</si>
  <si>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</si>
  <si>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</si>
  <si>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</si>
  <si>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</si>
  <si>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</si>
  <si>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</si>
  <si>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</si>
  <si>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</si>
  <si>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</si>
  <si>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</si>
  <si>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</si>
  <si>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</si>
  <si>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</si>
  <si>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</si>
  <si>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</si>
  <si>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</si>
  <si>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</si>
  <si>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</si>
  <si>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</si>
  <si>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</si>
  <si>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</si>
  <si>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</si>
  <si>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</si>
  <si>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</si>
  <si>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</si>
  <si>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</si>
  <si>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</si>
  <si>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</si>
  <si>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</si>
  <si>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</si>
  <si>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</si>
  <si>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</si>
  <si>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</si>
  <si>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</si>
  <si>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</si>
  <si>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</si>
  <si>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</si>
  <si>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</si>
  <si>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</si>
  <si>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</si>
  <si>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</si>
  <si>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</si>
  <si>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</si>
  <si>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</si>
  <si>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</si>
  <si>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</si>
  <si>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</si>
  <si>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</si>
  <si>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</si>
  <si>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</si>
  <si>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</si>
  <si>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</si>
  <si>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</si>
  <si>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</si>
  <si>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</si>
  <si>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</si>
  <si>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</si>
  <si>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</si>
  <si>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</si>
  <si>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</si>
  <si>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</si>
  <si>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</si>
  <si>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</si>
  <si>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</si>
  <si>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</si>
  <si>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</si>
  <si>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</si>
  <si>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</si>
  <si>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</si>
  <si>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</si>
  <si>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</si>
  <si>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</si>
  <si>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</si>
  <si>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</si>
  <si>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</si>
  <si>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</si>
  <si>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</si>
  <si>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</si>
  <si>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</si>
  <si>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</si>
  <si>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</si>
  <si>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</si>
  <si>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</si>
  <si>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</si>
  <si>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</si>
  <si>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</si>
  <si>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</si>
  <si>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</si>
  <si>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</si>
  <si>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</si>
  <si>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</si>
  <si>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</si>
  <si>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</si>
  <si>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</si>
  <si>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</si>
  <si>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</si>
  <si>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</si>
  <si>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</si>
  <si>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</si>
  <si>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</si>
  <si>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</si>
  <si>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</si>
  <si>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</si>
  <si>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</si>
  <si>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</si>
  <si>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</si>
  <si>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</si>
  <si>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</si>
  <si>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</si>
  <si>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</si>
  <si>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</si>
  <si>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</si>
  <si>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</si>
  <si>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</si>
  <si>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</si>
  <si>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</si>
  <si>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</si>
  <si>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</si>
  <si>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</si>
  <si>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</si>
  <si>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</si>
  <si>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</si>
  <si>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</si>
  <si>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</si>
  <si>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</si>
  <si>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</si>
  <si>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</si>
  <si>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</si>
  <si>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</si>
  <si>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</si>
  <si>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</si>
  <si>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</si>
  <si>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</si>
  <si>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</si>
  <si>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</si>
  <si>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</si>
  <si>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</si>
  <si>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</si>
  <si>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</si>
  <si>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</si>
  <si>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</si>
  <si>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</si>
  <si>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</si>
  <si>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</si>
  <si>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</si>
  <si>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</si>
  <si>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</si>
  <si>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</si>
  <si>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</si>
  <si>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</si>
  <si>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</si>
  <si>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</si>
  <si>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</si>
  <si>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</si>
  <si>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</si>
  <si>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</si>
  <si>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</si>
  <si>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</si>
  <si>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</si>
  <si>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</si>
  <si>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</si>
  <si>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</si>
  <si>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</si>
  <si>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</si>
  <si>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</si>
  <si>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</si>
  <si>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</si>
  <si>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</si>
  <si>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</si>
  <si>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</si>
  <si>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</si>
  <si>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</si>
  <si>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</si>
  <si>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</si>
  <si>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</si>
  <si>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</si>
  <si>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</si>
  <si>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</si>
  <si>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</si>
  <si>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</si>
  <si>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</si>
  <si>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</si>
  <si>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</si>
  <si>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</si>
  <si>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</si>
  <si>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</si>
  <si>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</si>
  <si>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</si>
  <si>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</si>
  <si>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</si>
  <si>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</si>
  <si>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</si>
  <si>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</si>
  <si>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</si>
  <si>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</si>
  <si>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</si>
  <si>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</si>
  <si>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</si>
  <si>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</si>
  <si>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</si>
  <si>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</si>
  <si>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</si>
  <si>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</si>
  <si>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</si>
  <si>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</si>
  <si>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</si>
  <si>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</si>
  <si>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</si>
  <si>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</si>
  <si>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</si>
  <si>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</si>
  <si>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</si>
  <si>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</si>
  <si>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</si>
  <si>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</si>
  <si>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</si>
  <si>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</si>
  <si>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</si>
  <si>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</si>
  <si>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</si>
  <si>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</si>
  <si>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</si>
  <si>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</si>
  <si>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</si>
  <si>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</si>
  <si>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</si>
  <si>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</si>
  <si>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</si>
  <si>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</si>
  <si>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</si>
  <si>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</si>
  <si>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</si>
  <si>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</si>
  <si>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</si>
  <si>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</si>
  <si>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</si>
  <si>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</si>
  <si>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</si>
  <si>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</si>
  <si>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05 - vnější sítě - kanalizace, vodovod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</si>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</sst>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1/310235241" TargetMode="External" /><Relationship Id="rId32" Type="http://schemas.openxmlformats.org/officeDocument/2006/relationships/hyperlink" Target="https://podminky.urs.cz/item/CS_URS_2025_01/310237241" TargetMode="External" /><Relationship Id="rId33" Type="http://schemas.openxmlformats.org/officeDocument/2006/relationships/hyperlink" Target="https://podminky.urs.cz/item/CS_URS_2025_01/310237261" TargetMode="External" /><Relationship Id="rId34" Type="http://schemas.openxmlformats.org/officeDocument/2006/relationships/hyperlink" Target="https://podminky.urs.cz/item/CS_URS_2025_01/310238211" TargetMode="External" /><Relationship Id="rId35" Type="http://schemas.openxmlformats.org/officeDocument/2006/relationships/hyperlink" Target="https://podminky.urs.cz/item/CS_URS_2025_01/310239211" TargetMode="External" /><Relationship Id="rId36" Type="http://schemas.openxmlformats.org/officeDocument/2006/relationships/hyperlink" Target="https://podminky.urs.cz/item/CS_URS_2025_01/311113121" TargetMode="External" /><Relationship Id="rId37" Type="http://schemas.openxmlformats.org/officeDocument/2006/relationships/hyperlink" Target="https://podminky.urs.cz/item/CS_URS_2025_01/311113142" TargetMode="External" /><Relationship Id="rId38" Type="http://schemas.openxmlformats.org/officeDocument/2006/relationships/hyperlink" Target="https://podminky.urs.cz/item/CS_URS_2025_01/311231125" TargetMode="External" /><Relationship Id="rId39" Type="http://schemas.openxmlformats.org/officeDocument/2006/relationships/hyperlink" Target="https://podminky.urs.cz/item/CS_URS_2025_01/311235131" TargetMode="External" /><Relationship Id="rId40" Type="http://schemas.openxmlformats.org/officeDocument/2006/relationships/hyperlink" Target="https://podminky.urs.cz/item/CS_URS_2025_01/311235141" TargetMode="External" /><Relationship Id="rId41" Type="http://schemas.openxmlformats.org/officeDocument/2006/relationships/hyperlink" Target="https://podminky.urs.cz/item/CS_URS_2025_01/311236331" TargetMode="External" /><Relationship Id="rId42" Type="http://schemas.openxmlformats.org/officeDocument/2006/relationships/hyperlink" Target="https://podminky.urs.cz/item/CS_URS_2025_01/311322611" TargetMode="External" /><Relationship Id="rId43" Type="http://schemas.openxmlformats.org/officeDocument/2006/relationships/hyperlink" Target="https://podminky.urs.cz/item/CS_URS_2025_01/311361821" TargetMode="External" /><Relationship Id="rId44" Type="http://schemas.openxmlformats.org/officeDocument/2006/relationships/hyperlink" Target="https://podminky.urs.cz/item/CS_URS_2025_01/317121102" TargetMode="External" /><Relationship Id="rId45" Type="http://schemas.openxmlformats.org/officeDocument/2006/relationships/hyperlink" Target="https://podminky.urs.cz/item/CS_URS_2025_01/317168012" TargetMode="External" /><Relationship Id="rId46" Type="http://schemas.openxmlformats.org/officeDocument/2006/relationships/hyperlink" Target="https://podminky.urs.cz/item/CS_URS_2025_01/317168022" TargetMode="External" /><Relationship Id="rId47" Type="http://schemas.openxmlformats.org/officeDocument/2006/relationships/hyperlink" Target="https://podminky.urs.cz/item/CS_URS_2025_01/317168051" TargetMode="External" /><Relationship Id="rId48" Type="http://schemas.openxmlformats.org/officeDocument/2006/relationships/hyperlink" Target="https://podminky.urs.cz/item/CS_URS_2025_01/317168052" TargetMode="External" /><Relationship Id="rId49" Type="http://schemas.openxmlformats.org/officeDocument/2006/relationships/hyperlink" Target="https://podminky.urs.cz/item/CS_URS_2025_01/317168053" TargetMode="External" /><Relationship Id="rId50" Type="http://schemas.openxmlformats.org/officeDocument/2006/relationships/hyperlink" Target="https://podminky.urs.cz/item/CS_URS_2025_01/317168058" TargetMode="External" /><Relationship Id="rId51" Type="http://schemas.openxmlformats.org/officeDocument/2006/relationships/hyperlink" Target="https://podminky.urs.cz/item/CS_URS_2025_01/317234410" TargetMode="External" /><Relationship Id="rId52" Type="http://schemas.openxmlformats.org/officeDocument/2006/relationships/hyperlink" Target="https://podminky.urs.cz/item/CS_URS_2025_01/317238111" TargetMode="External" /><Relationship Id="rId53" Type="http://schemas.openxmlformats.org/officeDocument/2006/relationships/hyperlink" Target="https://podminky.urs.cz/item/CS_URS_2025_01/317238121" TargetMode="External" /><Relationship Id="rId54" Type="http://schemas.openxmlformats.org/officeDocument/2006/relationships/hyperlink" Target="https://podminky.urs.cz/item/CS_URS_2025_01/317351101" TargetMode="External" /><Relationship Id="rId55" Type="http://schemas.openxmlformats.org/officeDocument/2006/relationships/hyperlink" Target="https://podminky.urs.cz/item/CS_URS_2025_01/317351102" TargetMode="External" /><Relationship Id="rId56" Type="http://schemas.openxmlformats.org/officeDocument/2006/relationships/hyperlink" Target="https://podminky.urs.cz/item/CS_URS_2025_01/317941121" TargetMode="External" /><Relationship Id="rId57" Type="http://schemas.openxmlformats.org/officeDocument/2006/relationships/hyperlink" Target="https://podminky.urs.cz/item/CS_URS_2025_01/317944321" TargetMode="External" /><Relationship Id="rId58" Type="http://schemas.openxmlformats.org/officeDocument/2006/relationships/hyperlink" Target="https://podminky.urs.cz/item/CS_URS_2025_01/317944323" TargetMode="External" /><Relationship Id="rId59" Type="http://schemas.openxmlformats.org/officeDocument/2006/relationships/hyperlink" Target="https://podminky.urs.cz/item/CS_URS_2025_01/317998111" TargetMode="External" /><Relationship Id="rId60" Type="http://schemas.openxmlformats.org/officeDocument/2006/relationships/hyperlink" Target="https://podminky.urs.cz/item/CS_URS_2025_01/317998112" TargetMode="External" /><Relationship Id="rId61" Type="http://schemas.openxmlformats.org/officeDocument/2006/relationships/hyperlink" Target="https://podminky.urs.cz/item/CS_URS_2025_01/319201321" TargetMode="External" /><Relationship Id="rId62" Type="http://schemas.openxmlformats.org/officeDocument/2006/relationships/hyperlink" Target="https://podminky.urs.cz/item/CS_URS_2025_01/319202321" TargetMode="External" /><Relationship Id="rId63" Type="http://schemas.openxmlformats.org/officeDocument/2006/relationships/hyperlink" Target="https://podminky.urs.cz/item/CS_URS_2025_01/340231025" TargetMode="External" /><Relationship Id="rId64" Type="http://schemas.openxmlformats.org/officeDocument/2006/relationships/hyperlink" Target="https://podminky.urs.cz/item/CS_URS_2025_01/340231101" TargetMode="External" /><Relationship Id="rId65" Type="http://schemas.openxmlformats.org/officeDocument/2006/relationships/hyperlink" Target="https://podminky.urs.cz/item/CS_URS_2025_01/340238212" TargetMode="External" /><Relationship Id="rId66" Type="http://schemas.openxmlformats.org/officeDocument/2006/relationships/hyperlink" Target="https://podminky.urs.cz/item/CS_URS_2025_01/340239211" TargetMode="External" /><Relationship Id="rId67" Type="http://schemas.openxmlformats.org/officeDocument/2006/relationships/hyperlink" Target="https://podminky.urs.cz/item/CS_URS_2025_01/340239212" TargetMode="External" /><Relationship Id="rId68" Type="http://schemas.openxmlformats.org/officeDocument/2006/relationships/hyperlink" Target="https://podminky.urs.cz/item/CS_URS_2025_01/342241162" TargetMode="External" /><Relationship Id="rId69" Type="http://schemas.openxmlformats.org/officeDocument/2006/relationships/hyperlink" Target="https://podminky.urs.cz/item/CS_URS_2025_01/342244201" TargetMode="External" /><Relationship Id="rId70" Type="http://schemas.openxmlformats.org/officeDocument/2006/relationships/hyperlink" Target="https://podminky.urs.cz/item/CS_URS_2025_01/342244211" TargetMode="External" /><Relationship Id="rId71" Type="http://schemas.openxmlformats.org/officeDocument/2006/relationships/hyperlink" Target="https://podminky.urs.cz/item/CS_URS_2025_01/342244221" TargetMode="External" /><Relationship Id="rId72" Type="http://schemas.openxmlformats.org/officeDocument/2006/relationships/hyperlink" Target="https://podminky.urs.cz/item/CS_URS_2025_01/342291121" TargetMode="External" /><Relationship Id="rId73" Type="http://schemas.openxmlformats.org/officeDocument/2006/relationships/hyperlink" Target="https://podminky.urs.cz/item/CS_URS_2025_01/345244222" TargetMode="External" /><Relationship Id="rId74" Type="http://schemas.openxmlformats.org/officeDocument/2006/relationships/hyperlink" Target="https://podminky.urs.cz/item/CS_URS_2025_01/345244223" TargetMode="External" /><Relationship Id="rId75" Type="http://schemas.openxmlformats.org/officeDocument/2006/relationships/hyperlink" Target="https://podminky.urs.cz/item/CS_URS_2025_01/346244381" TargetMode="External" /><Relationship Id="rId76" Type="http://schemas.openxmlformats.org/officeDocument/2006/relationships/hyperlink" Target="https://podminky.urs.cz/item/CS_URS_2025_01/346244811" TargetMode="External" /><Relationship Id="rId77" Type="http://schemas.openxmlformats.org/officeDocument/2006/relationships/hyperlink" Target="https://podminky.urs.cz/item/CS_URS_2025_01/349231811" TargetMode="External" /><Relationship Id="rId78" Type="http://schemas.openxmlformats.org/officeDocument/2006/relationships/hyperlink" Target="https://podminky.urs.cz/item/CS_URS_2025_01/349231821" TargetMode="External" /><Relationship Id="rId79" Type="http://schemas.openxmlformats.org/officeDocument/2006/relationships/hyperlink" Target="https://podminky.urs.cz/item/CS_URS_2025_01/411121232" TargetMode="External" /><Relationship Id="rId80" Type="http://schemas.openxmlformats.org/officeDocument/2006/relationships/hyperlink" Target="https://podminky.urs.cz/item/CS_URS_2025_01/411239211" TargetMode="External" /><Relationship Id="rId81" Type="http://schemas.openxmlformats.org/officeDocument/2006/relationships/hyperlink" Target="https://podminky.urs.cz/item/CS_URS_2025_01/411244262" TargetMode="External" /><Relationship Id="rId82" Type="http://schemas.openxmlformats.org/officeDocument/2006/relationships/hyperlink" Target="https://podminky.urs.cz/item/CS_URS_2025_01/411321414" TargetMode="External" /><Relationship Id="rId83" Type="http://schemas.openxmlformats.org/officeDocument/2006/relationships/hyperlink" Target="https://podminky.urs.cz/item/CS_URS_2025_01/411321616" TargetMode="External" /><Relationship Id="rId84" Type="http://schemas.openxmlformats.org/officeDocument/2006/relationships/hyperlink" Target="https://podminky.urs.cz/item/CS_URS_2025_01/411351011" TargetMode="External" /><Relationship Id="rId85" Type="http://schemas.openxmlformats.org/officeDocument/2006/relationships/hyperlink" Target="https://podminky.urs.cz/item/CS_URS_2025_01/411351012" TargetMode="External" /><Relationship Id="rId86" Type="http://schemas.openxmlformats.org/officeDocument/2006/relationships/hyperlink" Target="https://podminky.urs.cz/item/CS_URS_2025_01/411354311" TargetMode="External" /><Relationship Id="rId87" Type="http://schemas.openxmlformats.org/officeDocument/2006/relationships/hyperlink" Target="https://podminky.urs.cz/item/CS_URS_2025_01/411354312" TargetMode="External" /><Relationship Id="rId88" Type="http://schemas.openxmlformats.org/officeDocument/2006/relationships/hyperlink" Target="https://podminky.urs.cz/item/CS_URS_2025_01/411354313" TargetMode="External" /><Relationship Id="rId89" Type="http://schemas.openxmlformats.org/officeDocument/2006/relationships/hyperlink" Target="https://podminky.urs.cz/item/CS_URS_2025_01/411354314" TargetMode="External" /><Relationship Id="rId90" Type="http://schemas.openxmlformats.org/officeDocument/2006/relationships/hyperlink" Target="https://podminky.urs.cz/item/CS_URS_2025_01/411361821" TargetMode="External" /><Relationship Id="rId91" Type="http://schemas.openxmlformats.org/officeDocument/2006/relationships/hyperlink" Target="https://podminky.urs.cz/item/CS_URS_2025_01/413231221" TargetMode="External" /><Relationship Id="rId92" Type="http://schemas.openxmlformats.org/officeDocument/2006/relationships/hyperlink" Target="https://podminky.urs.cz/item/CS_URS_2025_01/413232211" TargetMode="External" /><Relationship Id="rId93" Type="http://schemas.openxmlformats.org/officeDocument/2006/relationships/hyperlink" Target="https://podminky.urs.cz/item/CS_URS_2025_01/413232221" TargetMode="External" /><Relationship Id="rId94" Type="http://schemas.openxmlformats.org/officeDocument/2006/relationships/hyperlink" Target="https://podminky.urs.cz/item/CS_URS_2025_01/413941121" TargetMode="External" /><Relationship Id="rId95" Type="http://schemas.openxmlformats.org/officeDocument/2006/relationships/hyperlink" Target="https://podminky.urs.cz/item/CS_URS_2025_01/413941125" TargetMode="External" /><Relationship Id="rId96" Type="http://schemas.openxmlformats.org/officeDocument/2006/relationships/hyperlink" Target="https://podminky.urs.cz/item/CS_URS_2025_01/413941131" TargetMode="External" /><Relationship Id="rId97" Type="http://schemas.openxmlformats.org/officeDocument/2006/relationships/hyperlink" Target="https://podminky.urs.cz/item/CS_URS_2025_01/417351115" TargetMode="External" /><Relationship Id="rId98" Type="http://schemas.openxmlformats.org/officeDocument/2006/relationships/hyperlink" Target="https://podminky.urs.cz/item/CS_URS_2025_01/417351116" TargetMode="External" /><Relationship Id="rId99" Type="http://schemas.openxmlformats.org/officeDocument/2006/relationships/hyperlink" Target="https://podminky.urs.cz/item/CS_URS_2025_01/430321515" TargetMode="External" /><Relationship Id="rId100" Type="http://schemas.openxmlformats.org/officeDocument/2006/relationships/hyperlink" Target="https://podminky.urs.cz/item/CS_URS_2025_01/430361821" TargetMode="External" /><Relationship Id="rId101" Type="http://schemas.openxmlformats.org/officeDocument/2006/relationships/hyperlink" Target="https://podminky.urs.cz/item/CS_URS_2025_01/430362021" TargetMode="External" /><Relationship Id="rId102" Type="http://schemas.openxmlformats.org/officeDocument/2006/relationships/hyperlink" Target="https://podminky.urs.cz/item/CS_URS_2025_01/431351121" TargetMode="External" /><Relationship Id="rId103" Type="http://schemas.openxmlformats.org/officeDocument/2006/relationships/hyperlink" Target="https://podminky.urs.cz/item/CS_URS_2025_01/431351122" TargetMode="External" /><Relationship Id="rId104" Type="http://schemas.openxmlformats.org/officeDocument/2006/relationships/hyperlink" Target="https://podminky.urs.cz/item/CS_URS_2025_01/434191433" TargetMode="External" /><Relationship Id="rId105" Type="http://schemas.openxmlformats.org/officeDocument/2006/relationships/hyperlink" Target="https://podminky.urs.cz/item/CS_URS_2025_01/434191452" TargetMode="External" /><Relationship Id="rId106" Type="http://schemas.openxmlformats.org/officeDocument/2006/relationships/hyperlink" Target="https://podminky.urs.cz/item/CS_URS_2025_01/434311115" TargetMode="External" /><Relationship Id="rId107" Type="http://schemas.openxmlformats.org/officeDocument/2006/relationships/hyperlink" Target="https://podminky.urs.cz/item/CS_URS_2025_01/434351141" TargetMode="External" /><Relationship Id="rId108" Type="http://schemas.openxmlformats.org/officeDocument/2006/relationships/hyperlink" Target="https://podminky.urs.cz/item/CS_URS_2025_01/434351142" TargetMode="External" /><Relationship Id="rId109" Type="http://schemas.openxmlformats.org/officeDocument/2006/relationships/hyperlink" Target="https://podminky.urs.cz/item/CS_URS_2025_01/436234216" TargetMode="External" /><Relationship Id="rId110" Type="http://schemas.openxmlformats.org/officeDocument/2006/relationships/hyperlink" Target="https://podminky.urs.cz/item/CS_URS_2025_01/564871011" TargetMode="External" /><Relationship Id="rId111" Type="http://schemas.openxmlformats.org/officeDocument/2006/relationships/hyperlink" Target="https://podminky.urs.cz/item/CS_URS_2025_01/594111112" TargetMode="External" /><Relationship Id="rId112" Type="http://schemas.openxmlformats.org/officeDocument/2006/relationships/hyperlink" Target="https://podminky.urs.cz/item/CS_URS_2025_01/599632111" TargetMode="External" /><Relationship Id="rId113" Type="http://schemas.openxmlformats.org/officeDocument/2006/relationships/hyperlink" Target="https://podminky.urs.cz/item/CS_URS_2025_01/998223011" TargetMode="External" /><Relationship Id="rId114" Type="http://schemas.openxmlformats.org/officeDocument/2006/relationships/hyperlink" Target="https://podminky.urs.cz/item/CS_URS_2025_01/611135101" TargetMode="External" /><Relationship Id="rId115" Type="http://schemas.openxmlformats.org/officeDocument/2006/relationships/hyperlink" Target="https://podminky.urs.cz/item/CS_URS_2025_01/611311132" TargetMode="External" /><Relationship Id="rId116" Type="http://schemas.openxmlformats.org/officeDocument/2006/relationships/hyperlink" Target="https://podminky.urs.cz/item/CS_URS_2025_01/611311133" TargetMode="External" /><Relationship Id="rId117" Type="http://schemas.openxmlformats.org/officeDocument/2006/relationships/hyperlink" Target="https://podminky.urs.cz/item/CS_URS_2025_01/611311135" TargetMode="External" /><Relationship Id="rId118" Type="http://schemas.openxmlformats.org/officeDocument/2006/relationships/hyperlink" Target="https://podminky.urs.cz/item/CS_URS_2025_01/611311143" TargetMode="External" /><Relationship Id="rId119" Type="http://schemas.openxmlformats.org/officeDocument/2006/relationships/hyperlink" Target="https://podminky.urs.cz/item/CS_URS_2025_01/611311145" TargetMode="External" /><Relationship Id="rId120" Type="http://schemas.openxmlformats.org/officeDocument/2006/relationships/hyperlink" Target="https://podminky.urs.cz/item/CS_URS_2025_01/611311191" TargetMode="External" /><Relationship Id="rId121" Type="http://schemas.openxmlformats.org/officeDocument/2006/relationships/hyperlink" Target="https://podminky.urs.cz/item/CS_URS_2025_01/611315223" TargetMode="External" /><Relationship Id="rId122" Type="http://schemas.openxmlformats.org/officeDocument/2006/relationships/hyperlink" Target="https://podminky.urs.cz/item/CS_URS_2025_01/611315225" TargetMode="External" /><Relationship Id="rId123" Type="http://schemas.openxmlformats.org/officeDocument/2006/relationships/hyperlink" Target="https://podminky.urs.cz/item/CS_URS_2025_01/611315411" TargetMode="External" /><Relationship Id="rId124" Type="http://schemas.openxmlformats.org/officeDocument/2006/relationships/hyperlink" Target="https://podminky.urs.cz/item/CS_URS_2025_01/611315412" TargetMode="External" /><Relationship Id="rId125" Type="http://schemas.openxmlformats.org/officeDocument/2006/relationships/hyperlink" Target="https://podminky.urs.cz/item/CS_URS_2025_01/611315413" TargetMode="External" /><Relationship Id="rId126" Type="http://schemas.openxmlformats.org/officeDocument/2006/relationships/hyperlink" Target="https://podminky.urs.cz/item/CS_URS_2025_01/611315416" TargetMode="External" /><Relationship Id="rId127" Type="http://schemas.openxmlformats.org/officeDocument/2006/relationships/hyperlink" Target="https://podminky.urs.cz/item/CS_URS_2025_01/611315417" TargetMode="External" /><Relationship Id="rId128" Type="http://schemas.openxmlformats.org/officeDocument/2006/relationships/hyperlink" Target="https://podminky.urs.cz/item/CS_URS_2025_01/611315418" TargetMode="External" /><Relationship Id="rId129" Type="http://schemas.openxmlformats.org/officeDocument/2006/relationships/hyperlink" Target="https://podminky.urs.cz/item/CS_URS_2025_01/612311121" TargetMode="External" /><Relationship Id="rId130" Type="http://schemas.openxmlformats.org/officeDocument/2006/relationships/hyperlink" Target="https://podminky.urs.cz/item/CS_URS_2025_01/612311141" TargetMode="External" /><Relationship Id="rId131" Type="http://schemas.openxmlformats.org/officeDocument/2006/relationships/hyperlink" Target="https://podminky.urs.cz/item/CS_URS_2025_01/612311191" TargetMode="External" /><Relationship Id="rId132" Type="http://schemas.openxmlformats.org/officeDocument/2006/relationships/hyperlink" Target="https://podminky.urs.cz/item/CS_URS_2025_01/612315122" TargetMode="External" /><Relationship Id="rId133" Type="http://schemas.openxmlformats.org/officeDocument/2006/relationships/hyperlink" Target="https://podminky.urs.cz/item/CS_URS_2025_01/612315215" TargetMode="External" /><Relationship Id="rId134" Type="http://schemas.openxmlformats.org/officeDocument/2006/relationships/hyperlink" Target="https://podminky.urs.cz/item/CS_URS_2025_01/612315223" TargetMode="External" /><Relationship Id="rId135" Type="http://schemas.openxmlformats.org/officeDocument/2006/relationships/hyperlink" Target="https://podminky.urs.cz/item/CS_URS_2025_01/612315225" TargetMode="External" /><Relationship Id="rId136" Type="http://schemas.openxmlformats.org/officeDocument/2006/relationships/hyperlink" Target="https://podminky.urs.cz/item/CS_URS_2025_01/612315302" TargetMode="External" /><Relationship Id="rId137" Type="http://schemas.openxmlformats.org/officeDocument/2006/relationships/hyperlink" Target="https://podminky.urs.cz/item/CS_URS_2025_01/612315411" TargetMode="External" /><Relationship Id="rId138" Type="http://schemas.openxmlformats.org/officeDocument/2006/relationships/hyperlink" Target="https://podminky.urs.cz/item/CS_URS_2025_01/612315412" TargetMode="External" /><Relationship Id="rId139" Type="http://schemas.openxmlformats.org/officeDocument/2006/relationships/hyperlink" Target="https://podminky.urs.cz/item/CS_URS_2025_01/612315413" TargetMode="External" /><Relationship Id="rId140" Type="http://schemas.openxmlformats.org/officeDocument/2006/relationships/hyperlink" Target="https://podminky.urs.cz/item/CS_URS_2025_01/612315416" TargetMode="External" /><Relationship Id="rId141" Type="http://schemas.openxmlformats.org/officeDocument/2006/relationships/hyperlink" Target="https://podminky.urs.cz/item/CS_URS_2025_01/612315417" TargetMode="External" /><Relationship Id="rId142" Type="http://schemas.openxmlformats.org/officeDocument/2006/relationships/hyperlink" Target="https://podminky.urs.cz/item/CS_URS_2025_01/612315418" TargetMode="External" /><Relationship Id="rId143" Type="http://schemas.openxmlformats.org/officeDocument/2006/relationships/hyperlink" Target="https://podminky.urs.cz/item/CS_URS_2025_01/612335413" TargetMode="External" /><Relationship Id="rId144" Type="http://schemas.openxmlformats.org/officeDocument/2006/relationships/hyperlink" Target="https://podminky.urs.cz/item/CS_URS_2025_01/615142002" TargetMode="External" /><Relationship Id="rId145" Type="http://schemas.openxmlformats.org/officeDocument/2006/relationships/hyperlink" Target="https://podminky.urs.cz/item/CS_URS_2025_01/617311121" TargetMode="External" /><Relationship Id="rId146" Type="http://schemas.openxmlformats.org/officeDocument/2006/relationships/hyperlink" Target="https://podminky.urs.cz/item/CS_URS_2025_01/619991005" TargetMode="External" /><Relationship Id="rId147" Type="http://schemas.openxmlformats.org/officeDocument/2006/relationships/hyperlink" Target="https://podminky.urs.cz/item/CS_URS_2025_01/619991011" TargetMode="External" /><Relationship Id="rId148" Type="http://schemas.openxmlformats.org/officeDocument/2006/relationships/hyperlink" Target="https://podminky.urs.cz/item/CS_URS_2025_01/619996117" TargetMode="External" /><Relationship Id="rId149" Type="http://schemas.openxmlformats.org/officeDocument/2006/relationships/hyperlink" Target="https://podminky.urs.cz/item/CS_URS_2025_01/619996147" TargetMode="External" /><Relationship Id="rId150" Type="http://schemas.openxmlformats.org/officeDocument/2006/relationships/hyperlink" Target="https://podminky.urs.cz/item/CS_URS_2025_01/622135001" TargetMode="External" /><Relationship Id="rId151" Type="http://schemas.openxmlformats.org/officeDocument/2006/relationships/hyperlink" Target="https://podminky.urs.cz/item/CS_URS_2025_01/622135091" TargetMode="External" /><Relationship Id="rId152" Type="http://schemas.openxmlformats.org/officeDocument/2006/relationships/hyperlink" Target="https://podminky.urs.cz/item/CS_URS_2025_01/622311141" TargetMode="External" /><Relationship Id="rId153" Type="http://schemas.openxmlformats.org/officeDocument/2006/relationships/hyperlink" Target="https://podminky.urs.cz/item/CS_URS_2025_01/622321141" TargetMode="External" /><Relationship Id="rId154" Type="http://schemas.openxmlformats.org/officeDocument/2006/relationships/hyperlink" Target="https://podminky.urs.cz/item/CS_URS_2025_01/622325257" TargetMode="External" /><Relationship Id="rId155" Type="http://schemas.openxmlformats.org/officeDocument/2006/relationships/hyperlink" Target="https://podminky.urs.cz/item/CS_URS_2025_01/623645001" TargetMode="External" /><Relationship Id="rId156" Type="http://schemas.openxmlformats.org/officeDocument/2006/relationships/hyperlink" Target="https://podminky.urs.cz/item/CS_URS_2025_01/629135102" TargetMode="External" /><Relationship Id="rId157" Type="http://schemas.openxmlformats.org/officeDocument/2006/relationships/hyperlink" Target="https://podminky.urs.cz/item/CS_URS_2025_01/629991011" TargetMode="External" /><Relationship Id="rId158" Type="http://schemas.openxmlformats.org/officeDocument/2006/relationships/hyperlink" Target="https://podminky.urs.cz/item/CS_URS_2025_01/629995219" TargetMode="External" /><Relationship Id="rId159" Type="http://schemas.openxmlformats.org/officeDocument/2006/relationships/hyperlink" Target="https://podminky.urs.cz/item/CS_URS_2025_01/631311114" TargetMode="External" /><Relationship Id="rId160" Type="http://schemas.openxmlformats.org/officeDocument/2006/relationships/hyperlink" Target="https://podminky.urs.cz/item/CS_URS_2025_01/631311115" TargetMode="External" /><Relationship Id="rId161" Type="http://schemas.openxmlformats.org/officeDocument/2006/relationships/hyperlink" Target="https://podminky.urs.cz/item/CS_URS_2025_01/631311116" TargetMode="External" /><Relationship Id="rId162" Type="http://schemas.openxmlformats.org/officeDocument/2006/relationships/hyperlink" Target="https://podminky.urs.cz/item/CS_URS_2025_01/631311121" TargetMode="External" /><Relationship Id="rId163" Type="http://schemas.openxmlformats.org/officeDocument/2006/relationships/hyperlink" Target="https://podminky.urs.cz/item/CS_URS_2025_01/631311125" TargetMode="External" /><Relationship Id="rId164" Type="http://schemas.openxmlformats.org/officeDocument/2006/relationships/hyperlink" Target="https://podminky.urs.cz/item/CS_URS_2025_01/631311136" TargetMode="External" /><Relationship Id="rId165" Type="http://schemas.openxmlformats.org/officeDocument/2006/relationships/hyperlink" Target="https://podminky.urs.cz/item/CS_URS_2025_01/631312121" TargetMode="External" /><Relationship Id="rId166" Type="http://schemas.openxmlformats.org/officeDocument/2006/relationships/hyperlink" Target="https://podminky.urs.cz/item/CS_URS_2025_01/631312131" TargetMode="External" /><Relationship Id="rId167" Type="http://schemas.openxmlformats.org/officeDocument/2006/relationships/hyperlink" Target="https://podminky.urs.cz/item/CS_URS_2025_01/631319171" TargetMode="External" /><Relationship Id="rId168" Type="http://schemas.openxmlformats.org/officeDocument/2006/relationships/hyperlink" Target="https://podminky.urs.cz/item/CS_URS_2025_01/631319173" TargetMode="External" /><Relationship Id="rId169" Type="http://schemas.openxmlformats.org/officeDocument/2006/relationships/hyperlink" Target="https://podminky.urs.cz/item/CS_URS_2025_01/631319175" TargetMode="External" /><Relationship Id="rId170" Type="http://schemas.openxmlformats.org/officeDocument/2006/relationships/hyperlink" Target="https://podminky.urs.cz/item/CS_URS_2025_01/631351101" TargetMode="External" /><Relationship Id="rId171" Type="http://schemas.openxmlformats.org/officeDocument/2006/relationships/hyperlink" Target="https://podminky.urs.cz/item/CS_URS_2025_01/631351102" TargetMode="External" /><Relationship Id="rId172" Type="http://schemas.openxmlformats.org/officeDocument/2006/relationships/hyperlink" Target="https://podminky.urs.cz/item/CS_URS_2025_01/632450122" TargetMode="External" /><Relationship Id="rId173" Type="http://schemas.openxmlformats.org/officeDocument/2006/relationships/hyperlink" Target="https://podminky.urs.cz/item/CS_URS_2025_01/632450124" TargetMode="External" /><Relationship Id="rId174" Type="http://schemas.openxmlformats.org/officeDocument/2006/relationships/hyperlink" Target="https://podminky.urs.cz/item/CS_URS_2025_01/632450134" TargetMode="External" /><Relationship Id="rId175" Type="http://schemas.openxmlformats.org/officeDocument/2006/relationships/hyperlink" Target="https://podminky.urs.cz/item/CS_URS_2025_01/632451637" TargetMode="External" /><Relationship Id="rId176" Type="http://schemas.openxmlformats.org/officeDocument/2006/relationships/hyperlink" Target="https://podminky.urs.cz/item/CS_URS_2025_01/632452431" TargetMode="External" /><Relationship Id="rId177" Type="http://schemas.openxmlformats.org/officeDocument/2006/relationships/hyperlink" Target="https://podminky.urs.cz/item/CS_URS_2025_01/632481213" TargetMode="External" /><Relationship Id="rId178" Type="http://schemas.openxmlformats.org/officeDocument/2006/relationships/hyperlink" Target="https://podminky.urs.cz/item/CS_URS_2025_01/632481215" TargetMode="External" /><Relationship Id="rId179" Type="http://schemas.openxmlformats.org/officeDocument/2006/relationships/hyperlink" Target="https://podminky.urs.cz/item/CS_URS_2025_01/632902111" TargetMode="External" /><Relationship Id="rId180" Type="http://schemas.openxmlformats.org/officeDocument/2006/relationships/hyperlink" Target="https://podminky.urs.cz/item/CS_URS_2025_01/632902221" TargetMode="External" /><Relationship Id="rId181" Type="http://schemas.openxmlformats.org/officeDocument/2006/relationships/hyperlink" Target="https://podminky.urs.cz/item/CS_URS_2025_01/635111215" TargetMode="External" /><Relationship Id="rId182" Type="http://schemas.openxmlformats.org/officeDocument/2006/relationships/hyperlink" Target="https://podminky.urs.cz/item/CS_URS_2025_01/635211421" TargetMode="External" /><Relationship Id="rId183" Type="http://schemas.openxmlformats.org/officeDocument/2006/relationships/hyperlink" Target="https://podminky.urs.cz/item/CS_URS_2025_01/635221421" TargetMode="External" /><Relationship Id="rId184" Type="http://schemas.openxmlformats.org/officeDocument/2006/relationships/hyperlink" Target="https://podminky.urs.cz/item/CS_URS_2025_01/637211134" TargetMode="External" /><Relationship Id="rId185" Type="http://schemas.openxmlformats.org/officeDocument/2006/relationships/hyperlink" Target="https://podminky.urs.cz/item/CS_URS_2025_01/637311131" TargetMode="External" /><Relationship Id="rId186" Type="http://schemas.openxmlformats.org/officeDocument/2006/relationships/hyperlink" Target="https://podminky.urs.cz/item/CS_URS_2025_01/642942111" TargetMode="External" /><Relationship Id="rId187" Type="http://schemas.openxmlformats.org/officeDocument/2006/relationships/hyperlink" Target="https://podminky.urs.cz/item/CS_URS_2025_01/642944121" TargetMode="External" /><Relationship Id="rId188" Type="http://schemas.openxmlformats.org/officeDocument/2006/relationships/hyperlink" Target="https://podminky.urs.cz/item/CS_URS_2025_01/642944221" TargetMode="External" /><Relationship Id="rId189" Type="http://schemas.openxmlformats.org/officeDocument/2006/relationships/hyperlink" Target="https://podminky.urs.cz/item/CS_URS_2025_01/943111111" TargetMode="External" /><Relationship Id="rId190" Type="http://schemas.openxmlformats.org/officeDocument/2006/relationships/hyperlink" Target="https://podminky.urs.cz/item/CS_URS_2025_01/943111211" TargetMode="External" /><Relationship Id="rId191" Type="http://schemas.openxmlformats.org/officeDocument/2006/relationships/hyperlink" Target="https://podminky.urs.cz/item/CS_URS_2025_01/943111811" TargetMode="External" /><Relationship Id="rId192" Type="http://schemas.openxmlformats.org/officeDocument/2006/relationships/hyperlink" Target="https://podminky.urs.cz/item/CS_URS_2025_01/943211111" TargetMode="External" /><Relationship Id="rId193" Type="http://schemas.openxmlformats.org/officeDocument/2006/relationships/hyperlink" Target="https://podminky.urs.cz/item/CS_URS_2025_01/943211211" TargetMode="External" /><Relationship Id="rId194" Type="http://schemas.openxmlformats.org/officeDocument/2006/relationships/hyperlink" Target="https://podminky.urs.cz/item/CS_URS_2025_01/943211811" TargetMode="External" /><Relationship Id="rId195" Type="http://schemas.openxmlformats.org/officeDocument/2006/relationships/hyperlink" Target="https://podminky.urs.cz/item/CS_URS_2025_01/946113115" TargetMode="External" /><Relationship Id="rId196" Type="http://schemas.openxmlformats.org/officeDocument/2006/relationships/hyperlink" Target="https://podminky.urs.cz/item/CS_URS_2025_01/946113215" TargetMode="External" /><Relationship Id="rId197" Type="http://schemas.openxmlformats.org/officeDocument/2006/relationships/hyperlink" Target="https://podminky.urs.cz/item/CS_URS_2025_01/946113815" TargetMode="External" /><Relationship Id="rId198" Type="http://schemas.openxmlformats.org/officeDocument/2006/relationships/hyperlink" Target="https://podminky.urs.cz/item/CS_URS_2025_01/949111122" TargetMode="External" /><Relationship Id="rId199" Type="http://schemas.openxmlformats.org/officeDocument/2006/relationships/hyperlink" Target="https://podminky.urs.cz/item/CS_URS_2025_01/949111222" TargetMode="External" /><Relationship Id="rId200" Type="http://schemas.openxmlformats.org/officeDocument/2006/relationships/hyperlink" Target="https://podminky.urs.cz/item/CS_URS_2025_01/949111822" TargetMode="External" /><Relationship Id="rId201" Type="http://schemas.openxmlformats.org/officeDocument/2006/relationships/hyperlink" Target="https://podminky.urs.cz/item/CS_URS_2025_01/943221111" TargetMode="External" /><Relationship Id="rId202" Type="http://schemas.openxmlformats.org/officeDocument/2006/relationships/hyperlink" Target="https://podminky.urs.cz/item/CS_URS_2025_01/943221211" TargetMode="External" /><Relationship Id="rId203" Type="http://schemas.openxmlformats.org/officeDocument/2006/relationships/hyperlink" Target="https://podminky.urs.cz/item/CS_URS_2025_01/943221811" TargetMode="External" /><Relationship Id="rId204" Type="http://schemas.openxmlformats.org/officeDocument/2006/relationships/hyperlink" Target="https://podminky.urs.cz/item/CS_URS_2025_01/949101111" TargetMode="External" /><Relationship Id="rId205" Type="http://schemas.openxmlformats.org/officeDocument/2006/relationships/hyperlink" Target="https://podminky.urs.cz/item/CS_URS_2025_01/949101112" TargetMode="External" /><Relationship Id="rId206" Type="http://schemas.openxmlformats.org/officeDocument/2006/relationships/hyperlink" Target="https://podminky.urs.cz/item/CS_URS_2025_01/949111121" TargetMode="External" /><Relationship Id="rId207" Type="http://schemas.openxmlformats.org/officeDocument/2006/relationships/hyperlink" Target="https://podminky.urs.cz/item/CS_URS_2025_01/949111221" TargetMode="External" /><Relationship Id="rId208" Type="http://schemas.openxmlformats.org/officeDocument/2006/relationships/hyperlink" Target="https://podminky.urs.cz/item/CS_URS_2025_01/949111821" TargetMode="External" /><Relationship Id="rId209" Type="http://schemas.openxmlformats.org/officeDocument/2006/relationships/hyperlink" Target="https://podminky.urs.cz/item/CS_URS_2025_01/949211111" TargetMode="External" /><Relationship Id="rId210" Type="http://schemas.openxmlformats.org/officeDocument/2006/relationships/hyperlink" Target="https://podminky.urs.cz/item/CS_URS_2025_01/949211211" TargetMode="External" /><Relationship Id="rId211" Type="http://schemas.openxmlformats.org/officeDocument/2006/relationships/hyperlink" Target="https://podminky.urs.cz/item/CS_URS_2025_01/949211811" TargetMode="External" /><Relationship Id="rId212" Type="http://schemas.openxmlformats.org/officeDocument/2006/relationships/hyperlink" Target="https://podminky.urs.cz/item/CS_URS_2025_01/949311111" TargetMode="External" /><Relationship Id="rId213" Type="http://schemas.openxmlformats.org/officeDocument/2006/relationships/hyperlink" Target="https://podminky.urs.cz/item/CS_URS_2025_01/949311211" TargetMode="External" /><Relationship Id="rId214" Type="http://schemas.openxmlformats.org/officeDocument/2006/relationships/hyperlink" Target="https://podminky.urs.cz/item/CS_URS_2025_01/949311811" TargetMode="External" /><Relationship Id="rId215" Type="http://schemas.openxmlformats.org/officeDocument/2006/relationships/hyperlink" Target="https://podminky.urs.cz/item/CS_URS_2025_01/949321112" TargetMode="External" /><Relationship Id="rId216" Type="http://schemas.openxmlformats.org/officeDocument/2006/relationships/hyperlink" Target="https://podminky.urs.cz/item/CS_URS_2025_01/949321212" TargetMode="External" /><Relationship Id="rId217" Type="http://schemas.openxmlformats.org/officeDocument/2006/relationships/hyperlink" Target="https://podminky.urs.cz/item/CS_URS_2025_01/949321812" TargetMode="External" /><Relationship Id="rId218" Type="http://schemas.openxmlformats.org/officeDocument/2006/relationships/hyperlink" Target="https://podminky.urs.cz/item/CS_URS_2025_01/993111111" TargetMode="External" /><Relationship Id="rId219" Type="http://schemas.openxmlformats.org/officeDocument/2006/relationships/hyperlink" Target="https://podminky.urs.cz/item/CS_URS_2025_01/993111119" TargetMode="External" /><Relationship Id="rId220" Type="http://schemas.openxmlformats.org/officeDocument/2006/relationships/hyperlink" Target="https://podminky.urs.cz/item/CS_URS_2025_01/993121111" TargetMode="External" /><Relationship Id="rId221" Type="http://schemas.openxmlformats.org/officeDocument/2006/relationships/hyperlink" Target="https://podminky.urs.cz/item/CS_URS_2025_01/993121119" TargetMode="External" /><Relationship Id="rId222" Type="http://schemas.openxmlformats.org/officeDocument/2006/relationships/hyperlink" Target="https://podminky.urs.cz/item/CS_URS_2025_01/952901111" TargetMode="External" /><Relationship Id="rId223" Type="http://schemas.openxmlformats.org/officeDocument/2006/relationships/hyperlink" Target="https://podminky.urs.cz/item/CS_URS_2025_01/952901114" TargetMode="External" /><Relationship Id="rId224" Type="http://schemas.openxmlformats.org/officeDocument/2006/relationships/hyperlink" Target="https://podminky.urs.cz/item/CS_URS_2025_01/952902121" TargetMode="External" /><Relationship Id="rId225" Type="http://schemas.openxmlformats.org/officeDocument/2006/relationships/hyperlink" Target="https://podminky.urs.cz/item/CS_URS_2025_01/953941110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1/971024561" TargetMode="External" /><Relationship Id="rId283" Type="http://schemas.openxmlformats.org/officeDocument/2006/relationships/hyperlink" Target="https://podminky.urs.cz/item/CS_URS_2025_01/971024651" TargetMode="External" /><Relationship Id="rId284" Type="http://schemas.openxmlformats.org/officeDocument/2006/relationships/hyperlink" Target="https://podminky.urs.cz/item/CS_URS_2025_01/971024681" TargetMode="External" /><Relationship Id="rId285" Type="http://schemas.openxmlformats.org/officeDocument/2006/relationships/hyperlink" Target="https://podminky.urs.cz/item/CS_URS_2025_01/971033461" TargetMode="External" /><Relationship Id="rId286" Type="http://schemas.openxmlformats.org/officeDocument/2006/relationships/hyperlink" Target="https://podminky.urs.cz/item/CS_URS_2025_01/971033521" TargetMode="External" /><Relationship Id="rId287" Type="http://schemas.openxmlformats.org/officeDocument/2006/relationships/hyperlink" Target="https://podminky.urs.cz/item/CS_URS_2025_01/971033531" TargetMode="External" /><Relationship Id="rId288" Type="http://schemas.openxmlformats.org/officeDocument/2006/relationships/hyperlink" Target="https://podminky.urs.cz/item/CS_URS_2025_01/971033561" TargetMode="External" /><Relationship Id="rId289" Type="http://schemas.openxmlformats.org/officeDocument/2006/relationships/hyperlink" Target="https://podminky.urs.cz/item/CS_URS_2025_01/971033581" TargetMode="External" /><Relationship Id="rId290" Type="http://schemas.openxmlformats.org/officeDocument/2006/relationships/hyperlink" Target="https://podminky.urs.cz/item/CS_URS_2025_01/971033591" TargetMode="External" /><Relationship Id="rId291" Type="http://schemas.openxmlformats.org/officeDocument/2006/relationships/hyperlink" Target="https://podminky.urs.cz/item/CS_URS_2025_01/971033621" TargetMode="External" /><Relationship Id="rId292" Type="http://schemas.openxmlformats.org/officeDocument/2006/relationships/hyperlink" Target="https://podminky.urs.cz/item/CS_URS_2025_01/971033631" TargetMode="External" /><Relationship Id="rId293" Type="http://schemas.openxmlformats.org/officeDocument/2006/relationships/hyperlink" Target="https://podminky.urs.cz/item/CS_URS_2025_01/971033651" TargetMode="External" /><Relationship Id="rId294" Type="http://schemas.openxmlformats.org/officeDocument/2006/relationships/hyperlink" Target="https://podminky.urs.cz/item/CS_URS_2025_01/972054491" TargetMode="External" /><Relationship Id="rId295" Type="http://schemas.openxmlformats.org/officeDocument/2006/relationships/hyperlink" Target="https://podminky.urs.cz/item/CS_URS_2025_01/973031324" TargetMode="External" /><Relationship Id="rId296" Type="http://schemas.openxmlformats.org/officeDocument/2006/relationships/hyperlink" Target="https://podminky.urs.cz/item/CS_URS_2025_01/973031325" TargetMode="External" /><Relationship Id="rId297" Type="http://schemas.openxmlformats.org/officeDocument/2006/relationships/hyperlink" Target="https://podminky.urs.cz/item/CS_URS_2025_01/973031326" TargetMode="External" /><Relationship Id="rId298" Type="http://schemas.openxmlformats.org/officeDocument/2006/relationships/hyperlink" Target="https://podminky.urs.cz/item/CS_URS_2025_01/973031335" TargetMode="External" /><Relationship Id="rId299" Type="http://schemas.openxmlformats.org/officeDocument/2006/relationships/hyperlink" Target="https://podminky.urs.cz/item/CS_URS_2025_01/974029165" TargetMode="External" /><Relationship Id="rId300" Type="http://schemas.openxmlformats.org/officeDocument/2006/relationships/hyperlink" Target="https://podminky.urs.cz/item/CS_URS_2025_01/974031154" TargetMode="External" /><Relationship Id="rId301" Type="http://schemas.openxmlformats.org/officeDocument/2006/relationships/hyperlink" Target="https://podminky.urs.cz/item/CS_URS_2025_01/974031164" TargetMode="External" /><Relationship Id="rId302" Type="http://schemas.openxmlformats.org/officeDocument/2006/relationships/hyperlink" Target="https://podminky.urs.cz/item/CS_URS_2025_01/974031165" TargetMode="External" /><Relationship Id="rId303" Type="http://schemas.openxmlformats.org/officeDocument/2006/relationships/hyperlink" Target="https://podminky.urs.cz/item/CS_URS_2025_01/974031167" TargetMode="External" /><Relationship Id="rId304" Type="http://schemas.openxmlformats.org/officeDocument/2006/relationships/hyperlink" Target="https://podminky.urs.cz/item/CS_URS_2025_01/974082116" TargetMode="External" /><Relationship Id="rId305" Type="http://schemas.openxmlformats.org/officeDocument/2006/relationships/hyperlink" Target="https://podminky.urs.cz/item/CS_URS_2025_01/974082176" TargetMode="External" /><Relationship Id="rId306" Type="http://schemas.openxmlformats.org/officeDocument/2006/relationships/hyperlink" Target="https://podminky.urs.cz/item/CS_URS_2025_01/976071111" TargetMode="External" /><Relationship Id="rId307" Type="http://schemas.openxmlformats.org/officeDocument/2006/relationships/hyperlink" Target="https://podminky.urs.cz/item/CS_URS_2025_01/976082131" TargetMode="External" /><Relationship Id="rId308" Type="http://schemas.openxmlformats.org/officeDocument/2006/relationships/hyperlink" Target="https://podminky.urs.cz/item/CS_URS_2025_01/977131110" TargetMode="External" /><Relationship Id="rId309" Type="http://schemas.openxmlformats.org/officeDocument/2006/relationships/hyperlink" Target="https://podminky.urs.cz/item/CS_URS_2025_01/977131117" TargetMode="External" /><Relationship Id="rId310" Type="http://schemas.openxmlformats.org/officeDocument/2006/relationships/hyperlink" Target="https://podminky.urs.cz/item/CS_URS_2025_01/977151122" TargetMode="External" /><Relationship Id="rId311" Type="http://schemas.openxmlformats.org/officeDocument/2006/relationships/hyperlink" Target="https://podminky.urs.cz/item/CS_URS_2025_01/977211111" TargetMode="External" /><Relationship Id="rId312" Type="http://schemas.openxmlformats.org/officeDocument/2006/relationships/hyperlink" Target="https://podminky.urs.cz/item/CS_URS_2025_01/977311112" TargetMode="External" /><Relationship Id="rId313" Type="http://schemas.openxmlformats.org/officeDocument/2006/relationships/hyperlink" Target="https://podminky.urs.cz/item/CS_URS_2025_01/977311113" TargetMode="External" /><Relationship Id="rId314" Type="http://schemas.openxmlformats.org/officeDocument/2006/relationships/hyperlink" Target="https://podminky.urs.cz/item/CS_URS_2025_01/977331113" TargetMode="External" /><Relationship Id="rId315" Type="http://schemas.openxmlformats.org/officeDocument/2006/relationships/hyperlink" Target="https://podminky.urs.cz/item/CS_URS_2025_01/978011121" TargetMode="External" /><Relationship Id="rId316" Type="http://schemas.openxmlformats.org/officeDocument/2006/relationships/hyperlink" Target="https://podminky.urs.cz/item/CS_URS_2025_01/978011141" TargetMode="External" /><Relationship Id="rId317" Type="http://schemas.openxmlformats.org/officeDocument/2006/relationships/hyperlink" Target="https://podminky.urs.cz/item/CS_URS_2025_01/978011161" TargetMode="External" /><Relationship Id="rId318" Type="http://schemas.openxmlformats.org/officeDocument/2006/relationships/hyperlink" Target="https://podminky.urs.cz/item/CS_URS_2025_01/978011191" TargetMode="External" /><Relationship Id="rId319" Type="http://schemas.openxmlformats.org/officeDocument/2006/relationships/hyperlink" Target="https://podminky.urs.cz/item/CS_URS_2025_01/978013121" TargetMode="External" /><Relationship Id="rId320" Type="http://schemas.openxmlformats.org/officeDocument/2006/relationships/hyperlink" Target="https://podminky.urs.cz/item/CS_URS_2025_01/978013141" TargetMode="External" /><Relationship Id="rId321" Type="http://schemas.openxmlformats.org/officeDocument/2006/relationships/hyperlink" Target="https://podminky.urs.cz/item/CS_URS_2025_01/978013161" TargetMode="External" /><Relationship Id="rId322" Type="http://schemas.openxmlformats.org/officeDocument/2006/relationships/hyperlink" Target="https://podminky.urs.cz/item/CS_URS_2025_01/978013191" TargetMode="External" /><Relationship Id="rId323" Type="http://schemas.openxmlformats.org/officeDocument/2006/relationships/hyperlink" Target="https://podminky.urs.cz/item/CS_URS_2025_01/978015371" TargetMode="External" /><Relationship Id="rId324" Type="http://schemas.openxmlformats.org/officeDocument/2006/relationships/hyperlink" Target="https://podminky.urs.cz/item/CS_URS_2025_01/978021161" TargetMode="External" /><Relationship Id="rId325" Type="http://schemas.openxmlformats.org/officeDocument/2006/relationships/hyperlink" Target="https://podminky.urs.cz/item/CS_URS_2025_01/978021191" TargetMode="External" /><Relationship Id="rId326" Type="http://schemas.openxmlformats.org/officeDocument/2006/relationships/hyperlink" Target="https://podminky.urs.cz/item/CS_URS_2025_01/979071141" TargetMode="External" /><Relationship Id="rId327" Type="http://schemas.openxmlformats.org/officeDocument/2006/relationships/hyperlink" Target="https://podminky.urs.cz/item/CS_URS_2025_01/985131111" TargetMode="External" /><Relationship Id="rId328" Type="http://schemas.openxmlformats.org/officeDocument/2006/relationships/hyperlink" Target="https://podminky.urs.cz/item/CS_URS_2025_01/985131311" TargetMode="External" /><Relationship Id="rId329" Type="http://schemas.openxmlformats.org/officeDocument/2006/relationships/hyperlink" Target="https://podminky.urs.cz/item/CS_URS_2025_01/985132111" TargetMode="External" /><Relationship Id="rId330" Type="http://schemas.openxmlformats.org/officeDocument/2006/relationships/hyperlink" Target="https://podminky.urs.cz/item/CS_URS_2025_01/997013111" TargetMode="External" /><Relationship Id="rId331" Type="http://schemas.openxmlformats.org/officeDocument/2006/relationships/hyperlink" Target="https://podminky.urs.cz/item/CS_URS_2025_01/997013157" TargetMode="External" /><Relationship Id="rId332" Type="http://schemas.openxmlformats.org/officeDocument/2006/relationships/hyperlink" Target="https://podminky.urs.cz/item/CS_URS_2025_01/997013211" TargetMode="External" /><Relationship Id="rId333" Type="http://schemas.openxmlformats.org/officeDocument/2006/relationships/hyperlink" Target="https://podminky.urs.cz/item/CS_URS_2025_01/997013311" TargetMode="External" /><Relationship Id="rId334" Type="http://schemas.openxmlformats.org/officeDocument/2006/relationships/hyperlink" Target="https://podminky.urs.cz/item/CS_URS_2025_01/997013312" TargetMode="External" /><Relationship Id="rId335" Type="http://schemas.openxmlformats.org/officeDocument/2006/relationships/hyperlink" Target="https://podminky.urs.cz/item/CS_URS_2025_01/997013321" TargetMode="External" /><Relationship Id="rId336" Type="http://schemas.openxmlformats.org/officeDocument/2006/relationships/hyperlink" Target="https://podminky.urs.cz/item/CS_URS_2025_01/997013322" TargetMode="External" /><Relationship Id="rId337" Type="http://schemas.openxmlformats.org/officeDocument/2006/relationships/hyperlink" Target="https://podminky.urs.cz/item/CS_URS_2025_01/997013509" TargetMode="External" /><Relationship Id="rId338" Type="http://schemas.openxmlformats.org/officeDocument/2006/relationships/hyperlink" Target="https://podminky.urs.cz/item/CS_URS_2025_01/997013511" TargetMode="External" /><Relationship Id="rId339" Type="http://schemas.openxmlformats.org/officeDocument/2006/relationships/hyperlink" Target="https://podminky.urs.cz/item/CS_URS_2025_01/997013635" TargetMode="External" /><Relationship Id="rId340" Type="http://schemas.openxmlformats.org/officeDocument/2006/relationships/hyperlink" Target="https://podminky.urs.cz/item/CS_URS_2025_01/997013811" TargetMode="External" /><Relationship Id="rId341" Type="http://schemas.openxmlformats.org/officeDocument/2006/relationships/hyperlink" Target="https://podminky.urs.cz/item/CS_URS_2025_01/997013814" TargetMode="External" /><Relationship Id="rId342" Type="http://schemas.openxmlformats.org/officeDocument/2006/relationships/hyperlink" Target="https://podminky.urs.cz/item/CS_URS_2025_01/997013861" TargetMode="External" /><Relationship Id="rId343" Type="http://schemas.openxmlformats.org/officeDocument/2006/relationships/hyperlink" Target="https://podminky.urs.cz/item/CS_URS_2025_01/997013862" TargetMode="External" /><Relationship Id="rId344" Type="http://schemas.openxmlformats.org/officeDocument/2006/relationships/hyperlink" Target="https://podminky.urs.cz/item/CS_URS_2025_01/997013863" TargetMode="External" /><Relationship Id="rId345" Type="http://schemas.openxmlformats.org/officeDocument/2006/relationships/hyperlink" Target="https://podminky.urs.cz/item/CS_URS_2025_01/997013871" TargetMode="External" /><Relationship Id="rId346" Type="http://schemas.openxmlformats.org/officeDocument/2006/relationships/hyperlink" Target="https://podminky.urs.cz/item/CS_URS_2025_01/998011010" TargetMode="External" /><Relationship Id="rId347" Type="http://schemas.openxmlformats.org/officeDocument/2006/relationships/hyperlink" Target="https://podminky.urs.cz/item/CS_URS_2025_01/998011014" TargetMode="External" /><Relationship Id="rId348" Type="http://schemas.openxmlformats.org/officeDocument/2006/relationships/hyperlink" Target="https://podminky.urs.cz/item/CS_URS_2025_01/998018001" TargetMode="External" /><Relationship Id="rId349" Type="http://schemas.openxmlformats.org/officeDocument/2006/relationships/hyperlink" Target="https://podminky.urs.cz/item/CS_URS_2025_01/711111001" TargetMode="External" /><Relationship Id="rId350" Type="http://schemas.openxmlformats.org/officeDocument/2006/relationships/hyperlink" Target="https://podminky.urs.cz/item/CS_URS_2025_01/711112001" TargetMode="External" /><Relationship Id="rId351" Type="http://schemas.openxmlformats.org/officeDocument/2006/relationships/hyperlink" Target="https://podminky.urs.cz/item/CS_URS_2025_01/711131101" TargetMode="External" /><Relationship Id="rId352" Type="http://schemas.openxmlformats.org/officeDocument/2006/relationships/hyperlink" Target="https://podminky.urs.cz/item/CS_URS_2025_01/711141559" TargetMode="External" /><Relationship Id="rId353" Type="http://schemas.openxmlformats.org/officeDocument/2006/relationships/hyperlink" Target="https://podminky.urs.cz/item/CS_URS_2025_01/711141821" TargetMode="External" /><Relationship Id="rId354" Type="http://schemas.openxmlformats.org/officeDocument/2006/relationships/hyperlink" Target="https://podminky.urs.cz/item/CS_URS_2025_01/711142559" TargetMode="External" /><Relationship Id="rId355" Type="http://schemas.openxmlformats.org/officeDocument/2006/relationships/hyperlink" Target="https://podminky.urs.cz/item/CS_URS_2025_01/711161274" TargetMode="External" /><Relationship Id="rId356" Type="http://schemas.openxmlformats.org/officeDocument/2006/relationships/hyperlink" Target="https://podminky.urs.cz/item/CS_URS_2025_01/711199095" TargetMode="External" /><Relationship Id="rId357" Type="http://schemas.openxmlformats.org/officeDocument/2006/relationships/hyperlink" Target="https://podminky.urs.cz/item/CS_URS_2025_01/711199097" TargetMode="External" /><Relationship Id="rId358" Type="http://schemas.openxmlformats.org/officeDocument/2006/relationships/hyperlink" Target="https://podminky.urs.cz/item/CS_URS_2025_01/711199098" TargetMode="External" /><Relationship Id="rId359" Type="http://schemas.openxmlformats.org/officeDocument/2006/relationships/hyperlink" Target="https://podminky.urs.cz/item/CS_URS_2025_01/711491172" TargetMode="External" /><Relationship Id="rId360" Type="http://schemas.openxmlformats.org/officeDocument/2006/relationships/hyperlink" Target="https://podminky.urs.cz/item/CS_URS_2025_01/711491176" TargetMode="External" /><Relationship Id="rId361" Type="http://schemas.openxmlformats.org/officeDocument/2006/relationships/hyperlink" Target="https://podminky.urs.cz/item/CS_URS_2025_01/711491272" TargetMode="External" /><Relationship Id="rId362" Type="http://schemas.openxmlformats.org/officeDocument/2006/relationships/hyperlink" Target="https://podminky.urs.cz/item/CS_URS_2025_01/711499097" TargetMode="External" /><Relationship Id="rId363" Type="http://schemas.openxmlformats.org/officeDocument/2006/relationships/hyperlink" Target="https://podminky.urs.cz/item/CS_URS_2025_01/998711112" TargetMode="External" /><Relationship Id="rId364" Type="http://schemas.openxmlformats.org/officeDocument/2006/relationships/hyperlink" Target="https://podminky.urs.cz/item/CS_URS_2025_01/713111111" TargetMode="External" /><Relationship Id="rId365" Type="http://schemas.openxmlformats.org/officeDocument/2006/relationships/hyperlink" Target="https://podminky.urs.cz/item/CS_URS_2025_01/713120813" TargetMode="External" /><Relationship Id="rId366" Type="http://schemas.openxmlformats.org/officeDocument/2006/relationships/hyperlink" Target="https://podminky.urs.cz/item/CS_URS_2025_01/713120824" TargetMode="External" /><Relationship Id="rId367" Type="http://schemas.openxmlformats.org/officeDocument/2006/relationships/hyperlink" Target="https://podminky.urs.cz/item/CS_URS_2025_01/713121111" TargetMode="External" /><Relationship Id="rId368" Type="http://schemas.openxmlformats.org/officeDocument/2006/relationships/hyperlink" Target="https://podminky.urs.cz/item/CS_URS_2025_01/713130851" TargetMode="External" /><Relationship Id="rId369" Type="http://schemas.openxmlformats.org/officeDocument/2006/relationships/hyperlink" Target="https://podminky.urs.cz/item/CS_URS_2025_01/713131141" TargetMode="External" /><Relationship Id="rId370" Type="http://schemas.openxmlformats.org/officeDocument/2006/relationships/hyperlink" Target="https://podminky.urs.cz/item/CS_URS_2025_01/713131145" TargetMode="External" /><Relationship Id="rId371" Type="http://schemas.openxmlformats.org/officeDocument/2006/relationships/hyperlink" Target="https://podminky.urs.cz/item/CS_URS_2025_01/713141131" TargetMode="External" /><Relationship Id="rId372" Type="http://schemas.openxmlformats.org/officeDocument/2006/relationships/hyperlink" Target="https://podminky.urs.cz/item/CS_URS_2025_01/998713113" TargetMode="External" /><Relationship Id="rId373" Type="http://schemas.openxmlformats.org/officeDocument/2006/relationships/hyperlink" Target="https://podminky.urs.cz/item/CS_URS_2025_01/751111131" TargetMode="External" /><Relationship Id="rId374" Type="http://schemas.openxmlformats.org/officeDocument/2006/relationships/hyperlink" Target="https://podminky.urs.cz/item/CS_URS_2025_01/755111122" TargetMode="External" /><Relationship Id="rId375" Type="http://schemas.openxmlformats.org/officeDocument/2006/relationships/hyperlink" Target="https://podminky.urs.cz/item/CS_URS_2025_01/998755113" TargetMode="External" /><Relationship Id="rId376" Type="http://schemas.openxmlformats.org/officeDocument/2006/relationships/hyperlink" Target="https://podminky.urs.cz/item/CS_URS_2025_01/761661011" TargetMode="External" /><Relationship Id="rId377" Type="http://schemas.openxmlformats.org/officeDocument/2006/relationships/hyperlink" Target="https://podminky.urs.cz/item/CS_URS_2025_01/761661803" TargetMode="External" /><Relationship Id="rId378" Type="http://schemas.openxmlformats.org/officeDocument/2006/relationships/hyperlink" Target="https://podminky.urs.cz/item/CS_URS_2025_01/998761101" TargetMode="External" /><Relationship Id="rId379" Type="http://schemas.openxmlformats.org/officeDocument/2006/relationships/hyperlink" Target="https://podminky.urs.cz/item/CS_URS_2025_01/762081150" TargetMode="External" /><Relationship Id="rId380" Type="http://schemas.openxmlformats.org/officeDocument/2006/relationships/hyperlink" Target="https://podminky.urs.cz/item/CS_URS_2025_01/762082440" TargetMode="External" /><Relationship Id="rId381" Type="http://schemas.openxmlformats.org/officeDocument/2006/relationships/hyperlink" Target="https://podminky.urs.cz/item/CS_URS_2025_01/762083122" TargetMode="External" /><Relationship Id="rId382" Type="http://schemas.openxmlformats.org/officeDocument/2006/relationships/hyperlink" Target="https://podminky.urs.cz/item/CS_URS_2025_01/762085103" TargetMode="External" /><Relationship Id="rId383" Type="http://schemas.openxmlformats.org/officeDocument/2006/relationships/hyperlink" Target="https://podminky.urs.cz/item/CS_URS_2025_01/762085112" TargetMode="External" /><Relationship Id="rId384" Type="http://schemas.openxmlformats.org/officeDocument/2006/relationships/hyperlink" Target="https://podminky.urs.cz/item/CS_URS_2025_01/762112110" TargetMode="External" /><Relationship Id="rId385" Type="http://schemas.openxmlformats.org/officeDocument/2006/relationships/hyperlink" Target="https://podminky.urs.cz/item/CS_URS_2025_01/762195000" TargetMode="External" /><Relationship Id="rId386" Type="http://schemas.openxmlformats.org/officeDocument/2006/relationships/hyperlink" Target="https://podminky.urs.cz/item/CS_URS_2025_01/762211220" TargetMode="External" /><Relationship Id="rId387" Type="http://schemas.openxmlformats.org/officeDocument/2006/relationships/hyperlink" Target="https://podminky.urs.cz/item/CS_URS_2025_01/762211811" TargetMode="External" /><Relationship Id="rId388" Type="http://schemas.openxmlformats.org/officeDocument/2006/relationships/hyperlink" Target="https://podminky.urs.cz/item/CS_URS_2025_01/762511284" TargetMode="External" /><Relationship Id="rId389" Type="http://schemas.openxmlformats.org/officeDocument/2006/relationships/hyperlink" Target="https://podminky.urs.cz/item/CS_URS_2025_01/762511867" TargetMode="External" /><Relationship Id="rId390" Type="http://schemas.openxmlformats.org/officeDocument/2006/relationships/hyperlink" Target="https://podminky.urs.cz/item/CS_URS_2025_01/762521104" TargetMode="External" /><Relationship Id="rId391" Type="http://schemas.openxmlformats.org/officeDocument/2006/relationships/hyperlink" Target="https://podminky.urs.cz/item/CS_URS_2025_01/762521812" TargetMode="External" /><Relationship Id="rId392" Type="http://schemas.openxmlformats.org/officeDocument/2006/relationships/hyperlink" Target="https://podminky.urs.cz/item/CS_URS_2025_01/762523108" TargetMode="External" /><Relationship Id="rId393" Type="http://schemas.openxmlformats.org/officeDocument/2006/relationships/hyperlink" Target="https://podminky.urs.cz/item/CS_URS_2025_01/762526110" TargetMode="External" /><Relationship Id="rId394" Type="http://schemas.openxmlformats.org/officeDocument/2006/relationships/hyperlink" Target="https://podminky.urs.cz/item/CS_URS_2025_01/762526811" TargetMode="External" /><Relationship Id="rId395" Type="http://schemas.openxmlformats.org/officeDocument/2006/relationships/hyperlink" Target="https://podminky.urs.cz/item/CS_URS_2025_01/762527811" TargetMode="External" /><Relationship Id="rId396" Type="http://schemas.openxmlformats.org/officeDocument/2006/relationships/hyperlink" Target="https://podminky.urs.cz/item/CS_URS_2025_01/762595001" TargetMode="External" /><Relationship Id="rId397" Type="http://schemas.openxmlformats.org/officeDocument/2006/relationships/hyperlink" Target="https://podminky.urs.cz/item/CS_URS_2025_01/762711820" TargetMode="External" /><Relationship Id="rId398" Type="http://schemas.openxmlformats.org/officeDocument/2006/relationships/hyperlink" Target="https://podminky.urs.cz/item/CS_URS_2025_01/762723311" TargetMode="External" /><Relationship Id="rId399" Type="http://schemas.openxmlformats.org/officeDocument/2006/relationships/hyperlink" Target="https://podminky.urs.cz/item/CS_URS_2025_01/762723321" TargetMode="External" /><Relationship Id="rId400" Type="http://schemas.openxmlformats.org/officeDocument/2006/relationships/hyperlink" Target="https://podminky.urs.cz/item/CS_URS_2025_01/762751110" TargetMode="External" /><Relationship Id="rId401" Type="http://schemas.openxmlformats.org/officeDocument/2006/relationships/hyperlink" Target="https://podminky.urs.cz/item/CS_URS_2025_01/762811510" TargetMode="External" /><Relationship Id="rId402" Type="http://schemas.openxmlformats.org/officeDocument/2006/relationships/hyperlink" Target="https://podminky.urs.cz/item/CS_URS_2025_01/762815811" TargetMode="External" /><Relationship Id="rId403" Type="http://schemas.openxmlformats.org/officeDocument/2006/relationships/hyperlink" Target="https://podminky.urs.cz/item/CS_URS_2025_01/762822140" TargetMode="External" /><Relationship Id="rId404" Type="http://schemas.openxmlformats.org/officeDocument/2006/relationships/hyperlink" Target="https://podminky.urs.cz/item/CS_URS_2025_01/762822830" TargetMode="External" /><Relationship Id="rId405" Type="http://schemas.openxmlformats.org/officeDocument/2006/relationships/hyperlink" Target="https://podminky.urs.cz/item/CS_URS_2025_01/762795000" TargetMode="External" /><Relationship Id="rId406" Type="http://schemas.openxmlformats.org/officeDocument/2006/relationships/hyperlink" Target="https://podminky.urs.cz/item/CS_URS_2025_01/762822820" TargetMode="External" /><Relationship Id="rId407" Type="http://schemas.openxmlformats.org/officeDocument/2006/relationships/hyperlink" Target="https://podminky.urs.cz/item/CS_URS_2025_01/762841812" TargetMode="External" /><Relationship Id="rId408" Type="http://schemas.openxmlformats.org/officeDocument/2006/relationships/hyperlink" Target="https://podminky.urs.cz/item/CS_URS_2025_01/998762113" TargetMode="External" /><Relationship Id="rId409" Type="http://schemas.openxmlformats.org/officeDocument/2006/relationships/hyperlink" Target="https://podminky.urs.cz/item/CS_URS_2025_01/763111411" TargetMode="External" /><Relationship Id="rId410" Type="http://schemas.openxmlformats.org/officeDocument/2006/relationships/hyperlink" Target="https://podminky.urs.cz/item/CS_URS_2025_01/763111713" TargetMode="External" /><Relationship Id="rId411" Type="http://schemas.openxmlformats.org/officeDocument/2006/relationships/hyperlink" Target="https://podminky.urs.cz/item/CS_URS_2025_01/763111714" TargetMode="External" /><Relationship Id="rId412" Type="http://schemas.openxmlformats.org/officeDocument/2006/relationships/hyperlink" Target="https://podminky.urs.cz/item/CS_URS_2025_01/763111717" TargetMode="External" /><Relationship Id="rId413" Type="http://schemas.openxmlformats.org/officeDocument/2006/relationships/hyperlink" Target="https://podminky.urs.cz/item/CS_URS_2025_01/763111718" TargetMode="External" /><Relationship Id="rId414" Type="http://schemas.openxmlformats.org/officeDocument/2006/relationships/hyperlink" Target="https://podminky.urs.cz/item/CS_URS_2025_01/763111723" TargetMode="External" /><Relationship Id="rId415" Type="http://schemas.openxmlformats.org/officeDocument/2006/relationships/hyperlink" Target="https://podminky.urs.cz/item/CS_URS_2025_01/763111811" TargetMode="External" /><Relationship Id="rId416" Type="http://schemas.openxmlformats.org/officeDocument/2006/relationships/hyperlink" Target="https://podminky.urs.cz/item/CS_URS_2025_01/763121450" TargetMode="External" /><Relationship Id="rId417" Type="http://schemas.openxmlformats.org/officeDocument/2006/relationships/hyperlink" Target="https://podminky.urs.cz/item/CS_URS_2025_01/763121714" TargetMode="External" /><Relationship Id="rId418" Type="http://schemas.openxmlformats.org/officeDocument/2006/relationships/hyperlink" Target="https://podminky.urs.cz/item/CS_URS_2025_01/763131411" TargetMode="External" /><Relationship Id="rId419" Type="http://schemas.openxmlformats.org/officeDocument/2006/relationships/hyperlink" Target="https://podminky.urs.cz/item/CS_URS_2025_01/763131441" TargetMode="External" /><Relationship Id="rId420" Type="http://schemas.openxmlformats.org/officeDocument/2006/relationships/hyperlink" Target="https://podminky.urs.cz/item/CS_URS_2025_01/763131714" TargetMode="External" /><Relationship Id="rId421" Type="http://schemas.openxmlformats.org/officeDocument/2006/relationships/hyperlink" Target="https://podminky.urs.cz/item/CS_URS_2025_01/763131821" TargetMode="External" /><Relationship Id="rId422" Type="http://schemas.openxmlformats.org/officeDocument/2006/relationships/hyperlink" Target="https://podminky.urs.cz/item/CS_URS_2025_01/998763121" TargetMode="External" /><Relationship Id="rId423" Type="http://schemas.openxmlformats.org/officeDocument/2006/relationships/hyperlink" Target="https://podminky.urs.cz/item/CS_URS_2025_01/766111820" TargetMode="External" /><Relationship Id="rId424" Type="http://schemas.openxmlformats.org/officeDocument/2006/relationships/hyperlink" Target="https://podminky.urs.cz/item/CS_URS_2025_01/766211221" TargetMode="External" /><Relationship Id="rId425" Type="http://schemas.openxmlformats.org/officeDocument/2006/relationships/hyperlink" Target="https://podminky.urs.cz/item/CS_URS_2025_01/766211812" TargetMode="External" /><Relationship Id="rId426" Type="http://schemas.openxmlformats.org/officeDocument/2006/relationships/hyperlink" Target="https://podminky.urs.cz/item/CS_URS_2025_01/766231821" TargetMode="External" /><Relationship Id="rId427" Type="http://schemas.openxmlformats.org/officeDocument/2006/relationships/hyperlink" Target="https://podminky.urs.cz/item/CS_URS_2025_01/766411811" TargetMode="External" /><Relationship Id="rId428" Type="http://schemas.openxmlformats.org/officeDocument/2006/relationships/hyperlink" Target="https://podminky.urs.cz/item/CS_URS_2025_01/766411812" TargetMode="External" /><Relationship Id="rId429" Type="http://schemas.openxmlformats.org/officeDocument/2006/relationships/hyperlink" Target="https://podminky.urs.cz/item/CS_URS_2025_01/766411821" TargetMode="External" /><Relationship Id="rId430" Type="http://schemas.openxmlformats.org/officeDocument/2006/relationships/hyperlink" Target="https://podminky.urs.cz/item/CS_URS_2025_01/766411822" TargetMode="External" /><Relationship Id="rId431" Type="http://schemas.openxmlformats.org/officeDocument/2006/relationships/hyperlink" Target="https://podminky.urs.cz/item/CS_URS_2025_01/766421811" TargetMode="External" /><Relationship Id="rId432" Type="http://schemas.openxmlformats.org/officeDocument/2006/relationships/hyperlink" Target="https://podminky.urs.cz/item/CS_URS_2025_01/766421821" TargetMode="External" /><Relationship Id="rId433" Type="http://schemas.openxmlformats.org/officeDocument/2006/relationships/hyperlink" Target="https://podminky.urs.cz/item/CS_URS_2025_01/766421822" TargetMode="External" /><Relationship Id="rId434" Type="http://schemas.openxmlformats.org/officeDocument/2006/relationships/hyperlink" Target="https://podminky.urs.cz/item/CS_URS_2025_01/766491851" TargetMode="External" /><Relationship Id="rId435" Type="http://schemas.openxmlformats.org/officeDocument/2006/relationships/hyperlink" Target="https://podminky.urs.cz/item/CS_URS_2025_01/766491853" TargetMode="External" /><Relationship Id="rId436" Type="http://schemas.openxmlformats.org/officeDocument/2006/relationships/hyperlink" Target="https://podminky.urs.cz/item/CS_URS_2025_01/766621011" TargetMode="External" /><Relationship Id="rId437" Type="http://schemas.openxmlformats.org/officeDocument/2006/relationships/hyperlink" Target="https://podminky.urs.cz/item/CS_URS_2025_01/766621111" TargetMode="External" /><Relationship Id="rId438" Type="http://schemas.openxmlformats.org/officeDocument/2006/relationships/hyperlink" Target="https://podminky.urs.cz/item/CS_URS_2025_01/766621112" TargetMode="External" /><Relationship Id="rId439" Type="http://schemas.openxmlformats.org/officeDocument/2006/relationships/hyperlink" Target="https://podminky.urs.cz/item/CS_URS_2025_01/766621113" TargetMode="External" /><Relationship Id="rId440" Type="http://schemas.openxmlformats.org/officeDocument/2006/relationships/hyperlink" Target="https://podminky.urs.cz/item/CS_URS_2025_01/766621602" TargetMode="External" /><Relationship Id="rId441" Type="http://schemas.openxmlformats.org/officeDocument/2006/relationships/hyperlink" Target="https://podminky.urs.cz/item/CS_URS_2025_01/766621646" TargetMode="External" /><Relationship Id="rId442" Type="http://schemas.openxmlformats.org/officeDocument/2006/relationships/hyperlink" Target="https://podminky.urs.cz/item/CS_URS_2025_01/766621622" TargetMode="External" /><Relationship Id="rId443" Type="http://schemas.openxmlformats.org/officeDocument/2006/relationships/hyperlink" Target="https://podminky.urs.cz/item/CS_URS_2025_01/766621211" TargetMode="External" /><Relationship Id="rId444" Type="http://schemas.openxmlformats.org/officeDocument/2006/relationships/hyperlink" Target="https://podminky.urs.cz/item/CS_URS_2025_01/766621212" TargetMode="External" /><Relationship Id="rId445" Type="http://schemas.openxmlformats.org/officeDocument/2006/relationships/hyperlink" Target="https://podminky.urs.cz/item/CS_URS_2025_01/766621436" TargetMode="External" /><Relationship Id="rId446" Type="http://schemas.openxmlformats.org/officeDocument/2006/relationships/hyperlink" Target="https://podminky.urs.cz/item/CS_URS_2025_01/766629214" TargetMode="External" /><Relationship Id="rId447" Type="http://schemas.openxmlformats.org/officeDocument/2006/relationships/hyperlink" Target="https://podminky.urs.cz/item/CS_URS_2025_01/766660011" TargetMode="External" /><Relationship Id="rId448" Type="http://schemas.openxmlformats.org/officeDocument/2006/relationships/hyperlink" Target="https://podminky.urs.cz/item/CS_URS_2025_01/766660021" TargetMode="External" /><Relationship Id="rId449" Type="http://schemas.openxmlformats.org/officeDocument/2006/relationships/hyperlink" Target="https://podminky.urs.cz/item/CS_URS_2025_01/766660152" TargetMode="External" /><Relationship Id="rId450" Type="http://schemas.openxmlformats.org/officeDocument/2006/relationships/hyperlink" Target="https://podminky.urs.cz/item/CS_URS_2025_01/766660161" TargetMode="External" /><Relationship Id="rId451" Type="http://schemas.openxmlformats.org/officeDocument/2006/relationships/hyperlink" Target="https://podminky.urs.cz/item/CS_URS_2025_01/766660162" TargetMode="External" /><Relationship Id="rId452" Type="http://schemas.openxmlformats.org/officeDocument/2006/relationships/hyperlink" Target="https://podminky.urs.cz/item/CS_URS_2025_01/766660163" TargetMode="External" /><Relationship Id="rId453" Type="http://schemas.openxmlformats.org/officeDocument/2006/relationships/hyperlink" Target="https://podminky.urs.cz/item/CS_URS_2025_01/766660181" TargetMode="External" /><Relationship Id="rId454" Type="http://schemas.openxmlformats.org/officeDocument/2006/relationships/hyperlink" Target="https://podminky.urs.cz/item/CS_URS_2025_01/766660182" TargetMode="External" /><Relationship Id="rId455" Type="http://schemas.openxmlformats.org/officeDocument/2006/relationships/hyperlink" Target="https://podminky.urs.cz/item/CS_URS_2025_01/766660183" TargetMode="External" /><Relationship Id="rId456" Type="http://schemas.openxmlformats.org/officeDocument/2006/relationships/hyperlink" Target="https://podminky.urs.cz/item/CS_URS_2025_01/766660191" TargetMode="External" /><Relationship Id="rId457" Type="http://schemas.openxmlformats.org/officeDocument/2006/relationships/hyperlink" Target="https://podminky.urs.cz/item/CS_URS_2025_01/766660192" TargetMode="External" /><Relationship Id="rId458" Type="http://schemas.openxmlformats.org/officeDocument/2006/relationships/hyperlink" Target="https://podminky.urs.cz/item/CS_URS_2025_01/766660193" TargetMode="External" /><Relationship Id="rId459" Type="http://schemas.openxmlformats.org/officeDocument/2006/relationships/hyperlink" Target="https://podminky.urs.cz/item/CS_URS_2025_01/766660194" TargetMode="External" /><Relationship Id="rId460" Type="http://schemas.openxmlformats.org/officeDocument/2006/relationships/hyperlink" Target="https://podminky.urs.cz/item/CS_URS_2025_01/766660196" TargetMode="External" /><Relationship Id="rId461" Type="http://schemas.openxmlformats.org/officeDocument/2006/relationships/hyperlink" Target="https://podminky.urs.cz/item/CS_URS_2025_01/766660197" TargetMode="External" /><Relationship Id="rId462" Type="http://schemas.openxmlformats.org/officeDocument/2006/relationships/hyperlink" Target="https://podminky.urs.cz/item/CS_URS_2025_01/766660411" TargetMode="External" /><Relationship Id="rId463" Type="http://schemas.openxmlformats.org/officeDocument/2006/relationships/hyperlink" Target="https://podminky.urs.cz/item/CS_URS_2025_01/766660421" TargetMode="External" /><Relationship Id="rId464" Type="http://schemas.openxmlformats.org/officeDocument/2006/relationships/hyperlink" Target="https://podminky.urs.cz/item/CS_URS_2025_01/766660451" TargetMode="External" /><Relationship Id="rId465" Type="http://schemas.openxmlformats.org/officeDocument/2006/relationships/hyperlink" Target="https://podminky.urs.cz/item/CS_URS_2025_01/766660716" TargetMode="External" /><Relationship Id="rId466" Type="http://schemas.openxmlformats.org/officeDocument/2006/relationships/hyperlink" Target="https://podminky.urs.cz/item/CS_URS_2025_01/766660718" TargetMode="External" /><Relationship Id="rId467" Type="http://schemas.openxmlformats.org/officeDocument/2006/relationships/hyperlink" Target="https://podminky.urs.cz/item/CS_URS_2025_01/766660729" TargetMode="External" /><Relationship Id="rId468" Type="http://schemas.openxmlformats.org/officeDocument/2006/relationships/hyperlink" Target="https://podminky.urs.cz/item/CS_URS_2025_01/766660730" TargetMode="External" /><Relationship Id="rId469" Type="http://schemas.openxmlformats.org/officeDocument/2006/relationships/hyperlink" Target="https://podminky.urs.cz/item/CS_URS_2025_01/766660734" TargetMode="External" /><Relationship Id="rId470" Type="http://schemas.openxmlformats.org/officeDocument/2006/relationships/hyperlink" Target="https://podminky.urs.cz/item/CS_URS_2025_01/766660751" TargetMode="External" /><Relationship Id="rId471" Type="http://schemas.openxmlformats.org/officeDocument/2006/relationships/hyperlink" Target="https://podminky.urs.cz/item/CS_URS_2025_01/766660752" TargetMode="External" /><Relationship Id="rId472" Type="http://schemas.openxmlformats.org/officeDocument/2006/relationships/hyperlink" Target="https://podminky.urs.cz/item/CS_URS_2025_01/766660762" TargetMode="External" /><Relationship Id="rId473" Type="http://schemas.openxmlformats.org/officeDocument/2006/relationships/hyperlink" Target="https://podminky.urs.cz/item/CS_URS_2025_01/766681114" TargetMode="External" /><Relationship Id="rId474" Type="http://schemas.openxmlformats.org/officeDocument/2006/relationships/hyperlink" Target="https://podminky.urs.cz/item/CS_URS_2025_01/766681122" TargetMode="External" /><Relationship Id="rId475" Type="http://schemas.openxmlformats.org/officeDocument/2006/relationships/hyperlink" Target="https://podminky.urs.cz/item/CS_URS_2025_01/766681812" TargetMode="External" /><Relationship Id="rId476" Type="http://schemas.openxmlformats.org/officeDocument/2006/relationships/hyperlink" Target="https://podminky.urs.cz/item/CS_URS_2025_01/766681821" TargetMode="External" /><Relationship Id="rId477" Type="http://schemas.openxmlformats.org/officeDocument/2006/relationships/hyperlink" Target="https://podminky.urs.cz/item/CS_URS_2025_01/766682111" TargetMode="External" /><Relationship Id="rId478" Type="http://schemas.openxmlformats.org/officeDocument/2006/relationships/hyperlink" Target="https://podminky.urs.cz/item/CS_URS_2025_01/766682112" TargetMode="External" /><Relationship Id="rId479" Type="http://schemas.openxmlformats.org/officeDocument/2006/relationships/hyperlink" Target="https://podminky.urs.cz/item/CS_URS_2025_01/766682122" TargetMode="External" /><Relationship Id="rId480" Type="http://schemas.openxmlformats.org/officeDocument/2006/relationships/hyperlink" Target="https://podminky.urs.cz/item/CS_URS_2025_01/766682123" TargetMode="External" /><Relationship Id="rId481" Type="http://schemas.openxmlformats.org/officeDocument/2006/relationships/hyperlink" Target="https://podminky.urs.cz/item/CS_URS_2025_01/766682211" TargetMode="External" /><Relationship Id="rId482" Type="http://schemas.openxmlformats.org/officeDocument/2006/relationships/hyperlink" Target="https://podminky.urs.cz/item/CS_URS_2025_01/766682212" TargetMode="External" /><Relationship Id="rId483" Type="http://schemas.openxmlformats.org/officeDocument/2006/relationships/hyperlink" Target="https://podminky.urs.cz/item/CS_URS_2025_01/766682221" TargetMode="External" /><Relationship Id="rId484" Type="http://schemas.openxmlformats.org/officeDocument/2006/relationships/hyperlink" Target="https://podminky.urs.cz/item/CS_URS_2025_01/766682222" TargetMode="External" /><Relationship Id="rId485" Type="http://schemas.openxmlformats.org/officeDocument/2006/relationships/hyperlink" Target="https://podminky.urs.cz/item/CS_URS_2025_01/766682223" TargetMode="External" /><Relationship Id="rId486" Type="http://schemas.openxmlformats.org/officeDocument/2006/relationships/hyperlink" Target="https://podminky.urs.cz/item/CS_URS_2025_01/766691811" TargetMode="External" /><Relationship Id="rId487" Type="http://schemas.openxmlformats.org/officeDocument/2006/relationships/hyperlink" Target="https://podminky.urs.cz/item/CS_URS_2025_01/766691812" TargetMode="External" /><Relationship Id="rId488" Type="http://schemas.openxmlformats.org/officeDocument/2006/relationships/hyperlink" Target="https://podminky.urs.cz/item/CS_URS_2025_01/766691911" TargetMode="External" /><Relationship Id="rId489" Type="http://schemas.openxmlformats.org/officeDocument/2006/relationships/hyperlink" Target="https://podminky.urs.cz/item/CS_URS_2025_01/766691912" TargetMode="External" /><Relationship Id="rId490" Type="http://schemas.openxmlformats.org/officeDocument/2006/relationships/hyperlink" Target="https://podminky.urs.cz/item/CS_URS_2025_01/766691914" TargetMode="External" /><Relationship Id="rId491" Type="http://schemas.openxmlformats.org/officeDocument/2006/relationships/hyperlink" Target="https://podminky.urs.cz/item/CS_URS_2025_01/766691915" TargetMode="External" /><Relationship Id="rId492" Type="http://schemas.openxmlformats.org/officeDocument/2006/relationships/hyperlink" Target="https://podminky.urs.cz/item/CS_URS_2025_01/766694116" TargetMode="External" /><Relationship Id="rId493" Type="http://schemas.openxmlformats.org/officeDocument/2006/relationships/hyperlink" Target="https://podminky.urs.cz/item/CS_URS_2025_01/766694126" TargetMode="External" /><Relationship Id="rId494" Type="http://schemas.openxmlformats.org/officeDocument/2006/relationships/hyperlink" Target="https://podminky.urs.cz/item/CS_URS_2025_01/766695212" TargetMode="External" /><Relationship Id="rId495" Type="http://schemas.openxmlformats.org/officeDocument/2006/relationships/hyperlink" Target="https://podminky.urs.cz/item/CS_URS_2025_01/766695213" TargetMode="External" /><Relationship Id="rId496" Type="http://schemas.openxmlformats.org/officeDocument/2006/relationships/hyperlink" Target="https://podminky.urs.cz/item/CS_URS_2025_01/766695233" TargetMode="External" /><Relationship Id="rId497" Type="http://schemas.openxmlformats.org/officeDocument/2006/relationships/hyperlink" Target="https://podminky.urs.cz/item/CS_URS_2025_01/766812840" TargetMode="External" /><Relationship Id="rId498" Type="http://schemas.openxmlformats.org/officeDocument/2006/relationships/hyperlink" Target="https://podminky.urs.cz/item/CS_URS_2025_01/998766122" TargetMode="External" /><Relationship Id="rId499" Type="http://schemas.openxmlformats.org/officeDocument/2006/relationships/hyperlink" Target="https://podminky.urs.cz/item/CS_URS_2025_01/767114133" TargetMode="External" /><Relationship Id="rId500" Type="http://schemas.openxmlformats.org/officeDocument/2006/relationships/hyperlink" Target="https://podminky.urs.cz/item/CS_URS_2025_01/767114141" TargetMode="External" /><Relationship Id="rId501" Type="http://schemas.openxmlformats.org/officeDocument/2006/relationships/hyperlink" Target="https://podminky.urs.cz/item/CS_URS_2025_01/767114143" TargetMode="External" /><Relationship Id="rId502" Type="http://schemas.openxmlformats.org/officeDocument/2006/relationships/hyperlink" Target="https://podminky.urs.cz/item/CS_URS_2025_01/767114145" TargetMode="External" /><Relationship Id="rId503" Type="http://schemas.openxmlformats.org/officeDocument/2006/relationships/hyperlink" Target="https://podminky.urs.cz/item/CS_URS_2025_01/767161813" TargetMode="External" /><Relationship Id="rId504" Type="http://schemas.openxmlformats.org/officeDocument/2006/relationships/hyperlink" Target="https://podminky.urs.cz/item/CS_URS_2025_01/767161833" TargetMode="External" /><Relationship Id="rId505" Type="http://schemas.openxmlformats.org/officeDocument/2006/relationships/hyperlink" Target="https://podminky.urs.cz/item/CS_URS_2025_01/767163122" TargetMode="External" /><Relationship Id="rId506" Type="http://schemas.openxmlformats.org/officeDocument/2006/relationships/hyperlink" Target="https://podminky.urs.cz/item/CS_URS_2025_01/767163203" TargetMode="External" /><Relationship Id="rId507" Type="http://schemas.openxmlformats.org/officeDocument/2006/relationships/hyperlink" Target="https://podminky.urs.cz/item/CS_URS_2025_01/767165111" TargetMode="External" /><Relationship Id="rId508" Type="http://schemas.openxmlformats.org/officeDocument/2006/relationships/hyperlink" Target="https://podminky.urs.cz/item/CS_URS_2025_01/767223212" TargetMode="External" /><Relationship Id="rId509" Type="http://schemas.openxmlformats.org/officeDocument/2006/relationships/hyperlink" Target="https://podminky.urs.cz/item/CS_URS_2025_01/767223221" TargetMode="External" /><Relationship Id="rId510" Type="http://schemas.openxmlformats.org/officeDocument/2006/relationships/hyperlink" Target="https://podminky.urs.cz/item/CS_URS_2025_01/767223222" TargetMode="External" /><Relationship Id="rId511" Type="http://schemas.openxmlformats.org/officeDocument/2006/relationships/hyperlink" Target="https://podminky.urs.cz/item/CS_URS_2025_01/767531121" TargetMode="External" /><Relationship Id="rId512" Type="http://schemas.openxmlformats.org/officeDocument/2006/relationships/hyperlink" Target="https://podminky.urs.cz/item/CS_URS_2025_01/767531212" TargetMode="External" /><Relationship Id="rId513" Type="http://schemas.openxmlformats.org/officeDocument/2006/relationships/hyperlink" Target="https://podminky.urs.cz/item/CS_URS_2025_01/767531214" TargetMode="External" /><Relationship Id="rId514" Type="http://schemas.openxmlformats.org/officeDocument/2006/relationships/hyperlink" Target="https://podminky.urs.cz/item/CS_URS_2025_01/767531811" TargetMode="External" /><Relationship Id="rId515" Type="http://schemas.openxmlformats.org/officeDocument/2006/relationships/hyperlink" Target="https://podminky.urs.cz/item/CS_URS_2025_01/767531821" TargetMode="External" /><Relationship Id="rId516" Type="http://schemas.openxmlformats.org/officeDocument/2006/relationships/hyperlink" Target="https://podminky.urs.cz/item/CS_URS_2025_01/767620264" TargetMode="External" /><Relationship Id="rId517" Type="http://schemas.openxmlformats.org/officeDocument/2006/relationships/hyperlink" Target="https://podminky.urs.cz/item/CS_URS_2025_01/767620312" TargetMode="External" /><Relationship Id="rId518" Type="http://schemas.openxmlformats.org/officeDocument/2006/relationships/hyperlink" Target="https://podminky.urs.cz/item/CS_URS_2025_01/767640311" TargetMode="External" /><Relationship Id="rId519" Type="http://schemas.openxmlformats.org/officeDocument/2006/relationships/hyperlink" Target="https://podminky.urs.cz/item/CS_URS_2025_01/767640322" TargetMode="External" /><Relationship Id="rId520" Type="http://schemas.openxmlformats.org/officeDocument/2006/relationships/hyperlink" Target="https://podminky.urs.cz/item/CS_URS_2025_01/767646411" TargetMode="External" /><Relationship Id="rId521" Type="http://schemas.openxmlformats.org/officeDocument/2006/relationships/hyperlink" Target="https://podminky.urs.cz/item/CS_URS_2025_01/767646510" TargetMode="External" /><Relationship Id="rId522" Type="http://schemas.openxmlformats.org/officeDocument/2006/relationships/hyperlink" Target="https://podminky.urs.cz/item/CS_URS_2025_01/767649191" TargetMode="External" /><Relationship Id="rId523" Type="http://schemas.openxmlformats.org/officeDocument/2006/relationships/hyperlink" Target="https://podminky.urs.cz/item/CS_URS_2025_01/767661811" TargetMode="External" /><Relationship Id="rId524" Type="http://schemas.openxmlformats.org/officeDocument/2006/relationships/hyperlink" Target="https://podminky.urs.cz/item/CS_URS_2025_01/767662110" TargetMode="External" /><Relationship Id="rId525" Type="http://schemas.openxmlformats.org/officeDocument/2006/relationships/hyperlink" Target="https://podminky.urs.cz/item/CS_URS_2025_01/767662210" TargetMode="External" /><Relationship Id="rId526" Type="http://schemas.openxmlformats.org/officeDocument/2006/relationships/hyperlink" Target="https://podminky.urs.cz/item/CS_URS_2025_01/767995112" TargetMode="External" /><Relationship Id="rId527" Type="http://schemas.openxmlformats.org/officeDocument/2006/relationships/hyperlink" Target="https://podminky.urs.cz/item/CS_URS_2025_01/767995115" TargetMode="External" /><Relationship Id="rId528" Type="http://schemas.openxmlformats.org/officeDocument/2006/relationships/hyperlink" Target="https://podminky.urs.cz/item/CS_URS_2025_01/767995116" TargetMode="External" /><Relationship Id="rId529" Type="http://schemas.openxmlformats.org/officeDocument/2006/relationships/hyperlink" Target="https://podminky.urs.cz/item/CS_URS_2025_01/767995117" TargetMode="External" /><Relationship Id="rId530" Type="http://schemas.openxmlformats.org/officeDocument/2006/relationships/hyperlink" Target="https://podminky.urs.cz/item/CS_URS_2025_01/767996702" TargetMode="External" /><Relationship Id="rId531" Type="http://schemas.openxmlformats.org/officeDocument/2006/relationships/hyperlink" Target="https://podminky.urs.cz/item/CS_URS_2025_01/998767123" TargetMode="External" /><Relationship Id="rId532" Type="http://schemas.openxmlformats.org/officeDocument/2006/relationships/hyperlink" Target="https://podminky.urs.cz/item/CS_URS_2025_01/771111011" TargetMode="External" /><Relationship Id="rId533" Type="http://schemas.openxmlformats.org/officeDocument/2006/relationships/hyperlink" Target="https://podminky.urs.cz/item/CS_URS_2025_01/771121011" TargetMode="External" /><Relationship Id="rId534" Type="http://schemas.openxmlformats.org/officeDocument/2006/relationships/hyperlink" Target="https://podminky.urs.cz/item/CS_URS_2025_01/771121026" TargetMode="External" /><Relationship Id="rId535" Type="http://schemas.openxmlformats.org/officeDocument/2006/relationships/hyperlink" Target="https://podminky.urs.cz/item/CS_URS_2025_01/771151012" TargetMode="External" /><Relationship Id="rId536" Type="http://schemas.openxmlformats.org/officeDocument/2006/relationships/hyperlink" Target="https://podminky.urs.cz/item/CS_URS_2025_01/771273812" TargetMode="External" /><Relationship Id="rId537" Type="http://schemas.openxmlformats.org/officeDocument/2006/relationships/hyperlink" Target="https://podminky.urs.cz/item/CS_URS_2025_01/771273832" TargetMode="External" /><Relationship Id="rId538" Type="http://schemas.openxmlformats.org/officeDocument/2006/relationships/hyperlink" Target="https://podminky.urs.cz/item/CS_URS_2025_01/771274113" TargetMode="External" /><Relationship Id="rId539" Type="http://schemas.openxmlformats.org/officeDocument/2006/relationships/hyperlink" Target="https://podminky.urs.cz/item/CS_URS_2025_01/771274232" TargetMode="External" /><Relationship Id="rId540" Type="http://schemas.openxmlformats.org/officeDocument/2006/relationships/hyperlink" Target="https://podminky.urs.cz/item/CS_URS_2025_01/771473810" TargetMode="External" /><Relationship Id="rId541" Type="http://schemas.openxmlformats.org/officeDocument/2006/relationships/hyperlink" Target="https://podminky.urs.cz/item/CS_URS_2025_01/771473830" TargetMode="External" /><Relationship Id="rId542" Type="http://schemas.openxmlformats.org/officeDocument/2006/relationships/hyperlink" Target="https://podminky.urs.cz/item/CS_URS_2025_01/771474112" TargetMode="External" /><Relationship Id="rId543" Type="http://schemas.openxmlformats.org/officeDocument/2006/relationships/hyperlink" Target="https://podminky.urs.cz/item/CS_URS_2025_01/771474132" TargetMode="External" /><Relationship Id="rId544" Type="http://schemas.openxmlformats.org/officeDocument/2006/relationships/hyperlink" Target="https://podminky.urs.cz/item/CS_URS_2025_01/771531005" TargetMode="External" /><Relationship Id="rId545" Type="http://schemas.openxmlformats.org/officeDocument/2006/relationships/hyperlink" Target="https://podminky.urs.cz/item/CS_URS_2025_01/771573810" TargetMode="External" /><Relationship Id="rId546" Type="http://schemas.openxmlformats.org/officeDocument/2006/relationships/hyperlink" Target="https://podminky.urs.cz/item/CS_URS_2025_01/771574421" TargetMode="External" /><Relationship Id="rId547" Type="http://schemas.openxmlformats.org/officeDocument/2006/relationships/hyperlink" Target="https://podminky.urs.cz/item/CS_URS_2025_01/771577211" TargetMode="External" /><Relationship Id="rId548" Type="http://schemas.openxmlformats.org/officeDocument/2006/relationships/hyperlink" Target="https://podminky.urs.cz/item/CS_URS_2025_01/998771123" TargetMode="External" /><Relationship Id="rId549" Type="http://schemas.openxmlformats.org/officeDocument/2006/relationships/hyperlink" Target="https://podminky.urs.cz/item/CS_URS_2025_01/772421812" TargetMode="External" /><Relationship Id="rId550" Type="http://schemas.openxmlformats.org/officeDocument/2006/relationships/hyperlink" Target="https://podminky.urs.cz/item/CS_URS_2025_01/772521812" TargetMode="External" /><Relationship Id="rId551" Type="http://schemas.openxmlformats.org/officeDocument/2006/relationships/hyperlink" Target="https://podminky.urs.cz/item/CS_URS_2025_01/772591922" TargetMode="External" /><Relationship Id="rId552" Type="http://schemas.openxmlformats.org/officeDocument/2006/relationships/hyperlink" Target="https://podminky.urs.cz/item/CS_URS_2025_01/772991511" TargetMode="External" /><Relationship Id="rId553" Type="http://schemas.openxmlformats.org/officeDocument/2006/relationships/hyperlink" Target="https://podminky.urs.cz/item/CS_URS_2025_01/998772122" TargetMode="External" /><Relationship Id="rId554" Type="http://schemas.openxmlformats.org/officeDocument/2006/relationships/hyperlink" Target="https://podminky.urs.cz/item/CS_URS_2025_01/773993901" TargetMode="External" /><Relationship Id="rId555" Type="http://schemas.openxmlformats.org/officeDocument/2006/relationships/hyperlink" Target="https://podminky.urs.cz/item/CS_URS_2025_01/773993903" TargetMode="External" /><Relationship Id="rId556" Type="http://schemas.openxmlformats.org/officeDocument/2006/relationships/hyperlink" Target="https://podminky.urs.cz/item/CS_URS_2025_01/773993905" TargetMode="External" /><Relationship Id="rId557" Type="http://schemas.openxmlformats.org/officeDocument/2006/relationships/hyperlink" Target="https://podminky.urs.cz/item/CS_URS_2025_01/773993907" TargetMode="External" /><Relationship Id="rId558" Type="http://schemas.openxmlformats.org/officeDocument/2006/relationships/hyperlink" Target="https://podminky.urs.cz/item/CS_URS_2025_01/998773122" TargetMode="External" /><Relationship Id="rId559" Type="http://schemas.openxmlformats.org/officeDocument/2006/relationships/hyperlink" Target="https://podminky.urs.cz/item/CS_URS_2025_01/775111116" TargetMode="External" /><Relationship Id="rId560" Type="http://schemas.openxmlformats.org/officeDocument/2006/relationships/hyperlink" Target="https://podminky.urs.cz/item/CS_URS_2025_01/775111117" TargetMode="External" /><Relationship Id="rId561" Type="http://schemas.openxmlformats.org/officeDocument/2006/relationships/hyperlink" Target="https://podminky.urs.cz/item/CS_URS_2025_01/775111311" TargetMode="External" /><Relationship Id="rId562" Type="http://schemas.openxmlformats.org/officeDocument/2006/relationships/hyperlink" Target="https://podminky.urs.cz/item/CS_URS_2025_01/775111411" TargetMode="External" /><Relationship Id="rId563" Type="http://schemas.openxmlformats.org/officeDocument/2006/relationships/hyperlink" Target="https://podminky.urs.cz/item/CS_URS_2025_01/775141114" TargetMode="External" /><Relationship Id="rId564" Type="http://schemas.openxmlformats.org/officeDocument/2006/relationships/hyperlink" Target="https://podminky.urs.cz/item/CS_URS_2025_01/775145811" TargetMode="External" /><Relationship Id="rId565" Type="http://schemas.openxmlformats.org/officeDocument/2006/relationships/hyperlink" Target="https://podminky.urs.cz/item/CS_URS_2025_01/775411810" TargetMode="External" /><Relationship Id="rId566" Type="http://schemas.openxmlformats.org/officeDocument/2006/relationships/hyperlink" Target="https://podminky.urs.cz/item/CS_URS_2025_01/775413401" TargetMode="External" /><Relationship Id="rId567" Type="http://schemas.openxmlformats.org/officeDocument/2006/relationships/hyperlink" Target="https://podminky.urs.cz/item/CS_URS_2025_01/775469113" TargetMode="External" /><Relationship Id="rId568" Type="http://schemas.openxmlformats.org/officeDocument/2006/relationships/hyperlink" Target="https://podminky.urs.cz/item/CS_URS_2025_01/775511611" TargetMode="External" /><Relationship Id="rId569" Type="http://schemas.openxmlformats.org/officeDocument/2006/relationships/hyperlink" Target="https://podminky.urs.cz/item/CS_URS_2025_01/775511800" TargetMode="External" /><Relationship Id="rId570" Type="http://schemas.openxmlformats.org/officeDocument/2006/relationships/hyperlink" Target="https://podminky.urs.cz/item/CS_URS_2025_01/775541151" TargetMode="External" /><Relationship Id="rId571" Type="http://schemas.openxmlformats.org/officeDocument/2006/relationships/hyperlink" Target="https://podminky.urs.cz/item/CS_URS_2025_01/775541191" TargetMode="External" /><Relationship Id="rId572" Type="http://schemas.openxmlformats.org/officeDocument/2006/relationships/hyperlink" Target="https://podminky.urs.cz/item/CS_URS_2025_01/775541811" TargetMode="External" /><Relationship Id="rId573" Type="http://schemas.openxmlformats.org/officeDocument/2006/relationships/hyperlink" Target="https://podminky.urs.cz/item/CS_URS_2025_01/775591311" TargetMode="External" /><Relationship Id="rId574" Type="http://schemas.openxmlformats.org/officeDocument/2006/relationships/hyperlink" Target="https://podminky.urs.cz/item/CS_URS_2025_01/775591314" TargetMode="External" /><Relationship Id="rId575" Type="http://schemas.openxmlformats.org/officeDocument/2006/relationships/hyperlink" Target="https://podminky.urs.cz/item/CS_URS_2025_01/775591316" TargetMode="External" /><Relationship Id="rId576" Type="http://schemas.openxmlformats.org/officeDocument/2006/relationships/hyperlink" Target="https://podminky.urs.cz/item/CS_URS_2025_01/775591905" TargetMode="External" /><Relationship Id="rId577" Type="http://schemas.openxmlformats.org/officeDocument/2006/relationships/hyperlink" Target="https://podminky.urs.cz/item/CS_URS_2025_01/775591912" TargetMode="External" /><Relationship Id="rId578" Type="http://schemas.openxmlformats.org/officeDocument/2006/relationships/hyperlink" Target="https://podminky.urs.cz/item/CS_URS_2025_01/775591913" TargetMode="External" /><Relationship Id="rId579" Type="http://schemas.openxmlformats.org/officeDocument/2006/relationships/hyperlink" Target="https://podminky.urs.cz/item/CS_URS_2025_01/775591920" TargetMode="External" /><Relationship Id="rId580" Type="http://schemas.openxmlformats.org/officeDocument/2006/relationships/hyperlink" Target="https://podminky.urs.cz/item/CS_URS_2025_01/775591921" TargetMode="External" /><Relationship Id="rId581" Type="http://schemas.openxmlformats.org/officeDocument/2006/relationships/hyperlink" Target="https://podminky.urs.cz/item/CS_URS_2025_01/775591924" TargetMode="External" /><Relationship Id="rId582" Type="http://schemas.openxmlformats.org/officeDocument/2006/relationships/hyperlink" Target="https://podminky.urs.cz/item/CS_URS_2025_01/998775112" TargetMode="External" /><Relationship Id="rId583" Type="http://schemas.openxmlformats.org/officeDocument/2006/relationships/hyperlink" Target="https://podminky.urs.cz/item/CS_URS_2025_01/776111411" TargetMode="External" /><Relationship Id="rId584" Type="http://schemas.openxmlformats.org/officeDocument/2006/relationships/hyperlink" Target="https://podminky.urs.cz/item/CS_URS_2025_01/776201811" TargetMode="External" /><Relationship Id="rId585" Type="http://schemas.openxmlformats.org/officeDocument/2006/relationships/hyperlink" Target="https://podminky.urs.cz/item/CS_URS_2025_01/776201814" TargetMode="External" /><Relationship Id="rId586" Type="http://schemas.openxmlformats.org/officeDocument/2006/relationships/hyperlink" Target="https://podminky.urs.cz/item/CS_URS_2025_01/776211111" TargetMode="External" /><Relationship Id="rId587" Type="http://schemas.openxmlformats.org/officeDocument/2006/relationships/hyperlink" Target="https://podminky.urs.cz/item/CS_URS_2025_01/776301811" TargetMode="External" /><Relationship Id="rId588" Type="http://schemas.openxmlformats.org/officeDocument/2006/relationships/hyperlink" Target="https://podminky.urs.cz/item/CS_URS_2025_01/776410811" TargetMode="External" /><Relationship Id="rId589" Type="http://schemas.openxmlformats.org/officeDocument/2006/relationships/hyperlink" Target="https://podminky.urs.cz/item/CS_URS_2025_01/776430811" TargetMode="External" /><Relationship Id="rId590" Type="http://schemas.openxmlformats.org/officeDocument/2006/relationships/hyperlink" Target="https://podminky.urs.cz/item/CS_URS_2025_01/776431111" TargetMode="External" /><Relationship Id="rId591" Type="http://schemas.openxmlformats.org/officeDocument/2006/relationships/hyperlink" Target="https://podminky.urs.cz/item/CS_URS_2025_01/998776122" TargetMode="External" /><Relationship Id="rId592" Type="http://schemas.openxmlformats.org/officeDocument/2006/relationships/hyperlink" Target="https://podminky.urs.cz/item/CS_URS_2025_01/781121011" TargetMode="External" /><Relationship Id="rId593" Type="http://schemas.openxmlformats.org/officeDocument/2006/relationships/hyperlink" Target="https://podminky.urs.cz/item/CS_URS_2025_01/781472421" TargetMode="External" /><Relationship Id="rId594" Type="http://schemas.openxmlformats.org/officeDocument/2006/relationships/hyperlink" Target="https://podminky.urs.cz/item/CS_URS_2025_01/781472491" TargetMode="External" /><Relationship Id="rId595" Type="http://schemas.openxmlformats.org/officeDocument/2006/relationships/hyperlink" Target="https://podminky.urs.cz/item/CS_URS_2025_01/781473810" TargetMode="External" /><Relationship Id="rId596" Type="http://schemas.openxmlformats.org/officeDocument/2006/relationships/hyperlink" Target="https://podminky.urs.cz/item/CS_URS_2025_01/998781123" TargetMode="External" /><Relationship Id="rId597" Type="http://schemas.openxmlformats.org/officeDocument/2006/relationships/hyperlink" Target="https://podminky.urs.cz/item/CS_URS_2025_01/783101203" TargetMode="External" /><Relationship Id="rId598" Type="http://schemas.openxmlformats.org/officeDocument/2006/relationships/hyperlink" Target="https://podminky.urs.cz/item/CS_URS_2025_01/783106805" TargetMode="External" /><Relationship Id="rId599" Type="http://schemas.openxmlformats.org/officeDocument/2006/relationships/hyperlink" Target="https://podminky.urs.cz/item/CS_URS_2025_01/783132121" TargetMode="External" /><Relationship Id="rId600" Type="http://schemas.openxmlformats.org/officeDocument/2006/relationships/hyperlink" Target="https://podminky.urs.cz/item/CS_URS_2025_01/783164101" TargetMode="External" /><Relationship Id="rId601" Type="http://schemas.openxmlformats.org/officeDocument/2006/relationships/hyperlink" Target="https://podminky.urs.cz/item/CS_URS_2025_01/783167101" TargetMode="External" /><Relationship Id="rId602" Type="http://schemas.openxmlformats.org/officeDocument/2006/relationships/hyperlink" Target="https://podminky.urs.cz/item/CS_URS_2025_01/783306809" TargetMode="External" /><Relationship Id="rId603" Type="http://schemas.openxmlformats.org/officeDocument/2006/relationships/hyperlink" Target="https://podminky.urs.cz/item/CS_URS_2025_01/783314101" TargetMode="External" /><Relationship Id="rId604" Type="http://schemas.openxmlformats.org/officeDocument/2006/relationships/hyperlink" Target="https://podminky.urs.cz/item/CS_URS_2025_01/783315101" TargetMode="External" /><Relationship Id="rId605" Type="http://schemas.openxmlformats.org/officeDocument/2006/relationships/hyperlink" Target="https://podminky.urs.cz/item/CS_URS_2025_01/783317101" TargetMode="External" /><Relationship Id="rId606" Type="http://schemas.openxmlformats.org/officeDocument/2006/relationships/hyperlink" Target="https://podminky.urs.cz/item/CS_URS_2025_01/783344101" TargetMode="External" /><Relationship Id="rId607" Type="http://schemas.openxmlformats.org/officeDocument/2006/relationships/hyperlink" Target="https://podminky.urs.cz/item/CS_URS_2025_01/783344201" TargetMode="External" /><Relationship Id="rId608" Type="http://schemas.openxmlformats.org/officeDocument/2006/relationships/hyperlink" Target="https://podminky.urs.cz/item/CS_URS_2025_01/783347103" TargetMode="External" /><Relationship Id="rId609" Type="http://schemas.openxmlformats.org/officeDocument/2006/relationships/hyperlink" Target="https://podminky.urs.cz/item/CS_URS_2025_01/783801231" TargetMode="External" /><Relationship Id="rId610" Type="http://schemas.openxmlformats.org/officeDocument/2006/relationships/hyperlink" Target="https://podminky.urs.cz/item/CS_URS_2025_01/783806805" TargetMode="External" /><Relationship Id="rId611" Type="http://schemas.openxmlformats.org/officeDocument/2006/relationships/hyperlink" Target="https://podminky.urs.cz/item/CS_URS_2025_01/783806807" TargetMode="External" /><Relationship Id="rId612" Type="http://schemas.openxmlformats.org/officeDocument/2006/relationships/hyperlink" Target="https://podminky.urs.cz/item/CS_URS_2025_01/783823137" TargetMode="External" /><Relationship Id="rId613" Type="http://schemas.openxmlformats.org/officeDocument/2006/relationships/hyperlink" Target="https://podminky.urs.cz/item/CS_URS_2025_01/783827427" TargetMode="External" /><Relationship Id="rId614" Type="http://schemas.openxmlformats.org/officeDocument/2006/relationships/hyperlink" Target="https://podminky.urs.cz/item/CS_URS_2025_01/783901451" TargetMode="External" /><Relationship Id="rId615" Type="http://schemas.openxmlformats.org/officeDocument/2006/relationships/hyperlink" Target="https://podminky.urs.cz/item/CS_URS_2025_01/783901453" TargetMode="External" /><Relationship Id="rId616" Type="http://schemas.openxmlformats.org/officeDocument/2006/relationships/hyperlink" Target="https://podminky.urs.cz/item/CS_URS_2025_01/783901551" TargetMode="External" /><Relationship Id="rId617" Type="http://schemas.openxmlformats.org/officeDocument/2006/relationships/hyperlink" Target="https://podminky.urs.cz/item/CS_URS_2025_01/783906801" TargetMode="External" /><Relationship Id="rId618" Type="http://schemas.openxmlformats.org/officeDocument/2006/relationships/hyperlink" Target="https://podminky.urs.cz/item/CS_URS_2025_01/783906851" TargetMode="External" /><Relationship Id="rId619" Type="http://schemas.openxmlformats.org/officeDocument/2006/relationships/hyperlink" Target="https://podminky.urs.cz/item/CS_URS_2025_01/783932171" TargetMode="External" /><Relationship Id="rId620" Type="http://schemas.openxmlformats.org/officeDocument/2006/relationships/hyperlink" Target="https://podminky.urs.cz/item/CS_URS_2025_01/783933151" TargetMode="External" /><Relationship Id="rId621" Type="http://schemas.openxmlformats.org/officeDocument/2006/relationships/hyperlink" Target="https://podminky.urs.cz/item/CS_URS_2025_01/783937163" TargetMode="External" /><Relationship Id="rId622" Type="http://schemas.openxmlformats.org/officeDocument/2006/relationships/hyperlink" Target="https://podminky.urs.cz/item/CS_URS_2025_01/783943151" TargetMode="External" /><Relationship Id="rId623" Type="http://schemas.openxmlformats.org/officeDocument/2006/relationships/hyperlink" Target="https://podminky.urs.cz/item/CS_URS_2025_01/783947163" TargetMode="External" /><Relationship Id="rId624" Type="http://schemas.openxmlformats.org/officeDocument/2006/relationships/hyperlink" Target="https://podminky.urs.cz/item/CS_URS_2025_01/784121001" TargetMode="External" /><Relationship Id="rId625" Type="http://schemas.openxmlformats.org/officeDocument/2006/relationships/hyperlink" Target="https://podminky.urs.cz/item/CS_URS_2025_01/784121003" TargetMode="External" /><Relationship Id="rId626" Type="http://schemas.openxmlformats.org/officeDocument/2006/relationships/hyperlink" Target="https://podminky.urs.cz/item/CS_URS_2025_01/784121005" TargetMode="External" /><Relationship Id="rId627" Type="http://schemas.openxmlformats.org/officeDocument/2006/relationships/hyperlink" Target="https://podminky.urs.cz/item/CS_URS_2025_01/784121007" TargetMode="External" /><Relationship Id="rId628" Type="http://schemas.openxmlformats.org/officeDocument/2006/relationships/hyperlink" Target="https://podminky.urs.cz/item/CS_URS_2025_01/784181001" TargetMode="External" /><Relationship Id="rId629" Type="http://schemas.openxmlformats.org/officeDocument/2006/relationships/hyperlink" Target="https://podminky.urs.cz/item/CS_URS_2025_01/784181003" TargetMode="External" /><Relationship Id="rId630" Type="http://schemas.openxmlformats.org/officeDocument/2006/relationships/hyperlink" Target="https://podminky.urs.cz/item/CS_URS_2025_01/784181005" TargetMode="External" /><Relationship Id="rId631" Type="http://schemas.openxmlformats.org/officeDocument/2006/relationships/hyperlink" Target="https://podminky.urs.cz/item/CS_URS_2025_01/784181007" TargetMode="External" /><Relationship Id="rId632" Type="http://schemas.openxmlformats.org/officeDocument/2006/relationships/hyperlink" Target="https://podminky.urs.cz/item/CS_URS_2025_01/784312021" TargetMode="External" /><Relationship Id="rId633" Type="http://schemas.openxmlformats.org/officeDocument/2006/relationships/hyperlink" Target="https://podminky.urs.cz/item/CS_URS_2025_01/784312023" TargetMode="External" /><Relationship Id="rId634" Type="http://schemas.openxmlformats.org/officeDocument/2006/relationships/hyperlink" Target="https://podminky.urs.cz/item/CS_URS_2025_01/784312025" TargetMode="External" /><Relationship Id="rId635" Type="http://schemas.openxmlformats.org/officeDocument/2006/relationships/hyperlink" Target="https://podminky.urs.cz/item/CS_URS_2025_01/784312027" TargetMode="External" /><Relationship Id="rId636" Type="http://schemas.openxmlformats.org/officeDocument/2006/relationships/hyperlink" Target="https://podminky.urs.cz/item/CS_URS_2025_01/784312053" TargetMode="External" /><Relationship Id="rId637" Type="http://schemas.openxmlformats.org/officeDocument/2006/relationships/hyperlink" Target="https://podminky.urs.cz/item/CS_URS_2025_01/784312061" TargetMode="External" /><Relationship Id="rId638" Type="http://schemas.openxmlformats.org/officeDocument/2006/relationships/hyperlink" Target="https://podminky.urs.cz/item/CS_URS_2025_01/998787122" TargetMode="External" /><Relationship Id="rId639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596811311" TargetMode="External" /><Relationship Id="rId27" Type="http://schemas.openxmlformats.org/officeDocument/2006/relationships/hyperlink" Target="https://podminky.urs.cz/item/CS_URS_2025_01/953961114" TargetMode="External" /><Relationship Id="rId28" Type="http://schemas.openxmlformats.org/officeDocument/2006/relationships/hyperlink" Target="https://podminky.urs.cz/item/CS_URS_2025_01/997013211" TargetMode="External" /><Relationship Id="rId29" Type="http://schemas.openxmlformats.org/officeDocument/2006/relationships/hyperlink" Target="https://podminky.urs.cz/item/CS_URS_2025_01/997013509" TargetMode="External" /><Relationship Id="rId30" Type="http://schemas.openxmlformats.org/officeDocument/2006/relationships/hyperlink" Target="https://podminky.urs.cz/item/CS_URS_2025_01/997013511" TargetMode="External" /><Relationship Id="rId31" Type="http://schemas.openxmlformats.org/officeDocument/2006/relationships/hyperlink" Target="https://podminky.urs.cz/item/CS_URS_2025_01/997013861" TargetMode="External" /><Relationship Id="rId32" Type="http://schemas.openxmlformats.org/officeDocument/2006/relationships/hyperlink" Target="https://podminky.urs.cz/item/CS_URS_2025_01/997013871" TargetMode="External" /><Relationship Id="rId33" Type="http://schemas.openxmlformats.org/officeDocument/2006/relationships/hyperlink" Target="https://podminky.urs.cz/item/CS_URS_2025_01/997221141" TargetMode="External" /><Relationship Id="rId34" Type="http://schemas.openxmlformats.org/officeDocument/2006/relationships/hyperlink" Target="https://podminky.urs.cz/item/CS_URS_2025_01/998223011" TargetMode="External" /><Relationship Id="rId35" Type="http://schemas.openxmlformats.org/officeDocument/2006/relationships/hyperlink" Target="https://podminky.urs.cz/item/CS_URS_2025_01/998229112" TargetMode="External" /><Relationship Id="rId36" Type="http://schemas.openxmlformats.org/officeDocument/2006/relationships/hyperlink" Target="https://podminky.urs.cz/item/CS_URS_2025_01/998231411" TargetMode="External" /><Relationship Id="rId37" Type="http://schemas.openxmlformats.org/officeDocument/2006/relationships/hyperlink" Target="https://podminky.urs.cz/item/CS_URS_2025_01/767995116" TargetMode="External" /><Relationship Id="rId38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9. 5. 2025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'01.1 - stavební práce'!J32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'01.1 - stavební práce'!P120</f>
        <v>0</v>
      </c>
      <c r="AV56" s="133">
        <f>'01.1 - stavební práce'!J35</f>
        <v>0</v>
      </c>
      <c r="AW56" s="133">
        <f>'01.1 - stavební práce'!J36</f>
        <v>0</v>
      </c>
      <c r="AX56" s="133">
        <f>'01.1 - stavební práce'!J37</f>
        <v>0</v>
      </c>
      <c r="AY56" s="133">
        <f>'01.1 - stavební práce'!J38</f>
        <v>0</v>
      </c>
      <c r="AZ56" s="133">
        <f>'01.1 - stavební práce'!F35</f>
        <v>0</v>
      </c>
      <c r="BA56" s="133">
        <f>'01.1 - stavební práce'!F36</f>
        <v>0</v>
      </c>
      <c r="BB56" s="133">
        <f>'01.1 - stavební práce'!F37</f>
        <v>0</v>
      </c>
      <c r="BC56" s="133">
        <f>'01.1 - stavební práce'!F38</f>
        <v>0</v>
      </c>
      <c r="BD56" s="135">
        <f>'01.1 - stavební práce'!F39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'02 - fasáda, pavlač'!J30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'02 - fasáda, pavlač'!P90</f>
        <v>0</v>
      </c>
      <c r="AV63" s="123">
        <f>'02 - fasáda, pavlač'!J33</f>
        <v>0</v>
      </c>
      <c r="AW63" s="123">
        <f>'02 - fasáda, pavlač'!J34</f>
        <v>0</v>
      </c>
      <c r="AX63" s="123">
        <f>'02 - fasáda, pavlač'!J35</f>
        <v>0</v>
      </c>
      <c r="AY63" s="123">
        <f>'02 - fasáda, pavlač'!J36</f>
        <v>0</v>
      </c>
      <c r="AZ63" s="123">
        <f>'02 - fasáda, pavlač'!F33</f>
        <v>0</v>
      </c>
      <c r="BA63" s="123">
        <f>'02 - fasáda, pavlač'!F34</f>
        <v>0</v>
      </c>
      <c r="BB63" s="123">
        <f>'02 - fasáda, pavlač'!F35</f>
        <v>0</v>
      </c>
      <c r="BC63" s="123">
        <f>'02 - fasáda, pavlač'!F36</f>
        <v>0</v>
      </c>
      <c r="BD63" s="125">
        <f>'02 - fasáda, pavlač'!F37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'04 - venkovní plochy a ko...'!J30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'04 - venkovní plochy a ko...'!P88</f>
        <v>0</v>
      </c>
      <c r="AV64" s="123">
        <f>'04 - venkovní plochy a ko...'!J33</f>
        <v>0</v>
      </c>
      <c r="AW64" s="123">
        <f>'04 - venkovní plochy a ko...'!J34</f>
        <v>0</v>
      </c>
      <c r="AX64" s="123">
        <f>'04 - venkovní plochy a ko...'!J35</f>
        <v>0</v>
      </c>
      <c r="AY64" s="123">
        <f>'04 - venkovní plochy a ko...'!J36</f>
        <v>0</v>
      </c>
      <c r="AZ64" s="123">
        <f>'04 - venkovní plochy a ko...'!F33</f>
        <v>0</v>
      </c>
      <c r="BA64" s="123">
        <f>'04 - venkovní plochy a ko...'!F34</f>
        <v>0</v>
      </c>
      <c r="BB64" s="123">
        <f>'04 - venkovní plochy a ko...'!F35</f>
        <v>0</v>
      </c>
      <c r="BC64" s="123">
        <f>'04 - venkovní plochy a ko...'!F36</f>
        <v>0</v>
      </c>
      <c r="BD64" s="125">
        <f>'04 - venkovní plochy a ko...'!F37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16.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'03 - střechy'!J30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'03 - střechy'!P93</f>
        <v>0</v>
      </c>
      <c r="AV65" s="123">
        <f>'03 - střechy'!J33</f>
        <v>0</v>
      </c>
      <c r="AW65" s="123">
        <f>'03 - střechy'!J34</f>
        <v>0</v>
      </c>
      <c r="AX65" s="123">
        <f>'03 - střechy'!J35</f>
        <v>0</v>
      </c>
      <c r="AY65" s="123">
        <f>'03 - střechy'!J36</f>
        <v>0</v>
      </c>
      <c r="AZ65" s="123">
        <f>'03 - střechy'!F33</f>
        <v>0</v>
      </c>
      <c r="BA65" s="123">
        <f>'03 - střechy'!F34</f>
        <v>0</v>
      </c>
      <c r="BB65" s="123">
        <f>'03 - střechy'!F35</f>
        <v>0</v>
      </c>
      <c r="BC65" s="123">
        <f>'03 - střechy'!F36</f>
        <v>0</v>
      </c>
      <c r="BD65" s="125">
        <f>'03 - střechy'!F37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16.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'05 - vnější sítě - kanali...'!J30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'05 - vnější sítě - kanali...'!P91</f>
        <v>0</v>
      </c>
      <c r="AV66" s="123">
        <f>'05 - vnější sítě - kanali...'!J33</f>
        <v>0</v>
      </c>
      <c r="AW66" s="123">
        <f>'05 - vnější sítě - kanali...'!J34</f>
        <v>0</v>
      </c>
      <c r="AX66" s="123">
        <f>'05 - vnější sítě - kanali...'!J35</f>
        <v>0</v>
      </c>
      <c r="AY66" s="123">
        <f>'05 - vnější sítě - kanali...'!J36</f>
        <v>0</v>
      </c>
      <c r="AZ66" s="123">
        <f>'05 - vnější sítě - kanali...'!F33</f>
        <v>0</v>
      </c>
      <c r="BA66" s="123">
        <f>'05 - vnější sítě - kanali...'!F34</f>
        <v>0</v>
      </c>
      <c r="BB66" s="123">
        <f>'05 - vnější sítě - kanali...'!F35</f>
        <v>0</v>
      </c>
      <c r="BC66" s="123">
        <f>'05 - vnější sítě - kanali...'!F36</f>
        <v>0</v>
      </c>
      <c r="BD66" s="125">
        <f>'05 - vnější sítě - kanali...'!F37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cGXNLILXiymG9Ggb3H5h7NeiKHZZy9I+U6fD3gwVeM2rMj4eVM+WZrYQbJxCOaYpfd6YuzhYWNQDoEZKp/G7fA==" hashValue="lKlrlaxQYEDX7ucNgQ8mMgHaKKXRTLOZV4gCmqmXceQvTvdVfq6KKQyU4jJfWeaXQil/oPZh3Im/XXvngfPkeQ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 - stavební práce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 - fasáda, pavlač'!C2" display="/"/>
    <hyperlink ref="A64" location="'04 - venkovní plochy a ko...'!C2" display="/"/>
    <hyperlink ref="A65" location="'03 - střechy'!C2" display="/"/>
    <hyperlink ref="A66" location="'05 - vnější sítě - kanali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12119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ROUND((SUM(BE93:BE671)),  2)</f>
        <v>0</v>
      </c>
      <c r="G33" s="41"/>
      <c r="H33" s="41"/>
      <c r="I33" s="161">
        <v>0.20999999999999999</v>
      </c>
      <c r="J33" s="160">
        <f>ROUND(((SUM(BE93:BE671))*I33),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ROUND((SUM(BF93:BF671)),  2)</f>
        <v>0</v>
      </c>
      <c r="G34" s="41"/>
      <c r="H34" s="41"/>
      <c r="I34" s="161">
        <v>0.12</v>
      </c>
      <c r="J34" s="160">
        <f>ROUND(((SUM(BF93:BF671))*I34),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7032</v>
      </c>
      <c r="E63" s="186"/>
      <c r="F63" s="186"/>
      <c r="G63" s="186"/>
      <c r="H63" s="186"/>
      <c r="I63" s="186"/>
      <c r="J63" s="187">
        <f>J146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J179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12120</v>
      </c>
      <c r="E68" s="186"/>
      <c r="F68" s="186"/>
      <c r="G68" s="186"/>
      <c r="H68" s="186"/>
      <c r="I68" s="186"/>
      <c r="J68" s="187">
        <f>J202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J229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11414</v>
      </c>
      <c r="E71" s="186"/>
      <c r="F71" s="186"/>
      <c r="G71" s="186"/>
      <c r="H71" s="186"/>
      <c r="I71" s="186"/>
      <c r="J71" s="187">
        <f>J273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167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9. 5. 2025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168</v>
      </c>
      <c r="D92" s="192" t="s">
        <v>56</v>
      </c>
      <c r="E92" s="192" t="s">
        <v>52</v>
      </c>
      <c r="F92" s="192" t="s">
        <v>53</v>
      </c>
      <c r="G92" s="192" t="s">
        <v>169</v>
      </c>
      <c r="H92" s="192" t="s">
        <v>170</v>
      </c>
      <c r="I92" s="192" t="s">
        <v>171</v>
      </c>
      <c r="J92" s="192" t="s">
        <v>130</v>
      </c>
      <c r="K92" s="193" t="s">
        <v>172</v>
      </c>
      <c r="L92" s="194"/>
      <c r="M92" s="95" t="s">
        <v>19</v>
      </c>
      <c r="N92" s="96" t="s">
        <v>41</v>
      </c>
      <c r="O92" s="96" t="s">
        <v>173</v>
      </c>
      <c r="P92" s="96" t="s">
        <v>174</v>
      </c>
      <c r="Q92" s="96" t="s">
        <v>175</v>
      </c>
      <c r="R92" s="96" t="s">
        <v>176</v>
      </c>
      <c r="S92" s="96" t="s">
        <v>177</v>
      </c>
      <c r="T92" s="97" t="s">
        <v>178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179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P94+P201</f>
        <v>0</v>
      </c>
      <c r="Q93" s="99"/>
      <c r="R93" s="197">
        <f>R94+R201</f>
        <v>127.08598972160002</v>
      </c>
      <c r="S93" s="99"/>
      <c r="T93" s="198">
        <f>T94+T201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BK94+BK201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180</v>
      </c>
      <c r="F94" s="203" t="s">
        <v>181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P95+P119+P146+P177+P179+P195</f>
        <v>0</v>
      </c>
      <c r="Q94" s="208"/>
      <c r="R94" s="209">
        <f>R95+R119+R146+R177+R179+R195</f>
        <v>18.973006980000001</v>
      </c>
      <c r="S94" s="208"/>
      <c r="T94" s="210">
        <f>T95+T119+T146+T177+T179+T195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182</v>
      </c>
      <c r="BK94" s="213">
        <f>BK95+BK119+BK146+BK177+BK179+BK195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182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184</v>
      </c>
      <c r="E96" s="217" t="s">
        <v>12121</v>
      </c>
      <c r="F96" s="218" t="s">
        <v>12122</v>
      </c>
      <c r="G96" s="219" t="s">
        <v>187</v>
      </c>
      <c r="H96" s="220">
        <v>2.9279999999999999</v>
      </c>
      <c r="I96" s="221"/>
      <c r="J96" s="222">
        <f>ROUND(I96*H96,2)</f>
        <v>0</v>
      </c>
      <c r="K96" s="218" t="s">
        <v>188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189</v>
      </c>
      <c r="AT96" s="227" t="s">
        <v>184</v>
      </c>
      <c r="AU96" s="227" t="s">
        <v>80</v>
      </c>
      <c r="AY96" s="20" t="s">
        <v>182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189</v>
      </c>
      <c r="BM96" s="227" t="s">
        <v>12123</v>
      </c>
    </row>
    <row r="97" s="2" customFormat="1">
      <c r="A97" s="41"/>
      <c r="B97" s="42"/>
      <c r="C97" s="43"/>
      <c r="D97" s="229" t="s">
        <v>191</v>
      </c>
      <c r="E97" s="43"/>
      <c r="F97" s="230" t="s">
        <v>12124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191</v>
      </c>
      <c r="AU97" s="20" t="s">
        <v>80</v>
      </c>
    </row>
    <row r="98" s="13" customFormat="1">
      <c r="A98" s="13"/>
      <c r="B98" s="234"/>
      <c r="C98" s="235"/>
      <c r="D98" s="236" t="s">
        <v>193</v>
      </c>
      <c r="E98" s="237" t="s">
        <v>19</v>
      </c>
      <c r="F98" s="238" t="s">
        <v>2595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193</v>
      </c>
      <c r="AU98" s="244" t="s">
        <v>80</v>
      </c>
      <c r="AV98" s="13" t="s">
        <v>78</v>
      </c>
      <c r="AW98" s="13" t="s">
        <v>195</v>
      </c>
      <c r="AX98" s="13" t="s">
        <v>71</v>
      </c>
      <c r="AY98" s="244" t="s">
        <v>182</v>
      </c>
    </row>
    <row r="99" s="14" customFormat="1">
      <c r="A99" s="14"/>
      <c r="B99" s="245"/>
      <c r="C99" s="246"/>
      <c r="D99" s="236" t="s">
        <v>193</v>
      </c>
      <c r="E99" s="247" t="s">
        <v>19</v>
      </c>
      <c r="F99" s="248" t="s">
        <v>12125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193</v>
      </c>
      <c r="AU99" s="255" t="s">
        <v>80</v>
      </c>
      <c r="AV99" s="14" t="s">
        <v>80</v>
      </c>
      <c r="AW99" s="14" t="s">
        <v>195</v>
      </c>
      <c r="AX99" s="14" t="s">
        <v>71</v>
      </c>
      <c r="AY99" s="255" t="s">
        <v>182</v>
      </c>
    </row>
    <row r="100" s="14" customFormat="1">
      <c r="A100" s="14"/>
      <c r="B100" s="245"/>
      <c r="C100" s="246"/>
      <c r="D100" s="236" t="s">
        <v>193</v>
      </c>
      <c r="E100" s="247" t="s">
        <v>19</v>
      </c>
      <c r="F100" s="248" t="s">
        <v>12126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193</v>
      </c>
      <c r="AU100" s="255" t="s">
        <v>80</v>
      </c>
      <c r="AV100" s="14" t="s">
        <v>80</v>
      </c>
      <c r="AW100" s="14" t="s">
        <v>195</v>
      </c>
      <c r="AX100" s="14" t="s">
        <v>71</v>
      </c>
      <c r="AY100" s="255" t="s">
        <v>182</v>
      </c>
    </row>
    <row r="101" s="14" customFormat="1">
      <c r="A101" s="14"/>
      <c r="B101" s="245"/>
      <c r="C101" s="246"/>
      <c r="D101" s="236" t="s">
        <v>193</v>
      </c>
      <c r="E101" s="247" t="s">
        <v>19</v>
      </c>
      <c r="F101" s="248" t="s">
        <v>12127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193</v>
      </c>
      <c r="AU101" s="255" t="s">
        <v>80</v>
      </c>
      <c r="AV101" s="14" t="s">
        <v>80</v>
      </c>
      <c r="AW101" s="14" t="s">
        <v>195</v>
      </c>
      <c r="AX101" s="14" t="s">
        <v>71</v>
      </c>
      <c r="AY101" s="255" t="s">
        <v>182</v>
      </c>
    </row>
    <row r="102" s="14" customFormat="1">
      <c r="A102" s="14"/>
      <c r="B102" s="245"/>
      <c r="C102" s="246"/>
      <c r="D102" s="236" t="s">
        <v>193</v>
      </c>
      <c r="E102" s="247" t="s">
        <v>19</v>
      </c>
      <c r="F102" s="248" t="s">
        <v>12128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193</v>
      </c>
      <c r="AU102" s="255" t="s">
        <v>80</v>
      </c>
      <c r="AV102" s="14" t="s">
        <v>80</v>
      </c>
      <c r="AW102" s="14" t="s">
        <v>195</v>
      </c>
      <c r="AX102" s="14" t="s">
        <v>71</v>
      </c>
      <c r="AY102" s="255" t="s">
        <v>182</v>
      </c>
    </row>
    <row r="103" s="2" customFormat="1" ht="66.75" customHeight="1">
      <c r="A103" s="41"/>
      <c r="B103" s="42"/>
      <c r="C103" s="216" t="s">
        <v>80</v>
      </c>
      <c r="D103" s="216" t="s">
        <v>184</v>
      </c>
      <c r="E103" s="217" t="s">
        <v>12129</v>
      </c>
      <c r="F103" s="218" t="s">
        <v>12130</v>
      </c>
      <c r="G103" s="219" t="s">
        <v>283</v>
      </c>
      <c r="H103" s="220">
        <v>7.3949999999999996</v>
      </c>
      <c r="I103" s="221"/>
      <c r="J103" s="222">
        <f>ROUND(I103*H103,2)</f>
        <v>0</v>
      </c>
      <c r="K103" s="218" t="s">
        <v>188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189</v>
      </c>
      <c r="AT103" s="227" t="s">
        <v>184</v>
      </c>
      <c r="AU103" s="227" t="s">
        <v>80</v>
      </c>
      <c r="AY103" s="20" t="s">
        <v>182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189</v>
      </c>
      <c r="BM103" s="227" t="s">
        <v>12131</v>
      </c>
    </row>
    <row r="104" s="2" customFormat="1">
      <c r="A104" s="41"/>
      <c r="B104" s="42"/>
      <c r="C104" s="43"/>
      <c r="D104" s="229" t="s">
        <v>191</v>
      </c>
      <c r="E104" s="43"/>
      <c r="F104" s="230" t="s">
        <v>12132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191</v>
      </c>
      <c r="AU104" s="20" t="s">
        <v>80</v>
      </c>
    </row>
    <row r="105" s="13" customFormat="1">
      <c r="A105" s="13"/>
      <c r="B105" s="234"/>
      <c r="C105" s="235"/>
      <c r="D105" s="236" t="s">
        <v>193</v>
      </c>
      <c r="E105" s="237" t="s">
        <v>19</v>
      </c>
      <c r="F105" s="238" t="s">
        <v>2595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193</v>
      </c>
      <c r="AU105" s="244" t="s">
        <v>80</v>
      </c>
      <c r="AV105" s="13" t="s">
        <v>78</v>
      </c>
      <c r="AW105" s="13" t="s">
        <v>195</v>
      </c>
      <c r="AX105" s="13" t="s">
        <v>71</v>
      </c>
      <c r="AY105" s="244" t="s">
        <v>182</v>
      </c>
    </row>
    <row r="106" s="14" customFormat="1">
      <c r="A106" s="14"/>
      <c r="B106" s="245"/>
      <c r="C106" s="246"/>
      <c r="D106" s="236" t="s">
        <v>193</v>
      </c>
      <c r="E106" s="247" t="s">
        <v>19</v>
      </c>
      <c r="F106" s="248" t="s">
        <v>12133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193</v>
      </c>
      <c r="AU106" s="255" t="s">
        <v>80</v>
      </c>
      <c r="AV106" s="14" t="s">
        <v>80</v>
      </c>
      <c r="AW106" s="14" t="s">
        <v>195</v>
      </c>
      <c r="AX106" s="14" t="s">
        <v>71</v>
      </c>
      <c r="AY106" s="255" t="s">
        <v>182</v>
      </c>
    </row>
    <row r="107" s="14" customFormat="1">
      <c r="A107" s="14"/>
      <c r="B107" s="245"/>
      <c r="C107" s="246"/>
      <c r="D107" s="236" t="s">
        <v>193</v>
      </c>
      <c r="E107" s="247" t="s">
        <v>19</v>
      </c>
      <c r="F107" s="248" t="s">
        <v>12134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193</v>
      </c>
      <c r="AU107" s="255" t="s">
        <v>80</v>
      </c>
      <c r="AV107" s="14" t="s">
        <v>80</v>
      </c>
      <c r="AW107" s="14" t="s">
        <v>195</v>
      </c>
      <c r="AX107" s="14" t="s">
        <v>71</v>
      </c>
      <c r="AY107" s="255" t="s">
        <v>182</v>
      </c>
    </row>
    <row r="108" s="14" customFormat="1">
      <c r="A108" s="14"/>
      <c r="B108" s="245"/>
      <c r="C108" s="246"/>
      <c r="D108" s="236" t="s">
        <v>193</v>
      </c>
      <c r="E108" s="247" t="s">
        <v>19</v>
      </c>
      <c r="F108" s="248" t="s">
        <v>12135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193</v>
      </c>
      <c r="AU108" s="255" t="s">
        <v>80</v>
      </c>
      <c r="AV108" s="14" t="s">
        <v>80</v>
      </c>
      <c r="AW108" s="14" t="s">
        <v>195</v>
      </c>
      <c r="AX108" s="14" t="s">
        <v>71</v>
      </c>
      <c r="AY108" s="255" t="s">
        <v>182</v>
      </c>
    </row>
    <row r="109" s="14" customFormat="1">
      <c r="A109" s="14"/>
      <c r="B109" s="245"/>
      <c r="C109" s="246"/>
      <c r="D109" s="236" t="s">
        <v>193</v>
      </c>
      <c r="E109" s="247" t="s">
        <v>19</v>
      </c>
      <c r="F109" s="248" t="s">
        <v>12136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193</v>
      </c>
      <c r="AU109" s="255" t="s">
        <v>80</v>
      </c>
      <c r="AV109" s="14" t="s">
        <v>80</v>
      </c>
      <c r="AW109" s="14" t="s">
        <v>195</v>
      </c>
      <c r="AX109" s="14" t="s">
        <v>71</v>
      </c>
      <c r="AY109" s="255" t="s">
        <v>182</v>
      </c>
    </row>
    <row r="110" s="2" customFormat="1" ht="37.8" customHeight="1">
      <c r="A110" s="41"/>
      <c r="B110" s="42"/>
      <c r="C110" s="216" t="s">
        <v>97</v>
      </c>
      <c r="D110" s="216" t="s">
        <v>184</v>
      </c>
      <c r="E110" s="217" t="s">
        <v>728</v>
      </c>
      <c r="F110" s="218" t="s">
        <v>729</v>
      </c>
      <c r="G110" s="219" t="s">
        <v>283</v>
      </c>
      <c r="H110" s="220">
        <v>10.6</v>
      </c>
      <c r="I110" s="221"/>
      <c r="J110" s="222">
        <f>ROUND(I110*H110,2)</f>
        <v>0</v>
      </c>
      <c r="K110" s="218" t="s">
        <v>188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189</v>
      </c>
      <c r="AT110" s="227" t="s">
        <v>184</v>
      </c>
      <c r="AU110" s="227" t="s">
        <v>80</v>
      </c>
      <c r="AY110" s="20" t="s">
        <v>182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189</v>
      </c>
      <c r="BM110" s="227" t="s">
        <v>12137</v>
      </c>
    </row>
    <row r="111" s="2" customFormat="1">
      <c r="A111" s="41"/>
      <c r="B111" s="42"/>
      <c r="C111" s="43"/>
      <c r="D111" s="229" t="s">
        <v>191</v>
      </c>
      <c r="E111" s="43"/>
      <c r="F111" s="230" t="s">
        <v>731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191</v>
      </c>
      <c r="AU111" s="20" t="s">
        <v>80</v>
      </c>
    </row>
    <row r="112" s="14" customFormat="1">
      <c r="A112" s="14"/>
      <c r="B112" s="245"/>
      <c r="C112" s="246"/>
      <c r="D112" s="236" t="s">
        <v>193</v>
      </c>
      <c r="E112" s="247" t="s">
        <v>19</v>
      </c>
      <c r="F112" s="248" t="s">
        <v>12138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195</v>
      </c>
      <c r="AX112" s="14" t="s">
        <v>71</v>
      </c>
      <c r="AY112" s="255" t="s">
        <v>182</v>
      </c>
    </row>
    <row r="113" s="14" customFormat="1">
      <c r="A113" s="14"/>
      <c r="B113" s="245"/>
      <c r="C113" s="246"/>
      <c r="D113" s="236" t="s">
        <v>193</v>
      </c>
      <c r="E113" s="247" t="s">
        <v>19</v>
      </c>
      <c r="F113" s="248" t="s">
        <v>12139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193</v>
      </c>
      <c r="AU113" s="255" t="s">
        <v>80</v>
      </c>
      <c r="AV113" s="14" t="s">
        <v>80</v>
      </c>
      <c r="AW113" s="14" t="s">
        <v>195</v>
      </c>
      <c r="AX113" s="14" t="s">
        <v>71</v>
      </c>
      <c r="AY113" s="255" t="s">
        <v>182</v>
      </c>
    </row>
    <row r="114" s="14" customFormat="1">
      <c r="A114" s="14"/>
      <c r="B114" s="245"/>
      <c r="C114" s="246"/>
      <c r="D114" s="236" t="s">
        <v>193</v>
      </c>
      <c r="E114" s="247" t="s">
        <v>19</v>
      </c>
      <c r="F114" s="248" t="s">
        <v>12140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193</v>
      </c>
      <c r="AU114" s="255" t="s">
        <v>80</v>
      </c>
      <c r="AV114" s="14" t="s">
        <v>80</v>
      </c>
      <c r="AW114" s="14" t="s">
        <v>195</v>
      </c>
      <c r="AX114" s="14" t="s">
        <v>71</v>
      </c>
      <c r="AY114" s="255" t="s">
        <v>182</v>
      </c>
    </row>
    <row r="115" s="2" customFormat="1" ht="37.8" customHeight="1">
      <c r="A115" s="41"/>
      <c r="B115" s="42"/>
      <c r="C115" s="216" t="s">
        <v>189</v>
      </c>
      <c r="D115" s="216" t="s">
        <v>184</v>
      </c>
      <c r="E115" s="217" t="s">
        <v>742</v>
      </c>
      <c r="F115" s="218" t="s">
        <v>743</v>
      </c>
      <c r="G115" s="219" t="s">
        <v>283</v>
      </c>
      <c r="H115" s="220">
        <v>10.44</v>
      </c>
      <c r="I115" s="221"/>
      <c r="J115" s="222">
        <f>ROUND(I115*H115,2)</f>
        <v>0</v>
      </c>
      <c r="K115" s="218" t="s">
        <v>188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189</v>
      </c>
      <c r="AT115" s="227" t="s">
        <v>184</v>
      </c>
      <c r="AU115" s="227" t="s">
        <v>80</v>
      </c>
      <c r="AY115" s="20" t="s">
        <v>182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189</v>
      </c>
      <c r="BM115" s="227" t="s">
        <v>12141</v>
      </c>
    </row>
    <row r="116" s="2" customFormat="1">
      <c r="A116" s="41"/>
      <c r="B116" s="42"/>
      <c r="C116" s="43"/>
      <c r="D116" s="229" t="s">
        <v>191</v>
      </c>
      <c r="E116" s="43"/>
      <c r="F116" s="230" t="s">
        <v>745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191</v>
      </c>
      <c r="AU116" s="20" t="s">
        <v>80</v>
      </c>
    </row>
    <row r="117" s="14" customFormat="1">
      <c r="A117" s="14"/>
      <c r="B117" s="245"/>
      <c r="C117" s="246"/>
      <c r="D117" s="236" t="s">
        <v>193</v>
      </c>
      <c r="E117" s="247" t="s">
        <v>19</v>
      </c>
      <c r="F117" s="248" t="s">
        <v>12142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193</v>
      </c>
      <c r="AU117" s="255" t="s">
        <v>80</v>
      </c>
      <c r="AV117" s="14" t="s">
        <v>80</v>
      </c>
      <c r="AW117" s="14" t="s">
        <v>195</v>
      </c>
      <c r="AX117" s="14" t="s">
        <v>71</v>
      </c>
      <c r="AY117" s="255" t="s">
        <v>182</v>
      </c>
    </row>
    <row r="118" s="14" customFormat="1">
      <c r="A118" s="14"/>
      <c r="B118" s="245"/>
      <c r="C118" s="246"/>
      <c r="D118" s="236" t="s">
        <v>193</v>
      </c>
      <c r="E118" s="247" t="s">
        <v>19</v>
      </c>
      <c r="F118" s="248" t="s">
        <v>12143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193</v>
      </c>
      <c r="AU118" s="255" t="s">
        <v>80</v>
      </c>
      <c r="AV118" s="14" t="s">
        <v>80</v>
      </c>
      <c r="AW118" s="14" t="s">
        <v>195</v>
      </c>
      <c r="AX118" s="14" t="s">
        <v>71</v>
      </c>
      <c r="AY118" s="255" t="s">
        <v>182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238</v>
      </c>
      <c r="F119" s="214" t="s">
        <v>1137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SUM(P120:P145)</f>
        <v>0</v>
      </c>
      <c r="Q119" s="208"/>
      <c r="R119" s="209">
        <f>SUM(R120:R145)</f>
        <v>6.2236607799999994</v>
      </c>
      <c r="S119" s="208"/>
      <c r="T119" s="210">
        <f>SUM(T120:T145)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182</v>
      </c>
      <c r="BK119" s="213">
        <f>SUM(BK120:BK145)</f>
        <v>0</v>
      </c>
    </row>
    <row r="120" s="2" customFormat="1" ht="33" customHeight="1">
      <c r="A120" s="41"/>
      <c r="B120" s="42"/>
      <c r="C120" s="216" t="s">
        <v>232</v>
      </c>
      <c r="D120" s="216" t="s">
        <v>184</v>
      </c>
      <c r="E120" s="217" t="s">
        <v>12144</v>
      </c>
      <c r="F120" s="218" t="s">
        <v>12145</v>
      </c>
      <c r="G120" s="219" t="s">
        <v>425</v>
      </c>
      <c r="H120" s="220">
        <v>26</v>
      </c>
      <c r="I120" s="221"/>
      <c r="J120" s="222">
        <f>ROUND(I120*H120,2)</f>
        <v>0</v>
      </c>
      <c r="K120" s="218" t="s">
        <v>188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189</v>
      </c>
      <c r="AT120" s="227" t="s">
        <v>184</v>
      </c>
      <c r="AU120" s="227" t="s">
        <v>80</v>
      </c>
      <c r="AY120" s="20" t="s">
        <v>182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189</v>
      </c>
      <c r="BM120" s="227" t="s">
        <v>12146</v>
      </c>
    </row>
    <row r="121" s="2" customFormat="1">
      <c r="A121" s="41"/>
      <c r="B121" s="42"/>
      <c r="C121" s="43"/>
      <c r="D121" s="229" t="s">
        <v>191</v>
      </c>
      <c r="E121" s="43"/>
      <c r="F121" s="230" t="s">
        <v>12147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191</v>
      </c>
      <c r="AU121" s="20" t="s">
        <v>80</v>
      </c>
    </row>
    <row r="122" s="14" customFormat="1">
      <c r="A122" s="14"/>
      <c r="B122" s="245"/>
      <c r="C122" s="246"/>
      <c r="D122" s="236" t="s">
        <v>193</v>
      </c>
      <c r="E122" s="247" t="s">
        <v>19</v>
      </c>
      <c r="F122" s="248" t="s">
        <v>12148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193</v>
      </c>
      <c r="AU122" s="255" t="s">
        <v>80</v>
      </c>
      <c r="AV122" s="14" t="s">
        <v>80</v>
      </c>
      <c r="AW122" s="14" t="s">
        <v>195</v>
      </c>
      <c r="AX122" s="14" t="s">
        <v>71</v>
      </c>
      <c r="AY122" s="255" t="s">
        <v>182</v>
      </c>
    </row>
    <row r="123" s="14" customFormat="1">
      <c r="A123" s="14"/>
      <c r="B123" s="245"/>
      <c r="C123" s="246"/>
      <c r="D123" s="236" t="s">
        <v>193</v>
      </c>
      <c r="E123" s="247" t="s">
        <v>19</v>
      </c>
      <c r="F123" s="248" t="s">
        <v>12149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193</v>
      </c>
      <c r="AU123" s="255" t="s">
        <v>80</v>
      </c>
      <c r="AV123" s="14" t="s">
        <v>80</v>
      </c>
      <c r="AW123" s="14" t="s">
        <v>195</v>
      </c>
      <c r="AX123" s="14" t="s">
        <v>71</v>
      </c>
      <c r="AY123" s="255" t="s">
        <v>182</v>
      </c>
    </row>
    <row r="124" s="14" customFormat="1">
      <c r="A124" s="14"/>
      <c r="B124" s="245"/>
      <c r="C124" s="246"/>
      <c r="D124" s="236" t="s">
        <v>193</v>
      </c>
      <c r="E124" s="247" t="s">
        <v>19</v>
      </c>
      <c r="F124" s="248" t="s">
        <v>12150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193</v>
      </c>
      <c r="AU124" s="255" t="s">
        <v>80</v>
      </c>
      <c r="AV124" s="14" t="s">
        <v>80</v>
      </c>
      <c r="AW124" s="14" t="s">
        <v>195</v>
      </c>
      <c r="AX124" s="14" t="s">
        <v>71</v>
      </c>
      <c r="AY124" s="255" t="s">
        <v>182</v>
      </c>
    </row>
    <row r="125" s="2" customFormat="1" ht="33" customHeight="1">
      <c r="A125" s="41"/>
      <c r="B125" s="42"/>
      <c r="C125" s="216" t="s">
        <v>238</v>
      </c>
      <c r="D125" s="216" t="s">
        <v>184</v>
      </c>
      <c r="E125" s="217" t="s">
        <v>12151</v>
      </c>
      <c r="F125" s="218" t="s">
        <v>12152</v>
      </c>
      <c r="G125" s="219" t="s">
        <v>425</v>
      </c>
      <c r="H125" s="220">
        <v>8</v>
      </c>
      <c r="I125" s="221"/>
      <c r="J125" s="222">
        <f>ROUND(I125*H125,2)</f>
        <v>0</v>
      </c>
      <c r="K125" s="218" t="s">
        <v>188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189</v>
      </c>
      <c r="AT125" s="227" t="s">
        <v>184</v>
      </c>
      <c r="AU125" s="227" t="s">
        <v>80</v>
      </c>
      <c r="AY125" s="20" t="s">
        <v>182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189</v>
      </c>
      <c r="BM125" s="227" t="s">
        <v>12153</v>
      </c>
    </row>
    <row r="126" s="2" customFormat="1">
      <c r="A126" s="41"/>
      <c r="B126" s="42"/>
      <c r="C126" s="43"/>
      <c r="D126" s="229" t="s">
        <v>191</v>
      </c>
      <c r="E126" s="43"/>
      <c r="F126" s="230" t="s">
        <v>12154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191</v>
      </c>
      <c r="AU126" s="20" t="s">
        <v>80</v>
      </c>
    </row>
    <row r="127" s="14" customFormat="1">
      <c r="A127" s="14"/>
      <c r="B127" s="245"/>
      <c r="C127" s="246"/>
      <c r="D127" s="236" t="s">
        <v>193</v>
      </c>
      <c r="E127" s="247" t="s">
        <v>19</v>
      </c>
      <c r="F127" s="248" t="s">
        <v>12155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195</v>
      </c>
      <c r="AX127" s="14" t="s">
        <v>71</v>
      </c>
      <c r="AY127" s="255" t="s">
        <v>182</v>
      </c>
    </row>
    <row r="128" s="14" customFormat="1">
      <c r="A128" s="14"/>
      <c r="B128" s="245"/>
      <c r="C128" s="246"/>
      <c r="D128" s="236" t="s">
        <v>193</v>
      </c>
      <c r="E128" s="247" t="s">
        <v>19</v>
      </c>
      <c r="F128" s="248" t="s">
        <v>12156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193</v>
      </c>
      <c r="AU128" s="255" t="s">
        <v>80</v>
      </c>
      <c r="AV128" s="14" t="s">
        <v>80</v>
      </c>
      <c r="AW128" s="14" t="s">
        <v>195</v>
      </c>
      <c r="AX128" s="14" t="s">
        <v>71</v>
      </c>
      <c r="AY128" s="255" t="s">
        <v>182</v>
      </c>
    </row>
    <row r="129" s="2" customFormat="1" ht="37.8" customHeight="1">
      <c r="A129" s="41"/>
      <c r="B129" s="42"/>
      <c r="C129" s="216" t="s">
        <v>246</v>
      </c>
      <c r="D129" s="216" t="s">
        <v>184</v>
      </c>
      <c r="E129" s="217" t="s">
        <v>12157</v>
      </c>
      <c r="F129" s="218" t="s">
        <v>12158</v>
      </c>
      <c r="G129" s="219" t="s">
        <v>283</v>
      </c>
      <c r="H129" s="220">
        <v>9.0340000000000007</v>
      </c>
      <c r="I129" s="221"/>
      <c r="J129" s="222">
        <f>ROUND(I129*H129,2)</f>
        <v>0</v>
      </c>
      <c r="K129" s="218" t="s">
        <v>188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189</v>
      </c>
      <c r="AT129" s="227" t="s">
        <v>184</v>
      </c>
      <c r="AU129" s="227" t="s">
        <v>80</v>
      </c>
      <c r="AY129" s="20" t="s">
        <v>182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189</v>
      </c>
      <c r="BM129" s="227" t="s">
        <v>12159</v>
      </c>
    </row>
    <row r="130" s="2" customFormat="1">
      <c r="A130" s="41"/>
      <c r="B130" s="42"/>
      <c r="C130" s="43"/>
      <c r="D130" s="229" t="s">
        <v>191</v>
      </c>
      <c r="E130" s="43"/>
      <c r="F130" s="230" t="s">
        <v>12160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191</v>
      </c>
      <c r="AU130" s="20" t="s">
        <v>80</v>
      </c>
    </row>
    <row r="131" s="14" customFormat="1">
      <c r="A131" s="14"/>
      <c r="B131" s="245"/>
      <c r="C131" s="246"/>
      <c r="D131" s="236" t="s">
        <v>193</v>
      </c>
      <c r="E131" s="247" t="s">
        <v>19</v>
      </c>
      <c r="F131" s="248" t="s">
        <v>12161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195</v>
      </c>
      <c r="AX131" s="14" t="s">
        <v>71</v>
      </c>
      <c r="AY131" s="255" t="s">
        <v>182</v>
      </c>
    </row>
    <row r="132" s="2" customFormat="1" ht="37.8" customHeight="1">
      <c r="A132" s="41"/>
      <c r="B132" s="42"/>
      <c r="C132" s="216" t="s">
        <v>253</v>
      </c>
      <c r="D132" s="216" t="s">
        <v>184</v>
      </c>
      <c r="E132" s="217" t="s">
        <v>12162</v>
      </c>
      <c r="F132" s="218" t="s">
        <v>12163</v>
      </c>
      <c r="G132" s="219" t="s">
        <v>283</v>
      </c>
      <c r="H132" s="220">
        <v>43.079999999999998</v>
      </c>
      <c r="I132" s="221"/>
      <c r="J132" s="222">
        <f>ROUND(I132*H132,2)</f>
        <v>0</v>
      </c>
      <c r="K132" s="218" t="s">
        <v>188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189</v>
      </c>
      <c r="AT132" s="227" t="s">
        <v>184</v>
      </c>
      <c r="AU132" s="227" t="s">
        <v>80</v>
      </c>
      <c r="AY132" s="20" t="s">
        <v>182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189</v>
      </c>
      <c r="BM132" s="227" t="s">
        <v>12164</v>
      </c>
    </row>
    <row r="133" s="2" customFormat="1">
      <c r="A133" s="41"/>
      <c r="B133" s="42"/>
      <c r="C133" s="43"/>
      <c r="D133" s="229" t="s">
        <v>191</v>
      </c>
      <c r="E133" s="43"/>
      <c r="F133" s="230" t="s">
        <v>12165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191</v>
      </c>
      <c r="AU133" s="20" t="s">
        <v>80</v>
      </c>
    </row>
    <row r="134" s="13" customFormat="1">
      <c r="A134" s="13"/>
      <c r="B134" s="234"/>
      <c r="C134" s="235"/>
      <c r="D134" s="236" t="s">
        <v>193</v>
      </c>
      <c r="E134" s="237" t="s">
        <v>19</v>
      </c>
      <c r="F134" s="238" t="s">
        <v>2595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193</v>
      </c>
      <c r="AU134" s="244" t="s">
        <v>80</v>
      </c>
      <c r="AV134" s="13" t="s">
        <v>78</v>
      </c>
      <c r="AW134" s="13" t="s">
        <v>195</v>
      </c>
      <c r="AX134" s="13" t="s">
        <v>71</v>
      </c>
      <c r="AY134" s="244" t="s">
        <v>182</v>
      </c>
    </row>
    <row r="135" s="14" customFormat="1">
      <c r="A135" s="14"/>
      <c r="B135" s="245"/>
      <c r="C135" s="246"/>
      <c r="D135" s="236" t="s">
        <v>193</v>
      </c>
      <c r="E135" s="247" t="s">
        <v>19</v>
      </c>
      <c r="F135" s="248" t="s">
        <v>12166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193</v>
      </c>
      <c r="AU135" s="255" t="s">
        <v>80</v>
      </c>
      <c r="AV135" s="14" t="s">
        <v>80</v>
      </c>
      <c r="AW135" s="14" t="s">
        <v>195</v>
      </c>
      <c r="AX135" s="14" t="s">
        <v>71</v>
      </c>
      <c r="AY135" s="255" t="s">
        <v>182</v>
      </c>
    </row>
    <row r="136" s="14" customFormat="1">
      <c r="A136" s="14"/>
      <c r="B136" s="245"/>
      <c r="C136" s="246"/>
      <c r="D136" s="236" t="s">
        <v>193</v>
      </c>
      <c r="E136" s="247" t="s">
        <v>19</v>
      </c>
      <c r="F136" s="248" t="s">
        <v>12167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193</v>
      </c>
      <c r="AU136" s="255" t="s">
        <v>80</v>
      </c>
      <c r="AV136" s="14" t="s">
        <v>80</v>
      </c>
      <c r="AW136" s="14" t="s">
        <v>195</v>
      </c>
      <c r="AX136" s="14" t="s">
        <v>71</v>
      </c>
      <c r="AY136" s="255" t="s">
        <v>182</v>
      </c>
    </row>
    <row r="137" s="14" customFormat="1">
      <c r="A137" s="14"/>
      <c r="B137" s="245"/>
      <c r="C137" s="246"/>
      <c r="D137" s="236" t="s">
        <v>193</v>
      </c>
      <c r="E137" s="247" t="s">
        <v>19</v>
      </c>
      <c r="F137" s="248" t="s">
        <v>12168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193</v>
      </c>
      <c r="AU137" s="255" t="s">
        <v>80</v>
      </c>
      <c r="AV137" s="14" t="s">
        <v>80</v>
      </c>
      <c r="AW137" s="14" t="s">
        <v>195</v>
      </c>
      <c r="AX137" s="14" t="s">
        <v>71</v>
      </c>
      <c r="AY137" s="255" t="s">
        <v>182</v>
      </c>
    </row>
    <row r="138" s="14" customFormat="1">
      <c r="A138" s="14"/>
      <c r="B138" s="245"/>
      <c r="C138" s="246"/>
      <c r="D138" s="236" t="s">
        <v>193</v>
      </c>
      <c r="E138" s="247" t="s">
        <v>19</v>
      </c>
      <c r="F138" s="248" t="s">
        <v>12169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193</v>
      </c>
      <c r="AU138" s="255" t="s">
        <v>80</v>
      </c>
      <c r="AV138" s="14" t="s">
        <v>80</v>
      </c>
      <c r="AW138" s="14" t="s">
        <v>195</v>
      </c>
      <c r="AX138" s="14" t="s">
        <v>71</v>
      </c>
      <c r="AY138" s="255" t="s">
        <v>182</v>
      </c>
    </row>
    <row r="139" s="2" customFormat="1" ht="24.15" customHeight="1">
      <c r="A139" s="41"/>
      <c r="B139" s="42"/>
      <c r="C139" s="216" t="s">
        <v>260</v>
      </c>
      <c r="D139" s="216" t="s">
        <v>184</v>
      </c>
      <c r="E139" s="217" t="s">
        <v>1717</v>
      </c>
      <c r="F139" s="218" t="s">
        <v>1718</v>
      </c>
      <c r="G139" s="219" t="s">
        <v>304</v>
      </c>
      <c r="H139" s="220">
        <v>2.2000000000000002</v>
      </c>
      <c r="I139" s="221"/>
      <c r="J139" s="222">
        <f>ROUND(I139*H139,2)</f>
        <v>0</v>
      </c>
      <c r="K139" s="218" t="s">
        <v>188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189</v>
      </c>
      <c r="AT139" s="227" t="s">
        <v>184</v>
      </c>
      <c r="AU139" s="227" t="s">
        <v>80</v>
      </c>
      <c r="AY139" s="20" t="s">
        <v>182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189</v>
      </c>
      <c r="BM139" s="227" t="s">
        <v>12170</v>
      </c>
    </row>
    <row r="140" s="2" customFormat="1">
      <c r="A140" s="41"/>
      <c r="B140" s="42"/>
      <c r="C140" s="43"/>
      <c r="D140" s="229" t="s">
        <v>191</v>
      </c>
      <c r="E140" s="43"/>
      <c r="F140" s="230" t="s">
        <v>1720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191</v>
      </c>
      <c r="AU140" s="20" t="s">
        <v>80</v>
      </c>
    </row>
    <row r="141" s="14" customFormat="1">
      <c r="A141" s="14"/>
      <c r="B141" s="245"/>
      <c r="C141" s="246"/>
      <c r="D141" s="236" t="s">
        <v>193</v>
      </c>
      <c r="E141" s="247" t="s">
        <v>19</v>
      </c>
      <c r="F141" s="248" t="s">
        <v>12171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193</v>
      </c>
      <c r="AU141" s="255" t="s">
        <v>80</v>
      </c>
      <c r="AV141" s="14" t="s">
        <v>80</v>
      </c>
      <c r="AW141" s="14" t="s">
        <v>195</v>
      </c>
      <c r="AX141" s="14" t="s">
        <v>71</v>
      </c>
      <c r="AY141" s="255" t="s">
        <v>182</v>
      </c>
    </row>
    <row r="142" s="2" customFormat="1" ht="24.15" customHeight="1">
      <c r="A142" s="41"/>
      <c r="B142" s="42"/>
      <c r="C142" s="216" t="s">
        <v>266</v>
      </c>
      <c r="D142" s="216" t="s">
        <v>184</v>
      </c>
      <c r="E142" s="217" t="s">
        <v>11562</v>
      </c>
      <c r="F142" s="218" t="s">
        <v>11563</v>
      </c>
      <c r="G142" s="219" t="s">
        <v>283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189</v>
      </c>
      <c r="AT142" s="227" t="s">
        <v>184</v>
      </c>
      <c r="AU142" s="227" t="s">
        <v>80</v>
      </c>
      <c r="AY142" s="20" t="s">
        <v>182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189</v>
      </c>
      <c r="BM142" s="227" t="s">
        <v>12172</v>
      </c>
    </row>
    <row r="143" s="14" customFormat="1">
      <c r="A143" s="14"/>
      <c r="B143" s="245"/>
      <c r="C143" s="246"/>
      <c r="D143" s="236" t="s">
        <v>193</v>
      </c>
      <c r="E143" s="247" t="s">
        <v>19</v>
      </c>
      <c r="F143" s="248" t="s">
        <v>12173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193</v>
      </c>
      <c r="AU143" s="255" t="s">
        <v>80</v>
      </c>
      <c r="AV143" s="14" t="s">
        <v>80</v>
      </c>
      <c r="AW143" s="14" t="s">
        <v>195</v>
      </c>
      <c r="AX143" s="14" t="s">
        <v>71</v>
      </c>
      <c r="AY143" s="255" t="s">
        <v>182</v>
      </c>
    </row>
    <row r="144" s="2" customFormat="1" ht="33" customHeight="1">
      <c r="A144" s="41"/>
      <c r="B144" s="42"/>
      <c r="C144" s="216" t="s">
        <v>273</v>
      </c>
      <c r="D144" s="216" t="s">
        <v>184</v>
      </c>
      <c r="E144" s="217" t="s">
        <v>12174</v>
      </c>
      <c r="F144" s="218" t="s">
        <v>12175</v>
      </c>
      <c r="G144" s="219" t="s">
        <v>283</v>
      </c>
      <c r="H144" s="220">
        <v>94.114000000000004</v>
      </c>
      <c r="I144" s="221"/>
      <c r="J144" s="222">
        <f>ROUND(I144*H144,2)</f>
        <v>0</v>
      </c>
      <c r="K144" s="218" t="s">
        <v>4100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12176</v>
      </c>
    </row>
    <row r="145" s="14" customFormat="1">
      <c r="A145" s="14"/>
      <c r="B145" s="245"/>
      <c r="C145" s="246"/>
      <c r="D145" s="236" t="s">
        <v>193</v>
      </c>
      <c r="E145" s="247" t="s">
        <v>19</v>
      </c>
      <c r="F145" s="248" t="s">
        <v>12177</v>
      </c>
      <c r="G145" s="246"/>
      <c r="H145" s="249">
        <v>94.114000000000004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193</v>
      </c>
      <c r="AU145" s="255" t="s">
        <v>80</v>
      </c>
      <c r="AV145" s="14" t="s">
        <v>80</v>
      </c>
      <c r="AW145" s="14" t="s">
        <v>195</v>
      </c>
      <c r="AX145" s="14" t="s">
        <v>71</v>
      </c>
      <c r="AY145" s="255" t="s">
        <v>182</v>
      </c>
    </row>
    <row r="146" s="12" customFormat="1" ht="22.8" customHeight="1">
      <c r="A146" s="12"/>
      <c r="B146" s="200"/>
      <c r="C146" s="201"/>
      <c r="D146" s="202" t="s">
        <v>70</v>
      </c>
      <c r="E146" s="214" t="s">
        <v>260</v>
      </c>
      <c r="F146" s="214" t="s">
        <v>7156</v>
      </c>
      <c r="G146" s="201"/>
      <c r="H146" s="201"/>
      <c r="I146" s="204"/>
      <c r="J146" s="215">
        <f>BK146</f>
        <v>0</v>
      </c>
      <c r="K146" s="201"/>
      <c r="L146" s="206"/>
      <c r="M146" s="207"/>
      <c r="N146" s="208"/>
      <c r="O146" s="208"/>
      <c r="P146" s="209">
        <f>SUM(P147:P176)</f>
        <v>0</v>
      </c>
      <c r="Q146" s="208"/>
      <c r="R146" s="209">
        <f>SUM(R147:R176)</f>
        <v>0</v>
      </c>
      <c r="S146" s="208"/>
      <c r="T146" s="210">
        <f>SUM(T147:T176)</f>
        <v>17.196156000000002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1" t="s">
        <v>78</v>
      </c>
      <c r="AT146" s="212" t="s">
        <v>70</v>
      </c>
      <c r="AU146" s="212" t="s">
        <v>78</v>
      </c>
      <c r="AY146" s="211" t="s">
        <v>182</v>
      </c>
      <c r="BK146" s="213">
        <f>SUM(BK147:BK176)</f>
        <v>0</v>
      </c>
    </row>
    <row r="147" s="2" customFormat="1" ht="44.25" customHeight="1">
      <c r="A147" s="41"/>
      <c r="B147" s="42"/>
      <c r="C147" s="216" t="s">
        <v>8</v>
      </c>
      <c r="D147" s="216" t="s">
        <v>184</v>
      </c>
      <c r="E147" s="217" t="s">
        <v>2422</v>
      </c>
      <c r="F147" s="218" t="s">
        <v>2423</v>
      </c>
      <c r="G147" s="219" t="s">
        <v>187</v>
      </c>
      <c r="H147" s="220">
        <v>2.9279999999999999</v>
      </c>
      <c r="I147" s="221"/>
      <c r="J147" s="222">
        <f>ROUND(I147*H147,2)</f>
        <v>0</v>
      </c>
      <c r="K147" s="218" t="s">
        <v>188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1.5940000000000001</v>
      </c>
      <c r="T147" s="226">
        <f>S147*H147</f>
        <v>4.6672320000000003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189</v>
      </c>
      <c r="AT147" s="227" t="s">
        <v>184</v>
      </c>
      <c r="AU147" s="227" t="s">
        <v>80</v>
      </c>
      <c r="AY147" s="20" t="s">
        <v>182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189</v>
      </c>
      <c r="BM147" s="227" t="s">
        <v>12178</v>
      </c>
    </row>
    <row r="148" s="2" customFormat="1">
      <c r="A148" s="41"/>
      <c r="B148" s="42"/>
      <c r="C148" s="43"/>
      <c r="D148" s="229" t="s">
        <v>191</v>
      </c>
      <c r="E148" s="43"/>
      <c r="F148" s="230" t="s">
        <v>2425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191</v>
      </c>
      <c r="AU148" s="20" t="s">
        <v>80</v>
      </c>
    </row>
    <row r="149" s="13" customFormat="1">
      <c r="A149" s="13"/>
      <c r="B149" s="234"/>
      <c r="C149" s="235"/>
      <c r="D149" s="236" t="s">
        <v>193</v>
      </c>
      <c r="E149" s="237" t="s">
        <v>19</v>
      </c>
      <c r="F149" s="238" t="s">
        <v>2595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193</v>
      </c>
      <c r="AU149" s="244" t="s">
        <v>80</v>
      </c>
      <c r="AV149" s="13" t="s">
        <v>78</v>
      </c>
      <c r="AW149" s="13" t="s">
        <v>195</v>
      </c>
      <c r="AX149" s="13" t="s">
        <v>71</v>
      </c>
      <c r="AY149" s="244" t="s">
        <v>182</v>
      </c>
    </row>
    <row r="150" s="14" customFormat="1">
      <c r="A150" s="14"/>
      <c r="B150" s="245"/>
      <c r="C150" s="246"/>
      <c r="D150" s="236" t="s">
        <v>193</v>
      </c>
      <c r="E150" s="247" t="s">
        <v>19</v>
      </c>
      <c r="F150" s="248" t="s">
        <v>12125</v>
      </c>
      <c r="G150" s="246"/>
      <c r="H150" s="249">
        <v>1.7062500000000003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193</v>
      </c>
      <c r="AU150" s="255" t="s">
        <v>80</v>
      </c>
      <c r="AV150" s="14" t="s">
        <v>80</v>
      </c>
      <c r="AW150" s="14" t="s">
        <v>195</v>
      </c>
      <c r="AX150" s="14" t="s">
        <v>71</v>
      </c>
      <c r="AY150" s="255" t="s">
        <v>182</v>
      </c>
    </row>
    <row r="151" s="14" customFormat="1">
      <c r="A151" s="14"/>
      <c r="B151" s="245"/>
      <c r="C151" s="246"/>
      <c r="D151" s="236" t="s">
        <v>193</v>
      </c>
      <c r="E151" s="247" t="s">
        <v>19</v>
      </c>
      <c r="F151" s="248" t="s">
        <v>12126</v>
      </c>
      <c r="G151" s="246"/>
      <c r="H151" s="249">
        <v>0.63624999999999998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193</v>
      </c>
      <c r="AU151" s="255" t="s">
        <v>80</v>
      </c>
      <c r="AV151" s="14" t="s">
        <v>80</v>
      </c>
      <c r="AW151" s="14" t="s">
        <v>195</v>
      </c>
      <c r="AX151" s="14" t="s">
        <v>71</v>
      </c>
      <c r="AY151" s="255" t="s">
        <v>182</v>
      </c>
    </row>
    <row r="152" s="14" customFormat="1">
      <c r="A152" s="14"/>
      <c r="B152" s="245"/>
      <c r="C152" s="246"/>
      <c r="D152" s="236" t="s">
        <v>193</v>
      </c>
      <c r="E152" s="247" t="s">
        <v>19</v>
      </c>
      <c r="F152" s="248" t="s">
        <v>12127</v>
      </c>
      <c r="G152" s="246"/>
      <c r="H152" s="249">
        <v>0.36499999999999999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193</v>
      </c>
      <c r="AU152" s="255" t="s">
        <v>80</v>
      </c>
      <c r="AV152" s="14" t="s">
        <v>80</v>
      </c>
      <c r="AW152" s="14" t="s">
        <v>195</v>
      </c>
      <c r="AX152" s="14" t="s">
        <v>71</v>
      </c>
      <c r="AY152" s="255" t="s">
        <v>182</v>
      </c>
    </row>
    <row r="153" s="14" customFormat="1">
      <c r="A153" s="14"/>
      <c r="B153" s="245"/>
      <c r="C153" s="246"/>
      <c r="D153" s="236" t="s">
        <v>193</v>
      </c>
      <c r="E153" s="247" t="s">
        <v>19</v>
      </c>
      <c r="F153" s="248" t="s">
        <v>12128</v>
      </c>
      <c r="G153" s="246"/>
      <c r="H153" s="249">
        <v>0.22000000000000003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193</v>
      </c>
      <c r="AU153" s="255" t="s">
        <v>80</v>
      </c>
      <c r="AV153" s="14" t="s">
        <v>80</v>
      </c>
      <c r="AW153" s="14" t="s">
        <v>195</v>
      </c>
      <c r="AX153" s="14" t="s">
        <v>71</v>
      </c>
      <c r="AY153" s="255" t="s">
        <v>182</v>
      </c>
    </row>
    <row r="154" s="2" customFormat="1" ht="44.25" customHeight="1">
      <c r="A154" s="41"/>
      <c r="B154" s="42"/>
      <c r="C154" s="216" t="s">
        <v>289</v>
      </c>
      <c r="D154" s="216" t="s">
        <v>184</v>
      </c>
      <c r="E154" s="217" t="s">
        <v>11767</v>
      </c>
      <c r="F154" s="218" t="s">
        <v>11768</v>
      </c>
      <c r="G154" s="219" t="s">
        <v>283</v>
      </c>
      <c r="H154" s="220">
        <v>43.079999999999998</v>
      </c>
      <c r="I154" s="221"/>
      <c r="J154" s="222">
        <f>ROUND(I154*H154,2)</f>
        <v>0</v>
      </c>
      <c r="K154" s="218" t="s">
        <v>188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0.058999999999999997</v>
      </c>
      <c r="T154" s="226">
        <f>S154*H154</f>
        <v>2.5417199999999998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189</v>
      </c>
      <c r="AT154" s="227" t="s">
        <v>184</v>
      </c>
      <c r="AU154" s="227" t="s">
        <v>80</v>
      </c>
      <c r="AY154" s="20" t="s">
        <v>182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189</v>
      </c>
      <c r="BM154" s="227" t="s">
        <v>12179</v>
      </c>
    </row>
    <row r="155" s="2" customFormat="1">
      <c r="A155" s="41"/>
      <c r="B155" s="42"/>
      <c r="C155" s="43"/>
      <c r="D155" s="229" t="s">
        <v>191</v>
      </c>
      <c r="E155" s="43"/>
      <c r="F155" s="230" t="s">
        <v>11770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191</v>
      </c>
      <c r="AU155" s="20" t="s">
        <v>80</v>
      </c>
    </row>
    <row r="156" s="13" customFormat="1">
      <c r="A156" s="13"/>
      <c r="B156" s="234"/>
      <c r="C156" s="235"/>
      <c r="D156" s="236" t="s">
        <v>193</v>
      </c>
      <c r="E156" s="237" t="s">
        <v>19</v>
      </c>
      <c r="F156" s="238" t="s">
        <v>2595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193</v>
      </c>
      <c r="AU156" s="244" t="s">
        <v>80</v>
      </c>
      <c r="AV156" s="13" t="s">
        <v>78</v>
      </c>
      <c r="AW156" s="13" t="s">
        <v>195</v>
      </c>
      <c r="AX156" s="13" t="s">
        <v>71</v>
      </c>
      <c r="AY156" s="244" t="s">
        <v>182</v>
      </c>
    </row>
    <row r="157" s="14" customFormat="1">
      <c r="A157" s="14"/>
      <c r="B157" s="245"/>
      <c r="C157" s="246"/>
      <c r="D157" s="236" t="s">
        <v>193</v>
      </c>
      <c r="E157" s="247" t="s">
        <v>19</v>
      </c>
      <c r="F157" s="248" t="s">
        <v>12166</v>
      </c>
      <c r="G157" s="246"/>
      <c r="H157" s="249">
        <v>24.16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193</v>
      </c>
      <c r="AU157" s="255" t="s">
        <v>80</v>
      </c>
      <c r="AV157" s="14" t="s">
        <v>80</v>
      </c>
      <c r="AW157" s="14" t="s">
        <v>195</v>
      </c>
      <c r="AX157" s="14" t="s">
        <v>71</v>
      </c>
      <c r="AY157" s="255" t="s">
        <v>182</v>
      </c>
    </row>
    <row r="158" s="14" customFormat="1">
      <c r="A158" s="14"/>
      <c r="B158" s="245"/>
      <c r="C158" s="246"/>
      <c r="D158" s="236" t="s">
        <v>193</v>
      </c>
      <c r="E158" s="247" t="s">
        <v>19</v>
      </c>
      <c r="F158" s="248" t="s">
        <v>12167</v>
      </c>
      <c r="G158" s="246"/>
      <c r="H158" s="249">
        <v>8.9599999999999991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193</v>
      </c>
      <c r="AU158" s="255" t="s">
        <v>80</v>
      </c>
      <c r="AV158" s="14" t="s">
        <v>80</v>
      </c>
      <c r="AW158" s="14" t="s">
        <v>195</v>
      </c>
      <c r="AX158" s="14" t="s">
        <v>71</v>
      </c>
      <c r="AY158" s="255" t="s">
        <v>182</v>
      </c>
    </row>
    <row r="159" s="14" customFormat="1">
      <c r="A159" s="14"/>
      <c r="B159" s="245"/>
      <c r="C159" s="246"/>
      <c r="D159" s="236" t="s">
        <v>193</v>
      </c>
      <c r="E159" s="247" t="s">
        <v>19</v>
      </c>
      <c r="F159" s="248" t="s">
        <v>12168</v>
      </c>
      <c r="G159" s="246"/>
      <c r="H159" s="249">
        <v>6.7199999999999998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193</v>
      </c>
      <c r="AU159" s="255" t="s">
        <v>80</v>
      </c>
      <c r="AV159" s="14" t="s">
        <v>80</v>
      </c>
      <c r="AW159" s="14" t="s">
        <v>195</v>
      </c>
      <c r="AX159" s="14" t="s">
        <v>71</v>
      </c>
      <c r="AY159" s="255" t="s">
        <v>182</v>
      </c>
    </row>
    <row r="160" s="14" customFormat="1">
      <c r="A160" s="14"/>
      <c r="B160" s="245"/>
      <c r="C160" s="246"/>
      <c r="D160" s="236" t="s">
        <v>193</v>
      </c>
      <c r="E160" s="247" t="s">
        <v>19</v>
      </c>
      <c r="F160" s="248" t="s">
        <v>12169</v>
      </c>
      <c r="G160" s="246"/>
      <c r="H160" s="249">
        <v>3.2400000000000002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195</v>
      </c>
      <c r="AX160" s="14" t="s">
        <v>71</v>
      </c>
      <c r="AY160" s="255" t="s">
        <v>182</v>
      </c>
    </row>
    <row r="161" s="2" customFormat="1" ht="44.25" customHeight="1">
      <c r="A161" s="41"/>
      <c r="B161" s="42"/>
      <c r="C161" s="216" t="s">
        <v>295</v>
      </c>
      <c r="D161" s="216" t="s">
        <v>184</v>
      </c>
      <c r="E161" s="217" t="s">
        <v>12180</v>
      </c>
      <c r="F161" s="218" t="s">
        <v>12181</v>
      </c>
      <c r="G161" s="219" t="s">
        <v>283</v>
      </c>
      <c r="H161" s="220">
        <v>9.0340000000000007</v>
      </c>
      <c r="I161" s="221"/>
      <c r="J161" s="222">
        <f>ROUND(I161*H161,2)</f>
        <v>0</v>
      </c>
      <c r="K161" s="218" t="s">
        <v>188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0.035000000000000003</v>
      </c>
      <c r="T161" s="226">
        <f>S161*H161</f>
        <v>0.31619000000000008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189</v>
      </c>
      <c r="AT161" s="227" t="s">
        <v>184</v>
      </c>
      <c r="AU161" s="227" t="s">
        <v>80</v>
      </c>
      <c r="AY161" s="20" t="s">
        <v>182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189</v>
      </c>
      <c r="BM161" s="227" t="s">
        <v>12182</v>
      </c>
    </row>
    <row r="162" s="2" customFormat="1">
      <c r="A162" s="41"/>
      <c r="B162" s="42"/>
      <c r="C162" s="43"/>
      <c r="D162" s="229" t="s">
        <v>191</v>
      </c>
      <c r="E162" s="43"/>
      <c r="F162" s="230" t="s">
        <v>12183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191</v>
      </c>
      <c r="AU162" s="20" t="s">
        <v>80</v>
      </c>
    </row>
    <row r="163" s="14" customFormat="1">
      <c r="A163" s="14"/>
      <c r="B163" s="245"/>
      <c r="C163" s="246"/>
      <c r="D163" s="236" t="s">
        <v>193</v>
      </c>
      <c r="E163" s="247" t="s">
        <v>19</v>
      </c>
      <c r="F163" s="248" t="s">
        <v>12161</v>
      </c>
      <c r="G163" s="246"/>
      <c r="H163" s="249">
        <v>9.0335000000000019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193</v>
      </c>
      <c r="AU163" s="255" t="s">
        <v>80</v>
      </c>
      <c r="AV163" s="14" t="s">
        <v>80</v>
      </c>
      <c r="AW163" s="14" t="s">
        <v>195</v>
      </c>
      <c r="AX163" s="14" t="s">
        <v>71</v>
      </c>
      <c r="AY163" s="255" t="s">
        <v>182</v>
      </c>
    </row>
    <row r="164" s="2" customFormat="1" ht="37.8" customHeight="1">
      <c r="A164" s="41"/>
      <c r="B164" s="42"/>
      <c r="C164" s="216" t="s">
        <v>301</v>
      </c>
      <c r="D164" s="216" t="s">
        <v>184</v>
      </c>
      <c r="E164" s="217" t="s">
        <v>11782</v>
      </c>
      <c r="F164" s="218" t="s">
        <v>11783</v>
      </c>
      <c r="G164" s="219" t="s">
        <v>283</v>
      </c>
      <c r="H164" s="220">
        <v>39.155000000000001</v>
      </c>
      <c r="I164" s="221"/>
      <c r="J164" s="222">
        <f>ROUND(I164*H164,2)</f>
        <v>0</v>
      </c>
      <c r="K164" s="218" t="s">
        <v>188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0.050000000000000003</v>
      </c>
      <c r="T164" s="226">
        <f>S164*H164</f>
        <v>1.9577500000000001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189</v>
      </c>
      <c r="AT164" s="227" t="s">
        <v>184</v>
      </c>
      <c r="AU164" s="227" t="s">
        <v>80</v>
      </c>
      <c r="AY164" s="20" t="s">
        <v>182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189</v>
      </c>
      <c r="BM164" s="227" t="s">
        <v>12184</v>
      </c>
    </row>
    <row r="165" s="2" customFormat="1">
      <c r="A165" s="41"/>
      <c r="B165" s="42"/>
      <c r="C165" s="43"/>
      <c r="D165" s="229" t="s">
        <v>191</v>
      </c>
      <c r="E165" s="43"/>
      <c r="F165" s="230" t="s">
        <v>11785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191</v>
      </c>
      <c r="AU165" s="20" t="s">
        <v>80</v>
      </c>
    </row>
    <row r="166" s="14" customFormat="1">
      <c r="A166" s="14"/>
      <c r="B166" s="245"/>
      <c r="C166" s="246"/>
      <c r="D166" s="236" t="s">
        <v>193</v>
      </c>
      <c r="E166" s="247" t="s">
        <v>19</v>
      </c>
      <c r="F166" s="248" t="s">
        <v>12185</v>
      </c>
      <c r="G166" s="246"/>
      <c r="H166" s="249">
        <v>39.155000000000001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193</v>
      </c>
      <c r="AU166" s="255" t="s">
        <v>80</v>
      </c>
      <c r="AV166" s="14" t="s">
        <v>80</v>
      </c>
      <c r="AW166" s="14" t="s">
        <v>195</v>
      </c>
      <c r="AX166" s="14" t="s">
        <v>71</v>
      </c>
      <c r="AY166" s="255" t="s">
        <v>182</v>
      </c>
    </row>
    <row r="167" s="2" customFormat="1" ht="16.5" customHeight="1">
      <c r="A167" s="41"/>
      <c r="B167" s="42"/>
      <c r="C167" s="216" t="s">
        <v>308</v>
      </c>
      <c r="D167" s="216" t="s">
        <v>184</v>
      </c>
      <c r="E167" s="217" t="s">
        <v>12186</v>
      </c>
      <c r="F167" s="218" t="s">
        <v>12187</v>
      </c>
      <c r="G167" s="219" t="s">
        <v>187</v>
      </c>
      <c r="H167" s="220">
        <v>3.1560000000000001</v>
      </c>
      <c r="I167" s="221"/>
      <c r="J167" s="222">
        <f>ROUND(I167*H167,2)</f>
        <v>0</v>
      </c>
      <c r="K167" s="218" t="s">
        <v>188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0.49399999999999999</v>
      </c>
      <c r="T167" s="226">
        <f>S167*H167</f>
        <v>1.559064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189</v>
      </c>
      <c r="AT167" s="227" t="s">
        <v>184</v>
      </c>
      <c r="AU167" s="227" t="s">
        <v>80</v>
      </c>
      <c r="AY167" s="20" t="s">
        <v>182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189</v>
      </c>
      <c r="BM167" s="227" t="s">
        <v>12188</v>
      </c>
    </row>
    <row r="168" s="2" customFormat="1">
      <c r="A168" s="41"/>
      <c r="B168" s="42"/>
      <c r="C168" s="43"/>
      <c r="D168" s="229" t="s">
        <v>191</v>
      </c>
      <c r="E168" s="43"/>
      <c r="F168" s="230" t="s">
        <v>12189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191</v>
      </c>
      <c r="AU168" s="20" t="s">
        <v>80</v>
      </c>
    </row>
    <row r="169" s="14" customFormat="1">
      <c r="A169" s="14"/>
      <c r="B169" s="245"/>
      <c r="C169" s="246"/>
      <c r="D169" s="236" t="s">
        <v>193</v>
      </c>
      <c r="E169" s="247" t="s">
        <v>19</v>
      </c>
      <c r="F169" s="248" t="s">
        <v>12190</v>
      </c>
      <c r="G169" s="246"/>
      <c r="H169" s="249">
        <v>3.1560000000000001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193</v>
      </c>
      <c r="AU169" s="255" t="s">
        <v>80</v>
      </c>
      <c r="AV169" s="14" t="s">
        <v>80</v>
      </c>
      <c r="AW169" s="14" t="s">
        <v>195</v>
      </c>
      <c r="AX169" s="14" t="s">
        <v>71</v>
      </c>
      <c r="AY169" s="255" t="s">
        <v>182</v>
      </c>
    </row>
    <row r="170" s="2" customFormat="1" ht="24.15" customHeight="1">
      <c r="A170" s="41"/>
      <c r="B170" s="42"/>
      <c r="C170" s="216" t="s">
        <v>314</v>
      </c>
      <c r="D170" s="216" t="s">
        <v>184</v>
      </c>
      <c r="E170" s="217" t="s">
        <v>12191</v>
      </c>
      <c r="F170" s="218" t="s">
        <v>12192</v>
      </c>
      <c r="G170" s="219" t="s">
        <v>187</v>
      </c>
      <c r="H170" s="220">
        <v>3.1560000000000001</v>
      </c>
      <c r="I170" s="221"/>
      <c r="J170" s="222">
        <f>ROUND(I170*H170,2)</f>
        <v>0</v>
      </c>
      <c r="K170" s="218" t="s">
        <v>188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1.95</v>
      </c>
      <c r="T170" s="226">
        <f>S170*H170</f>
        <v>6.1542000000000003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189</v>
      </c>
      <c r="AT170" s="227" t="s">
        <v>184</v>
      </c>
      <c r="AU170" s="227" t="s">
        <v>80</v>
      </c>
      <c r="AY170" s="20" t="s">
        <v>182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189</v>
      </c>
      <c r="BM170" s="227" t="s">
        <v>12193</v>
      </c>
    </row>
    <row r="171" s="2" customFormat="1">
      <c r="A171" s="41"/>
      <c r="B171" s="42"/>
      <c r="C171" s="43"/>
      <c r="D171" s="229" t="s">
        <v>191</v>
      </c>
      <c r="E171" s="43"/>
      <c r="F171" s="230" t="s">
        <v>12194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191</v>
      </c>
      <c r="AU171" s="20" t="s">
        <v>80</v>
      </c>
    </row>
    <row r="172" s="14" customFormat="1">
      <c r="A172" s="14"/>
      <c r="B172" s="245"/>
      <c r="C172" s="246"/>
      <c r="D172" s="236" t="s">
        <v>193</v>
      </c>
      <c r="E172" s="247" t="s">
        <v>19</v>
      </c>
      <c r="F172" s="248" t="s">
        <v>12195</v>
      </c>
      <c r="G172" s="246"/>
      <c r="H172" s="249">
        <v>0.14999999999999999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193</v>
      </c>
      <c r="AU172" s="255" t="s">
        <v>80</v>
      </c>
      <c r="AV172" s="14" t="s">
        <v>80</v>
      </c>
      <c r="AW172" s="14" t="s">
        <v>195</v>
      </c>
      <c r="AX172" s="14" t="s">
        <v>71</v>
      </c>
      <c r="AY172" s="255" t="s">
        <v>182</v>
      </c>
    </row>
    <row r="173" s="14" customFormat="1">
      <c r="A173" s="14"/>
      <c r="B173" s="245"/>
      <c r="C173" s="246"/>
      <c r="D173" s="236" t="s">
        <v>193</v>
      </c>
      <c r="E173" s="247" t="s">
        <v>19</v>
      </c>
      <c r="F173" s="248" t="s">
        <v>12196</v>
      </c>
      <c r="G173" s="246"/>
      <c r="H173" s="249">
        <v>0.95999999999999996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193</v>
      </c>
      <c r="AU173" s="255" t="s">
        <v>80</v>
      </c>
      <c r="AV173" s="14" t="s">
        <v>80</v>
      </c>
      <c r="AW173" s="14" t="s">
        <v>195</v>
      </c>
      <c r="AX173" s="14" t="s">
        <v>71</v>
      </c>
      <c r="AY173" s="255" t="s">
        <v>182</v>
      </c>
    </row>
    <row r="174" s="14" customFormat="1">
      <c r="A174" s="14"/>
      <c r="B174" s="245"/>
      <c r="C174" s="246"/>
      <c r="D174" s="236" t="s">
        <v>193</v>
      </c>
      <c r="E174" s="247" t="s">
        <v>19</v>
      </c>
      <c r="F174" s="248" t="s">
        <v>12197</v>
      </c>
      <c r="G174" s="246"/>
      <c r="H174" s="249">
        <v>0.78300000000000003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193</v>
      </c>
      <c r="AU174" s="255" t="s">
        <v>80</v>
      </c>
      <c r="AV174" s="14" t="s">
        <v>80</v>
      </c>
      <c r="AW174" s="14" t="s">
        <v>195</v>
      </c>
      <c r="AX174" s="14" t="s">
        <v>71</v>
      </c>
      <c r="AY174" s="255" t="s">
        <v>182</v>
      </c>
    </row>
    <row r="175" s="14" customFormat="1">
      <c r="A175" s="14"/>
      <c r="B175" s="245"/>
      <c r="C175" s="246"/>
      <c r="D175" s="236" t="s">
        <v>193</v>
      </c>
      <c r="E175" s="247" t="s">
        <v>19</v>
      </c>
      <c r="F175" s="248" t="s">
        <v>12198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193</v>
      </c>
      <c r="AU175" s="255" t="s">
        <v>80</v>
      </c>
      <c r="AV175" s="14" t="s">
        <v>80</v>
      </c>
      <c r="AW175" s="14" t="s">
        <v>195</v>
      </c>
      <c r="AX175" s="14" t="s">
        <v>71</v>
      </c>
      <c r="AY175" s="255" t="s">
        <v>182</v>
      </c>
    </row>
    <row r="176" s="14" customFormat="1">
      <c r="A176" s="14"/>
      <c r="B176" s="245"/>
      <c r="C176" s="246"/>
      <c r="D176" s="236" t="s">
        <v>193</v>
      </c>
      <c r="E176" s="247" t="s">
        <v>19</v>
      </c>
      <c r="F176" s="248" t="s">
        <v>12199</v>
      </c>
      <c r="G176" s="246"/>
      <c r="H176" s="249">
        <v>0.47999999999999998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193</v>
      </c>
      <c r="AU176" s="255" t="s">
        <v>80</v>
      </c>
      <c r="AV176" s="14" t="s">
        <v>80</v>
      </c>
      <c r="AW176" s="14" t="s">
        <v>195</v>
      </c>
      <c r="AX176" s="14" t="s">
        <v>71</v>
      </c>
      <c r="AY176" s="255" t="s">
        <v>182</v>
      </c>
    </row>
    <row r="177" s="12" customFormat="1" ht="22.8" customHeight="1">
      <c r="A177" s="12"/>
      <c r="B177" s="200"/>
      <c r="C177" s="201"/>
      <c r="D177" s="202" t="s">
        <v>70</v>
      </c>
      <c r="E177" s="214" t="s">
        <v>890</v>
      </c>
      <c r="F177" s="214" t="s">
        <v>1998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P178</f>
        <v>0</v>
      </c>
      <c r="Q177" s="208"/>
      <c r="R177" s="209">
        <f>R178</f>
        <v>0</v>
      </c>
      <c r="S177" s="208"/>
      <c r="T177" s="210">
        <f>T178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78</v>
      </c>
      <c r="AT177" s="212" t="s">
        <v>70</v>
      </c>
      <c r="AU177" s="212" t="s">
        <v>78</v>
      </c>
      <c r="AY177" s="211" t="s">
        <v>182</v>
      </c>
      <c r="BK177" s="213">
        <f>BK178</f>
        <v>0</v>
      </c>
    </row>
    <row r="178" s="2" customFormat="1" ht="24.15" customHeight="1">
      <c r="A178" s="41"/>
      <c r="B178" s="42"/>
      <c r="C178" s="216" t="s">
        <v>319</v>
      </c>
      <c r="D178" s="216" t="s">
        <v>184</v>
      </c>
      <c r="E178" s="217" t="s">
        <v>12200</v>
      </c>
      <c r="F178" s="218" t="s">
        <v>12201</v>
      </c>
      <c r="G178" s="219" t="s">
        <v>2233</v>
      </c>
      <c r="H178" s="220">
        <v>9</v>
      </c>
      <c r="I178" s="221"/>
      <c r="J178" s="222">
        <f>ROUND(I178*H178,2)</f>
        <v>0</v>
      </c>
      <c r="K178" s="218" t="s">
        <v>19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308</v>
      </c>
      <c r="AT178" s="227" t="s">
        <v>184</v>
      </c>
      <c r="AU178" s="227" t="s">
        <v>80</v>
      </c>
      <c r="AY178" s="20" t="s">
        <v>182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78</v>
      </c>
      <c r="BK178" s="228">
        <f>ROUND(I178*H178,2)</f>
        <v>0</v>
      </c>
      <c r="BL178" s="20" t="s">
        <v>308</v>
      </c>
      <c r="BM178" s="227" t="s">
        <v>12202</v>
      </c>
    </row>
    <row r="179" s="12" customFormat="1" ht="22.8" customHeight="1">
      <c r="A179" s="12"/>
      <c r="B179" s="200"/>
      <c r="C179" s="201"/>
      <c r="D179" s="202" t="s">
        <v>70</v>
      </c>
      <c r="E179" s="214" t="s">
        <v>3125</v>
      </c>
      <c r="F179" s="214" t="s">
        <v>3126</v>
      </c>
      <c r="G179" s="201"/>
      <c r="H179" s="201"/>
      <c r="I179" s="204"/>
      <c r="J179" s="215">
        <f>BK179</f>
        <v>0</v>
      </c>
      <c r="K179" s="201"/>
      <c r="L179" s="206"/>
      <c r="M179" s="207"/>
      <c r="N179" s="208"/>
      <c r="O179" s="208"/>
      <c r="P179" s="209">
        <f>SUM(P180:P194)</f>
        <v>0</v>
      </c>
      <c r="Q179" s="208"/>
      <c r="R179" s="209">
        <f>SUM(R180:R194)</f>
        <v>0</v>
      </c>
      <c r="S179" s="208"/>
      <c r="T179" s="210">
        <f>SUM(T180:T194)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78</v>
      </c>
      <c r="AT179" s="212" t="s">
        <v>70</v>
      </c>
      <c r="AU179" s="212" t="s">
        <v>78</v>
      </c>
      <c r="AY179" s="211" t="s">
        <v>182</v>
      </c>
      <c r="BK179" s="213">
        <f>SUM(BK180:BK194)</f>
        <v>0</v>
      </c>
    </row>
    <row r="180" s="2" customFormat="1" ht="16.5" customHeight="1">
      <c r="A180" s="41"/>
      <c r="B180" s="42"/>
      <c r="C180" s="216" t="s">
        <v>328</v>
      </c>
      <c r="D180" s="216" t="s">
        <v>184</v>
      </c>
      <c r="E180" s="217" t="s">
        <v>11798</v>
      </c>
      <c r="F180" s="218" t="s">
        <v>11799</v>
      </c>
      <c r="G180" s="219" t="s">
        <v>5862</v>
      </c>
      <c r="H180" s="220">
        <v>19317</v>
      </c>
      <c r="I180" s="221"/>
      <c r="J180" s="222">
        <f>ROUND(I180*H180,2)</f>
        <v>0</v>
      </c>
      <c r="K180" s="218" t="s">
        <v>19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189</v>
      </c>
      <c r="AT180" s="227" t="s">
        <v>184</v>
      </c>
      <c r="AU180" s="227" t="s">
        <v>80</v>
      </c>
      <c r="AY180" s="20" t="s">
        <v>182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189</v>
      </c>
      <c r="BM180" s="227" t="s">
        <v>12203</v>
      </c>
    </row>
    <row r="181" s="14" customFormat="1">
      <c r="A181" s="14"/>
      <c r="B181" s="245"/>
      <c r="C181" s="246"/>
      <c r="D181" s="236" t="s">
        <v>193</v>
      </c>
      <c r="E181" s="247" t="s">
        <v>19</v>
      </c>
      <c r="F181" s="248" t="s">
        <v>12204</v>
      </c>
      <c r="G181" s="246"/>
      <c r="H181" s="249">
        <v>18110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193</v>
      </c>
      <c r="AU181" s="255" t="s">
        <v>80</v>
      </c>
      <c r="AV181" s="14" t="s">
        <v>80</v>
      </c>
      <c r="AW181" s="14" t="s">
        <v>195</v>
      </c>
      <c r="AX181" s="14" t="s">
        <v>71</v>
      </c>
      <c r="AY181" s="255" t="s">
        <v>182</v>
      </c>
    </row>
    <row r="182" s="14" customFormat="1">
      <c r="A182" s="14"/>
      <c r="B182" s="245"/>
      <c r="C182" s="246"/>
      <c r="D182" s="236" t="s">
        <v>193</v>
      </c>
      <c r="E182" s="247" t="s">
        <v>19</v>
      </c>
      <c r="F182" s="248" t="s">
        <v>12205</v>
      </c>
      <c r="G182" s="246"/>
      <c r="H182" s="249">
        <v>1207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193</v>
      </c>
      <c r="AU182" s="255" t="s">
        <v>80</v>
      </c>
      <c r="AV182" s="14" t="s">
        <v>80</v>
      </c>
      <c r="AW182" s="14" t="s">
        <v>195</v>
      </c>
      <c r="AX182" s="14" t="s">
        <v>71</v>
      </c>
      <c r="AY182" s="255" t="s">
        <v>182</v>
      </c>
    </row>
    <row r="183" s="2" customFormat="1" ht="44.25" customHeight="1">
      <c r="A183" s="41"/>
      <c r="B183" s="42"/>
      <c r="C183" s="216" t="s">
        <v>334</v>
      </c>
      <c r="D183" s="216" t="s">
        <v>184</v>
      </c>
      <c r="E183" s="217" t="s">
        <v>11802</v>
      </c>
      <c r="F183" s="218" t="s">
        <v>11803</v>
      </c>
      <c r="G183" s="219" t="s">
        <v>256</v>
      </c>
      <c r="H183" s="220">
        <v>81.831000000000003</v>
      </c>
      <c r="I183" s="221"/>
      <c r="J183" s="222">
        <f>ROUND(I183*H183,2)</f>
        <v>0</v>
      </c>
      <c r="K183" s="218" t="s">
        <v>188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189</v>
      </c>
      <c r="AT183" s="227" t="s">
        <v>184</v>
      </c>
      <c r="AU183" s="227" t="s">
        <v>80</v>
      </c>
      <c r="AY183" s="20" t="s">
        <v>182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189</v>
      </c>
      <c r="BM183" s="227" t="s">
        <v>12206</v>
      </c>
    </row>
    <row r="184" s="2" customFormat="1">
      <c r="A184" s="41"/>
      <c r="B184" s="42"/>
      <c r="C184" s="43"/>
      <c r="D184" s="229" t="s">
        <v>191</v>
      </c>
      <c r="E184" s="43"/>
      <c r="F184" s="230" t="s">
        <v>11805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191</v>
      </c>
      <c r="AU184" s="20" t="s">
        <v>80</v>
      </c>
    </row>
    <row r="185" s="2" customFormat="1" ht="33" customHeight="1">
      <c r="A185" s="41"/>
      <c r="B185" s="42"/>
      <c r="C185" s="216" t="s">
        <v>7</v>
      </c>
      <c r="D185" s="216" t="s">
        <v>184</v>
      </c>
      <c r="E185" s="217" t="s">
        <v>3173</v>
      </c>
      <c r="F185" s="218" t="s">
        <v>3174</v>
      </c>
      <c r="G185" s="219" t="s">
        <v>256</v>
      </c>
      <c r="H185" s="220">
        <v>81.831000000000003</v>
      </c>
      <c r="I185" s="221"/>
      <c r="J185" s="222">
        <f>ROUND(I185*H185,2)</f>
        <v>0</v>
      </c>
      <c r="K185" s="218" t="s">
        <v>188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189</v>
      </c>
      <c r="AT185" s="227" t="s">
        <v>184</v>
      </c>
      <c r="AU185" s="227" t="s">
        <v>80</v>
      </c>
      <c r="AY185" s="20" t="s">
        <v>182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189</v>
      </c>
      <c r="BM185" s="227" t="s">
        <v>12207</v>
      </c>
    </row>
    <row r="186" s="2" customFormat="1">
      <c r="A186" s="41"/>
      <c r="B186" s="42"/>
      <c r="C186" s="43"/>
      <c r="D186" s="229" t="s">
        <v>191</v>
      </c>
      <c r="E186" s="43"/>
      <c r="F186" s="230" t="s">
        <v>12208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191</v>
      </c>
      <c r="AU186" s="20" t="s">
        <v>80</v>
      </c>
    </row>
    <row r="187" s="2" customFormat="1" ht="44.25" customHeight="1">
      <c r="A187" s="41"/>
      <c r="B187" s="42"/>
      <c r="C187" s="216" t="s">
        <v>347</v>
      </c>
      <c r="D187" s="216" t="s">
        <v>184</v>
      </c>
      <c r="E187" s="217" t="s">
        <v>3179</v>
      </c>
      <c r="F187" s="218" t="s">
        <v>3180</v>
      </c>
      <c r="G187" s="219" t="s">
        <v>256</v>
      </c>
      <c r="H187" s="220">
        <v>490.98599999999999</v>
      </c>
      <c r="I187" s="221"/>
      <c r="J187" s="222">
        <f>ROUND(I187*H187,2)</f>
        <v>0</v>
      </c>
      <c r="K187" s="218" t="s">
        <v>188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189</v>
      </c>
      <c r="AT187" s="227" t="s">
        <v>184</v>
      </c>
      <c r="AU187" s="227" t="s">
        <v>80</v>
      </c>
      <c r="AY187" s="20" t="s">
        <v>182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189</v>
      </c>
      <c r="BM187" s="227" t="s">
        <v>12209</v>
      </c>
    </row>
    <row r="188" s="2" customFormat="1">
      <c r="A188" s="41"/>
      <c r="B188" s="42"/>
      <c r="C188" s="43"/>
      <c r="D188" s="229" t="s">
        <v>191</v>
      </c>
      <c r="E188" s="43"/>
      <c r="F188" s="230" t="s">
        <v>3182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191</v>
      </c>
      <c r="AU188" s="20" t="s">
        <v>80</v>
      </c>
    </row>
    <row r="189" s="14" customFormat="1">
      <c r="A189" s="14"/>
      <c r="B189" s="245"/>
      <c r="C189" s="246"/>
      <c r="D189" s="236" t="s">
        <v>193</v>
      </c>
      <c r="E189" s="246"/>
      <c r="F189" s="248" t="s">
        <v>12210</v>
      </c>
      <c r="G189" s="246"/>
      <c r="H189" s="249">
        <v>490.98599999999999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193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182</v>
      </c>
    </row>
    <row r="190" s="2" customFormat="1" ht="37.8" customHeight="1">
      <c r="A190" s="41"/>
      <c r="B190" s="42"/>
      <c r="C190" s="216" t="s">
        <v>354</v>
      </c>
      <c r="D190" s="216" t="s">
        <v>184</v>
      </c>
      <c r="E190" s="217" t="s">
        <v>3195</v>
      </c>
      <c r="F190" s="218" t="s">
        <v>3196</v>
      </c>
      <c r="G190" s="219" t="s">
        <v>256</v>
      </c>
      <c r="H190" s="220">
        <v>41.637999999999998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189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189</v>
      </c>
      <c r="BM190" s="227" t="s">
        <v>12211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3198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2" customFormat="1" ht="49.05" customHeight="1">
      <c r="A192" s="41"/>
      <c r="B192" s="42"/>
      <c r="C192" s="216" t="s">
        <v>360</v>
      </c>
      <c r="D192" s="216" t="s">
        <v>184</v>
      </c>
      <c r="E192" s="217" t="s">
        <v>3226</v>
      </c>
      <c r="F192" s="218" t="s">
        <v>3227</v>
      </c>
      <c r="G192" s="219" t="s">
        <v>256</v>
      </c>
      <c r="H192" s="220">
        <v>18.954999999999998</v>
      </c>
      <c r="I192" s="221"/>
      <c r="J192" s="222">
        <f>ROUND(I192*H192,2)</f>
        <v>0</v>
      </c>
      <c r="K192" s="218" t="s">
        <v>188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189</v>
      </c>
      <c r="AT192" s="227" t="s">
        <v>184</v>
      </c>
      <c r="AU192" s="227" t="s">
        <v>80</v>
      </c>
      <c r="AY192" s="20" t="s">
        <v>182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189</v>
      </c>
      <c r="BM192" s="227" t="s">
        <v>12212</v>
      </c>
    </row>
    <row r="193" s="2" customFormat="1">
      <c r="A193" s="41"/>
      <c r="B193" s="42"/>
      <c r="C193" s="43"/>
      <c r="D193" s="229" t="s">
        <v>191</v>
      </c>
      <c r="E193" s="43"/>
      <c r="F193" s="230" t="s">
        <v>3229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191</v>
      </c>
      <c r="AU193" s="20" t="s">
        <v>80</v>
      </c>
    </row>
    <row r="194" s="14" customFormat="1">
      <c r="A194" s="14"/>
      <c r="B194" s="245"/>
      <c r="C194" s="246"/>
      <c r="D194" s="236" t="s">
        <v>193</v>
      </c>
      <c r="E194" s="247" t="s">
        <v>19</v>
      </c>
      <c r="F194" s="248" t="s">
        <v>12213</v>
      </c>
      <c r="G194" s="246"/>
      <c r="H194" s="249">
        <v>18.955000000000005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195</v>
      </c>
      <c r="AX194" s="14" t="s">
        <v>71</v>
      </c>
      <c r="AY194" s="255" t="s">
        <v>182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3231</v>
      </c>
      <c r="F195" s="214" t="s">
        <v>3232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SUM(P196:P200)</f>
        <v>0</v>
      </c>
      <c r="Q195" s="208"/>
      <c r="R195" s="209">
        <f>SUM(R196:R200)</f>
        <v>0</v>
      </c>
      <c r="S195" s="208"/>
      <c r="T195" s="210">
        <f>SUM(T196:T200)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182</v>
      </c>
      <c r="BK195" s="213">
        <f>SUM(BK196:BK200)</f>
        <v>0</v>
      </c>
    </row>
    <row r="196" s="2" customFormat="1" ht="66.75" customHeight="1">
      <c r="A196" s="41"/>
      <c r="B196" s="42"/>
      <c r="C196" s="216" t="s">
        <v>365</v>
      </c>
      <c r="D196" s="216" t="s">
        <v>184</v>
      </c>
      <c r="E196" s="217" t="s">
        <v>3234</v>
      </c>
      <c r="F196" s="218" t="s">
        <v>3235</v>
      </c>
      <c r="G196" s="219" t="s">
        <v>256</v>
      </c>
      <c r="H196" s="220">
        <v>18.972999999999999</v>
      </c>
      <c r="I196" s="221"/>
      <c r="J196" s="222">
        <f>ROUND(I196*H196,2)</f>
        <v>0</v>
      </c>
      <c r="K196" s="218" t="s">
        <v>188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189</v>
      </c>
      <c r="AT196" s="227" t="s">
        <v>184</v>
      </c>
      <c r="AU196" s="227" t="s">
        <v>80</v>
      </c>
      <c r="AY196" s="20" t="s">
        <v>182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189</v>
      </c>
      <c r="BM196" s="227" t="s">
        <v>12214</v>
      </c>
    </row>
    <row r="197" s="2" customFormat="1">
      <c r="A197" s="41"/>
      <c r="B197" s="42"/>
      <c r="C197" s="43"/>
      <c r="D197" s="229" t="s">
        <v>191</v>
      </c>
      <c r="E197" s="43"/>
      <c r="F197" s="230" t="s">
        <v>3237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191</v>
      </c>
      <c r="AU197" s="20" t="s">
        <v>80</v>
      </c>
    </row>
    <row r="198" s="2" customFormat="1" ht="66.75" customHeight="1">
      <c r="A198" s="41"/>
      <c r="B198" s="42"/>
      <c r="C198" s="216" t="s">
        <v>372</v>
      </c>
      <c r="D198" s="216" t="s">
        <v>184</v>
      </c>
      <c r="E198" s="217" t="s">
        <v>3240</v>
      </c>
      <c r="F198" s="218" t="s">
        <v>3241</v>
      </c>
      <c r="G198" s="219" t="s">
        <v>256</v>
      </c>
      <c r="H198" s="220">
        <v>42.362000000000002</v>
      </c>
      <c r="I198" s="221"/>
      <c r="J198" s="222">
        <f>ROUND(I198*H198,2)</f>
        <v>0</v>
      </c>
      <c r="K198" s="218" t="s">
        <v>188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189</v>
      </c>
      <c r="AT198" s="227" t="s">
        <v>184</v>
      </c>
      <c r="AU198" s="227" t="s">
        <v>80</v>
      </c>
      <c r="AY198" s="20" t="s">
        <v>182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189</v>
      </c>
      <c r="BM198" s="227" t="s">
        <v>12215</v>
      </c>
    </row>
    <row r="199" s="2" customFormat="1">
      <c r="A199" s="41"/>
      <c r="B199" s="42"/>
      <c r="C199" s="43"/>
      <c r="D199" s="229" t="s">
        <v>191</v>
      </c>
      <c r="E199" s="43"/>
      <c r="F199" s="230" t="s">
        <v>3243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191</v>
      </c>
      <c r="AU199" s="20" t="s">
        <v>80</v>
      </c>
    </row>
    <row r="200" s="14" customFormat="1">
      <c r="A200" s="14"/>
      <c r="B200" s="245"/>
      <c r="C200" s="246"/>
      <c r="D200" s="236" t="s">
        <v>193</v>
      </c>
      <c r="E200" s="247" t="s">
        <v>19</v>
      </c>
      <c r="F200" s="248" t="s">
        <v>12216</v>
      </c>
      <c r="G200" s="246"/>
      <c r="H200" s="249">
        <v>42.362000000000002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193</v>
      </c>
      <c r="AU200" s="255" t="s">
        <v>80</v>
      </c>
      <c r="AV200" s="14" t="s">
        <v>80</v>
      </c>
      <c r="AW200" s="14" t="s">
        <v>195</v>
      </c>
      <c r="AX200" s="14" t="s">
        <v>71</v>
      </c>
      <c r="AY200" s="255" t="s">
        <v>182</v>
      </c>
    </row>
    <row r="201" s="12" customFormat="1" ht="25.92" customHeight="1">
      <c r="A201" s="12"/>
      <c r="B201" s="200"/>
      <c r="C201" s="201"/>
      <c r="D201" s="202" t="s">
        <v>70</v>
      </c>
      <c r="E201" s="203" t="s">
        <v>3251</v>
      </c>
      <c r="F201" s="203" t="s">
        <v>3252</v>
      </c>
      <c r="G201" s="201"/>
      <c r="H201" s="201"/>
      <c r="I201" s="204"/>
      <c r="J201" s="205">
        <f>BK201</f>
        <v>0</v>
      </c>
      <c r="K201" s="201"/>
      <c r="L201" s="206"/>
      <c r="M201" s="207"/>
      <c r="N201" s="208"/>
      <c r="O201" s="208"/>
      <c r="P201" s="209">
        <f>P202+P221+P229+P273+P557+P664</f>
        <v>0</v>
      </c>
      <c r="Q201" s="208"/>
      <c r="R201" s="209">
        <f>R202+R221+R229+R273+R557+R664</f>
        <v>108.11298274160001</v>
      </c>
      <c r="S201" s="208"/>
      <c r="T201" s="210">
        <f>T202+T221+T229+T273+T557+T664</f>
        <v>64.634538219999996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80</v>
      </c>
      <c r="AT201" s="212" t="s">
        <v>70</v>
      </c>
      <c r="AU201" s="212" t="s">
        <v>71</v>
      </c>
      <c r="AY201" s="211" t="s">
        <v>182</v>
      </c>
      <c r="BK201" s="213">
        <f>BK202+BK221+BK229+BK273+BK557+BK664</f>
        <v>0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4860</v>
      </c>
      <c r="F202" s="214" t="s">
        <v>12217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SUM(P203:P220)</f>
        <v>0</v>
      </c>
      <c r="Q202" s="208"/>
      <c r="R202" s="209">
        <f>SUM(R203:R220)</f>
        <v>1.9311810599999999</v>
      </c>
      <c r="S202" s="208"/>
      <c r="T202" s="210">
        <f>SUM(T203:T220)</f>
        <v>1.7536609199999997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78</v>
      </c>
      <c r="AY202" s="211" t="s">
        <v>182</v>
      </c>
      <c r="BK202" s="213">
        <f>SUM(BK203:BK220)</f>
        <v>0</v>
      </c>
    </row>
    <row r="203" s="2" customFormat="1" ht="33" customHeight="1">
      <c r="A203" s="41"/>
      <c r="B203" s="42"/>
      <c r="C203" s="216" t="s">
        <v>380</v>
      </c>
      <c r="D203" s="216" t="s">
        <v>184</v>
      </c>
      <c r="E203" s="217" t="s">
        <v>12218</v>
      </c>
      <c r="F203" s="218" t="s">
        <v>12219</v>
      </c>
      <c r="G203" s="219" t="s">
        <v>283</v>
      </c>
      <c r="H203" s="220">
        <v>319.69799999999998</v>
      </c>
      <c r="I203" s="221"/>
      <c r="J203" s="222">
        <f>ROUND(I203*H203,2)</f>
        <v>0</v>
      </c>
      <c r="K203" s="218" t="s">
        <v>188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308</v>
      </c>
      <c r="AT203" s="227" t="s">
        <v>184</v>
      </c>
      <c r="AU203" s="227" t="s">
        <v>80</v>
      </c>
      <c r="AY203" s="20" t="s">
        <v>182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308</v>
      </c>
      <c r="BM203" s="227" t="s">
        <v>12220</v>
      </c>
    </row>
    <row r="204" s="2" customFormat="1">
      <c r="A204" s="41"/>
      <c r="B204" s="42"/>
      <c r="C204" s="43"/>
      <c r="D204" s="229" t="s">
        <v>191</v>
      </c>
      <c r="E204" s="43"/>
      <c r="F204" s="230" t="s">
        <v>12221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191</v>
      </c>
      <c r="AU204" s="20" t="s">
        <v>80</v>
      </c>
    </row>
    <row r="205" s="14" customFormat="1">
      <c r="A205" s="14"/>
      <c r="B205" s="245"/>
      <c r="C205" s="246"/>
      <c r="D205" s="236" t="s">
        <v>193</v>
      </c>
      <c r="E205" s="247" t="s">
        <v>19</v>
      </c>
      <c r="F205" s="248" t="s">
        <v>12222</v>
      </c>
      <c r="G205" s="246"/>
      <c r="H205" s="249">
        <v>319.69799999999998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193</v>
      </c>
      <c r="AU205" s="255" t="s">
        <v>80</v>
      </c>
      <c r="AV205" s="14" t="s">
        <v>80</v>
      </c>
      <c r="AW205" s="14" t="s">
        <v>195</v>
      </c>
      <c r="AX205" s="14" t="s">
        <v>71</v>
      </c>
      <c r="AY205" s="255" t="s">
        <v>182</v>
      </c>
    </row>
    <row r="206" s="2" customFormat="1" ht="49.05" customHeight="1">
      <c r="A206" s="41"/>
      <c r="B206" s="42"/>
      <c r="C206" s="278" t="s">
        <v>386</v>
      </c>
      <c r="D206" s="278" t="s">
        <v>296</v>
      </c>
      <c r="E206" s="279" t="s">
        <v>12223</v>
      </c>
      <c r="F206" s="280" t="s">
        <v>12224</v>
      </c>
      <c r="G206" s="281" t="s">
        <v>283</v>
      </c>
      <c r="H206" s="282">
        <v>372.608</v>
      </c>
      <c r="I206" s="283"/>
      <c r="J206" s="284">
        <f>ROUND(I206*H206,2)</f>
        <v>0</v>
      </c>
      <c r="K206" s="280" t="s">
        <v>188</v>
      </c>
      <c r="L206" s="285"/>
      <c r="M206" s="286" t="s">
        <v>19</v>
      </c>
      <c r="N206" s="287" t="s">
        <v>42</v>
      </c>
      <c r="O206" s="87"/>
      <c r="P206" s="225">
        <f>O206*H206</f>
        <v>0</v>
      </c>
      <c r="Q206" s="225">
        <v>0.0047999999999999996</v>
      </c>
      <c r="R206" s="225">
        <f>Q206*H206</f>
        <v>1.7885183999999998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410</v>
      </c>
      <c r="AT206" s="227" t="s">
        <v>296</v>
      </c>
      <c r="AU206" s="227" t="s">
        <v>80</v>
      </c>
      <c r="AY206" s="20" t="s">
        <v>182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12225</v>
      </c>
    </row>
    <row r="207" s="14" customFormat="1">
      <c r="A207" s="14"/>
      <c r="B207" s="245"/>
      <c r="C207" s="246"/>
      <c r="D207" s="236" t="s">
        <v>193</v>
      </c>
      <c r="E207" s="246"/>
      <c r="F207" s="248" t="s">
        <v>12226</v>
      </c>
      <c r="G207" s="246"/>
      <c r="H207" s="249">
        <v>372.608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193</v>
      </c>
      <c r="AU207" s="255" t="s">
        <v>80</v>
      </c>
      <c r="AV207" s="14" t="s">
        <v>80</v>
      </c>
      <c r="AW207" s="14" t="s">
        <v>4</v>
      </c>
      <c r="AX207" s="14" t="s">
        <v>78</v>
      </c>
      <c r="AY207" s="255" t="s">
        <v>182</v>
      </c>
    </row>
    <row r="208" s="2" customFormat="1" ht="33" customHeight="1">
      <c r="A208" s="41"/>
      <c r="B208" s="42"/>
      <c r="C208" s="216" t="s">
        <v>392</v>
      </c>
      <c r="D208" s="216" t="s">
        <v>184</v>
      </c>
      <c r="E208" s="217" t="s">
        <v>12227</v>
      </c>
      <c r="F208" s="218" t="s">
        <v>12228</v>
      </c>
      <c r="G208" s="219" t="s">
        <v>283</v>
      </c>
      <c r="H208" s="220">
        <v>529.59199999999998</v>
      </c>
      <c r="I208" s="221"/>
      <c r="J208" s="222">
        <f>ROUND(I208*H208,2)</f>
        <v>0</v>
      </c>
      <c r="K208" s="218" t="s">
        <v>188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0.00066</v>
      </c>
      <c r="T208" s="226">
        <f>S208*H208</f>
        <v>0.34953071999999996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184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12229</v>
      </c>
    </row>
    <row r="209" s="2" customFormat="1">
      <c r="A209" s="41"/>
      <c r="B209" s="42"/>
      <c r="C209" s="43"/>
      <c r="D209" s="229" t="s">
        <v>191</v>
      </c>
      <c r="E209" s="43"/>
      <c r="F209" s="230" t="s">
        <v>12230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191</v>
      </c>
      <c r="AU209" s="20" t="s">
        <v>80</v>
      </c>
    </row>
    <row r="210" s="14" customFormat="1">
      <c r="A210" s="14"/>
      <c r="B210" s="245"/>
      <c r="C210" s="246"/>
      <c r="D210" s="236" t="s">
        <v>193</v>
      </c>
      <c r="E210" s="247" t="s">
        <v>19</v>
      </c>
      <c r="F210" s="248" t="s">
        <v>12231</v>
      </c>
      <c r="G210" s="246"/>
      <c r="H210" s="249">
        <v>529.59199999999998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193</v>
      </c>
      <c r="AU210" s="255" t="s">
        <v>80</v>
      </c>
      <c r="AV210" s="14" t="s">
        <v>80</v>
      </c>
      <c r="AW210" s="14" t="s">
        <v>195</v>
      </c>
      <c r="AX210" s="14" t="s">
        <v>71</v>
      </c>
      <c r="AY210" s="255" t="s">
        <v>182</v>
      </c>
    </row>
    <row r="211" s="2" customFormat="1" ht="24.15" customHeight="1">
      <c r="A211" s="41"/>
      <c r="B211" s="42"/>
      <c r="C211" s="216" t="s">
        <v>398</v>
      </c>
      <c r="D211" s="216" t="s">
        <v>184</v>
      </c>
      <c r="E211" s="217" t="s">
        <v>12232</v>
      </c>
      <c r="F211" s="218" t="s">
        <v>12233</v>
      </c>
      <c r="G211" s="219" t="s">
        <v>283</v>
      </c>
      <c r="H211" s="220">
        <v>63.561999999999998</v>
      </c>
      <c r="I211" s="221"/>
      <c r="J211" s="222">
        <f>ROUND(I211*H211,2)</f>
        <v>0</v>
      </c>
      <c r="K211" s="218" t="s">
        <v>188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3.0000000000000001E-05</v>
      </c>
      <c r="R211" s="225">
        <f>Q211*H211</f>
        <v>0.00190686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308</v>
      </c>
      <c r="AT211" s="227" t="s">
        <v>184</v>
      </c>
      <c r="AU211" s="227" t="s">
        <v>80</v>
      </c>
      <c r="AY211" s="20" t="s">
        <v>182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12234</v>
      </c>
    </row>
    <row r="212" s="2" customFormat="1">
      <c r="A212" s="41"/>
      <c r="B212" s="42"/>
      <c r="C212" s="43"/>
      <c r="D212" s="229" t="s">
        <v>191</v>
      </c>
      <c r="E212" s="43"/>
      <c r="F212" s="230" t="s">
        <v>12235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191</v>
      </c>
      <c r="AU212" s="20" t="s">
        <v>80</v>
      </c>
    </row>
    <row r="213" s="14" customFormat="1">
      <c r="A213" s="14"/>
      <c r="B213" s="245"/>
      <c r="C213" s="246"/>
      <c r="D213" s="236" t="s">
        <v>193</v>
      </c>
      <c r="E213" s="247" t="s">
        <v>19</v>
      </c>
      <c r="F213" s="248" t="s">
        <v>12236</v>
      </c>
      <c r="G213" s="246"/>
      <c r="H213" s="249">
        <v>63.562010000000001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193</v>
      </c>
      <c r="AU213" s="255" t="s">
        <v>80</v>
      </c>
      <c r="AV213" s="14" t="s">
        <v>80</v>
      </c>
      <c r="AW213" s="14" t="s">
        <v>195</v>
      </c>
      <c r="AX213" s="14" t="s">
        <v>71</v>
      </c>
      <c r="AY213" s="255" t="s">
        <v>182</v>
      </c>
    </row>
    <row r="214" s="2" customFormat="1" ht="24.15" customHeight="1">
      <c r="A214" s="41"/>
      <c r="B214" s="42"/>
      <c r="C214" s="278" t="s">
        <v>404</v>
      </c>
      <c r="D214" s="278" t="s">
        <v>296</v>
      </c>
      <c r="E214" s="279" t="s">
        <v>12237</v>
      </c>
      <c r="F214" s="280" t="s">
        <v>12238</v>
      </c>
      <c r="G214" s="281" t="s">
        <v>283</v>
      </c>
      <c r="H214" s="282">
        <v>74.081999999999994</v>
      </c>
      <c r="I214" s="283"/>
      <c r="J214" s="284">
        <f>ROUND(I214*H214,2)</f>
        <v>0</v>
      </c>
      <c r="K214" s="280" t="s">
        <v>188</v>
      </c>
      <c r="L214" s="285"/>
      <c r="M214" s="286" t="s">
        <v>19</v>
      </c>
      <c r="N214" s="287" t="s">
        <v>42</v>
      </c>
      <c r="O214" s="87"/>
      <c r="P214" s="225">
        <f>O214*H214</f>
        <v>0</v>
      </c>
      <c r="Q214" s="225">
        <v>0.0019</v>
      </c>
      <c r="R214" s="225">
        <f>Q214*H214</f>
        <v>0.14075579999999999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410</v>
      </c>
      <c r="AT214" s="227" t="s">
        <v>296</v>
      </c>
      <c r="AU214" s="227" t="s">
        <v>80</v>
      </c>
      <c r="AY214" s="20" t="s">
        <v>182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12239</v>
      </c>
    </row>
    <row r="215" s="14" customFormat="1">
      <c r="A215" s="14"/>
      <c r="B215" s="245"/>
      <c r="C215" s="246"/>
      <c r="D215" s="236" t="s">
        <v>193</v>
      </c>
      <c r="E215" s="246"/>
      <c r="F215" s="248" t="s">
        <v>12240</v>
      </c>
      <c r="G215" s="246"/>
      <c r="H215" s="249">
        <v>74.081999999999994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193</v>
      </c>
      <c r="AU215" s="255" t="s">
        <v>80</v>
      </c>
      <c r="AV215" s="14" t="s">
        <v>80</v>
      </c>
      <c r="AW215" s="14" t="s">
        <v>4</v>
      </c>
      <c r="AX215" s="14" t="s">
        <v>78</v>
      </c>
      <c r="AY215" s="255" t="s">
        <v>182</v>
      </c>
    </row>
    <row r="216" s="2" customFormat="1" ht="33" customHeight="1">
      <c r="A216" s="41"/>
      <c r="B216" s="42"/>
      <c r="C216" s="216" t="s">
        <v>410</v>
      </c>
      <c r="D216" s="216" t="s">
        <v>184</v>
      </c>
      <c r="E216" s="217" t="s">
        <v>12241</v>
      </c>
      <c r="F216" s="218" t="s">
        <v>12242</v>
      </c>
      <c r="G216" s="219" t="s">
        <v>283</v>
      </c>
      <c r="H216" s="220">
        <v>2127.4699999999998</v>
      </c>
      <c r="I216" s="221"/>
      <c r="J216" s="222">
        <f>ROUND(I216*H216,2)</f>
        <v>0</v>
      </c>
      <c r="K216" s="218" t="s">
        <v>188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0.00066</v>
      </c>
      <c r="T216" s="226">
        <f>S216*H216</f>
        <v>1.4041301999999998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308</v>
      </c>
      <c r="AT216" s="227" t="s">
        <v>184</v>
      </c>
      <c r="AU216" s="227" t="s">
        <v>80</v>
      </c>
      <c r="AY216" s="20" t="s">
        <v>182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12243</v>
      </c>
    </row>
    <row r="217" s="2" customFormat="1">
      <c r="A217" s="41"/>
      <c r="B217" s="42"/>
      <c r="C217" s="43"/>
      <c r="D217" s="229" t="s">
        <v>191</v>
      </c>
      <c r="E217" s="43"/>
      <c r="F217" s="230" t="s">
        <v>12244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191</v>
      </c>
      <c r="AU217" s="20" t="s">
        <v>80</v>
      </c>
    </row>
    <row r="218" s="14" customFormat="1">
      <c r="A218" s="14"/>
      <c r="B218" s="245"/>
      <c r="C218" s="246"/>
      <c r="D218" s="236" t="s">
        <v>193</v>
      </c>
      <c r="E218" s="247" t="s">
        <v>19</v>
      </c>
      <c r="F218" s="248" t="s">
        <v>12245</v>
      </c>
      <c r="G218" s="246"/>
      <c r="H218" s="249">
        <v>2127.4699999999998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193</v>
      </c>
      <c r="AU218" s="255" t="s">
        <v>80</v>
      </c>
      <c r="AV218" s="14" t="s">
        <v>80</v>
      </c>
      <c r="AW218" s="14" t="s">
        <v>195</v>
      </c>
      <c r="AX218" s="14" t="s">
        <v>71</v>
      </c>
      <c r="AY218" s="255" t="s">
        <v>182</v>
      </c>
    </row>
    <row r="219" s="2" customFormat="1" ht="49.05" customHeight="1">
      <c r="A219" s="41"/>
      <c r="B219" s="42"/>
      <c r="C219" s="216" t="s">
        <v>417</v>
      </c>
      <c r="D219" s="216" t="s">
        <v>184</v>
      </c>
      <c r="E219" s="217" t="s">
        <v>12246</v>
      </c>
      <c r="F219" s="218" t="s">
        <v>12247</v>
      </c>
      <c r="G219" s="219" t="s">
        <v>256</v>
      </c>
      <c r="H219" s="220">
        <v>1.9310000000000001</v>
      </c>
      <c r="I219" s="221"/>
      <c r="J219" s="222">
        <f>ROUND(I219*H219,2)</f>
        <v>0</v>
      </c>
      <c r="K219" s="218" t="s">
        <v>188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184</v>
      </c>
      <c r="AU219" s="227" t="s">
        <v>80</v>
      </c>
      <c r="AY219" s="20" t="s">
        <v>182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12248</v>
      </c>
    </row>
    <row r="220" s="2" customFormat="1">
      <c r="A220" s="41"/>
      <c r="B220" s="42"/>
      <c r="C220" s="43"/>
      <c r="D220" s="229" t="s">
        <v>191</v>
      </c>
      <c r="E220" s="43"/>
      <c r="F220" s="230" t="s">
        <v>12249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191</v>
      </c>
      <c r="AU220" s="20" t="s">
        <v>80</v>
      </c>
    </row>
    <row r="221" s="12" customFormat="1" ht="22.8" customHeight="1">
      <c r="A221" s="12"/>
      <c r="B221" s="200"/>
      <c r="C221" s="201"/>
      <c r="D221" s="202" t="s">
        <v>70</v>
      </c>
      <c r="E221" s="214" t="s">
        <v>3403</v>
      </c>
      <c r="F221" s="214" t="s">
        <v>3404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SUM(P222:P228)</f>
        <v>0</v>
      </c>
      <c r="Q221" s="208"/>
      <c r="R221" s="209">
        <f>SUM(R222:R228)</f>
        <v>0.046894180000000001</v>
      </c>
      <c r="S221" s="208"/>
      <c r="T221" s="210">
        <f>SUM(T222:T228)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80</v>
      </c>
      <c r="AT221" s="212" t="s">
        <v>70</v>
      </c>
      <c r="AU221" s="212" t="s">
        <v>78</v>
      </c>
      <c r="AY221" s="211" t="s">
        <v>182</v>
      </c>
      <c r="BK221" s="213">
        <f>SUM(BK222:BK228)</f>
        <v>0</v>
      </c>
    </row>
    <row r="222" s="2" customFormat="1" ht="33" customHeight="1">
      <c r="A222" s="41"/>
      <c r="B222" s="42"/>
      <c r="C222" s="216" t="s">
        <v>422</v>
      </c>
      <c r="D222" s="216" t="s">
        <v>184</v>
      </c>
      <c r="E222" s="217" t="s">
        <v>12250</v>
      </c>
      <c r="F222" s="218" t="s">
        <v>12251</v>
      </c>
      <c r="G222" s="219" t="s">
        <v>304</v>
      </c>
      <c r="H222" s="220">
        <v>109.31</v>
      </c>
      <c r="I222" s="221"/>
      <c r="J222" s="222">
        <f>ROUND(I222*H222,2)</f>
        <v>0</v>
      </c>
      <c r="K222" s="218" t="s">
        <v>188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3.0000000000000001E-05</v>
      </c>
      <c r="R222" s="225">
        <f>Q222*H222</f>
        <v>0.0032793000000000002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184</v>
      </c>
      <c r="AU222" s="227" t="s">
        <v>80</v>
      </c>
      <c r="AY222" s="20" t="s">
        <v>182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12252</v>
      </c>
    </row>
    <row r="223" s="2" customFormat="1">
      <c r="A223" s="41"/>
      <c r="B223" s="42"/>
      <c r="C223" s="43"/>
      <c r="D223" s="229" t="s">
        <v>191</v>
      </c>
      <c r="E223" s="43"/>
      <c r="F223" s="230" t="s">
        <v>12253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191</v>
      </c>
      <c r="AU223" s="20" t="s">
        <v>80</v>
      </c>
    </row>
    <row r="224" s="14" customFormat="1">
      <c r="A224" s="14"/>
      <c r="B224" s="245"/>
      <c r="C224" s="246"/>
      <c r="D224" s="236" t="s">
        <v>193</v>
      </c>
      <c r="E224" s="247" t="s">
        <v>19</v>
      </c>
      <c r="F224" s="248" t="s">
        <v>12254</v>
      </c>
      <c r="G224" s="246"/>
      <c r="H224" s="249">
        <v>109.31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193</v>
      </c>
      <c r="AU224" s="255" t="s">
        <v>80</v>
      </c>
      <c r="AV224" s="14" t="s">
        <v>80</v>
      </c>
      <c r="AW224" s="14" t="s">
        <v>195</v>
      </c>
      <c r="AX224" s="14" t="s">
        <v>71</v>
      </c>
      <c r="AY224" s="255" t="s">
        <v>182</v>
      </c>
    </row>
    <row r="225" s="2" customFormat="1" ht="24.15" customHeight="1">
      <c r="A225" s="41"/>
      <c r="B225" s="42"/>
      <c r="C225" s="278" t="s">
        <v>431</v>
      </c>
      <c r="D225" s="278" t="s">
        <v>296</v>
      </c>
      <c r="E225" s="279" t="s">
        <v>3510</v>
      </c>
      <c r="F225" s="280" t="s">
        <v>3511</v>
      </c>
      <c r="G225" s="281" t="s">
        <v>304</v>
      </c>
      <c r="H225" s="282">
        <v>114.776</v>
      </c>
      <c r="I225" s="283"/>
      <c r="J225" s="284">
        <f>ROUND(I225*H225,2)</f>
        <v>0</v>
      </c>
      <c r="K225" s="280" t="s">
        <v>188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0.00038000000000000002</v>
      </c>
      <c r="R225" s="225">
        <f>Q225*H225</f>
        <v>0.043614880000000002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410</v>
      </c>
      <c r="AT225" s="227" t="s">
        <v>296</v>
      </c>
      <c r="AU225" s="227" t="s">
        <v>80</v>
      </c>
      <c r="AY225" s="20" t="s">
        <v>182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12255</v>
      </c>
    </row>
    <row r="226" s="14" customFormat="1">
      <c r="A226" s="14"/>
      <c r="B226" s="245"/>
      <c r="C226" s="246"/>
      <c r="D226" s="236" t="s">
        <v>193</v>
      </c>
      <c r="E226" s="246"/>
      <c r="F226" s="248" t="s">
        <v>12256</v>
      </c>
      <c r="G226" s="246"/>
      <c r="H226" s="249">
        <v>114.776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193</v>
      </c>
      <c r="AU226" s="255" t="s">
        <v>80</v>
      </c>
      <c r="AV226" s="14" t="s">
        <v>80</v>
      </c>
      <c r="AW226" s="14" t="s">
        <v>4</v>
      </c>
      <c r="AX226" s="14" t="s">
        <v>78</v>
      </c>
      <c r="AY226" s="255" t="s">
        <v>182</v>
      </c>
    </row>
    <row r="227" s="2" customFormat="1" ht="55.5" customHeight="1">
      <c r="A227" s="41"/>
      <c r="B227" s="42"/>
      <c r="C227" s="216" t="s">
        <v>437</v>
      </c>
      <c r="D227" s="216" t="s">
        <v>184</v>
      </c>
      <c r="E227" s="217" t="s">
        <v>12257</v>
      </c>
      <c r="F227" s="218" t="s">
        <v>12258</v>
      </c>
      <c r="G227" s="219" t="s">
        <v>256</v>
      </c>
      <c r="H227" s="220">
        <v>0.047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12259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12260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12" customFormat="1" ht="22.8" customHeight="1">
      <c r="A229" s="12"/>
      <c r="B229" s="200"/>
      <c r="C229" s="201"/>
      <c r="D229" s="202" t="s">
        <v>70</v>
      </c>
      <c r="E229" s="214" t="s">
        <v>3585</v>
      </c>
      <c r="F229" s="214" t="s">
        <v>3586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SUM(P230:P272)</f>
        <v>0</v>
      </c>
      <c r="Q229" s="208"/>
      <c r="R229" s="209">
        <f>SUM(R230:R272)</f>
        <v>48.001240480000007</v>
      </c>
      <c r="S229" s="208"/>
      <c r="T229" s="210">
        <f>SUM(T230:T272)</f>
        <v>41.638004999999993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80</v>
      </c>
      <c r="AT229" s="212" t="s">
        <v>70</v>
      </c>
      <c r="AU229" s="212" t="s">
        <v>78</v>
      </c>
      <c r="AY229" s="211" t="s">
        <v>182</v>
      </c>
      <c r="BK229" s="213">
        <f>SUM(BK230:BK272)</f>
        <v>0</v>
      </c>
    </row>
    <row r="230" s="2" customFormat="1" ht="21.75" customHeight="1">
      <c r="A230" s="41"/>
      <c r="B230" s="42"/>
      <c r="C230" s="216" t="s">
        <v>443</v>
      </c>
      <c r="D230" s="216" t="s">
        <v>184</v>
      </c>
      <c r="E230" s="217" t="s">
        <v>12261</v>
      </c>
      <c r="F230" s="218" t="s">
        <v>12262</v>
      </c>
      <c r="G230" s="219" t="s">
        <v>7542</v>
      </c>
      <c r="H230" s="220">
        <v>1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308</v>
      </c>
      <c r="AT230" s="227" t="s">
        <v>184</v>
      </c>
      <c r="AU230" s="227" t="s">
        <v>80</v>
      </c>
      <c r="AY230" s="20" t="s">
        <v>182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12263</v>
      </c>
    </row>
    <row r="231" s="2" customFormat="1" ht="37.8" customHeight="1">
      <c r="A231" s="41"/>
      <c r="B231" s="42"/>
      <c r="C231" s="216" t="s">
        <v>450</v>
      </c>
      <c r="D231" s="216" t="s">
        <v>184</v>
      </c>
      <c r="E231" s="217" t="s">
        <v>12264</v>
      </c>
      <c r="F231" s="218" t="s">
        <v>12265</v>
      </c>
      <c r="G231" s="219" t="s">
        <v>283</v>
      </c>
      <c r="H231" s="220">
        <v>2820.538</v>
      </c>
      <c r="I231" s="221"/>
      <c r="J231" s="222">
        <f>ROUND(I231*H231,2)</f>
        <v>0</v>
      </c>
      <c r="K231" s="218" t="s">
        <v>188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308</v>
      </c>
      <c r="AT231" s="227" t="s">
        <v>184</v>
      </c>
      <c r="AU231" s="227" t="s">
        <v>80</v>
      </c>
      <c r="AY231" s="20" t="s">
        <v>182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12266</v>
      </c>
    </row>
    <row r="232" s="2" customFormat="1">
      <c r="A232" s="41"/>
      <c r="B232" s="42"/>
      <c r="C232" s="43"/>
      <c r="D232" s="229" t="s">
        <v>191</v>
      </c>
      <c r="E232" s="43"/>
      <c r="F232" s="230" t="s">
        <v>12267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191</v>
      </c>
      <c r="AU232" s="20" t="s">
        <v>80</v>
      </c>
    </row>
    <row r="233" s="14" customFormat="1">
      <c r="A233" s="14"/>
      <c r="B233" s="245"/>
      <c r="C233" s="246"/>
      <c r="D233" s="236" t="s">
        <v>193</v>
      </c>
      <c r="E233" s="247" t="s">
        <v>19</v>
      </c>
      <c r="F233" s="248" t="s">
        <v>12268</v>
      </c>
      <c r="G233" s="246"/>
      <c r="H233" s="249">
        <v>425.52300000000002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193</v>
      </c>
      <c r="AU233" s="255" t="s">
        <v>80</v>
      </c>
      <c r="AV233" s="14" t="s">
        <v>80</v>
      </c>
      <c r="AW233" s="14" t="s">
        <v>195</v>
      </c>
      <c r="AX233" s="14" t="s">
        <v>71</v>
      </c>
      <c r="AY233" s="255" t="s">
        <v>182</v>
      </c>
    </row>
    <row r="234" s="14" customFormat="1">
      <c r="A234" s="14"/>
      <c r="B234" s="245"/>
      <c r="C234" s="246"/>
      <c r="D234" s="236" t="s">
        <v>193</v>
      </c>
      <c r="E234" s="247" t="s">
        <v>19</v>
      </c>
      <c r="F234" s="248" t="s">
        <v>12269</v>
      </c>
      <c r="G234" s="246"/>
      <c r="H234" s="249">
        <v>2075.317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193</v>
      </c>
      <c r="AU234" s="255" t="s">
        <v>80</v>
      </c>
      <c r="AV234" s="14" t="s">
        <v>80</v>
      </c>
      <c r="AW234" s="14" t="s">
        <v>195</v>
      </c>
      <c r="AX234" s="14" t="s">
        <v>71</v>
      </c>
      <c r="AY234" s="255" t="s">
        <v>182</v>
      </c>
    </row>
    <row r="235" s="14" customFormat="1">
      <c r="A235" s="14"/>
      <c r="B235" s="245"/>
      <c r="C235" s="246"/>
      <c r="D235" s="236" t="s">
        <v>193</v>
      </c>
      <c r="E235" s="247" t="s">
        <v>19</v>
      </c>
      <c r="F235" s="248" t="s">
        <v>12270</v>
      </c>
      <c r="G235" s="246"/>
      <c r="H235" s="249">
        <v>319.69799999999998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193</v>
      </c>
      <c r="AU235" s="255" t="s">
        <v>80</v>
      </c>
      <c r="AV235" s="14" t="s">
        <v>80</v>
      </c>
      <c r="AW235" s="14" t="s">
        <v>195</v>
      </c>
      <c r="AX235" s="14" t="s">
        <v>71</v>
      </c>
      <c r="AY235" s="255" t="s">
        <v>182</v>
      </c>
    </row>
    <row r="236" s="2" customFormat="1" ht="33" customHeight="1">
      <c r="A236" s="41"/>
      <c r="B236" s="42"/>
      <c r="C236" s="216" t="s">
        <v>468</v>
      </c>
      <c r="D236" s="216" t="s">
        <v>184</v>
      </c>
      <c r="E236" s="217" t="s">
        <v>12271</v>
      </c>
      <c r="F236" s="218" t="s">
        <v>12272</v>
      </c>
      <c r="G236" s="219" t="s">
        <v>283</v>
      </c>
      <c r="H236" s="220">
        <v>15.85</v>
      </c>
      <c r="I236" s="221"/>
      <c r="J236" s="222">
        <f>ROUND(I236*H236,2)</f>
        <v>0</v>
      </c>
      <c r="K236" s="218" t="s">
        <v>188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184</v>
      </c>
      <c r="AU236" s="227" t="s">
        <v>80</v>
      </c>
      <c r="AY236" s="20" t="s">
        <v>182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12273</v>
      </c>
    </row>
    <row r="237" s="2" customFormat="1">
      <c r="A237" s="41"/>
      <c r="B237" s="42"/>
      <c r="C237" s="43"/>
      <c r="D237" s="229" t="s">
        <v>191</v>
      </c>
      <c r="E237" s="43"/>
      <c r="F237" s="230" t="s">
        <v>12274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191</v>
      </c>
      <c r="AU237" s="20" t="s">
        <v>80</v>
      </c>
    </row>
    <row r="238" s="14" customFormat="1">
      <c r="A238" s="14"/>
      <c r="B238" s="245"/>
      <c r="C238" s="246"/>
      <c r="D238" s="236" t="s">
        <v>193</v>
      </c>
      <c r="E238" s="247" t="s">
        <v>19</v>
      </c>
      <c r="F238" s="248" t="s">
        <v>12275</v>
      </c>
      <c r="G238" s="246"/>
      <c r="H238" s="249">
        <v>15.849950000000002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193</v>
      </c>
      <c r="AU238" s="255" t="s">
        <v>80</v>
      </c>
      <c r="AV238" s="14" t="s">
        <v>80</v>
      </c>
      <c r="AW238" s="14" t="s">
        <v>195</v>
      </c>
      <c r="AX238" s="14" t="s">
        <v>71</v>
      </c>
      <c r="AY238" s="255" t="s">
        <v>182</v>
      </c>
    </row>
    <row r="239" s="2" customFormat="1" ht="24.15" customHeight="1">
      <c r="A239" s="41"/>
      <c r="B239" s="42"/>
      <c r="C239" s="278" t="s">
        <v>476</v>
      </c>
      <c r="D239" s="278" t="s">
        <v>296</v>
      </c>
      <c r="E239" s="279" t="s">
        <v>12276</v>
      </c>
      <c r="F239" s="280" t="s">
        <v>12277</v>
      </c>
      <c r="G239" s="281" t="s">
        <v>187</v>
      </c>
      <c r="H239" s="282">
        <v>78.001000000000005</v>
      </c>
      <c r="I239" s="283"/>
      <c r="J239" s="284">
        <f>ROUND(I239*H239,2)</f>
        <v>0</v>
      </c>
      <c r="K239" s="280" t="s">
        <v>188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0.55000000000000004</v>
      </c>
      <c r="R239" s="225">
        <f>Q239*H239</f>
        <v>42.900550000000003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410</v>
      </c>
      <c r="AT239" s="227" t="s">
        <v>296</v>
      </c>
      <c r="AU239" s="227" t="s">
        <v>80</v>
      </c>
      <c r="AY239" s="20" t="s">
        <v>182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12278</v>
      </c>
    </row>
    <row r="240" s="14" customFormat="1">
      <c r="A240" s="14"/>
      <c r="B240" s="245"/>
      <c r="C240" s="246"/>
      <c r="D240" s="236" t="s">
        <v>193</v>
      </c>
      <c r="E240" s="247" t="s">
        <v>19</v>
      </c>
      <c r="F240" s="248" t="s">
        <v>12279</v>
      </c>
      <c r="G240" s="246"/>
      <c r="H240" s="249">
        <v>70.909700000000001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193</v>
      </c>
      <c r="AU240" s="255" t="s">
        <v>80</v>
      </c>
      <c r="AV240" s="14" t="s">
        <v>80</v>
      </c>
      <c r="AW240" s="14" t="s">
        <v>195</v>
      </c>
      <c r="AX240" s="14" t="s">
        <v>78</v>
      </c>
      <c r="AY240" s="255" t="s">
        <v>182</v>
      </c>
    </row>
    <row r="241" s="14" customFormat="1">
      <c r="A241" s="14"/>
      <c r="B241" s="245"/>
      <c r="C241" s="246"/>
      <c r="D241" s="236" t="s">
        <v>193</v>
      </c>
      <c r="E241" s="246"/>
      <c r="F241" s="248" t="s">
        <v>12280</v>
      </c>
      <c r="G241" s="246"/>
      <c r="H241" s="249">
        <v>78.001000000000005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193</v>
      </c>
      <c r="AU241" s="255" t="s">
        <v>80</v>
      </c>
      <c r="AV241" s="14" t="s">
        <v>80</v>
      </c>
      <c r="AW241" s="14" t="s">
        <v>4</v>
      </c>
      <c r="AX241" s="14" t="s">
        <v>78</v>
      </c>
      <c r="AY241" s="255" t="s">
        <v>182</v>
      </c>
    </row>
    <row r="242" s="2" customFormat="1" ht="49.05" customHeight="1">
      <c r="A242" s="41"/>
      <c r="B242" s="42"/>
      <c r="C242" s="216" t="s">
        <v>483</v>
      </c>
      <c r="D242" s="216" t="s">
        <v>184</v>
      </c>
      <c r="E242" s="217" t="s">
        <v>12281</v>
      </c>
      <c r="F242" s="218" t="s">
        <v>12282</v>
      </c>
      <c r="G242" s="219" t="s">
        <v>283</v>
      </c>
      <c r="H242" s="220">
        <v>2657.0619999999999</v>
      </c>
      <c r="I242" s="221"/>
      <c r="J242" s="222">
        <f>ROUND(I242*H242,2)</f>
        <v>0</v>
      </c>
      <c r="K242" s="218" t="s">
        <v>188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0.014999999999999999</v>
      </c>
      <c r="T242" s="226">
        <f>S242*H242</f>
        <v>39.855929999999994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308</v>
      </c>
      <c r="AT242" s="227" t="s">
        <v>184</v>
      </c>
      <c r="AU242" s="227" t="s">
        <v>80</v>
      </c>
      <c r="AY242" s="20" t="s">
        <v>182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12283</v>
      </c>
    </row>
    <row r="243" s="2" customFormat="1">
      <c r="A243" s="41"/>
      <c r="B243" s="42"/>
      <c r="C243" s="43"/>
      <c r="D243" s="229" t="s">
        <v>191</v>
      </c>
      <c r="E243" s="43"/>
      <c r="F243" s="230" t="s">
        <v>12284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191</v>
      </c>
      <c r="AU243" s="20" t="s">
        <v>80</v>
      </c>
    </row>
    <row r="244" s="14" customFormat="1">
      <c r="A244" s="14"/>
      <c r="B244" s="245"/>
      <c r="C244" s="246"/>
      <c r="D244" s="236" t="s">
        <v>193</v>
      </c>
      <c r="E244" s="247" t="s">
        <v>19</v>
      </c>
      <c r="F244" s="248" t="s">
        <v>12268</v>
      </c>
      <c r="G244" s="246"/>
      <c r="H244" s="249">
        <v>425.52300000000002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193</v>
      </c>
      <c r="AU244" s="255" t="s">
        <v>80</v>
      </c>
      <c r="AV244" s="14" t="s">
        <v>80</v>
      </c>
      <c r="AW244" s="14" t="s">
        <v>195</v>
      </c>
      <c r="AX244" s="14" t="s">
        <v>71</v>
      </c>
      <c r="AY244" s="255" t="s">
        <v>182</v>
      </c>
    </row>
    <row r="245" s="14" customFormat="1">
      <c r="A245" s="14"/>
      <c r="B245" s="245"/>
      <c r="C245" s="246"/>
      <c r="D245" s="236" t="s">
        <v>193</v>
      </c>
      <c r="E245" s="247" t="s">
        <v>19</v>
      </c>
      <c r="F245" s="248" t="s">
        <v>12269</v>
      </c>
      <c r="G245" s="246"/>
      <c r="H245" s="249">
        <v>2075.317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193</v>
      </c>
      <c r="AU245" s="255" t="s">
        <v>80</v>
      </c>
      <c r="AV245" s="14" t="s">
        <v>80</v>
      </c>
      <c r="AW245" s="14" t="s">
        <v>195</v>
      </c>
      <c r="AX245" s="14" t="s">
        <v>71</v>
      </c>
      <c r="AY245" s="255" t="s">
        <v>182</v>
      </c>
    </row>
    <row r="246" s="14" customFormat="1">
      <c r="A246" s="14"/>
      <c r="B246" s="245"/>
      <c r="C246" s="246"/>
      <c r="D246" s="236" t="s">
        <v>193</v>
      </c>
      <c r="E246" s="247" t="s">
        <v>19</v>
      </c>
      <c r="F246" s="248" t="s">
        <v>12285</v>
      </c>
      <c r="G246" s="246"/>
      <c r="H246" s="249">
        <v>-356.41499999999996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193</v>
      </c>
      <c r="AU246" s="255" t="s">
        <v>80</v>
      </c>
      <c r="AV246" s="14" t="s">
        <v>80</v>
      </c>
      <c r="AW246" s="14" t="s">
        <v>195</v>
      </c>
      <c r="AX246" s="14" t="s">
        <v>71</v>
      </c>
      <c r="AY246" s="255" t="s">
        <v>182</v>
      </c>
    </row>
    <row r="247" s="14" customFormat="1">
      <c r="A247" s="14"/>
      <c r="B247" s="245"/>
      <c r="C247" s="246"/>
      <c r="D247" s="236" t="s">
        <v>193</v>
      </c>
      <c r="E247" s="247" t="s">
        <v>19</v>
      </c>
      <c r="F247" s="248" t="s">
        <v>12286</v>
      </c>
      <c r="G247" s="246"/>
      <c r="H247" s="249">
        <v>512.63699999999994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193</v>
      </c>
      <c r="AU247" s="255" t="s">
        <v>80</v>
      </c>
      <c r="AV247" s="14" t="s">
        <v>80</v>
      </c>
      <c r="AW247" s="14" t="s">
        <v>195</v>
      </c>
      <c r="AX247" s="14" t="s">
        <v>71</v>
      </c>
      <c r="AY247" s="255" t="s">
        <v>182</v>
      </c>
    </row>
    <row r="248" s="2" customFormat="1" ht="33" customHeight="1">
      <c r="A248" s="41"/>
      <c r="B248" s="42"/>
      <c r="C248" s="216" t="s">
        <v>488</v>
      </c>
      <c r="D248" s="216" t="s">
        <v>184</v>
      </c>
      <c r="E248" s="217" t="s">
        <v>12287</v>
      </c>
      <c r="F248" s="218" t="s">
        <v>12288</v>
      </c>
      <c r="G248" s="219" t="s">
        <v>283</v>
      </c>
      <c r="H248" s="220">
        <v>512.63699999999994</v>
      </c>
      <c r="I248" s="221"/>
      <c r="J248" s="222">
        <f>ROUND(I248*H248,2)</f>
        <v>0</v>
      </c>
      <c r="K248" s="218" t="s">
        <v>188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308</v>
      </c>
      <c r="AT248" s="227" t="s">
        <v>184</v>
      </c>
      <c r="AU248" s="227" t="s">
        <v>80</v>
      </c>
      <c r="AY248" s="20" t="s">
        <v>182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12289</v>
      </c>
    </row>
    <row r="249" s="2" customFormat="1">
      <c r="A249" s="41"/>
      <c r="B249" s="42"/>
      <c r="C249" s="43"/>
      <c r="D249" s="229" t="s">
        <v>191</v>
      </c>
      <c r="E249" s="43"/>
      <c r="F249" s="230" t="s">
        <v>12290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191</v>
      </c>
      <c r="AU249" s="20" t="s">
        <v>80</v>
      </c>
    </row>
    <row r="250" s="14" customFormat="1">
      <c r="A250" s="14"/>
      <c r="B250" s="245"/>
      <c r="C250" s="246"/>
      <c r="D250" s="236" t="s">
        <v>193</v>
      </c>
      <c r="E250" s="247" t="s">
        <v>19</v>
      </c>
      <c r="F250" s="248" t="s">
        <v>12286</v>
      </c>
      <c r="G250" s="246"/>
      <c r="H250" s="249">
        <v>512.63699999999994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193</v>
      </c>
      <c r="AU250" s="255" t="s">
        <v>80</v>
      </c>
      <c r="AV250" s="14" t="s">
        <v>80</v>
      </c>
      <c r="AW250" s="14" t="s">
        <v>195</v>
      </c>
      <c r="AX250" s="14" t="s">
        <v>71</v>
      </c>
      <c r="AY250" s="255" t="s">
        <v>182</v>
      </c>
    </row>
    <row r="251" s="2" customFormat="1" ht="24.15" customHeight="1">
      <c r="A251" s="41"/>
      <c r="B251" s="42"/>
      <c r="C251" s="216" t="s">
        <v>496</v>
      </c>
      <c r="D251" s="216" t="s">
        <v>184</v>
      </c>
      <c r="E251" s="217" t="s">
        <v>12291</v>
      </c>
      <c r="F251" s="218" t="s">
        <v>12292</v>
      </c>
      <c r="G251" s="219" t="s">
        <v>304</v>
      </c>
      <c r="H251" s="220">
        <v>332.49799999999999</v>
      </c>
      <c r="I251" s="221"/>
      <c r="J251" s="222">
        <f>ROUND(I251*H251,2)</f>
        <v>0</v>
      </c>
      <c r="K251" s="218" t="s">
        <v>188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2.0000000000000002E-05</v>
      </c>
      <c r="R251" s="225">
        <f>Q251*H251</f>
        <v>0.0066499600000000008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184</v>
      </c>
      <c r="AU251" s="227" t="s">
        <v>80</v>
      </c>
      <c r="AY251" s="20" t="s">
        <v>182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12293</v>
      </c>
    </row>
    <row r="252" s="2" customFormat="1">
      <c r="A252" s="41"/>
      <c r="B252" s="42"/>
      <c r="C252" s="43"/>
      <c r="D252" s="229" t="s">
        <v>191</v>
      </c>
      <c r="E252" s="43"/>
      <c r="F252" s="230" t="s">
        <v>12294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191</v>
      </c>
      <c r="AU252" s="20" t="s">
        <v>80</v>
      </c>
    </row>
    <row r="253" s="14" customFormat="1">
      <c r="A253" s="14"/>
      <c r="B253" s="245"/>
      <c r="C253" s="246"/>
      <c r="D253" s="236" t="s">
        <v>193</v>
      </c>
      <c r="E253" s="247" t="s">
        <v>19</v>
      </c>
      <c r="F253" s="248" t="s">
        <v>12295</v>
      </c>
      <c r="G253" s="246"/>
      <c r="H253" s="249">
        <v>332.49799999999999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193</v>
      </c>
      <c r="AU253" s="255" t="s">
        <v>80</v>
      </c>
      <c r="AV253" s="14" t="s">
        <v>80</v>
      </c>
      <c r="AW253" s="14" t="s">
        <v>195</v>
      </c>
      <c r="AX253" s="14" t="s">
        <v>71</v>
      </c>
      <c r="AY253" s="255" t="s">
        <v>182</v>
      </c>
    </row>
    <row r="254" s="2" customFormat="1" ht="16.5" customHeight="1">
      <c r="A254" s="41"/>
      <c r="B254" s="42"/>
      <c r="C254" s="278" t="s">
        <v>502</v>
      </c>
      <c r="D254" s="278" t="s">
        <v>296</v>
      </c>
      <c r="E254" s="279" t="s">
        <v>3845</v>
      </c>
      <c r="F254" s="280" t="s">
        <v>3846</v>
      </c>
      <c r="G254" s="281" t="s">
        <v>187</v>
      </c>
      <c r="H254" s="282">
        <v>6.0899999999999999</v>
      </c>
      <c r="I254" s="283"/>
      <c r="J254" s="284">
        <f>ROUND(I254*H254,2)</f>
        <v>0</v>
      </c>
      <c r="K254" s="280" t="s">
        <v>188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0.55000000000000004</v>
      </c>
      <c r="R254" s="225">
        <f>Q254*H254</f>
        <v>3.3495000000000004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410</v>
      </c>
      <c r="AT254" s="227" t="s">
        <v>296</v>
      </c>
      <c r="AU254" s="227" t="s">
        <v>80</v>
      </c>
      <c r="AY254" s="20" t="s">
        <v>182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12296</v>
      </c>
    </row>
    <row r="255" s="2" customFormat="1">
      <c r="A255" s="41"/>
      <c r="B255" s="42"/>
      <c r="C255" s="43"/>
      <c r="D255" s="236" t="s">
        <v>1123</v>
      </c>
      <c r="E255" s="43"/>
      <c r="F255" s="288" t="s">
        <v>12297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1123</v>
      </c>
      <c r="AU255" s="20" t="s">
        <v>80</v>
      </c>
    </row>
    <row r="256" s="14" customFormat="1">
      <c r="A256" s="14"/>
      <c r="B256" s="245"/>
      <c r="C256" s="246"/>
      <c r="D256" s="236" t="s">
        <v>193</v>
      </c>
      <c r="E256" s="247" t="s">
        <v>19</v>
      </c>
      <c r="F256" s="248" t="s">
        <v>12298</v>
      </c>
      <c r="G256" s="246"/>
      <c r="H256" s="249">
        <v>4.5623844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193</v>
      </c>
      <c r="AU256" s="255" t="s">
        <v>80</v>
      </c>
      <c r="AV256" s="14" t="s">
        <v>80</v>
      </c>
      <c r="AW256" s="14" t="s">
        <v>195</v>
      </c>
      <c r="AX256" s="14" t="s">
        <v>71</v>
      </c>
      <c r="AY256" s="255" t="s">
        <v>182</v>
      </c>
    </row>
    <row r="257" s="14" customFormat="1">
      <c r="A257" s="14"/>
      <c r="B257" s="245"/>
      <c r="C257" s="246"/>
      <c r="D257" s="236" t="s">
        <v>193</v>
      </c>
      <c r="E257" s="247" t="s">
        <v>19</v>
      </c>
      <c r="F257" s="248" t="s">
        <v>12299</v>
      </c>
      <c r="G257" s="246"/>
      <c r="H257" s="249">
        <v>0.97409519999999994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193</v>
      </c>
      <c r="AU257" s="255" t="s">
        <v>80</v>
      </c>
      <c r="AV257" s="14" t="s">
        <v>80</v>
      </c>
      <c r="AW257" s="14" t="s">
        <v>195</v>
      </c>
      <c r="AX257" s="14" t="s">
        <v>71</v>
      </c>
      <c r="AY257" s="255" t="s">
        <v>182</v>
      </c>
    </row>
    <row r="258" s="14" customFormat="1">
      <c r="A258" s="14"/>
      <c r="B258" s="245"/>
      <c r="C258" s="246"/>
      <c r="D258" s="236" t="s">
        <v>193</v>
      </c>
      <c r="E258" s="246"/>
      <c r="F258" s="248" t="s">
        <v>12300</v>
      </c>
      <c r="G258" s="246"/>
      <c r="H258" s="249">
        <v>6.0899999999999999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193</v>
      </c>
      <c r="AU258" s="255" t="s">
        <v>80</v>
      </c>
      <c r="AV258" s="14" t="s">
        <v>80</v>
      </c>
      <c r="AW258" s="14" t="s">
        <v>4</v>
      </c>
      <c r="AX258" s="14" t="s">
        <v>78</v>
      </c>
      <c r="AY258" s="255" t="s">
        <v>182</v>
      </c>
    </row>
    <row r="259" s="2" customFormat="1" ht="49.05" customHeight="1">
      <c r="A259" s="41"/>
      <c r="B259" s="42"/>
      <c r="C259" s="216" t="s">
        <v>508</v>
      </c>
      <c r="D259" s="216" t="s">
        <v>184</v>
      </c>
      <c r="E259" s="217" t="s">
        <v>12301</v>
      </c>
      <c r="F259" s="218" t="s">
        <v>12302</v>
      </c>
      <c r="G259" s="219" t="s">
        <v>283</v>
      </c>
      <c r="H259" s="220">
        <v>356.41500000000002</v>
      </c>
      <c r="I259" s="221"/>
      <c r="J259" s="222">
        <f>ROUND(I259*H259,2)</f>
        <v>0</v>
      </c>
      <c r="K259" s="218" t="s">
        <v>188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0.0050000000000000001</v>
      </c>
      <c r="T259" s="226">
        <f>S259*H259</f>
        <v>1.7820750000000001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308</v>
      </c>
      <c r="AT259" s="227" t="s">
        <v>184</v>
      </c>
      <c r="AU259" s="227" t="s">
        <v>80</v>
      </c>
      <c r="AY259" s="20" t="s">
        <v>182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12303</v>
      </c>
    </row>
    <row r="260" s="2" customFormat="1">
      <c r="A260" s="41"/>
      <c r="B260" s="42"/>
      <c r="C260" s="43"/>
      <c r="D260" s="229" t="s">
        <v>191</v>
      </c>
      <c r="E260" s="43"/>
      <c r="F260" s="230" t="s">
        <v>12304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191</v>
      </c>
      <c r="AU260" s="20" t="s">
        <v>80</v>
      </c>
    </row>
    <row r="261" s="14" customFormat="1">
      <c r="A261" s="14"/>
      <c r="B261" s="245"/>
      <c r="C261" s="246"/>
      <c r="D261" s="236" t="s">
        <v>193</v>
      </c>
      <c r="E261" s="247" t="s">
        <v>19</v>
      </c>
      <c r="F261" s="248" t="s">
        <v>12305</v>
      </c>
      <c r="G261" s="246"/>
      <c r="H261" s="249">
        <v>356.41499999999996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193</v>
      </c>
      <c r="AU261" s="255" t="s">
        <v>80</v>
      </c>
      <c r="AV261" s="14" t="s">
        <v>80</v>
      </c>
      <c r="AW261" s="14" t="s">
        <v>195</v>
      </c>
      <c r="AX261" s="14" t="s">
        <v>71</v>
      </c>
      <c r="AY261" s="255" t="s">
        <v>182</v>
      </c>
    </row>
    <row r="262" s="2" customFormat="1" ht="37.8" customHeight="1">
      <c r="A262" s="41"/>
      <c r="B262" s="42"/>
      <c r="C262" s="216" t="s">
        <v>514</v>
      </c>
      <c r="D262" s="216" t="s">
        <v>184</v>
      </c>
      <c r="E262" s="217" t="s">
        <v>12306</v>
      </c>
      <c r="F262" s="218" t="s">
        <v>12307</v>
      </c>
      <c r="G262" s="219" t="s">
        <v>304</v>
      </c>
      <c r="H262" s="220">
        <v>4.5</v>
      </c>
      <c r="I262" s="221"/>
      <c r="J262" s="222">
        <f>ROUND(I262*H262,2)</f>
        <v>0</v>
      </c>
      <c r="K262" s="218" t="s">
        <v>188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184</v>
      </c>
      <c r="AU262" s="227" t="s">
        <v>80</v>
      </c>
      <c r="AY262" s="20" t="s">
        <v>182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12308</v>
      </c>
    </row>
    <row r="263" s="2" customFormat="1">
      <c r="A263" s="41"/>
      <c r="B263" s="42"/>
      <c r="C263" s="43"/>
      <c r="D263" s="229" t="s">
        <v>191</v>
      </c>
      <c r="E263" s="43"/>
      <c r="F263" s="230" t="s">
        <v>12309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191</v>
      </c>
      <c r="AU263" s="20" t="s">
        <v>80</v>
      </c>
    </row>
    <row r="264" s="14" customFormat="1">
      <c r="A264" s="14"/>
      <c r="B264" s="245"/>
      <c r="C264" s="246"/>
      <c r="D264" s="236" t="s">
        <v>193</v>
      </c>
      <c r="E264" s="247" t="s">
        <v>19</v>
      </c>
      <c r="F264" s="248" t="s">
        <v>12310</v>
      </c>
      <c r="G264" s="246"/>
      <c r="H264" s="249">
        <v>4.5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193</v>
      </c>
      <c r="AU264" s="255" t="s">
        <v>80</v>
      </c>
      <c r="AV264" s="14" t="s">
        <v>80</v>
      </c>
      <c r="AW264" s="14" t="s">
        <v>195</v>
      </c>
      <c r="AX264" s="14" t="s">
        <v>71</v>
      </c>
      <c r="AY264" s="255" t="s">
        <v>182</v>
      </c>
    </row>
    <row r="265" s="2" customFormat="1" ht="21.75" customHeight="1">
      <c r="A265" s="41"/>
      <c r="B265" s="42"/>
      <c r="C265" s="278" t="s">
        <v>522</v>
      </c>
      <c r="D265" s="278" t="s">
        <v>296</v>
      </c>
      <c r="E265" s="279" t="s">
        <v>3658</v>
      </c>
      <c r="F265" s="280" t="s">
        <v>3659</v>
      </c>
      <c r="G265" s="281" t="s">
        <v>187</v>
      </c>
      <c r="H265" s="282">
        <v>0.024</v>
      </c>
      <c r="I265" s="283"/>
      <c r="J265" s="284">
        <f>ROUND(I265*H265,2)</f>
        <v>0</v>
      </c>
      <c r="K265" s="280" t="s">
        <v>188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0.55000000000000004</v>
      </c>
      <c r="R265" s="225">
        <f>Q265*H265</f>
        <v>0.013200000000000002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410</v>
      </c>
      <c r="AT265" s="227" t="s">
        <v>296</v>
      </c>
      <c r="AU265" s="227" t="s">
        <v>80</v>
      </c>
      <c r="AY265" s="20" t="s">
        <v>182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12311</v>
      </c>
    </row>
    <row r="266" s="14" customFormat="1">
      <c r="A266" s="14"/>
      <c r="B266" s="245"/>
      <c r="C266" s="246"/>
      <c r="D266" s="236" t="s">
        <v>193</v>
      </c>
      <c r="E266" s="247" t="s">
        <v>19</v>
      </c>
      <c r="F266" s="248" t="s">
        <v>12312</v>
      </c>
      <c r="G266" s="246"/>
      <c r="H266" s="249">
        <v>0.021600000000000001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193</v>
      </c>
      <c r="AU266" s="255" t="s">
        <v>80</v>
      </c>
      <c r="AV266" s="14" t="s">
        <v>80</v>
      </c>
      <c r="AW266" s="14" t="s">
        <v>195</v>
      </c>
      <c r="AX266" s="14" t="s">
        <v>78</v>
      </c>
      <c r="AY266" s="255" t="s">
        <v>182</v>
      </c>
    </row>
    <row r="267" s="14" customFormat="1">
      <c r="A267" s="14"/>
      <c r="B267" s="245"/>
      <c r="C267" s="246"/>
      <c r="D267" s="236" t="s">
        <v>193</v>
      </c>
      <c r="E267" s="246"/>
      <c r="F267" s="248" t="s">
        <v>12313</v>
      </c>
      <c r="G267" s="246"/>
      <c r="H267" s="249">
        <v>0.024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193</v>
      </c>
      <c r="AU267" s="255" t="s">
        <v>80</v>
      </c>
      <c r="AV267" s="14" t="s">
        <v>80</v>
      </c>
      <c r="AW267" s="14" t="s">
        <v>4</v>
      </c>
      <c r="AX267" s="14" t="s">
        <v>78</v>
      </c>
      <c r="AY267" s="255" t="s">
        <v>182</v>
      </c>
    </row>
    <row r="268" s="2" customFormat="1" ht="37.8" customHeight="1">
      <c r="A268" s="41"/>
      <c r="B268" s="42"/>
      <c r="C268" s="216" t="s">
        <v>530</v>
      </c>
      <c r="D268" s="216" t="s">
        <v>184</v>
      </c>
      <c r="E268" s="217" t="s">
        <v>12314</v>
      </c>
      <c r="F268" s="218" t="s">
        <v>12315</v>
      </c>
      <c r="G268" s="219" t="s">
        <v>187</v>
      </c>
      <c r="H268" s="220">
        <v>75.802999999999997</v>
      </c>
      <c r="I268" s="221"/>
      <c r="J268" s="222">
        <f>ROUND(I268*H268,2)</f>
        <v>0</v>
      </c>
      <c r="K268" s="218" t="s">
        <v>188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0.022839999999999999</v>
      </c>
      <c r="R268" s="225">
        <f>Q268*H268</f>
        <v>1.7313405199999998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308</v>
      </c>
      <c r="AT268" s="227" t="s">
        <v>184</v>
      </c>
      <c r="AU268" s="227" t="s">
        <v>80</v>
      </c>
      <c r="AY268" s="20" t="s">
        <v>182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12316</v>
      </c>
    </row>
    <row r="269" s="2" customFormat="1">
      <c r="A269" s="41"/>
      <c r="B269" s="42"/>
      <c r="C269" s="43"/>
      <c r="D269" s="229" t="s">
        <v>191</v>
      </c>
      <c r="E269" s="43"/>
      <c r="F269" s="230" t="s">
        <v>12317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191</v>
      </c>
      <c r="AU269" s="20" t="s">
        <v>80</v>
      </c>
    </row>
    <row r="270" s="14" customFormat="1">
      <c r="A270" s="14"/>
      <c r="B270" s="245"/>
      <c r="C270" s="246"/>
      <c r="D270" s="236" t="s">
        <v>193</v>
      </c>
      <c r="E270" s="247" t="s">
        <v>19</v>
      </c>
      <c r="F270" s="248" t="s">
        <v>12318</v>
      </c>
      <c r="G270" s="246"/>
      <c r="H270" s="249">
        <v>75.803181818181812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193</v>
      </c>
      <c r="AU270" s="255" t="s">
        <v>80</v>
      </c>
      <c r="AV270" s="14" t="s">
        <v>80</v>
      </c>
      <c r="AW270" s="14" t="s">
        <v>195</v>
      </c>
      <c r="AX270" s="14" t="s">
        <v>71</v>
      </c>
      <c r="AY270" s="255" t="s">
        <v>182</v>
      </c>
    </row>
    <row r="271" s="2" customFormat="1" ht="55.5" customHeight="1">
      <c r="A271" s="41"/>
      <c r="B271" s="42"/>
      <c r="C271" s="216" t="s">
        <v>536</v>
      </c>
      <c r="D271" s="216" t="s">
        <v>184</v>
      </c>
      <c r="E271" s="217" t="s">
        <v>3900</v>
      </c>
      <c r="F271" s="218" t="s">
        <v>3901</v>
      </c>
      <c r="G271" s="219" t="s">
        <v>256</v>
      </c>
      <c r="H271" s="220">
        <v>48.000999999999998</v>
      </c>
      <c r="I271" s="221"/>
      <c r="J271" s="222">
        <f>ROUND(I271*H271,2)</f>
        <v>0</v>
      </c>
      <c r="K271" s="218" t="s">
        <v>188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308</v>
      </c>
      <c r="AT271" s="227" t="s">
        <v>184</v>
      </c>
      <c r="AU271" s="227" t="s">
        <v>80</v>
      </c>
      <c r="AY271" s="20" t="s">
        <v>182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12319</v>
      </c>
    </row>
    <row r="272" s="2" customFormat="1">
      <c r="A272" s="41"/>
      <c r="B272" s="42"/>
      <c r="C272" s="43"/>
      <c r="D272" s="229" t="s">
        <v>191</v>
      </c>
      <c r="E272" s="43"/>
      <c r="F272" s="230" t="s">
        <v>3903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191</v>
      </c>
      <c r="AU272" s="20" t="s">
        <v>80</v>
      </c>
    </row>
    <row r="273" s="12" customFormat="1" ht="22.8" customHeight="1">
      <c r="A273" s="12"/>
      <c r="B273" s="200"/>
      <c r="C273" s="201"/>
      <c r="D273" s="202" t="s">
        <v>70</v>
      </c>
      <c r="E273" s="214" t="s">
        <v>5087</v>
      </c>
      <c r="F273" s="214" t="s">
        <v>11814</v>
      </c>
      <c r="G273" s="201"/>
      <c r="H273" s="201"/>
      <c r="I273" s="204"/>
      <c r="J273" s="215">
        <f>BK273</f>
        <v>0</v>
      </c>
      <c r="K273" s="201"/>
      <c r="L273" s="206"/>
      <c r="M273" s="207"/>
      <c r="N273" s="208"/>
      <c r="O273" s="208"/>
      <c r="P273" s="209">
        <f>SUM(P274:P556)</f>
        <v>0</v>
      </c>
      <c r="Q273" s="208"/>
      <c r="R273" s="209">
        <f>SUM(R274:R556)</f>
        <v>21.9881900916</v>
      </c>
      <c r="S273" s="208"/>
      <c r="T273" s="210">
        <f>SUM(T274:T556)</f>
        <v>18.886111400000001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11" t="s">
        <v>80</v>
      </c>
      <c r="AT273" s="212" t="s">
        <v>70</v>
      </c>
      <c r="AU273" s="212" t="s">
        <v>78</v>
      </c>
      <c r="AY273" s="211" t="s">
        <v>182</v>
      </c>
      <c r="BK273" s="213">
        <f>SUM(BK274:BK556)</f>
        <v>0</v>
      </c>
    </row>
    <row r="274" s="2" customFormat="1" ht="24.15" customHeight="1">
      <c r="A274" s="41"/>
      <c r="B274" s="42"/>
      <c r="C274" s="216" t="s">
        <v>540</v>
      </c>
      <c r="D274" s="216" t="s">
        <v>184</v>
      </c>
      <c r="E274" s="217" t="s">
        <v>12320</v>
      </c>
      <c r="F274" s="218" t="s">
        <v>12321</v>
      </c>
      <c r="G274" s="219" t="s">
        <v>283</v>
      </c>
      <c r="H274" s="220">
        <v>917.08500000000004</v>
      </c>
      <c r="I274" s="221"/>
      <c r="J274" s="222">
        <f>ROUND(I274*H274,2)</f>
        <v>0</v>
      </c>
      <c r="K274" s="218" t="s">
        <v>188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0.00594</v>
      </c>
      <c r="T274" s="226">
        <f>S274*H274</f>
        <v>5.4474849000000001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308</v>
      </c>
      <c r="AT274" s="227" t="s">
        <v>184</v>
      </c>
      <c r="AU274" s="227" t="s">
        <v>80</v>
      </c>
      <c r="AY274" s="20" t="s">
        <v>182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308</v>
      </c>
      <c r="BM274" s="227" t="s">
        <v>12322</v>
      </c>
    </row>
    <row r="275" s="2" customFormat="1">
      <c r="A275" s="41"/>
      <c r="B275" s="42"/>
      <c r="C275" s="43"/>
      <c r="D275" s="229" t="s">
        <v>191</v>
      </c>
      <c r="E275" s="43"/>
      <c r="F275" s="230" t="s">
        <v>12323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191</v>
      </c>
      <c r="AU275" s="20" t="s">
        <v>80</v>
      </c>
    </row>
    <row r="276" s="13" customFormat="1">
      <c r="A276" s="13"/>
      <c r="B276" s="234"/>
      <c r="C276" s="235"/>
      <c r="D276" s="236" t="s">
        <v>193</v>
      </c>
      <c r="E276" s="237" t="s">
        <v>19</v>
      </c>
      <c r="F276" s="238" t="s">
        <v>2595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193</v>
      </c>
      <c r="AU276" s="244" t="s">
        <v>80</v>
      </c>
      <c r="AV276" s="13" t="s">
        <v>78</v>
      </c>
      <c r="AW276" s="13" t="s">
        <v>195</v>
      </c>
      <c r="AX276" s="13" t="s">
        <v>71</v>
      </c>
      <c r="AY276" s="244" t="s">
        <v>182</v>
      </c>
    </row>
    <row r="277" s="13" customFormat="1">
      <c r="A277" s="13"/>
      <c r="B277" s="234"/>
      <c r="C277" s="235"/>
      <c r="D277" s="236" t="s">
        <v>193</v>
      </c>
      <c r="E277" s="237" t="s">
        <v>19</v>
      </c>
      <c r="F277" s="238" t="s">
        <v>12324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193</v>
      </c>
      <c r="AU277" s="244" t="s">
        <v>80</v>
      </c>
      <c r="AV277" s="13" t="s">
        <v>78</v>
      </c>
      <c r="AW277" s="13" t="s">
        <v>195</v>
      </c>
      <c r="AX277" s="13" t="s">
        <v>71</v>
      </c>
      <c r="AY277" s="244" t="s">
        <v>182</v>
      </c>
    </row>
    <row r="278" s="14" customFormat="1">
      <c r="A278" s="14"/>
      <c r="B278" s="245"/>
      <c r="C278" s="246"/>
      <c r="D278" s="236" t="s">
        <v>193</v>
      </c>
      <c r="E278" s="247" t="s">
        <v>19</v>
      </c>
      <c r="F278" s="248" t="s">
        <v>12325</v>
      </c>
      <c r="G278" s="246"/>
      <c r="H278" s="249">
        <v>76.949999999999989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193</v>
      </c>
      <c r="AU278" s="255" t="s">
        <v>80</v>
      </c>
      <c r="AV278" s="14" t="s">
        <v>80</v>
      </c>
      <c r="AW278" s="14" t="s">
        <v>195</v>
      </c>
      <c r="AX278" s="14" t="s">
        <v>71</v>
      </c>
      <c r="AY278" s="255" t="s">
        <v>182</v>
      </c>
    </row>
    <row r="279" s="13" customFormat="1">
      <c r="A279" s="13"/>
      <c r="B279" s="234"/>
      <c r="C279" s="235"/>
      <c r="D279" s="236" t="s">
        <v>193</v>
      </c>
      <c r="E279" s="237" t="s">
        <v>19</v>
      </c>
      <c r="F279" s="238" t="s">
        <v>3414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193</v>
      </c>
      <c r="AU279" s="244" t="s">
        <v>80</v>
      </c>
      <c r="AV279" s="13" t="s">
        <v>78</v>
      </c>
      <c r="AW279" s="13" t="s">
        <v>195</v>
      </c>
      <c r="AX279" s="13" t="s">
        <v>71</v>
      </c>
      <c r="AY279" s="244" t="s">
        <v>182</v>
      </c>
    </row>
    <row r="280" s="14" customFormat="1">
      <c r="A280" s="14"/>
      <c r="B280" s="245"/>
      <c r="C280" s="246"/>
      <c r="D280" s="236" t="s">
        <v>193</v>
      </c>
      <c r="E280" s="247" t="s">
        <v>19</v>
      </c>
      <c r="F280" s="248" t="s">
        <v>12326</v>
      </c>
      <c r="G280" s="246"/>
      <c r="H280" s="249">
        <v>75.494924999999995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193</v>
      </c>
      <c r="AU280" s="255" t="s">
        <v>80</v>
      </c>
      <c r="AV280" s="14" t="s">
        <v>80</v>
      </c>
      <c r="AW280" s="14" t="s">
        <v>195</v>
      </c>
      <c r="AX280" s="14" t="s">
        <v>71</v>
      </c>
      <c r="AY280" s="255" t="s">
        <v>182</v>
      </c>
    </row>
    <row r="281" s="14" customFormat="1">
      <c r="A281" s="14"/>
      <c r="B281" s="245"/>
      <c r="C281" s="246"/>
      <c r="D281" s="236" t="s">
        <v>193</v>
      </c>
      <c r="E281" s="247" t="s">
        <v>19</v>
      </c>
      <c r="F281" s="248" t="s">
        <v>12327</v>
      </c>
      <c r="G281" s="246"/>
      <c r="H281" s="249">
        <v>12.404999999999999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193</v>
      </c>
      <c r="AU281" s="255" t="s">
        <v>80</v>
      </c>
      <c r="AV281" s="14" t="s">
        <v>80</v>
      </c>
      <c r="AW281" s="14" t="s">
        <v>195</v>
      </c>
      <c r="AX281" s="14" t="s">
        <v>71</v>
      </c>
      <c r="AY281" s="255" t="s">
        <v>182</v>
      </c>
    </row>
    <row r="282" s="14" customFormat="1">
      <c r="A282" s="14"/>
      <c r="B282" s="245"/>
      <c r="C282" s="246"/>
      <c r="D282" s="236" t="s">
        <v>193</v>
      </c>
      <c r="E282" s="247" t="s">
        <v>19</v>
      </c>
      <c r="F282" s="248" t="s">
        <v>12328</v>
      </c>
      <c r="G282" s="246"/>
      <c r="H282" s="249">
        <v>9.9800000000000004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193</v>
      </c>
      <c r="AU282" s="255" t="s">
        <v>80</v>
      </c>
      <c r="AV282" s="14" t="s">
        <v>80</v>
      </c>
      <c r="AW282" s="14" t="s">
        <v>195</v>
      </c>
      <c r="AX282" s="14" t="s">
        <v>71</v>
      </c>
      <c r="AY282" s="255" t="s">
        <v>182</v>
      </c>
    </row>
    <row r="283" s="14" customFormat="1">
      <c r="A283" s="14"/>
      <c r="B283" s="245"/>
      <c r="C283" s="246"/>
      <c r="D283" s="236" t="s">
        <v>193</v>
      </c>
      <c r="E283" s="247" t="s">
        <v>19</v>
      </c>
      <c r="F283" s="248" t="s">
        <v>12329</v>
      </c>
      <c r="G283" s="246"/>
      <c r="H283" s="249">
        <v>26.015000000000001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193</v>
      </c>
      <c r="AU283" s="255" t="s">
        <v>80</v>
      </c>
      <c r="AV283" s="14" t="s">
        <v>80</v>
      </c>
      <c r="AW283" s="14" t="s">
        <v>195</v>
      </c>
      <c r="AX283" s="14" t="s">
        <v>71</v>
      </c>
      <c r="AY283" s="255" t="s">
        <v>182</v>
      </c>
    </row>
    <row r="284" s="14" customFormat="1">
      <c r="A284" s="14"/>
      <c r="B284" s="245"/>
      <c r="C284" s="246"/>
      <c r="D284" s="236" t="s">
        <v>193</v>
      </c>
      <c r="E284" s="247" t="s">
        <v>19</v>
      </c>
      <c r="F284" s="248" t="s">
        <v>12330</v>
      </c>
      <c r="G284" s="246"/>
      <c r="H284" s="249">
        <v>13.5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193</v>
      </c>
      <c r="AU284" s="255" t="s">
        <v>80</v>
      </c>
      <c r="AV284" s="14" t="s">
        <v>80</v>
      </c>
      <c r="AW284" s="14" t="s">
        <v>195</v>
      </c>
      <c r="AX284" s="14" t="s">
        <v>71</v>
      </c>
      <c r="AY284" s="255" t="s">
        <v>182</v>
      </c>
    </row>
    <row r="285" s="14" customFormat="1">
      <c r="A285" s="14"/>
      <c r="B285" s="245"/>
      <c r="C285" s="246"/>
      <c r="D285" s="236" t="s">
        <v>193</v>
      </c>
      <c r="E285" s="247" t="s">
        <v>19</v>
      </c>
      <c r="F285" s="248" t="s">
        <v>12331</v>
      </c>
      <c r="G285" s="246"/>
      <c r="H285" s="249">
        <v>9.1050000000000004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193</v>
      </c>
      <c r="AU285" s="255" t="s">
        <v>80</v>
      </c>
      <c r="AV285" s="14" t="s">
        <v>80</v>
      </c>
      <c r="AW285" s="14" t="s">
        <v>195</v>
      </c>
      <c r="AX285" s="14" t="s">
        <v>71</v>
      </c>
      <c r="AY285" s="255" t="s">
        <v>182</v>
      </c>
    </row>
    <row r="286" s="14" customFormat="1">
      <c r="A286" s="14"/>
      <c r="B286" s="245"/>
      <c r="C286" s="246"/>
      <c r="D286" s="236" t="s">
        <v>193</v>
      </c>
      <c r="E286" s="247" t="s">
        <v>19</v>
      </c>
      <c r="F286" s="248" t="s">
        <v>12332</v>
      </c>
      <c r="G286" s="246"/>
      <c r="H286" s="249">
        <v>31.18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193</v>
      </c>
      <c r="AU286" s="255" t="s">
        <v>80</v>
      </c>
      <c r="AV286" s="14" t="s">
        <v>80</v>
      </c>
      <c r="AW286" s="14" t="s">
        <v>195</v>
      </c>
      <c r="AX286" s="14" t="s">
        <v>71</v>
      </c>
      <c r="AY286" s="255" t="s">
        <v>182</v>
      </c>
    </row>
    <row r="287" s="14" customFormat="1">
      <c r="A287" s="14"/>
      <c r="B287" s="245"/>
      <c r="C287" s="246"/>
      <c r="D287" s="236" t="s">
        <v>193</v>
      </c>
      <c r="E287" s="247" t="s">
        <v>19</v>
      </c>
      <c r="F287" s="248" t="s">
        <v>12333</v>
      </c>
      <c r="G287" s="246"/>
      <c r="H287" s="249">
        <v>12.524899999999999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193</v>
      </c>
      <c r="AU287" s="255" t="s">
        <v>80</v>
      </c>
      <c r="AV287" s="14" t="s">
        <v>80</v>
      </c>
      <c r="AW287" s="14" t="s">
        <v>195</v>
      </c>
      <c r="AX287" s="14" t="s">
        <v>71</v>
      </c>
      <c r="AY287" s="255" t="s">
        <v>182</v>
      </c>
    </row>
    <row r="288" s="13" customFormat="1">
      <c r="A288" s="13"/>
      <c r="B288" s="234"/>
      <c r="C288" s="235"/>
      <c r="D288" s="236" t="s">
        <v>193</v>
      </c>
      <c r="E288" s="237" t="s">
        <v>19</v>
      </c>
      <c r="F288" s="238" t="s">
        <v>12334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193</v>
      </c>
      <c r="AU288" s="244" t="s">
        <v>80</v>
      </c>
      <c r="AV288" s="13" t="s">
        <v>78</v>
      </c>
      <c r="AW288" s="13" t="s">
        <v>195</v>
      </c>
      <c r="AX288" s="13" t="s">
        <v>71</v>
      </c>
      <c r="AY288" s="244" t="s">
        <v>182</v>
      </c>
    </row>
    <row r="289" s="14" customFormat="1">
      <c r="A289" s="14"/>
      <c r="B289" s="245"/>
      <c r="C289" s="246"/>
      <c r="D289" s="236" t="s">
        <v>193</v>
      </c>
      <c r="E289" s="247" t="s">
        <v>19</v>
      </c>
      <c r="F289" s="248" t="s">
        <v>12335</v>
      </c>
      <c r="G289" s="246"/>
      <c r="H289" s="249">
        <v>196.69000000000003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193</v>
      </c>
      <c r="AU289" s="255" t="s">
        <v>80</v>
      </c>
      <c r="AV289" s="14" t="s">
        <v>80</v>
      </c>
      <c r="AW289" s="14" t="s">
        <v>195</v>
      </c>
      <c r="AX289" s="14" t="s">
        <v>71</v>
      </c>
      <c r="AY289" s="255" t="s">
        <v>182</v>
      </c>
    </row>
    <row r="290" s="14" customFormat="1">
      <c r="A290" s="14"/>
      <c r="B290" s="245"/>
      <c r="C290" s="246"/>
      <c r="D290" s="236" t="s">
        <v>193</v>
      </c>
      <c r="E290" s="247" t="s">
        <v>19</v>
      </c>
      <c r="F290" s="248" t="s">
        <v>12336</v>
      </c>
      <c r="G290" s="246"/>
      <c r="H290" s="249">
        <v>123.00750000000001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193</v>
      </c>
      <c r="AU290" s="255" t="s">
        <v>80</v>
      </c>
      <c r="AV290" s="14" t="s">
        <v>80</v>
      </c>
      <c r="AW290" s="14" t="s">
        <v>195</v>
      </c>
      <c r="AX290" s="14" t="s">
        <v>71</v>
      </c>
      <c r="AY290" s="255" t="s">
        <v>182</v>
      </c>
    </row>
    <row r="291" s="13" customFormat="1">
      <c r="A291" s="13"/>
      <c r="B291" s="234"/>
      <c r="C291" s="235"/>
      <c r="D291" s="236" t="s">
        <v>193</v>
      </c>
      <c r="E291" s="237" t="s">
        <v>19</v>
      </c>
      <c r="F291" s="238" t="s">
        <v>3420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193</v>
      </c>
      <c r="AU291" s="244" t="s">
        <v>80</v>
      </c>
      <c r="AV291" s="13" t="s">
        <v>78</v>
      </c>
      <c r="AW291" s="13" t="s">
        <v>195</v>
      </c>
      <c r="AX291" s="13" t="s">
        <v>71</v>
      </c>
      <c r="AY291" s="244" t="s">
        <v>182</v>
      </c>
    </row>
    <row r="292" s="14" customFormat="1">
      <c r="A292" s="14"/>
      <c r="B292" s="245"/>
      <c r="C292" s="246"/>
      <c r="D292" s="236" t="s">
        <v>193</v>
      </c>
      <c r="E292" s="247" t="s">
        <v>19</v>
      </c>
      <c r="F292" s="248" t="s">
        <v>12337</v>
      </c>
      <c r="G292" s="246"/>
      <c r="H292" s="249">
        <v>20.399999999999999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193</v>
      </c>
      <c r="AU292" s="255" t="s">
        <v>80</v>
      </c>
      <c r="AV292" s="14" t="s">
        <v>80</v>
      </c>
      <c r="AW292" s="14" t="s">
        <v>195</v>
      </c>
      <c r="AX292" s="14" t="s">
        <v>71</v>
      </c>
      <c r="AY292" s="255" t="s">
        <v>182</v>
      </c>
    </row>
    <row r="293" s="14" customFormat="1">
      <c r="A293" s="14"/>
      <c r="B293" s="245"/>
      <c r="C293" s="246"/>
      <c r="D293" s="236" t="s">
        <v>193</v>
      </c>
      <c r="E293" s="247" t="s">
        <v>19</v>
      </c>
      <c r="F293" s="248" t="s">
        <v>12338</v>
      </c>
      <c r="G293" s="246"/>
      <c r="H293" s="249">
        <v>121.05700000000002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193</v>
      </c>
      <c r="AU293" s="255" t="s">
        <v>80</v>
      </c>
      <c r="AV293" s="14" t="s">
        <v>80</v>
      </c>
      <c r="AW293" s="14" t="s">
        <v>195</v>
      </c>
      <c r="AX293" s="14" t="s">
        <v>71</v>
      </c>
      <c r="AY293" s="255" t="s">
        <v>182</v>
      </c>
    </row>
    <row r="294" s="14" customFormat="1">
      <c r="A294" s="14"/>
      <c r="B294" s="245"/>
      <c r="C294" s="246"/>
      <c r="D294" s="236" t="s">
        <v>193</v>
      </c>
      <c r="E294" s="247" t="s">
        <v>19</v>
      </c>
      <c r="F294" s="248" t="s">
        <v>12339</v>
      </c>
      <c r="G294" s="246"/>
      <c r="H294" s="249">
        <v>66.231000000000009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193</v>
      </c>
      <c r="AU294" s="255" t="s">
        <v>80</v>
      </c>
      <c r="AV294" s="14" t="s">
        <v>80</v>
      </c>
      <c r="AW294" s="14" t="s">
        <v>195</v>
      </c>
      <c r="AX294" s="14" t="s">
        <v>71</v>
      </c>
      <c r="AY294" s="255" t="s">
        <v>182</v>
      </c>
    </row>
    <row r="295" s="14" customFormat="1">
      <c r="A295" s="14"/>
      <c r="B295" s="245"/>
      <c r="C295" s="246"/>
      <c r="D295" s="236" t="s">
        <v>193</v>
      </c>
      <c r="E295" s="247" t="s">
        <v>19</v>
      </c>
      <c r="F295" s="248" t="s">
        <v>12340</v>
      </c>
      <c r="G295" s="246"/>
      <c r="H295" s="249">
        <v>77.069499999999991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193</v>
      </c>
      <c r="AU295" s="255" t="s">
        <v>80</v>
      </c>
      <c r="AV295" s="14" t="s">
        <v>80</v>
      </c>
      <c r="AW295" s="14" t="s">
        <v>195</v>
      </c>
      <c r="AX295" s="14" t="s">
        <v>71</v>
      </c>
      <c r="AY295" s="255" t="s">
        <v>182</v>
      </c>
    </row>
    <row r="296" s="14" customFormat="1">
      <c r="A296" s="14"/>
      <c r="B296" s="245"/>
      <c r="C296" s="246"/>
      <c r="D296" s="236" t="s">
        <v>193</v>
      </c>
      <c r="E296" s="247" t="s">
        <v>19</v>
      </c>
      <c r="F296" s="248" t="s">
        <v>12341</v>
      </c>
      <c r="G296" s="246"/>
      <c r="H296" s="249">
        <v>-3.9149999999999996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193</v>
      </c>
      <c r="AU296" s="255" t="s">
        <v>80</v>
      </c>
      <c r="AV296" s="14" t="s">
        <v>80</v>
      </c>
      <c r="AW296" s="14" t="s">
        <v>195</v>
      </c>
      <c r="AX296" s="14" t="s">
        <v>71</v>
      </c>
      <c r="AY296" s="255" t="s">
        <v>182</v>
      </c>
    </row>
    <row r="297" s="14" customFormat="1">
      <c r="A297" s="14"/>
      <c r="B297" s="245"/>
      <c r="C297" s="246"/>
      <c r="D297" s="236" t="s">
        <v>193</v>
      </c>
      <c r="E297" s="247" t="s">
        <v>19</v>
      </c>
      <c r="F297" s="248" t="s">
        <v>12342</v>
      </c>
      <c r="G297" s="246"/>
      <c r="H297" s="249">
        <v>4.6799999999999997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193</v>
      </c>
      <c r="AU297" s="255" t="s">
        <v>80</v>
      </c>
      <c r="AV297" s="14" t="s">
        <v>80</v>
      </c>
      <c r="AW297" s="14" t="s">
        <v>195</v>
      </c>
      <c r="AX297" s="14" t="s">
        <v>71</v>
      </c>
      <c r="AY297" s="255" t="s">
        <v>182</v>
      </c>
    </row>
    <row r="298" s="13" customFormat="1">
      <c r="A298" s="13"/>
      <c r="B298" s="234"/>
      <c r="C298" s="235"/>
      <c r="D298" s="236" t="s">
        <v>193</v>
      </c>
      <c r="E298" s="237" t="s">
        <v>19</v>
      </c>
      <c r="F298" s="238" t="s">
        <v>12343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193</v>
      </c>
      <c r="AU298" s="244" t="s">
        <v>80</v>
      </c>
      <c r="AV298" s="13" t="s">
        <v>78</v>
      </c>
      <c r="AW298" s="13" t="s">
        <v>195</v>
      </c>
      <c r="AX298" s="13" t="s">
        <v>71</v>
      </c>
      <c r="AY298" s="244" t="s">
        <v>182</v>
      </c>
    </row>
    <row r="299" s="14" customFormat="1">
      <c r="A299" s="14"/>
      <c r="B299" s="245"/>
      <c r="C299" s="246"/>
      <c r="D299" s="236" t="s">
        <v>193</v>
      </c>
      <c r="E299" s="247" t="s">
        <v>19</v>
      </c>
      <c r="F299" s="248" t="s">
        <v>12344</v>
      </c>
      <c r="G299" s="246"/>
      <c r="H299" s="249">
        <v>12.310000000000001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193</v>
      </c>
      <c r="AU299" s="255" t="s">
        <v>80</v>
      </c>
      <c r="AV299" s="14" t="s">
        <v>80</v>
      </c>
      <c r="AW299" s="14" t="s">
        <v>195</v>
      </c>
      <c r="AX299" s="14" t="s">
        <v>71</v>
      </c>
      <c r="AY299" s="255" t="s">
        <v>182</v>
      </c>
    </row>
    <row r="300" s="14" customFormat="1">
      <c r="A300" s="14"/>
      <c r="B300" s="245"/>
      <c r="C300" s="246"/>
      <c r="D300" s="236" t="s">
        <v>193</v>
      </c>
      <c r="E300" s="247" t="s">
        <v>19</v>
      </c>
      <c r="F300" s="248" t="s">
        <v>12345</v>
      </c>
      <c r="G300" s="246"/>
      <c r="H300" s="249">
        <v>32.399999999999999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193</v>
      </c>
      <c r="AU300" s="255" t="s">
        <v>80</v>
      </c>
      <c r="AV300" s="14" t="s">
        <v>80</v>
      </c>
      <c r="AW300" s="14" t="s">
        <v>195</v>
      </c>
      <c r="AX300" s="14" t="s">
        <v>71</v>
      </c>
      <c r="AY300" s="255" t="s">
        <v>182</v>
      </c>
    </row>
    <row r="301" s="2" customFormat="1" ht="24.15" customHeight="1">
      <c r="A301" s="41"/>
      <c r="B301" s="42"/>
      <c r="C301" s="216" t="s">
        <v>546</v>
      </c>
      <c r="D301" s="216" t="s">
        <v>184</v>
      </c>
      <c r="E301" s="217" t="s">
        <v>12346</v>
      </c>
      <c r="F301" s="218" t="s">
        <v>12347</v>
      </c>
      <c r="G301" s="219" t="s">
        <v>283</v>
      </c>
      <c r="H301" s="220">
        <v>1666.3119999999999</v>
      </c>
      <c r="I301" s="221"/>
      <c r="J301" s="222">
        <f>ROUND(I301*H301,2)</f>
        <v>0</v>
      </c>
      <c r="K301" s="218" t="s">
        <v>188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0.0031199999999999999</v>
      </c>
      <c r="T301" s="226">
        <f>S301*H301</f>
        <v>5.19889344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184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12348</v>
      </c>
    </row>
    <row r="302" s="2" customFormat="1">
      <c r="A302" s="41"/>
      <c r="B302" s="42"/>
      <c r="C302" s="43"/>
      <c r="D302" s="229" t="s">
        <v>191</v>
      </c>
      <c r="E302" s="43"/>
      <c r="F302" s="230" t="s">
        <v>12349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191</v>
      </c>
      <c r="AU302" s="20" t="s">
        <v>80</v>
      </c>
    </row>
    <row r="303" s="13" customFormat="1">
      <c r="A303" s="13"/>
      <c r="B303" s="234"/>
      <c r="C303" s="235"/>
      <c r="D303" s="236" t="s">
        <v>193</v>
      </c>
      <c r="E303" s="237" t="s">
        <v>19</v>
      </c>
      <c r="F303" s="238" t="s">
        <v>2595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193</v>
      </c>
      <c r="AU303" s="244" t="s">
        <v>80</v>
      </c>
      <c r="AV303" s="13" t="s">
        <v>78</v>
      </c>
      <c r="AW303" s="13" t="s">
        <v>195</v>
      </c>
      <c r="AX303" s="13" t="s">
        <v>71</v>
      </c>
      <c r="AY303" s="244" t="s">
        <v>182</v>
      </c>
    </row>
    <row r="304" s="13" customFormat="1">
      <c r="A304" s="13"/>
      <c r="B304" s="234"/>
      <c r="C304" s="235"/>
      <c r="D304" s="236" t="s">
        <v>193</v>
      </c>
      <c r="E304" s="237" t="s">
        <v>19</v>
      </c>
      <c r="F304" s="238" t="s">
        <v>12324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193</v>
      </c>
      <c r="AU304" s="244" t="s">
        <v>80</v>
      </c>
      <c r="AV304" s="13" t="s">
        <v>78</v>
      </c>
      <c r="AW304" s="13" t="s">
        <v>195</v>
      </c>
      <c r="AX304" s="13" t="s">
        <v>71</v>
      </c>
      <c r="AY304" s="244" t="s">
        <v>182</v>
      </c>
    </row>
    <row r="305" s="14" customFormat="1">
      <c r="A305" s="14"/>
      <c r="B305" s="245"/>
      <c r="C305" s="246"/>
      <c r="D305" s="236" t="s">
        <v>193</v>
      </c>
      <c r="E305" s="247" t="s">
        <v>19</v>
      </c>
      <c r="F305" s="248" t="s">
        <v>12350</v>
      </c>
      <c r="G305" s="246"/>
      <c r="H305" s="249">
        <v>335.34950000000003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193</v>
      </c>
      <c r="AU305" s="255" t="s">
        <v>80</v>
      </c>
      <c r="AV305" s="14" t="s">
        <v>80</v>
      </c>
      <c r="AW305" s="14" t="s">
        <v>195</v>
      </c>
      <c r="AX305" s="14" t="s">
        <v>71</v>
      </c>
      <c r="AY305" s="255" t="s">
        <v>182</v>
      </c>
    </row>
    <row r="306" s="14" customFormat="1">
      <c r="A306" s="14"/>
      <c r="B306" s="245"/>
      <c r="C306" s="246"/>
      <c r="D306" s="236" t="s">
        <v>193</v>
      </c>
      <c r="E306" s="247" t="s">
        <v>19</v>
      </c>
      <c r="F306" s="248" t="s">
        <v>12351</v>
      </c>
      <c r="G306" s="246"/>
      <c r="H306" s="249">
        <v>320.16249999999997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193</v>
      </c>
      <c r="AU306" s="255" t="s">
        <v>80</v>
      </c>
      <c r="AV306" s="14" t="s">
        <v>80</v>
      </c>
      <c r="AW306" s="14" t="s">
        <v>195</v>
      </c>
      <c r="AX306" s="14" t="s">
        <v>71</v>
      </c>
      <c r="AY306" s="255" t="s">
        <v>182</v>
      </c>
    </row>
    <row r="307" s="14" customFormat="1">
      <c r="A307" s="14"/>
      <c r="B307" s="245"/>
      <c r="C307" s="246"/>
      <c r="D307" s="236" t="s">
        <v>193</v>
      </c>
      <c r="E307" s="247" t="s">
        <v>19</v>
      </c>
      <c r="F307" s="248" t="s">
        <v>12352</v>
      </c>
      <c r="G307" s="246"/>
      <c r="H307" s="249">
        <v>-76.949999999999989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193</v>
      </c>
      <c r="AU307" s="255" t="s">
        <v>80</v>
      </c>
      <c r="AV307" s="14" t="s">
        <v>80</v>
      </c>
      <c r="AW307" s="14" t="s">
        <v>195</v>
      </c>
      <c r="AX307" s="14" t="s">
        <v>71</v>
      </c>
      <c r="AY307" s="255" t="s">
        <v>182</v>
      </c>
    </row>
    <row r="308" s="14" customFormat="1">
      <c r="A308" s="14"/>
      <c r="B308" s="245"/>
      <c r="C308" s="246"/>
      <c r="D308" s="236" t="s">
        <v>193</v>
      </c>
      <c r="E308" s="247" t="s">
        <v>19</v>
      </c>
      <c r="F308" s="248" t="s">
        <v>12353</v>
      </c>
      <c r="G308" s="246"/>
      <c r="H308" s="249">
        <v>-9.4900000000000002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193</v>
      </c>
      <c r="AU308" s="255" t="s">
        <v>80</v>
      </c>
      <c r="AV308" s="14" t="s">
        <v>80</v>
      </c>
      <c r="AW308" s="14" t="s">
        <v>195</v>
      </c>
      <c r="AX308" s="14" t="s">
        <v>71</v>
      </c>
      <c r="AY308" s="255" t="s">
        <v>182</v>
      </c>
    </row>
    <row r="309" s="13" customFormat="1">
      <c r="A309" s="13"/>
      <c r="B309" s="234"/>
      <c r="C309" s="235"/>
      <c r="D309" s="236" t="s">
        <v>193</v>
      </c>
      <c r="E309" s="237" t="s">
        <v>19</v>
      </c>
      <c r="F309" s="238" t="s">
        <v>3414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193</v>
      </c>
      <c r="AU309" s="244" t="s">
        <v>80</v>
      </c>
      <c r="AV309" s="13" t="s">
        <v>78</v>
      </c>
      <c r="AW309" s="13" t="s">
        <v>195</v>
      </c>
      <c r="AX309" s="13" t="s">
        <v>71</v>
      </c>
      <c r="AY309" s="244" t="s">
        <v>182</v>
      </c>
    </row>
    <row r="310" s="14" customFormat="1">
      <c r="A310" s="14"/>
      <c r="B310" s="245"/>
      <c r="C310" s="246"/>
      <c r="D310" s="236" t="s">
        <v>193</v>
      </c>
      <c r="E310" s="247" t="s">
        <v>19</v>
      </c>
      <c r="F310" s="248" t="s">
        <v>12354</v>
      </c>
      <c r="G310" s="246"/>
      <c r="H310" s="249">
        <v>22.706649999999996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193</v>
      </c>
      <c r="AU310" s="255" t="s">
        <v>80</v>
      </c>
      <c r="AV310" s="14" t="s">
        <v>80</v>
      </c>
      <c r="AW310" s="14" t="s">
        <v>195</v>
      </c>
      <c r="AX310" s="14" t="s">
        <v>71</v>
      </c>
      <c r="AY310" s="255" t="s">
        <v>182</v>
      </c>
    </row>
    <row r="311" s="14" customFormat="1">
      <c r="A311" s="14"/>
      <c r="B311" s="245"/>
      <c r="C311" s="246"/>
      <c r="D311" s="236" t="s">
        <v>193</v>
      </c>
      <c r="E311" s="247" t="s">
        <v>19</v>
      </c>
      <c r="F311" s="248" t="s">
        <v>12355</v>
      </c>
      <c r="G311" s="246"/>
      <c r="H311" s="249">
        <v>150.731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193</v>
      </c>
      <c r="AU311" s="255" t="s">
        <v>80</v>
      </c>
      <c r="AV311" s="14" t="s">
        <v>80</v>
      </c>
      <c r="AW311" s="14" t="s">
        <v>195</v>
      </c>
      <c r="AX311" s="14" t="s">
        <v>71</v>
      </c>
      <c r="AY311" s="255" t="s">
        <v>182</v>
      </c>
    </row>
    <row r="312" s="14" customFormat="1">
      <c r="A312" s="14"/>
      <c r="B312" s="245"/>
      <c r="C312" s="246"/>
      <c r="D312" s="236" t="s">
        <v>193</v>
      </c>
      <c r="E312" s="247" t="s">
        <v>19</v>
      </c>
      <c r="F312" s="248" t="s">
        <v>12356</v>
      </c>
      <c r="G312" s="246"/>
      <c r="H312" s="249">
        <v>47.561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193</v>
      </c>
      <c r="AU312" s="255" t="s">
        <v>80</v>
      </c>
      <c r="AV312" s="14" t="s">
        <v>80</v>
      </c>
      <c r="AW312" s="14" t="s">
        <v>195</v>
      </c>
      <c r="AX312" s="14" t="s">
        <v>71</v>
      </c>
      <c r="AY312" s="255" t="s">
        <v>182</v>
      </c>
    </row>
    <row r="313" s="14" customFormat="1">
      <c r="A313" s="14"/>
      <c r="B313" s="245"/>
      <c r="C313" s="246"/>
      <c r="D313" s="236" t="s">
        <v>193</v>
      </c>
      <c r="E313" s="247" t="s">
        <v>19</v>
      </c>
      <c r="F313" s="248" t="s">
        <v>12357</v>
      </c>
      <c r="G313" s="246"/>
      <c r="H313" s="249">
        <v>9.2300000000000004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193</v>
      </c>
      <c r="AU313" s="255" t="s">
        <v>80</v>
      </c>
      <c r="AV313" s="14" t="s">
        <v>80</v>
      </c>
      <c r="AW313" s="14" t="s">
        <v>195</v>
      </c>
      <c r="AX313" s="14" t="s">
        <v>71</v>
      </c>
      <c r="AY313" s="255" t="s">
        <v>182</v>
      </c>
    </row>
    <row r="314" s="14" customFormat="1">
      <c r="A314" s="14"/>
      <c r="B314" s="245"/>
      <c r="C314" s="246"/>
      <c r="D314" s="236" t="s">
        <v>193</v>
      </c>
      <c r="E314" s="247" t="s">
        <v>19</v>
      </c>
      <c r="F314" s="248" t="s">
        <v>12358</v>
      </c>
      <c r="G314" s="246"/>
      <c r="H314" s="249">
        <v>39.860750000000003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193</v>
      </c>
      <c r="AU314" s="255" t="s">
        <v>80</v>
      </c>
      <c r="AV314" s="14" t="s">
        <v>80</v>
      </c>
      <c r="AW314" s="14" t="s">
        <v>195</v>
      </c>
      <c r="AX314" s="14" t="s">
        <v>71</v>
      </c>
      <c r="AY314" s="255" t="s">
        <v>182</v>
      </c>
    </row>
    <row r="315" s="14" customFormat="1">
      <c r="A315" s="14"/>
      <c r="B315" s="245"/>
      <c r="C315" s="246"/>
      <c r="D315" s="236" t="s">
        <v>193</v>
      </c>
      <c r="E315" s="247" t="s">
        <v>19</v>
      </c>
      <c r="F315" s="248" t="s">
        <v>12359</v>
      </c>
      <c r="G315" s="246"/>
      <c r="H315" s="249">
        <v>-9.9800000000000004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193</v>
      </c>
      <c r="AU315" s="255" t="s">
        <v>80</v>
      </c>
      <c r="AV315" s="14" t="s">
        <v>80</v>
      </c>
      <c r="AW315" s="14" t="s">
        <v>195</v>
      </c>
      <c r="AX315" s="14" t="s">
        <v>71</v>
      </c>
      <c r="AY315" s="255" t="s">
        <v>182</v>
      </c>
    </row>
    <row r="316" s="14" customFormat="1">
      <c r="A316" s="14"/>
      <c r="B316" s="245"/>
      <c r="C316" s="246"/>
      <c r="D316" s="236" t="s">
        <v>193</v>
      </c>
      <c r="E316" s="247" t="s">
        <v>19</v>
      </c>
      <c r="F316" s="248" t="s">
        <v>12360</v>
      </c>
      <c r="G316" s="246"/>
      <c r="H316" s="249">
        <v>163.72499999999997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193</v>
      </c>
      <c r="AU316" s="255" t="s">
        <v>80</v>
      </c>
      <c r="AV316" s="14" t="s">
        <v>80</v>
      </c>
      <c r="AW316" s="14" t="s">
        <v>195</v>
      </c>
      <c r="AX316" s="14" t="s">
        <v>71</v>
      </c>
      <c r="AY316" s="255" t="s">
        <v>182</v>
      </c>
    </row>
    <row r="317" s="14" customFormat="1">
      <c r="A317" s="14"/>
      <c r="B317" s="245"/>
      <c r="C317" s="246"/>
      <c r="D317" s="236" t="s">
        <v>193</v>
      </c>
      <c r="E317" s="247" t="s">
        <v>19</v>
      </c>
      <c r="F317" s="248" t="s">
        <v>12361</v>
      </c>
      <c r="G317" s="246"/>
      <c r="H317" s="249">
        <v>-26.015000000000001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193</v>
      </c>
      <c r="AU317" s="255" t="s">
        <v>80</v>
      </c>
      <c r="AV317" s="14" t="s">
        <v>80</v>
      </c>
      <c r="AW317" s="14" t="s">
        <v>195</v>
      </c>
      <c r="AX317" s="14" t="s">
        <v>71</v>
      </c>
      <c r="AY317" s="255" t="s">
        <v>182</v>
      </c>
    </row>
    <row r="318" s="14" customFormat="1">
      <c r="A318" s="14"/>
      <c r="B318" s="245"/>
      <c r="C318" s="246"/>
      <c r="D318" s="236" t="s">
        <v>193</v>
      </c>
      <c r="E318" s="247" t="s">
        <v>19</v>
      </c>
      <c r="F318" s="248" t="s">
        <v>12362</v>
      </c>
      <c r="G318" s="246"/>
      <c r="H318" s="249">
        <v>98.029650000000004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193</v>
      </c>
      <c r="AU318" s="255" t="s">
        <v>80</v>
      </c>
      <c r="AV318" s="14" t="s">
        <v>80</v>
      </c>
      <c r="AW318" s="14" t="s">
        <v>195</v>
      </c>
      <c r="AX318" s="14" t="s">
        <v>71</v>
      </c>
      <c r="AY318" s="255" t="s">
        <v>182</v>
      </c>
    </row>
    <row r="319" s="14" customFormat="1">
      <c r="A319" s="14"/>
      <c r="B319" s="245"/>
      <c r="C319" s="246"/>
      <c r="D319" s="236" t="s">
        <v>193</v>
      </c>
      <c r="E319" s="247" t="s">
        <v>19</v>
      </c>
      <c r="F319" s="248" t="s">
        <v>12363</v>
      </c>
      <c r="G319" s="246"/>
      <c r="H319" s="249">
        <v>79.889424999999989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193</v>
      </c>
      <c r="AU319" s="255" t="s">
        <v>80</v>
      </c>
      <c r="AV319" s="14" t="s">
        <v>80</v>
      </c>
      <c r="AW319" s="14" t="s">
        <v>195</v>
      </c>
      <c r="AX319" s="14" t="s">
        <v>71</v>
      </c>
      <c r="AY319" s="255" t="s">
        <v>182</v>
      </c>
    </row>
    <row r="320" s="14" customFormat="1">
      <c r="A320" s="14"/>
      <c r="B320" s="245"/>
      <c r="C320" s="246"/>
      <c r="D320" s="236" t="s">
        <v>193</v>
      </c>
      <c r="E320" s="247" t="s">
        <v>19</v>
      </c>
      <c r="F320" s="248" t="s">
        <v>12364</v>
      </c>
      <c r="G320" s="246"/>
      <c r="H320" s="249">
        <v>69.888844999999989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193</v>
      </c>
      <c r="AU320" s="255" t="s">
        <v>80</v>
      </c>
      <c r="AV320" s="14" t="s">
        <v>80</v>
      </c>
      <c r="AW320" s="14" t="s">
        <v>195</v>
      </c>
      <c r="AX320" s="14" t="s">
        <v>71</v>
      </c>
      <c r="AY320" s="255" t="s">
        <v>182</v>
      </c>
    </row>
    <row r="321" s="14" customFormat="1">
      <c r="A321" s="14"/>
      <c r="B321" s="245"/>
      <c r="C321" s="246"/>
      <c r="D321" s="236" t="s">
        <v>193</v>
      </c>
      <c r="E321" s="247" t="s">
        <v>19</v>
      </c>
      <c r="F321" s="248" t="s">
        <v>12365</v>
      </c>
      <c r="G321" s="246"/>
      <c r="H321" s="249">
        <v>-13.5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193</v>
      </c>
      <c r="AU321" s="255" t="s">
        <v>80</v>
      </c>
      <c r="AV321" s="14" t="s">
        <v>80</v>
      </c>
      <c r="AW321" s="14" t="s">
        <v>195</v>
      </c>
      <c r="AX321" s="14" t="s">
        <v>71</v>
      </c>
      <c r="AY321" s="255" t="s">
        <v>182</v>
      </c>
    </row>
    <row r="322" s="14" customFormat="1">
      <c r="A322" s="14"/>
      <c r="B322" s="245"/>
      <c r="C322" s="246"/>
      <c r="D322" s="236" t="s">
        <v>193</v>
      </c>
      <c r="E322" s="247" t="s">
        <v>19</v>
      </c>
      <c r="F322" s="248" t="s">
        <v>12366</v>
      </c>
      <c r="G322" s="246"/>
      <c r="H322" s="249">
        <v>45.926599999999993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193</v>
      </c>
      <c r="AU322" s="255" t="s">
        <v>80</v>
      </c>
      <c r="AV322" s="14" t="s">
        <v>80</v>
      </c>
      <c r="AW322" s="14" t="s">
        <v>195</v>
      </c>
      <c r="AX322" s="14" t="s">
        <v>71</v>
      </c>
      <c r="AY322" s="255" t="s">
        <v>182</v>
      </c>
    </row>
    <row r="323" s="14" customFormat="1">
      <c r="A323" s="14"/>
      <c r="B323" s="245"/>
      <c r="C323" s="246"/>
      <c r="D323" s="236" t="s">
        <v>193</v>
      </c>
      <c r="E323" s="247" t="s">
        <v>19</v>
      </c>
      <c r="F323" s="248" t="s">
        <v>12367</v>
      </c>
      <c r="G323" s="246"/>
      <c r="H323" s="249">
        <v>-9.1050000000000004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193</v>
      </c>
      <c r="AU323" s="255" t="s">
        <v>80</v>
      </c>
      <c r="AV323" s="14" t="s">
        <v>80</v>
      </c>
      <c r="AW323" s="14" t="s">
        <v>195</v>
      </c>
      <c r="AX323" s="14" t="s">
        <v>71</v>
      </c>
      <c r="AY323" s="255" t="s">
        <v>182</v>
      </c>
    </row>
    <row r="324" s="14" customFormat="1">
      <c r="A324" s="14"/>
      <c r="B324" s="245"/>
      <c r="C324" s="246"/>
      <c r="D324" s="236" t="s">
        <v>193</v>
      </c>
      <c r="E324" s="247" t="s">
        <v>19</v>
      </c>
      <c r="F324" s="248" t="s">
        <v>12368</v>
      </c>
      <c r="G324" s="246"/>
      <c r="H324" s="249">
        <v>80.147812500000015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193</v>
      </c>
      <c r="AU324" s="255" t="s">
        <v>80</v>
      </c>
      <c r="AV324" s="14" t="s">
        <v>80</v>
      </c>
      <c r="AW324" s="14" t="s">
        <v>195</v>
      </c>
      <c r="AX324" s="14" t="s">
        <v>71</v>
      </c>
      <c r="AY324" s="255" t="s">
        <v>182</v>
      </c>
    </row>
    <row r="325" s="14" customFormat="1">
      <c r="A325" s="14"/>
      <c r="B325" s="245"/>
      <c r="C325" s="246"/>
      <c r="D325" s="236" t="s">
        <v>193</v>
      </c>
      <c r="E325" s="247" t="s">
        <v>19</v>
      </c>
      <c r="F325" s="248" t="s">
        <v>12369</v>
      </c>
      <c r="G325" s="246"/>
      <c r="H325" s="249">
        <v>18.628249999999998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193</v>
      </c>
      <c r="AU325" s="255" t="s">
        <v>80</v>
      </c>
      <c r="AV325" s="14" t="s">
        <v>80</v>
      </c>
      <c r="AW325" s="14" t="s">
        <v>195</v>
      </c>
      <c r="AX325" s="14" t="s">
        <v>71</v>
      </c>
      <c r="AY325" s="255" t="s">
        <v>182</v>
      </c>
    </row>
    <row r="326" s="14" customFormat="1">
      <c r="A326" s="14"/>
      <c r="B326" s="245"/>
      <c r="C326" s="246"/>
      <c r="D326" s="236" t="s">
        <v>193</v>
      </c>
      <c r="E326" s="247" t="s">
        <v>19</v>
      </c>
      <c r="F326" s="248" t="s">
        <v>12370</v>
      </c>
      <c r="G326" s="246"/>
      <c r="H326" s="249">
        <v>14.804999999999998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193</v>
      </c>
      <c r="AU326" s="255" t="s">
        <v>80</v>
      </c>
      <c r="AV326" s="14" t="s">
        <v>80</v>
      </c>
      <c r="AW326" s="14" t="s">
        <v>195</v>
      </c>
      <c r="AX326" s="14" t="s">
        <v>71</v>
      </c>
      <c r="AY326" s="255" t="s">
        <v>182</v>
      </c>
    </row>
    <row r="327" s="14" customFormat="1">
      <c r="A327" s="14"/>
      <c r="B327" s="245"/>
      <c r="C327" s="246"/>
      <c r="D327" s="236" t="s">
        <v>193</v>
      </c>
      <c r="E327" s="247" t="s">
        <v>19</v>
      </c>
      <c r="F327" s="248" t="s">
        <v>12371</v>
      </c>
      <c r="G327" s="246"/>
      <c r="H327" s="249">
        <v>128.22569999999999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193</v>
      </c>
      <c r="AU327" s="255" t="s">
        <v>80</v>
      </c>
      <c r="AV327" s="14" t="s">
        <v>80</v>
      </c>
      <c r="AW327" s="14" t="s">
        <v>195</v>
      </c>
      <c r="AX327" s="14" t="s">
        <v>71</v>
      </c>
      <c r="AY327" s="255" t="s">
        <v>182</v>
      </c>
    </row>
    <row r="328" s="14" customFormat="1">
      <c r="A328" s="14"/>
      <c r="B328" s="245"/>
      <c r="C328" s="246"/>
      <c r="D328" s="236" t="s">
        <v>193</v>
      </c>
      <c r="E328" s="247" t="s">
        <v>19</v>
      </c>
      <c r="F328" s="248" t="s">
        <v>12372</v>
      </c>
      <c r="G328" s="246"/>
      <c r="H328" s="249">
        <v>3.1500000000000004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193</v>
      </c>
      <c r="AU328" s="255" t="s">
        <v>80</v>
      </c>
      <c r="AV328" s="14" t="s">
        <v>80</v>
      </c>
      <c r="AW328" s="14" t="s">
        <v>195</v>
      </c>
      <c r="AX328" s="14" t="s">
        <v>71</v>
      </c>
      <c r="AY328" s="255" t="s">
        <v>182</v>
      </c>
    </row>
    <row r="329" s="14" customFormat="1">
      <c r="A329" s="14"/>
      <c r="B329" s="245"/>
      <c r="C329" s="246"/>
      <c r="D329" s="236" t="s">
        <v>193</v>
      </c>
      <c r="E329" s="247" t="s">
        <v>19</v>
      </c>
      <c r="F329" s="248" t="s">
        <v>12373</v>
      </c>
      <c r="G329" s="246"/>
      <c r="H329" s="249">
        <v>-31.18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193</v>
      </c>
      <c r="AU329" s="255" t="s">
        <v>80</v>
      </c>
      <c r="AV329" s="14" t="s">
        <v>80</v>
      </c>
      <c r="AW329" s="14" t="s">
        <v>195</v>
      </c>
      <c r="AX329" s="14" t="s">
        <v>71</v>
      </c>
      <c r="AY329" s="255" t="s">
        <v>182</v>
      </c>
    </row>
    <row r="330" s="13" customFormat="1">
      <c r="A330" s="13"/>
      <c r="B330" s="234"/>
      <c r="C330" s="235"/>
      <c r="D330" s="236" t="s">
        <v>193</v>
      </c>
      <c r="E330" s="237" t="s">
        <v>19</v>
      </c>
      <c r="F330" s="238" t="s">
        <v>3420</v>
      </c>
      <c r="G330" s="235"/>
      <c r="H330" s="237" t="s">
        <v>19</v>
      </c>
      <c r="I330" s="239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193</v>
      </c>
      <c r="AU330" s="244" t="s">
        <v>80</v>
      </c>
      <c r="AV330" s="13" t="s">
        <v>78</v>
      </c>
      <c r="AW330" s="13" t="s">
        <v>195</v>
      </c>
      <c r="AX330" s="13" t="s">
        <v>71</v>
      </c>
      <c r="AY330" s="244" t="s">
        <v>182</v>
      </c>
    </row>
    <row r="331" s="14" customFormat="1">
      <c r="A331" s="14"/>
      <c r="B331" s="245"/>
      <c r="C331" s="246"/>
      <c r="D331" s="236" t="s">
        <v>193</v>
      </c>
      <c r="E331" s="247" t="s">
        <v>19</v>
      </c>
      <c r="F331" s="248" t="s">
        <v>12374</v>
      </c>
      <c r="G331" s="246"/>
      <c r="H331" s="249">
        <v>154.36342250000001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193</v>
      </c>
      <c r="AU331" s="255" t="s">
        <v>80</v>
      </c>
      <c r="AV331" s="14" t="s">
        <v>80</v>
      </c>
      <c r="AW331" s="14" t="s">
        <v>195</v>
      </c>
      <c r="AX331" s="14" t="s">
        <v>71</v>
      </c>
      <c r="AY331" s="255" t="s">
        <v>182</v>
      </c>
    </row>
    <row r="332" s="14" customFormat="1">
      <c r="A332" s="14"/>
      <c r="B332" s="245"/>
      <c r="C332" s="246"/>
      <c r="D332" s="236" t="s">
        <v>193</v>
      </c>
      <c r="E332" s="247" t="s">
        <v>19</v>
      </c>
      <c r="F332" s="248" t="s">
        <v>12375</v>
      </c>
      <c r="G332" s="246"/>
      <c r="H332" s="249">
        <v>-20.399999999999999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193</v>
      </c>
      <c r="AU332" s="255" t="s">
        <v>80</v>
      </c>
      <c r="AV332" s="14" t="s">
        <v>80</v>
      </c>
      <c r="AW332" s="14" t="s">
        <v>195</v>
      </c>
      <c r="AX332" s="14" t="s">
        <v>71</v>
      </c>
      <c r="AY332" s="255" t="s">
        <v>182</v>
      </c>
    </row>
    <row r="333" s="14" customFormat="1">
      <c r="A333" s="14"/>
      <c r="B333" s="245"/>
      <c r="C333" s="246"/>
      <c r="D333" s="236" t="s">
        <v>193</v>
      </c>
      <c r="E333" s="247" t="s">
        <v>19</v>
      </c>
      <c r="F333" s="248" t="s">
        <v>12376</v>
      </c>
      <c r="G333" s="246"/>
      <c r="H333" s="249">
        <v>-4.8600000000000003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193</v>
      </c>
      <c r="AU333" s="255" t="s">
        <v>80</v>
      </c>
      <c r="AV333" s="14" t="s">
        <v>80</v>
      </c>
      <c r="AW333" s="14" t="s">
        <v>195</v>
      </c>
      <c r="AX333" s="14" t="s">
        <v>71</v>
      </c>
      <c r="AY333" s="255" t="s">
        <v>182</v>
      </c>
    </row>
    <row r="334" s="14" customFormat="1">
      <c r="A334" s="14"/>
      <c r="B334" s="245"/>
      <c r="C334" s="246"/>
      <c r="D334" s="236" t="s">
        <v>193</v>
      </c>
      <c r="E334" s="247" t="s">
        <v>19</v>
      </c>
      <c r="F334" s="248" t="s">
        <v>12377</v>
      </c>
      <c r="G334" s="246"/>
      <c r="H334" s="249">
        <v>7.5270000000000001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193</v>
      </c>
      <c r="AU334" s="255" t="s">
        <v>80</v>
      </c>
      <c r="AV334" s="14" t="s">
        <v>80</v>
      </c>
      <c r="AW334" s="14" t="s">
        <v>195</v>
      </c>
      <c r="AX334" s="14" t="s">
        <v>71</v>
      </c>
      <c r="AY334" s="255" t="s">
        <v>182</v>
      </c>
    </row>
    <row r="335" s="13" customFormat="1">
      <c r="A335" s="13"/>
      <c r="B335" s="234"/>
      <c r="C335" s="235"/>
      <c r="D335" s="236" t="s">
        <v>193</v>
      </c>
      <c r="E335" s="237" t="s">
        <v>19</v>
      </c>
      <c r="F335" s="238" t="s">
        <v>12343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193</v>
      </c>
      <c r="AU335" s="244" t="s">
        <v>80</v>
      </c>
      <c r="AV335" s="13" t="s">
        <v>78</v>
      </c>
      <c r="AW335" s="13" t="s">
        <v>195</v>
      </c>
      <c r="AX335" s="13" t="s">
        <v>71</v>
      </c>
      <c r="AY335" s="244" t="s">
        <v>182</v>
      </c>
    </row>
    <row r="336" s="14" customFormat="1">
      <c r="A336" s="14"/>
      <c r="B336" s="245"/>
      <c r="C336" s="246"/>
      <c r="D336" s="236" t="s">
        <v>193</v>
      </c>
      <c r="E336" s="247" t="s">
        <v>19</v>
      </c>
      <c r="F336" s="248" t="s">
        <v>12378</v>
      </c>
      <c r="G336" s="246"/>
      <c r="H336" s="249">
        <v>90.193950000000001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193</v>
      </c>
      <c r="AU336" s="255" t="s">
        <v>80</v>
      </c>
      <c r="AV336" s="14" t="s">
        <v>80</v>
      </c>
      <c r="AW336" s="14" t="s">
        <v>195</v>
      </c>
      <c r="AX336" s="14" t="s">
        <v>71</v>
      </c>
      <c r="AY336" s="255" t="s">
        <v>182</v>
      </c>
    </row>
    <row r="337" s="14" customFormat="1">
      <c r="A337" s="14"/>
      <c r="B337" s="245"/>
      <c r="C337" s="246"/>
      <c r="D337" s="236" t="s">
        <v>193</v>
      </c>
      <c r="E337" s="247" t="s">
        <v>19</v>
      </c>
      <c r="F337" s="248" t="s">
        <v>12379</v>
      </c>
      <c r="G337" s="246"/>
      <c r="H337" s="249">
        <v>-12.310000000000001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193</v>
      </c>
      <c r="AU337" s="255" t="s">
        <v>80</v>
      </c>
      <c r="AV337" s="14" t="s">
        <v>80</v>
      </c>
      <c r="AW337" s="14" t="s">
        <v>195</v>
      </c>
      <c r="AX337" s="14" t="s">
        <v>71</v>
      </c>
      <c r="AY337" s="255" t="s">
        <v>182</v>
      </c>
    </row>
    <row r="338" s="2" customFormat="1" ht="24.15" customHeight="1">
      <c r="A338" s="41"/>
      <c r="B338" s="42"/>
      <c r="C338" s="216" t="s">
        <v>552</v>
      </c>
      <c r="D338" s="216" t="s">
        <v>184</v>
      </c>
      <c r="E338" s="217" t="s">
        <v>12380</v>
      </c>
      <c r="F338" s="218" t="s">
        <v>12381</v>
      </c>
      <c r="G338" s="219" t="s">
        <v>304</v>
      </c>
      <c r="H338" s="220">
        <v>138.90799999999999</v>
      </c>
      <c r="I338" s="221"/>
      <c r="J338" s="222">
        <f>ROUND(I338*H338,2)</f>
        <v>0</v>
      </c>
      <c r="K338" s="218" t="s">
        <v>188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0.0018699999999999999</v>
      </c>
      <c r="T338" s="226">
        <f>S338*H338</f>
        <v>0.25975795999999995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184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12382</v>
      </c>
    </row>
    <row r="339" s="2" customFormat="1">
      <c r="A339" s="41"/>
      <c r="B339" s="42"/>
      <c r="C339" s="43"/>
      <c r="D339" s="229" t="s">
        <v>191</v>
      </c>
      <c r="E339" s="43"/>
      <c r="F339" s="230" t="s">
        <v>12383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191</v>
      </c>
      <c r="AU339" s="20" t="s">
        <v>80</v>
      </c>
    </row>
    <row r="340" s="13" customFormat="1">
      <c r="A340" s="13"/>
      <c r="B340" s="234"/>
      <c r="C340" s="235"/>
      <c r="D340" s="236" t="s">
        <v>193</v>
      </c>
      <c r="E340" s="237" t="s">
        <v>19</v>
      </c>
      <c r="F340" s="238" t="s">
        <v>2595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193</v>
      </c>
      <c r="AU340" s="244" t="s">
        <v>80</v>
      </c>
      <c r="AV340" s="13" t="s">
        <v>78</v>
      </c>
      <c r="AW340" s="13" t="s">
        <v>195</v>
      </c>
      <c r="AX340" s="13" t="s">
        <v>71</v>
      </c>
      <c r="AY340" s="244" t="s">
        <v>182</v>
      </c>
    </row>
    <row r="341" s="14" customFormat="1">
      <c r="A341" s="14"/>
      <c r="B341" s="245"/>
      <c r="C341" s="246"/>
      <c r="D341" s="236" t="s">
        <v>193</v>
      </c>
      <c r="E341" s="247" t="s">
        <v>19</v>
      </c>
      <c r="F341" s="248" t="s">
        <v>12384</v>
      </c>
      <c r="G341" s="246"/>
      <c r="H341" s="249">
        <v>47.039999999999999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193</v>
      </c>
      <c r="AU341" s="255" t="s">
        <v>80</v>
      </c>
      <c r="AV341" s="14" t="s">
        <v>80</v>
      </c>
      <c r="AW341" s="14" t="s">
        <v>195</v>
      </c>
      <c r="AX341" s="14" t="s">
        <v>71</v>
      </c>
      <c r="AY341" s="255" t="s">
        <v>182</v>
      </c>
    </row>
    <row r="342" s="13" customFormat="1">
      <c r="A342" s="13"/>
      <c r="B342" s="234"/>
      <c r="C342" s="235"/>
      <c r="D342" s="236" t="s">
        <v>193</v>
      </c>
      <c r="E342" s="237" t="s">
        <v>19</v>
      </c>
      <c r="F342" s="238" t="s">
        <v>3414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193</v>
      </c>
      <c r="AU342" s="244" t="s">
        <v>80</v>
      </c>
      <c r="AV342" s="13" t="s">
        <v>78</v>
      </c>
      <c r="AW342" s="13" t="s">
        <v>195</v>
      </c>
      <c r="AX342" s="13" t="s">
        <v>71</v>
      </c>
      <c r="AY342" s="244" t="s">
        <v>182</v>
      </c>
    </row>
    <row r="343" s="14" customFormat="1">
      <c r="A343" s="14"/>
      <c r="B343" s="245"/>
      <c r="C343" s="246"/>
      <c r="D343" s="236" t="s">
        <v>193</v>
      </c>
      <c r="E343" s="247" t="s">
        <v>19</v>
      </c>
      <c r="F343" s="248" t="s">
        <v>12385</v>
      </c>
      <c r="G343" s="246"/>
      <c r="H343" s="249">
        <v>8.6999999999999993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193</v>
      </c>
      <c r="AU343" s="255" t="s">
        <v>80</v>
      </c>
      <c r="AV343" s="14" t="s">
        <v>80</v>
      </c>
      <c r="AW343" s="14" t="s">
        <v>195</v>
      </c>
      <c r="AX343" s="14" t="s">
        <v>71</v>
      </c>
      <c r="AY343" s="255" t="s">
        <v>182</v>
      </c>
    </row>
    <row r="344" s="14" customFormat="1">
      <c r="A344" s="14"/>
      <c r="B344" s="245"/>
      <c r="C344" s="246"/>
      <c r="D344" s="236" t="s">
        <v>193</v>
      </c>
      <c r="E344" s="247" t="s">
        <v>19</v>
      </c>
      <c r="F344" s="248" t="s">
        <v>12386</v>
      </c>
      <c r="G344" s="246"/>
      <c r="H344" s="249">
        <v>52.335000000000001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193</v>
      </c>
      <c r="AU344" s="255" t="s">
        <v>80</v>
      </c>
      <c r="AV344" s="14" t="s">
        <v>80</v>
      </c>
      <c r="AW344" s="14" t="s">
        <v>195</v>
      </c>
      <c r="AX344" s="14" t="s">
        <v>71</v>
      </c>
      <c r="AY344" s="255" t="s">
        <v>182</v>
      </c>
    </row>
    <row r="345" s="14" customFormat="1">
      <c r="A345" s="14"/>
      <c r="B345" s="245"/>
      <c r="C345" s="246"/>
      <c r="D345" s="236" t="s">
        <v>193</v>
      </c>
      <c r="E345" s="247" t="s">
        <v>19</v>
      </c>
      <c r="F345" s="248" t="s">
        <v>12387</v>
      </c>
      <c r="G345" s="246"/>
      <c r="H345" s="249">
        <v>8.1500000000000004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193</v>
      </c>
      <c r="AU345" s="255" t="s">
        <v>80</v>
      </c>
      <c r="AV345" s="14" t="s">
        <v>80</v>
      </c>
      <c r="AW345" s="14" t="s">
        <v>195</v>
      </c>
      <c r="AX345" s="14" t="s">
        <v>71</v>
      </c>
      <c r="AY345" s="255" t="s">
        <v>182</v>
      </c>
    </row>
    <row r="346" s="14" customFormat="1">
      <c r="A346" s="14"/>
      <c r="B346" s="245"/>
      <c r="C346" s="246"/>
      <c r="D346" s="236" t="s">
        <v>193</v>
      </c>
      <c r="E346" s="247" t="s">
        <v>19</v>
      </c>
      <c r="F346" s="248" t="s">
        <v>12388</v>
      </c>
      <c r="G346" s="246"/>
      <c r="H346" s="249">
        <v>16.507999999999999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193</v>
      </c>
      <c r="AU346" s="255" t="s">
        <v>80</v>
      </c>
      <c r="AV346" s="14" t="s">
        <v>80</v>
      </c>
      <c r="AW346" s="14" t="s">
        <v>195</v>
      </c>
      <c r="AX346" s="14" t="s">
        <v>71</v>
      </c>
      <c r="AY346" s="255" t="s">
        <v>182</v>
      </c>
    </row>
    <row r="347" s="14" customFormat="1">
      <c r="A347" s="14"/>
      <c r="B347" s="245"/>
      <c r="C347" s="246"/>
      <c r="D347" s="236" t="s">
        <v>193</v>
      </c>
      <c r="E347" s="247" t="s">
        <v>19</v>
      </c>
      <c r="F347" s="248" t="s">
        <v>12389</v>
      </c>
      <c r="G347" s="246"/>
      <c r="H347" s="249">
        <v>6.1749999999999998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193</v>
      </c>
      <c r="AU347" s="255" t="s">
        <v>80</v>
      </c>
      <c r="AV347" s="14" t="s">
        <v>80</v>
      </c>
      <c r="AW347" s="14" t="s">
        <v>195</v>
      </c>
      <c r="AX347" s="14" t="s">
        <v>71</v>
      </c>
      <c r="AY347" s="255" t="s">
        <v>182</v>
      </c>
    </row>
    <row r="348" s="2" customFormat="1" ht="24.15" customHeight="1">
      <c r="A348" s="41"/>
      <c r="B348" s="42"/>
      <c r="C348" s="216" t="s">
        <v>558</v>
      </c>
      <c r="D348" s="216" t="s">
        <v>184</v>
      </c>
      <c r="E348" s="217" t="s">
        <v>12390</v>
      </c>
      <c r="F348" s="218" t="s">
        <v>12391</v>
      </c>
      <c r="G348" s="219" t="s">
        <v>304</v>
      </c>
      <c r="H348" s="220">
        <v>25.550000000000001</v>
      </c>
      <c r="I348" s="221"/>
      <c r="J348" s="222">
        <f>ROUND(I348*H348,2)</f>
        <v>0</v>
      </c>
      <c r="K348" s="218" t="s">
        <v>188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0.0018699999999999999</v>
      </c>
      <c r="T348" s="226">
        <f>S348*H348</f>
        <v>0.047778500000000002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184</v>
      </c>
      <c r="AU348" s="227" t="s">
        <v>80</v>
      </c>
      <c r="AY348" s="20" t="s">
        <v>182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12392</v>
      </c>
    </row>
    <row r="349" s="2" customFormat="1">
      <c r="A349" s="41"/>
      <c r="B349" s="42"/>
      <c r="C349" s="43"/>
      <c r="D349" s="229" t="s">
        <v>191</v>
      </c>
      <c r="E349" s="43"/>
      <c r="F349" s="230" t="s">
        <v>12393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191</v>
      </c>
      <c r="AU349" s="20" t="s">
        <v>80</v>
      </c>
    </row>
    <row r="350" s="14" customFormat="1">
      <c r="A350" s="14"/>
      <c r="B350" s="245"/>
      <c r="C350" s="246"/>
      <c r="D350" s="236" t="s">
        <v>193</v>
      </c>
      <c r="E350" s="247" t="s">
        <v>19</v>
      </c>
      <c r="F350" s="248" t="s">
        <v>12394</v>
      </c>
      <c r="G350" s="246"/>
      <c r="H350" s="249">
        <v>13.4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193</v>
      </c>
      <c r="AU350" s="255" t="s">
        <v>80</v>
      </c>
      <c r="AV350" s="14" t="s">
        <v>80</v>
      </c>
      <c r="AW350" s="14" t="s">
        <v>195</v>
      </c>
      <c r="AX350" s="14" t="s">
        <v>71</v>
      </c>
      <c r="AY350" s="255" t="s">
        <v>182</v>
      </c>
    </row>
    <row r="351" s="14" customFormat="1">
      <c r="A351" s="14"/>
      <c r="B351" s="245"/>
      <c r="C351" s="246"/>
      <c r="D351" s="236" t="s">
        <v>193</v>
      </c>
      <c r="E351" s="247" t="s">
        <v>19</v>
      </c>
      <c r="F351" s="248" t="s">
        <v>12395</v>
      </c>
      <c r="G351" s="246"/>
      <c r="H351" s="249">
        <v>12.149999999999999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193</v>
      </c>
      <c r="AU351" s="255" t="s">
        <v>80</v>
      </c>
      <c r="AV351" s="14" t="s">
        <v>80</v>
      </c>
      <c r="AW351" s="14" t="s">
        <v>195</v>
      </c>
      <c r="AX351" s="14" t="s">
        <v>71</v>
      </c>
      <c r="AY351" s="255" t="s">
        <v>182</v>
      </c>
    </row>
    <row r="352" s="2" customFormat="1" ht="24.15" customHeight="1">
      <c r="A352" s="41"/>
      <c r="B352" s="42"/>
      <c r="C352" s="216" t="s">
        <v>566</v>
      </c>
      <c r="D352" s="216" t="s">
        <v>184</v>
      </c>
      <c r="E352" s="217" t="s">
        <v>12396</v>
      </c>
      <c r="F352" s="218" t="s">
        <v>12397</v>
      </c>
      <c r="G352" s="219" t="s">
        <v>304</v>
      </c>
      <c r="H352" s="220">
        <v>71.700000000000003</v>
      </c>
      <c r="I352" s="221"/>
      <c r="J352" s="222">
        <f>ROUND(I352*H352,2)</f>
        <v>0</v>
      </c>
      <c r="K352" s="218" t="s">
        <v>188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0.00348</v>
      </c>
      <c r="T352" s="226">
        <f>S352*H352</f>
        <v>0.24951600000000002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308</v>
      </c>
      <c r="AT352" s="227" t="s">
        <v>184</v>
      </c>
      <c r="AU352" s="227" t="s">
        <v>80</v>
      </c>
      <c r="AY352" s="20" t="s">
        <v>182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12398</v>
      </c>
    </row>
    <row r="353" s="2" customFormat="1">
      <c r="A353" s="41"/>
      <c r="B353" s="42"/>
      <c r="C353" s="43"/>
      <c r="D353" s="229" t="s">
        <v>191</v>
      </c>
      <c r="E353" s="43"/>
      <c r="F353" s="230" t="s">
        <v>12399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191</v>
      </c>
      <c r="AU353" s="20" t="s">
        <v>80</v>
      </c>
    </row>
    <row r="354" s="13" customFormat="1">
      <c r="A354" s="13"/>
      <c r="B354" s="234"/>
      <c r="C354" s="235"/>
      <c r="D354" s="236" t="s">
        <v>193</v>
      </c>
      <c r="E354" s="237" t="s">
        <v>19</v>
      </c>
      <c r="F354" s="238" t="s">
        <v>2595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193</v>
      </c>
      <c r="AU354" s="244" t="s">
        <v>80</v>
      </c>
      <c r="AV354" s="13" t="s">
        <v>78</v>
      </c>
      <c r="AW354" s="13" t="s">
        <v>195</v>
      </c>
      <c r="AX354" s="13" t="s">
        <v>71</v>
      </c>
      <c r="AY354" s="244" t="s">
        <v>182</v>
      </c>
    </row>
    <row r="355" s="14" customFormat="1">
      <c r="A355" s="14"/>
      <c r="B355" s="245"/>
      <c r="C355" s="246"/>
      <c r="D355" s="236" t="s">
        <v>193</v>
      </c>
      <c r="E355" s="247" t="s">
        <v>19</v>
      </c>
      <c r="F355" s="248" t="s">
        <v>12400</v>
      </c>
      <c r="G355" s="246"/>
      <c r="H355" s="249">
        <v>10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193</v>
      </c>
      <c r="AU355" s="255" t="s">
        <v>80</v>
      </c>
      <c r="AV355" s="14" t="s">
        <v>80</v>
      </c>
      <c r="AW355" s="14" t="s">
        <v>195</v>
      </c>
      <c r="AX355" s="14" t="s">
        <v>71</v>
      </c>
      <c r="AY355" s="255" t="s">
        <v>182</v>
      </c>
    </row>
    <row r="356" s="13" customFormat="1">
      <c r="A356" s="13"/>
      <c r="B356" s="234"/>
      <c r="C356" s="235"/>
      <c r="D356" s="236" t="s">
        <v>193</v>
      </c>
      <c r="E356" s="237" t="s">
        <v>19</v>
      </c>
      <c r="F356" s="238" t="s">
        <v>3414</v>
      </c>
      <c r="G356" s="235"/>
      <c r="H356" s="237" t="s">
        <v>19</v>
      </c>
      <c r="I356" s="239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193</v>
      </c>
      <c r="AU356" s="244" t="s">
        <v>80</v>
      </c>
      <c r="AV356" s="13" t="s">
        <v>78</v>
      </c>
      <c r="AW356" s="13" t="s">
        <v>195</v>
      </c>
      <c r="AX356" s="13" t="s">
        <v>71</v>
      </c>
      <c r="AY356" s="244" t="s">
        <v>182</v>
      </c>
    </row>
    <row r="357" s="14" customFormat="1">
      <c r="A357" s="14"/>
      <c r="B357" s="245"/>
      <c r="C357" s="246"/>
      <c r="D357" s="236" t="s">
        <v>193</v>
      </c>
      <c r="E357" s="247" t="s">
        <v>19</v>
      </c>
      <c r="F357" s="248" t="s">
        <v>12401</v>
      </c>
      <c r="G357" s="246"/>
      <c r="H357" s="249">
        <v>11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193</v>
      </c>
      <c r="AU357" s="255" t="s">
        <v>80</v>
      </c>
      <c r="AV357" s="14" t="s">
        <v>80</v>
      </c>
      <c r="AW357" s="14" t="s">
        <v>195</v>
      </c>
      <c r="AX357" s="14" t="s">
        <v>71</v>
      </c>
      <c r="AY357" s="255" t="s">
        <v>182</v>
      </c>
    </row>
    <row r="358" s="14" customFormat="1">
      <c r="A358" s="14"/>
      <c r="B358" s="245"/>
      <c r="C358" s="246"/>
      <c r="D358" s="236" t="s">
        <v>193</v>
      </c>
      <c r="E358" s="247" t="s">
        <v>19</v>
      </c>
      <c r="F358" s="248" t="s">
        <v>12402</v>
      </c>
      <c r="G358" s="246"/>
      <c r="H358" s="249">
        <v>28.299999999999997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193</v>
      </c>
      <c r="AU358" s="255" t="s">
        <v>80</v>
      </c>
      <c r="AV358" s="14" t="s">
        <v>80</v>
      </c>
      <c r="AW358" s="14" t="s">
        <v>195</v>
      </c>
      <c r="AX358" s="14" t="s">
        <v>71</v>
      </c>
      <c r="AY358" s="255" t="s">
        <v>182</v>
      </c>
    </row>
    <row r="359" s="14" customFormat="1">
      <c r="A359" s="14"/>
      <c r="B359" s="245"/>
      <c r="C359" s="246"/>
      <c r="D359" s="236" t="s">
        <v>193</v>
      </c>
      <c r="E359" s="247" t="s">
        <v>19</v>
      </c>
      <c r="F359" s="248" t="s">
        <v>12403</v>
      </c>
      <c r="G359" s="246"/>
      <c r="H359" s="249">
        <v>5.7000000000000002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193</v>
      </c>
      <c r="AU359" s="255" t="s">
        <v>80</v>
      </c>
      <c r="AV359" s="14" t="s">
        <v>80</v>
      </c>
      <c r="AW359" s="14" t="s">
        <v>195</v>
      </c>
      <c r="AX359" s="14" t="s">
        <v>71</v>
      </c>
      <c r="AY359" s="255" t="s">
        <v>182</v>
      </c>
    </row>
    <row r="360" s="14" customFormat="1">
      <c r="A360" s="14"/>
      <c r="B360" s="245"/>
      <c r="C360" s="246"/>
      <c r="D360" s="236" t="s">
        <v>193</v>
      </c>
      <c r="E360" s="247" t="s">
        <v>19</v>
      </c>
      <c r="F360" s="248" t="s">
        <v>12404</v>
      </c>
      <c r="G360" s="246"/>
      <c r="H360" s="249">
        <v>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193</v>
      </c>
      <c r="AU360" s="255" t="s">
        <v>80</v>
      </c>
      <c r="AV360" s="14" t="s">
        <v>80</v>
      </c>
      <c r="AW360" s="14" t="s">
        <v>195</v>
      </c>
      <c r="AX360" s="14" t="s">
        <v>71</v>
      </c>
      <c r="AY360" s="255" t="s">
        <v>182</v>
      </c>
    </row>
    <row r="361" s="14" customFormat="1">
      <c r="A361" s="14"/>
      <c r="B361" s="245"/>
      <c r="C361" s="246"/>
      <c r="D361" s="236" t="s">
        <v>193</v>
      </c>
      <c r="E361" s="247" t="s">
        <v>19</v>
      </c>
      <c r="F361" s="248" t="s">
        <v>12405</v>
      </c>
      <c r="G361" s="246"/>
      <c r="H361" s="249">
        <v>14.699999999999999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193</v>
      </c>
      <c r="AU361" s="255" t="s">
        <v>80</v>
      </c>
      <c r="AV361" s="14" t="s">
        <v>80</v>
      </c>
      <c r="AW361" s="14" t="s">
        <v>195</v>
      </c>
      <c r="AX361" s="14" t="s">
        <v>71</v>
      </c>
      <c r="AY361" s="255" t="s">
        <v>182</v>
      </c>
    </row>
    <row r="362" s="2" customFormat="1" ht="24.15" customHeight="1">
      <c r="A362" s="41"/>
      <c r="B362" s="42"/>
      <c r="C362" s="216" t="s">
        <v>574</v>
      </c>
      <c r="D362" s="216" t="s">
        <v>184</v>
      </c>
      <c r="E362" s="217" t="s">
        <v>12406</v>
      </c>
      <c r="F362" s="218" t="s">
        <v>12407</v>
      </c>
      <c r="G362" s="219" t="s">
        <v>425</v>
      </c>
      <c r="H362" s="220">
        <v>18</v>
      </c>
      <c r="I362" s="221"/>
      <c r="J362" s="222">
        <f>ROUND(I362*H362,2)</f>
        <v>0</v>
      </c>
      <c r="K362" s="218" t="s">
        <v>188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0.014999999999999999</v>
      </c>
      <c r="T362" s="226">
        <f>S362*H362</f>
        <v>0.27000000000000002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308</v>
      </c>
      <c r="AT362" s="227" t="s">
        <v>184</v>
      </c>
      <c r="AU362" s="227" t="s">
        <v>80</v>
      </c>
      <c r="AY362" s="20" t="s">
        <v>182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12408</v>
      </c>
    </row>
    <row r="363" s="2" customFormat="1">
      <c r="A363" s="41"/>
      <c r="B363" s="42"/>
      <c r="C363" s="43"/>
      <c r="D363" s="229" t="s">
        <v>191</v>
      </c>
      <c r="E363" s="43"/>
      <c r="F363" s="230" t="s">
        <v>12409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191</v>
      </c>
      <c r="AU363" s="20" t="s">
        <v>80</v>
      </c>
    </row>
    <row r="364" s="13" customFormat="1">
      <c r="A364" s="13"/>
      <c r="B364" s="234"/>
      <c r="C364" s="235"/>
      <c r="D364" s="236" t="s">
        <v>193</v>
      </c>
      <c r="E364" s="237" t="s">
        <v>19</v>
      </c>
      <c r="F364" s="238" t="s">
        <v>2595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193</v>
      </c>
      <c r="AU364" s="244" t="s">
        <v>80</v>
      </c>
      <c r="AV364" s="13" t="s">
        <v>78</v>
      </c>
      <c r="AW364" s="13" t="s">
        <v>195</v>
      </c>
      <c r="AX364" s="13" t="s">
        <v>71</v>
      </c>
      <c r="AY364" s="244" t="s">
        <v>182</v>
      </c>
    </row>
    <row r="365" s="14" customFormat="1">
      <c r="A365" s="14"/>
      <c r="B365" s="245"/>
      <c r="C365" s="246"/>
      <c r="D365" s="236" t="s">
        <v>193</v>
      </c>
      <c r="E365" s="247" t="s">
        <v>19</v>
      </c>
      <c r="F365" s="248" t="s">
        <v>12410</v>
      </c>
      <c r="G365" s="246"/>
      <c r="H365" s="249">
        <v>4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193</v>
      </c>
      <c r="AU365" s="255" t="s">
        <v>80</v>
      </c>
      <c r="AV365" s="14" t="s">
        <v>80</v>
      </c>
      <c r="AW365" s="14" t="s">
        <v>195</v>
      </c>
      <c r="AX365" s="14" t="s">
        <v>71</v>
      </c>
      <c r="AY365" s="255" t="s">
        <v>182</v>
      </c>
    </row>
    <row r="366" s="14" customFormat="1">
      <c r="A366" s="14"/>
      <c r="B366" s="245"/>
      <c r="C366" s="246"/>
      <c r="D366" s="236" t="s">
        <v>193</v>
      </c>
      <c r="E366" s="247" t="s">
        <v>19</v>
      </c>
      <c r="F366" s="248" t="s">
        <v>12411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193</v>
      </c>
      <c r="AU366" s="255" t="s">
        <v>80</v>
      </c>
      <c r="AV366" s="14" t="s">
        <v>80</v>
      </c>
      <c r="AW366" s="14" t="s">
        <v>195</v>
      </c>
      <c r="AX366" s="14" t="s">
        <v>71</v>
      </c>
      <c r="AY366" s="255" t="s">
        <v>182</v>
      </c>
    </row>
    <row r="367" s="14" customFormat="1">
      <c r="A367" s="14"/>
      <c r="B367" s="245"/>
      <c r="C367" s="246"/>
      <c r="D367" s="236" t="s">
        <v>193</v>
      </c>
      <c r="E367" s="247" t="s">
        <v>19</v>
      </c>
      <c r="F367" s="248" t="s">
        <v>12412</v>
      </c>
      <c r="G367" s="246"/>
      <c r="H367" s="249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193</v>
      </c>
      <c r="AU367" s="255" t="s">
        <v>80</v>
      </c>
      <c r="AV367" s="14" t="s">
        <v>80</v>
      </c>
      <c r="AW367" s="14" t="s">
        <v>195</v>
      </c>
      <c r="AX367" s="14" t="s">
        <v>71</v>
      </c>
      <c r="AY367" s="255" t="s">
        <v>182</v>
      </c>
    </row>
    <row r="368" s="14" customFormat="1">
      <c r="A368" s="14"/>
      <c r="B368" s="245"/>
      <c r="C368" s="246"/>
      <c r="D368" s="236" t="s">
        <v>193</v>
      </c>
      <c r="E368" s="247" t="s">
        <v>19</v>
      </c>
      <c r="F368" s="248" t="s">
        <v>12413</v>
      </c>
      <c r="G368" s="246"/>
      <c r="H368" s="249">
        <v>2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193</v>
      </c>
      <c r="AU368" s="255" t="s">
        <v>80</v>
      </c>
      <c r="AV368" s="14" t="s">
        <v>80</v>
      </c>
      <c r="AW368" s="14" t="s">
        <v>195</v>
      </c>
      <c r="AX368" s="14" t="s">
        <v>71</v>
      </c>
      <c r="AY368" s="255" t="s">
        <v>182</v>
      </c>
    </row>
    <row r="369" s="14" customFormat="1">
      <c r="A369" s="14"/>
      <c r="B369" s="245"/>
      <c r="C369" s="246"/>
      <c r="D369" s="236" t="s">
        <v>193</v>
      </c>
      <c r="E369" s="247" t="s">
        <v>19</v>
      </c>
      <c r="F369" s="248" t="s">
        <v>12414</v>
      </c>
      <c r="G369" s="246"/>
      <c r="H369" s="249">
        <v>3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193</v>
      </c>
      <c r="AU369" s="255" t="s">
        <v>80</v>
      </c>
      <c r="AV369" s="14" t="s">
        <v>80</v>
      </c>
      <c r="AW369" s="14" t="s">
        <v>195</v>
      </c>
      <c r="AX369" s="14" t="s">
        <v>71</v>
      </c>
      <c r="AY369" s="255" t="s">
        <v>182</v>
      </c>
    </row>
    <row r="370" s="14" customFormat="1">
      <c r="A370" s="14"/>
      <c r="B370" s="245"/>
      <c r="C370" s="246"/>
      <c r="D370" s="236" t="s">
        <v>193</v>
      </c>
      <c r="E370" s="247" t="s">
        <v>19</v>
      </c>
      <c r="F370" s="248" t="s">
        <v>12415</v>
      </c>
      <c r="G370" s="246"/>
      <c r="H370" s="249">
        <v>4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193</v>
      </c>
      <c r="AU370" s="255" t="s">
        <v>80</v>
      </c>
      <c r="AV370" s="14" t="s">
        <v>80</v>
      </c>
      <c r="AW370" s="14" t="s">
        <v>195</v>
      </c>
      <c r="AX370" s="14" t="s">
        <v>71</v>
      </c>
      <c r="AY370" s="255" t="s">
        <v>182</v>
      </c>
    </row>
    <row r="371" s="2" customFormat="1" ht="24.15" customHeight="1">
      <c r="A371" s="41"/>
      <c r="B371" s="42"/>
      <c r="C371" s="216" t="s">
        <v>580</v>
      </c>
      <c r="D371" s="216" t="s">
        <v>184</v>
      </c>
      <c r="E371" s="217" t="s">
        <v>12416</v>
      </c>
      <c r="F371" s="218" t="s">
        <v>12417</v>
      </c>
      <c r="G371" s="219" t="s">
        <v>304</v>
      </c>
      <c r="H371" s="220">
        <v>275.66000000000003</v>
      </c>
      <c r="I371" s="221"/>
      <c r="J371" s="222">
        <f>ROUND(I371*H371,2)</f>
        <v>0</v>
      </c>
      <c r="K371" s="218" t="s">
        <v>188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0.002</v>
      </c>
      <c r="T371" s="226">
        <f>S371*H371</f>
        <v>0.55132000000000003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308</v>
      </c>
      <c r="AT371" s="227" t="s">
        <v>184</v>
      </c>
      <c r="AU371" s="227" t="s">
        <v>80</v>
      </c>
      <c r="AY371" s="20" t="s">
        <v>182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12418</v>
      </c>
    </row>
    <row r="372" s="2" customFormat="1">
      <c r="A372" s="41"/>
      <c r="B372" s="42"/>
      <c r="C372" s="43"/>
      <c r="D372" s="229" t="s">
        <v>191</v>
      </c>
      <c r="E372" s="43"/>
      <c r="F372" s="230" t="s">
        <v>12419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191</v>
      </c>
      <c r="AU372" s="20" t="s">
        <v>80</v>
      </c>
    </row>
    <row r="373" s="13" customFormat="1">
      <c r="A373" s="13"/>
      <c r="B373" s="234"/>
      <c r="C373" s="235"/>
      <c r="D373" s="236" t="s">
        <v>193</v>
      </c>
      <c r="E373" s="237" t="s">
        <v>19</v>
      </c>
      <c r="F373" s="238" t="s">
        <v>2595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193</v>
      </c>
      <c r="AU373" s="244" t="s">
        <v>80</v>
      </c>
      <c r="AV373" s="13" t="s">
        <v>78</v>
      </c>
      <c r="AW373" s="13" t="s">
        <v>195</v>
      </c>
      <c r="AX373" s="13" t="s">
        <v>71</v>
      </c>
      <c r="AY373" s="244" t="s">
        <v>182</v>
      </c>
    </row>
    <row r="374" s="14" customFormat="1">
      <c r="A374" s="14"/>
      <c r="B374" s="245"/>
      <c r="C374" s="246"/>
      <c r="D374" s="236" t="s">
        <v>193</v>
      </c>
      <c r="E374" s="247" t="s">
        <v>19</v>
      </c>
      <c r="F374" s="248" t="s">
        <v>12420</v>
      </c>
      <c r="G374" s="246"/>
      <c r="H374" s="249">
        <v>76.900000000000006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193</v>
      </c>
      <c r="AU374" s="255" t="s">
        <v>80</v>
      </c>
      <c r="AV374" s="14" t="s">
        <v>80</v>
      </c>
      <c r="AW374" s="14" t="s">
        <v>195</v>
      </c>
      <c r="AX374" s="14" t="s">
        <v>71</v>
      </c>
      <c r="AY374" s="255" t="s">
        <v>182</v>
      </c>
    </row>
    <row r="375" s="14" customFormat="1">
      <c r="A375" s="14"/>
      <c r="B375" s="245"/>
      <c r="C375" s="246"/>
      <c r="D375" s="236" t="s">
        <v>193</v>
      </c>
      <c r="E375" s="247" t="s">
        <v>19</v>
      </c>
      <c r="F375" s="248" t="s">
        <v>12421</v>
      </c>
      <c r="G375" s="246"/>
      <c r="H375" s="249">
        <v>12.4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193</v>
      </c>
      <c r="AU375" s="255" t="s">
        <v>80</v>
      </c>
      <c r="AV375" s="14" t="s">
        <v>80</v>
      </c>
      <c r="AW375" s="14" t="s">
        <v>195</v>
      </c>
      <c r="AX375" s="14" t="s">
        <v>71</v>
      </c>
      <c r="AY375" s="255" t="s">
        <v>182</v>
      </c>
    </row>
    <row r="376" s="14" customFormat="1">
      <c r="A376" s="14"/>
      <c r="B376" s="245"/>
      <c r="C376" s="246"/>
      <c r="D376" s="236" t="s">
        <v>193</v>
      </c>
      <c r="E376" s="247" t="s">
        <v>19</v>
      </c>
      <c r="F376" s="248" t="s">
        <v>12422</v>
      </c>
      <c r="G376" s="246"/>
      <c r="H376" s="249">
        <v>58.299999999999997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193</v>
      </c>
      <c r="AU376" s="255" t="s">
        <v>80</v>
      </c>
      <c r="AV376" s="14" t="s">
        <v>80</v>
      </c>
      <c r="AW376" s="14" t="s">
        <v>195</v>
      </c>
      <c r="AX376" s="14" t="s">
        <v>71</v>
      </c>
      <c r="AY376" s="255" t="s">
        <v>182</v>
      </c>
    </row>
    <row r="377" s="14" customFormat="1">
      <c r="A377" s="14"/>
      <c r="B377" s="245"/>
      <c r="C377" s="246"/>
      <c r="D377" s="236" t="s">
        <v>193</v>
      </c>
      <c r="E377" s="247" t="s">
        <v>19</v>
      </c>
      <c r="F377" s="248" t="s">
        <v>12423</v>
      </c>
      <c r="G377" s="246"/>
      <c r="H377" s="249">
        <v>26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193</v>
      </c>
      <c r="AU377" s="255" t="s">
        <v>80</v>
      </c>
      <c r="AV377" s="14" t="s">
        <v>80</v>
      </c>
      <c r="AW377" s="14" t="s">
        <v>195</v>
      </c>
      <c r="AX377" s="14" t="s">
        <v>71</v>
      </c>
      <c r="AY377" s="255" t="s">
        <v>182</v>
      </c>
    </row>
    <row r="378" s="14" customFormat="1">
      <c r="A378" s="14"/>
      <c r="B378" s="245"/>
      <c r="C378" s="246"/>
      <c r="D378" s="236" t="s">
        <v>193</v>
      </c>
      <c r="E378" s="247" t="s">
        <v>19</v>
      </c>
      <c r="F378" s="248" t="s">
        <v>12424</v>
      </c>
      <c r="G378" s="246"/>
      <c r="H378" s="249">
        <v>89.749999999999986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193</v>
      </c>
      <c r="AU378" s="255" t="s">
        <v>80</v>
      </c>
      <c r="AV378" s="14" t="s">
        <v>80</v>
      </c>
      <c r="AW378" s="14" t="s">
        <v>195</v>
      </c>
      <c r="AX378" s="14" t="s">
        <v>71</v>
      </c>
      <c r="AY378" s="255" t="s">
        <v>182</v>
      </c>
    </row>
    <row r="379" s="14" customFormat="1">
      <c r="A379" s="14"/>
      <c r="B379" s="245"/>
      <c r="C379" s="246"/>
      <c r="D379" s="236" t="s">
        <v>193</v>
      </c>
      <c r="E379" s="247" t="s">
        <v>19</v>
      </c>
      <c r="F379" s="248" t="s">
        <v>12425</v>
      </c>
      <c r="G379" s="246"/>
      <c r="H379" s="249">
        <v>12.310000000000001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193</v>
      </c>
      <c r="AU379" s="255" t="s">
        <v>80</v>
      </c>
      <c r="AV379" s="14" t="s">
        <v>80</v>
      </c>
      <c r="AW379" s="14" t="s">
        <v>195</v>
      </c>
      <c r="AX379" s="14" t="s">
        <v>71</v>
      </c>
      <c r="AY379" s="255" t="s">
        <v>182</v>
      </c>
    </row>
    <row r="380" s="2" customFormat="1" ht="24.15" customHeight="1">
      <c r="A380" s="41"/>
      <c r="B380" s="42"/>
      <c r="C380" s="216" t="s">
        <v>585</v>
      </c>
      <c r="D380" s="216" t="s">
        <v>184</v>
      </c>
      <c r="E380" s="217" t="s">
        <v>12426</v>
      </c>
      <c r="F380" s="218" t="s">
        <v>12427</v>
      </c>
      <c r="G380" s="219" t="s">
        <v>304</v>
      </c>
      <c r="H380" s="220">
        <v>78.099999999999994</v>
      </c>
      <c r="I380" s="221"/>
      <c r="J380" s="222">
        <f>ROUND(I380*H380,2)</f>
        <v>0</v>
      </c>
      <c r="K380" s="218" t="s">
        <v>188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0.00191</v>
      </c>
      <c r="T380" s="226">
        <f>S380*H380</f>
        <v>0.149171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184</v>
      </c>
      <c r="AU380" s="227" t="s">
        <v>80</v>
      </c>
      <c r="AY380" s="20" t="s">
        <v>182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12428</v>
      </c>
    </row>
    <row r="381" s="2" customFormat="1">
      <c r="A381" s="41"/>
      <c r="B381" s="42"/>
      <c r="C381" s="43"/>
      <c r="D381" s="229" t="s">
        <v>191</v>
      </c>
      <c r="E381" s="43"/>
      <c r="F381" s="230" t="s">
        <v>12429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191</v>
      </c>
      <c r="AU381" s="20" t="s">
        <v>80</v>
      </c>
    </row>
    <row r="382" s="14" customFormat="1">
      <c r="A382" s="14"/>
      <c r="B382" s="245"/>
      <c r="C382" s="246"/>
      <c r="D382" s="236" t="s">
        <v>193</v>
      </c>
      <c r="E382" s="247" t="s">
        <v>19</v>
      </c>
      <c r="F382" s="248" t="s">
        <v>12430</v>
      </c>
      <c r="G382" s="246"/>
      <c r="H382" s="249">
        <v>78.100000000000009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193</v>
      </c>
      <c r="AU382" s="255" t="s">
        <v>80</v>
      </c>
      <c r="AV382" s="14" t="s">
        <v>80</v>
      </c>
      <c r="AW382" s="14" t="s">
        <v>195</v>
      </c>
      <c r="AX382" s="14" t="s">
        <v>71</v>
      </c>
      <c r="AY382" s="255" t="s">
        <v>182</v>
      </c>
    </row>
    <row r="383" s="2" customFormat="1" ht="21.75" customHeight="1">
      <c r="A383" s="41"/>
      <c r="B383" s="42"/>
      <c r="C383" s="216" t="s">
        <v>593</v>
      </c>
      <c r="D383" s="216" t="s">
        <v>184</v>
      </c>
      <c r="E383" s="217" t="s">
        <v>12431</v>
      </c>
      <c r="F383" s="218" t="s">
        <v>12432</v>
      </c>
      <c r="G383" s="219" t="s">
        <v>304</v>
      </c>
      <c r="H383" s="220">
        <v>341.60000000000002</v>
      </c>
      <c r="I383" s="221"/>
      <c r="J383" s="222">
        <f>ROUND(I383*H383,2)</f>
        <v>0</v>
      </c>
      <c r="K383" s="218" t="s">
        <v>188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0.00175</v>
      </c>
      <c r="T383" s="226">
        <f>S383*H383</f>
        <v>0.5978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308</v>
      </c>
      <c r="AT383" s="227" t="s">
        <v>184</v>
      </c>
      <c r="AU383" s="227" t="s">
        <v>80</v>
      </c>
      <c r="AY383" s="20" t="s">
        <v>182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12433</v>
      </c>
    </row>
    <row r="384" s="2" customFormat="1">
      <c r="A384" s="41"/>
      <c r="B384" s="42"/>
      <c r="C384" s="43"/>
      <c r="D384" s="229" t="s">
        <v>191</v>
      </c>
      <c r="E384" s="43"/>
      <c r="F384" s="230" t="s">
        <v>12434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191</v>
      </c>
      <c r="AU384" s="20" t="s">
        <v>80</v>
      </c>
    </row>
    <row r="385" s="14" customFormat="1">
      <c r="A385" s="14"/>
      <c r="B385" s="245"/>
      <c r="C385" s="246"/>
      <c r="D385" s="236" t="s">
        <v>193</v>
      </c>
      <c r="E385" s="247" t="s">
        <v>19</v>
      </c>
      <c r="F385" s="248" t="s">
        <v>12435</v>
      </c>
      <c r="G385" s="246"/>
      <c r="H385" s="249">
        <v>341.60000000000002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193</v>
      </c>
      <c r="AU385" s="255" t="s">
        <v>80</v>
      </c>
      <c r="AV385" s="14" t="s">
        <v>80</v>
      </c>
      <c r="AW385" s="14" t="s">
        <v>195</v>
      </c>
      <c r="AX385" s="14" t="s">
        <v>71</v>
      </c>
      <c r="AY385" s="255" t="s">
        <v>182</v>
      </c>
    </row>
    <row r="386" s="2" customFormat="1" ht="24.15" customHeight="1">
      <c r="A386" s="41"/>
      <c r="B386" s="42"/>
      <c r="C386" s="216" t="s">
        <v>599</v>
      </c>
      <c r="D386" s="216" t="s">
        <v>184</v>
      </c>
      <c r="E386" s="217" t="s">
        <v>12436</v>
      </c>
      <c r="F386" s="218" t="s">
        <v>12437</v>
      </c>
      <c r="G386" s="219" t="s">
        <v>283</v>
      </c>
      <c r="H386" s="220">
        <v>15.539999999999999</v>
      </c>
      <c r="I386" s="221"/>
      <c r="J386" s="222">
        <f>ROUND(I386*H386,2)</f>
        <v>0</v>
      </c>
      <c r="K386" s="218" t="s">
        <v>188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0.0058399999999999997</v>
      </c>
      <c r="T386" s="226">
        <f>S386*H386</f>
        <v>0.09075359999999999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308</v>
      </c>
      <c r="AT386" s="227" t="s">
        <v>184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12438</v>
      </c>
    </row>
    <row r="387" s="2" customFormat="1">
      <c r="A387" s="41"/>
      <c r="B387" s="42"/>
      <c r="C387" s="43"/>
      <c r="D387" s="229" t="s">
        <v>191</v>
      </c>
      <c r="E387" s="43"/>
      <c r="F387" s="230" t="s">
        <v>12439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191</v>
      </c>
      <c r="AU387" s="20" t="s">
        <v>80</v>
      </c>
    </row>
    <row r="388" s="14" customFormat="1">
      <c r="A388" s="14"/>
      <c r="B388" s="245"/>
      <c r="C388" s="246"/>
      <c r="D388" s="236" t="s">
        <v>193</v>
      </c>
      <c r="E388" s="247" t="s">
        <v>19</v>
      </c>
      <c r="F388" s="248" t="s">
        <v>12440</v>
      </c>
      <c r="G388" s="246"/>
      <c r="H388" s="249">
        <v>1.3999999999999999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193</v>
      </c>
      <c r="AU388" s="255" t="s">
        <v>80</v>
      </c>
      <c r="AV388" s="14" t="s">
        <v>80</v>
      </c>
      <c r="AW388" s="14" t="s">
        <v>195</v>
      </c>
      <c r="AX388" s="14" t="s">
        <v>71</v>
      </c>
      <c r="AY388" s="255" t="s">
        <v>182</v>
      </c>
    </row>
    <row r="389" s="14" customFormat="1">
      <c r="A389" s="14"/>
      <c r="B389" s="245"/>
      <c r="C389" s="246"/>
      <c r="D389" s="236" t="s">
        <v>193</v>
      </c>
      <c r="E389" s="247" t="s">
        <v>19</v>
      </c>
      <c r="F389" s="248" t="s">
        <v>12441</v>
      </c>
      <c r="G389" s="246"/>
      <c r="H389" s="249">
        <v>9.6099999999999994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193</v>
      </c>
      <c r="AU389" s="255" t="s">
        <v>80</v>
      </c>
      <c r="AV389" s="14" t="s">
        <v>80</v>
      </c>
      <c r="AW389" s="14" t="s">
        <v>195</v>
      </c>
      <c r="AX389" s="14" t="s">
        <v>71</v>
      </c>
      <c r="AY389" s="255" t="s">
        <v>182</v>
      </c>
    </row>
    <row r="390" s="14" customFormat="1">
      <c r="A390" s="14"/>
      <c r="B390" s="245"/>
      <c r="C390" s="246"/>
      <c r="D390" s="236" t="s">
        <v>193</v>
      </c>
      <c r="E390" s="247" t="s">
        <v>19</v>
      </c>
      <c r="F390" s="248" t="s">
        <v>12442</v>
      </c>
      <c r="G390" s="246"/>
      <c r="H390" s="249">
        <v>2.9800000000000004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193</v>
      </c>
      <c r="AU390" s="255" t="s">
        <v>80</v>
      </c>
      <c r="AV390" s="14" t="s">
        <v>80</v>
      </c>
      <c r="AW390" s="14" t="s">
        <v>195</v>
      </c>
      <c r="AX390" s="14" t="s">
        <v>71</v>
      </c>
      <c r="AY390" s="255" t="s">
        <v>182</v>
      </c>
    </row>
    <row r="391" s="14" customFormat="1">
      <c r="A391" s="14"/>
      <c r="B391" s="245"/>
      <c r="C391" s="246"/>
      <c r="D391" s="236" t="s">
        <v>193</v>
      </c>
      <c r="E391" s="247" t="s">
        <v>19</v>
      </c>
      <c r="F391" s="248" t="s">
        <v>12443</v>
      </c>
      <c r="G391" s="246"/>
      <c r="H391" s="249">
        <v>1.55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193</v>
      </c>
      <c r="AU391" s="255" t="s">
        <v>80</v>
      </c>
      <c r="AV391" s="14" t="s">
        <v>80</v>
      </c>
      <c r="AW391" s="14" t="s">
        <v>195</v>
      </c>
      <c r="AX391" s="14" t="s">
        <v>71</v>
      </c>
      <c r="AY391" s="255" t="s">
        <v>182</v>
      </c>
    </row>
    <row r="392" s="2" customFormat="1" ht="24.15" customHeight="1">
      <c r="A392" s="41"/>
      <c r="B392" s="42"/>
      <c r="C392" s="216" t="s">
        <v>605</v>
      </c>
      <c r="D392" s="216" t="s">
        <v>184</v>
      </c>
      <c r="E392" s="217" t="s">
        <v>12444</v>
      </c>
      <c r="F392" s="218" t="s">
        <v>12445</v>
      </c>
      <c r="G392" s="219" t="s">
        <v>304</v>
      </c>
      <c r="H392" s="220">
        <v>355.5</v>
      </c>
      <c r="I392" s="221"/>
      <c r="J392" s="222">
        <f>ROUND(I392*H392,2)</f>
        <v>0</v>
      </c>
      <c r="K392" s="218" t="s">
        <v>188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0.0025999999999999999</v>
      </c>
      <c r="T392" s="226">
        <f>S392*H392</f>
        <v>0.92430000000000001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184</v>
      </c>
      <c r="AU392" s="227" t="s">
        <v>80</v>
      </c>
      <c r="AY392" s="20" t="s">
        <v>182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12446</v>
      </c>
    </row>
    <row r="393" s="2" customFormat="1">
      <c r="A393" s="41"/>
      <c r="B393" s="42"/>
      <c r="C393" s="43"/>
      <c r="D393" s="229" t="s">
        <v>191</v>
      </c>
      <c r="E393" s="43"/>
      <c r="F393" s="230" t="s">
        <v>12447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191</v>
      </c>
      <c r="AU393" s="20" t="s">
        <v>80</v>
      </c>
    </row>
    <row r="394" s="14" customFormat="1">
      <c r="A394" s="14"/>
      <c r="B394" s="245"/>
      <c r="C394" s="246"/>
      <c r="D394" s="236" t="s">
        <v>193</v>
      </c>
      <c r="E394" s="247" t="s">
        <v>19</v>
      </c>
      <c r="F394" s="248" t="s">
        <v>12448</v>
      </c>
      <c r="G394" s="246"/>
      <c r="H394" s="249">
        <v>355.5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193</v>
      </c>
      <c r="AU394" s="255" t="s">
        <v>80</v>
      </c>
      <c r="AV394" s="14" t="s">
        <v>80</v>
      </c>
      <c r="AW394" s="14" t="s">
        <v>195</v>
      </c>
      <c r="AX394" s="14" t="s">
        <v>71</v>
      </c>
      <c r="AY394" s="255" t="s">
        <v>182</v>
      </c>
    </row>
    <row r="395" s="2" customFormat="1" ht="16.5" customHeight="1">
      <c r="A395" s="41"/>
      <c r="B395" s="42"/>
      <c r="C395" s="216" t="s">
        <v>611</v>
      </c>
      <c r="D395" s="216" t="s">
        <v>184</v>
      </c>
      <c r="E395" s="217" t="s">
        <v>12449</v>
      </c>
      <c r="F395" s="218" t="s">
        <v>12450</v>
      </c>
      <c r="G395" s="219" t="s">
        <v>425</v>
      </c>
      <c r="H395" s="220">
        <v>461</v>
      </c>
      <c r="I395" s="221"/>
      <c r="J395" s="222">
        <f>ROUND(I395*H395,2)</f>
        <v>0</v>
      </c>
      <c r="K395" s="218" t="s">
        <v>188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0.0094000000000000004</v>
      </c>
      <c r="T395" s="226">
        <f>S395*H395</f>
        <v>4.3334000000000001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308</v>
      </c>
      <c r="AT395" s="227" t="s">
        <v>184</v>
      </c>
      <c r="AU395" s="227" t="s">
        <v>80</v>
      </c>
      <c r="AY395" s="20" t="s">
        <v>182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12451</v>
      </c>
    </row>
    <row r="396" s="2" customFormat="1">
      <c r="A396" s="41"/>
      <c r="B396" s="42"/>
      <c r="C396" s="43"/>
      <c r="D396" s="229" t="s">
        <v>191</v>
      </c>
      <c r="E396" s="43"/>
      <c r="F396" s="230" t="s">
        <v>12452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191</v>
      </c>
      <c r="AU396" s="20" t="s">
        <v>80</v>
      </c>
    </row>
    <row r="397" s="14" customFormat="1">
      <c r="A397" s="14"/>
      <c r="B397" s="245"/>
      <c r="C397" s="246"/>
      <c r="D397" s="236" t="s">
        <v>193</v>
      </c>
      <c r="E397" s="247" t="s">
        <v>19</v>
      </c>
      <c r="F397" s="248" t="s">
        <v>12453</v>
      </c>
      <c r="G397" s="246"/>
      <c r="H397" s="249">
        <v>461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193</v>
      </c>
      <c r="AU397" s="255" t="s">
        <v>80</v>
      </c>
      <c r="AV397" s="14" t="s">
        <v>80</v>
      </c>
      <c r="AW397" s="14" t="s">
        <v>195</v>
      </c>
      <c r="AX397" s="14" t="s">
        <v>71</v>
      </c>
      <c r="AY397" s="255" t="s">
        <v>182</v>
      </c>
    </row>
    <row r="398" s="2" customFormat="1" ht="16.5" customHeight="1">
      <c r="A398" s="41"/>
      <c r="B398" s="42"/>
      <c r="C398" s="216" t="s">
        <v>616</v>
      </c>
      <c r="D398" s="216" t="s">
        <v>184</v>
      </c>
      <c r="E398" s="217" t="s">
        <v>12454</v>
      </c>
      <c r="F398" s="218" t="s">
        <v>12455</v>
      </c>
      <c r="G398" s="219" t="s">
        <v>304</v>
      </c>
      <c r="H398" s="220">
        <v>194.40000000000001</v>
      </c>
      <c r="I398" s="221"/>
      <c r="J398" s="222">
        <f>ROUND(I398*H398,2)</f>
        <v>0</v>
      </c>
      <c r="K398" s="218" t="s">
        <v>188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0.0039399999999999999</v>
      </c>
      <c r="T398" s="226">
        <f>S398*H398</f>
        <v>0.76593600000000006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184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12456</v>
      </c>
    </row>
    <row r="399" s="2" customFormat="1">
      <c r="A399" s="41"/>
      <c r="B399" s="42"/>
      <c r="C399" s="43"/>
      <c r="D399" s="229" t="s">
        <v>191</v>
      </c>
      <c r="E399" s="43"/>
      <c r="F399" s="230" t="s">
        <v>12457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191</v>
      </c>
      <c r="AU399" s="20" t="s">
        <v>80</v>
      </c>
    </row>
    <row r="400" s="14" customFormat="1">
      <c r="A400" s="14"/>
      <c r="B400" s="245"/>
      <c r="C400" s="246"/>
      <c r="D400" s="236" t="s">
        <v>193</v>
      </c>
      <c r="E400" s="247" t="s">
        <v>19</v>
      </c>
      <c r="F400" s="248" t="s">
        <v>12458</v>
      </c>
      <c r="G400" s="246"/>
      <c r="H400" s="249">
        <v>194.39999999999998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5" t="s">
        <v>193</v>
      </c>
      <c r="AU400" s="255" t="s">
        <v>80</v>
      </c>
      <c r="AV400" s="14" t="s">
        <v>80</v>
      </c>
      <c r="AW400" s="14" t="s">
        <v>195</v>
      </c>
      <c r="AX400" s="14" t="s">
        <v>71</v>
      </c>
      <c r="AY400" s="255" t="s">
        <v>182</v>
      </c>
    </row>
    <row r="401" s="2" customFormat="1" ht="37.8" customHeight="1">
      <c r="A401" s="41"/>
      <c r="B401" s="42"/>
      <c r="C401" s="216" t="s">
        <v>629</v>
      </c>
      <c r="D401" s="216" t="s">
        <v>184</v>
      </c>
      <c r="E401" s="217" t="s">
        <v>12459</v>
      </c>
      <c r="F401" s="218" t="s">
        <v>12460</v>
      </c>
      <c r="G401" s="219" t="s">
        <v>425</v>
      </c>
      <c r="H401" s="220">
        <v>97</v>
      </c>
      <c r="I401" s="221"/>
      <c r="J401" s="222">
        <f>ROUND(I401*H401,2)</f>
        <v>0</v>
      </c>
      <c r="K401" s="218" t="s">
        <v>188</v>
      </c>
      <c r="L401" s="47"/>
      <c r="M401" s="223" t="s">
        <v>19</v>
      </c>
      <c r="N401" s="224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308</v>
      </c>
      <c r="AT401" s="227" t="s">
        <v>184</v>
      </c>
      <c r="AU401" s="227" t="s">
        <v>80</v>
      </c>
      <c r="AY401" s="20" t="s">
        <v>182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12461</v>
      </c>
    </row>
    <row r="402" s="2" customFormat="1">
      <c r="A402" s="41"/>
      <c r="B402" s="42"/>
      <c r="C402" s="43"/>
      <c r="D402" s="229" t="s">
        <v>191</v>
      </c>
      <c r="E402" s="43"/>
      <c r="F402" s="230" t="s">
        <v>12462</v>
      </c>
      <c r="G402" s="43"/>
      <c r="H402" s="43"/>
      <c r="I402" s="231"/>
      <c r="J402" s="43"/>
      <c r="K402" s="43"/>
      <c r="L402" s="47"/>
      <c r="M402" s="232"/>
      <c r="N402" s="233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191</v>
      </c>
      <c r="AU402" s="20" t="s">
        <v>80</v>
      </c>
    </row>
    <row r="403" s="14" customFormat="1">
      <c r="A403" s="14"/>
      <c r="B403" s="245"/>
      <c r="C403" s="246"/>
      <c r="D403" s="236" t="s">
        <v>193</v>
      </c>
      <c r="E403" s="247" t="s">
        <v>19</v>
      </c>
      <c r="F403" s="248" t="s">
        <v>12463</v>
      </c>
      <c r="G403" s="246"/>
      <c r="H403" s="249">
        <v>97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193</v>
      </c>
      <c r="AU403" s="255" t="s">
        <v>80</v>
      </c>
      <c r="AV403" s="14" t="s">
        <v>80</v>
      </c>
      <c r="AW403" s="14" t="s">
        <v>195</v>
      </c>
      <c r="AX403" s="14" t="s">
        <v>71</v>
      </c>
      <c r="AY403" s="255" t="s">
        <v>182</v>
      </c>
    </row>
    <row r="404" s="2" customFormat="1" ht="44.25" customHeight="1">
      <c r="A404" s="41"/>
      <c r="B404" s="42"/>
      <c r="C404" s="216" t="s">
        <v>635</v>
      </c>
      <c r="D404" s="216" t="s">
        <v>184</v>
      </c>
      <c r="E404" s="217" t="s">
        <v>12464</v>
      </c>
      <c r="F404" s="218" t="s">
        <v>12465</v>
      </c>
      <c r="G404" s="219" t="s">
        <v>283</v>
      </c>
      <c r="H404" s="220">
        <v>452.52300000000002</v>
      </c>
      <c r="I404" s="221"/>
      <c r="J404" s="222">
        <f>ROUND(I404*H404,2)</f>
        <v>0</v>
      </c>
      <c r="K404" s="218" t="s">
        <v>188</v>
      </c>
      <c r="L404" s="47"/>
      <c r="M404" s="223" t="s">
        <v>19</v>
      </c>
      <c r="N404" s="224" t="s">
        <v>42</v>
      </c>
      <c r="O404" s="87"/>
      <c r="P404" s="225">
        <f>O404*H404</f>
        <v>0</v>
      </c>
      <c r="Q404" s="225">
        <v>0.00662</v>
      </c>
      <c r="R404" s="225">
        <f>Q404*H404</f>
        <v>2.9957022600000003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308</v>
      </c>
      <c r="AT404" s="227" t="s">
        <v>184</v>
      </c>
      <c r="AU404" s="227" t="s">
        <v>80</v>
      </c>
      <c r="AY404" s="20" t="s">
        <v>182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12466</v>
      </c>
    </row>
    <row r="405" s="2" customFormat="1">
      <c r="A405" s="41"/>
      <c r="B405" s="42"/>
      <c r="C405" s="43"/>
      <c r="D405" s="229" t="s">
        <v>191</v>
      </c>
      <c r="E405" s="43"/>
      <c r="F405" s="230" t="s">
        <v>12467</v>
      </c>
      <c r="G405" s="43"/>
      <c r="H405" s="43"/>
      <c r="I405" s="231"/>
      <c r="J405" s="43"/>
      <c r="K405" s="43"/>
      <c r="L405" s="47"/>
      <c r="M405" s="232"/>
      <c r="N405" s="233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191</v>
      </c>
      <c r="AU405" s="20" t="s">
        <v>80</v>
      </c>
    </row>
    <row r="406" s="13" customFormat="1">
      <c r="A406" s="13"/>
      <c r="B406" s="234"/>
      <c r="C406" s="235"/>
      <c r="D406" s="236" t="s">
        <v>193</v>
      </c>
      <c r="E406" s="237" t="s">
        <v>19</v>
      </c>
      <c r="F406" s="238" t="s">
        <v>12468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193</v>
      </c>
      <c r="AU406" s="244" t="s">
        <v>80</v>
      </c>
      <c r="AV406" s="13" t="s">
        <v>78</v>
      </c>
      <c r="AW406" s="13" t="s">
        <v>195</v>
      </c>
      <c r="AX406" s="13" t="s">
        <v>71</v>
      </c>
      <c r="AY406" s="244" t="s">
        <v>182</v>
      </c>
    </row>
    <row r="407" s="13" customFormat="1">
      <c r="A407" s="13"/>
      <c r="B407" s="234"/>
      <c r="C407" s="235"/>
      <c r="D407" s="236" t="s">
        <v>193</v>
      </c>
      <c r="E407" s="237" t="s">
        <v>19</v>
      </c>
      <c r="F407" s="238" t="s">
        <v>3414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193</v>
      </c>
      <c r="AU407" s="244" t="s">
        <v>80</v>
      </c>
      <c r="AV407" s="13" t="s">
        <v>78</v>
      </c>
      <c r="AW407" s="13" t="s">
        <v>195</v>
      </c>
      <c r="AX407" s="13" t="s">
        <v>71</v>
      </c>
      <c r="AY407" s="244" t="s">
        <v>182</v>
      </c>
    </row>
    <row r="408" s="14" customFormat="1">
      <c r="A408" s="14"/>
      <c r="B408" s="245"/>
      <c r="C408" s="246"/>
      <c r="D408" s="236" t="s">
        <v>193</v>
      </c>
      <c r="E408" s="247" t="s">
        <v>19</v>
      </c>
      <c r="F408" s="248" t="s">
        <v>12469</v>
      </c>
      <c r="G408" s="246"/>
      <c r="H408" s="249">
        <v>75.495000000000005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193</v>
      </c>
      <c r="AU408" s="255" t="s">
        <v>80</v>
      </c>
      <c r="AV408" s="14" t="s">
        <v>80</v>
      </c>
      <c r="AW408" s="14" t="s">
        <v>195</v>
      </c>
      <c r="AX408" s="14" t="s">
        <v>71</v>
      </c>
      <c r="AY408" s="255" t="s">
        <v>182</v>
      </c>
    </row>
    <row r="409" s="14" customFormat="1">
      <c r="A409" s="14"/>
      <c r="B409" s="245"/>
      <c r="C409" s="246"/>
      <c r="D409" s="236" t="s">
        <v>193</v>
      </c>
      <c r="E409" s="247" t="s">
        <v>19</v>
      </c>
      <c r="F409" s="248" t="s">
        <v>12470</v>
      </c>
      <c r="G409" s="246"/>
      <c r="H409" s="249">
        <v>12.404999999999999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193</v>
      </c>
      <c r="AU409" s="255" t="s">
        <v>80</v>
      </c>
      <c r="AV409" s="14" t="s">
        <v>80</v>
      </c>
      <c r="AW409" s="14" t="s">
        <v>195</v>
      </c>
      <c r="AX409" s="14" t="s">
        <v>71</v>
      </c>
      <c r="AY409" s="255" t="s">
        <v>182</v>
      </c>
    </row>
    <row r="410" s="14" customFormat="1">
      <c r="A410" s="14"/>
      <c r="B410" s="245"/>
      <c r="C410" s="246"/>
      <c r="D410" s="236" t="s">
        <v>193</v>
      </c>
      <c r="E410" s="247" t="s">
        <v>19</v>
      </c>
      <c r="F410" s="248" t="s">
        <v>12471</v>
      </c>
      <c r="G410" s="246"/>
      <c r="H410" s="249">
        <v>12.525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193</v>
      </c>
      <c r="AU410" s="255" t="s">
        <v>80</v>
      </c>
      <c r="AV410" s="14" t="s">
        <v>80</v>
      </c>
      <c r="AW410" s="14" t="s">
        <v>195</v>
      </c>
      <c r="AX410" s="14" t="s">
        <v>71</v>
      </c>
      <c r="AY410" s="255" t="s">
        <v>182</v>
      </c>
    </row>
    <row r="411" s="13" customFormat="1">
      <c r="A411" s="13"/>
      <c r="B411" s="234"/>
      <c r="C411" s="235"/>
      <c r="D411" s="236" t="s">
        <v>193</v>
      </c>
      <c r="E411" s="237" t="s">
        <v>19</v>
      </c>
      <c r="F411" s="238" t="s">
        <v>12334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193</v>
      </c>
      <c r="AU411" s="244" t="s">
        <v>80</v>
      </c>
      <c r="AV411" s="13" t="s">
        <v>78</v>
      </c>
      <c r="AW411" s="13" t="s">
        <v>195</v>
      </c>
      <c r="AX411" s="13" t="s">
        <v>71</v>
      </c>
      <c r="AY411" s="244" t="s">
        <v>182</v>
      </c>
    </row>
    <row r="412" s="14" customFormat="1">
      <c r="A412" s="14"/>
      <c r="B412" s="245"/>
      <c r="C412" s="246"/>
      <c r="D412" s="236" t="s">
        <v>193</v>
      </c>
      <c r="E412" s="247" t="s">
        <v>19</v>
      </c>
      <c r="F412" s="248" t="s">
        <v>12472</v>
      </c>
      <c r="G412" s="246"/>
      <c r="H412" s="249">
        <v>196.69000000000003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193</v>
      </c>
      <c r="AU412" s="255" t="s">
        <v>80</v>
      </c>
      <c r="AV412" s="14" t="s">
        <v>80</v>
      </c>
      <c r="AW412" s="14" t="s">
        <v>195</v>
      </c>
      <c r="AX412" s="14" t="s">
        <v>71</v>
      </c>
      <c r="AY412" s="255" t="s">
        <v>182</v>
      </c>
    </row>
    <row r="413" s="14" customFormat="1">
      <c r="A413" s="14"/>
      <c r="B413" s="245"/>
      <c r="C413" s="246"/>
      <c r="D413" s="236" t="s">
        <v>193</v>
      </c>
      <c r="E413" s="247" t="s">
        <v>19</v>
      </c>
      <c r="F413" s="248" t="s">
        <v>12473</v>
      </c>
      <c r="G413" s="246"/>
      <c r="H413" s="249">
        <v>123.008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193</v>
      </c>
      <c r="AU413" s="255" t="s">
        <v>80</v>
      </c>
      <c r="AV413" s="14" t="s">
        <v>80</v>
      </c>
      <c r="AW413" s="14" t="s">
        <v>195</v>
      </c>
      <c r="AX413" s="14" t="s">
        <v>71</v>
      </c>
      <c r="AY413" s="255" t="s">
        <v>182</v>
      </c>
    </row>
    <row r="414" s="14" customFormat="1">
      <c r="A414" s="14"/>
      <c r="B414" s="245"/>
      <c r="C414" s="246"/>
      <c r="D414" s="236" t="s">
        <v>193</v>
      </c>
      <c r="E414" s="247" t="s">
        <v>19</v>
      </c>
      <c r="F414" s="248" t="s">
        <v>12474</v>
      </c>
      <c r="G414" s="246"/>
      <c r="H414" s="249">
        <v>32.399999999999999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193</v>
      </c>
      <c r="AU414" s="255" t="s">
        <v>80</v>
      </c>
      <c r="AV414" s="14" t="s">
        <v>80</v>
      </c>
      <c r="AW414" s="14" t="s">
        <v>195</v>
      </c>
      <c r="AX414" s="14" t="s">
        <v>71</v>
      </c>
      <c r="AY414" s="255" t="s">
        <v>182</v>
      </c>
    </row>
    <row r="415" s="2" customFormat="1" ht="49.05" customHeight="1">
      <c r="A415" s="41"/>
      <c r="B415" s="42"/>
      <c r="C415" s="216" t="s">
        <v>641</v>
      </c>
      <c r="D415" s="216" t="s">
        <v>184</v>
      </c>
      <c r="E415" s="217" t="s">
        <v>12475</v>
      </c>
      <c r="F415" s="218" t="s">
        <v>12476</v>
      </c>
      <c r="G415" s="219" t="s">
        <v>283</v>
      </c>
      <c r="H415" s="220">
        <v>2075.317</v>
      </c>
      <c r="I415" s="221"/>
      <c r="J415" s="222">
        <f>ROUND(I415*H415,2)</f>
        <v>0</v>
      </c>
      <c r="K415" s="218" t="s">
        <v>188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0.0066</v>
      </c>
      <c r="R415" s="225">
        <f>Q415*H415</f>
        <v>13.6970922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308</v>
      </c>
      <c r="AT415" s="227" t="s">
        <v>184</v>
      </c>
      <c r="AU415" s="227" t="s">
        <v>80</v>
      </c>
      <c r="AY415" s="20" t="s">
        <v>182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308</v>
      </c>
      <c r="BM415" s="227" t="s">
        <v>12477</v>
      </c>
    </row>
    <row r="416" s="2" customFormat="1">
      <c r="A416" s="41"/>
      <c r="B416" s="42"/>
      <c r="C416" s="43"/>
      <c r="D416" s="229" t="s">
        <v>191</v>
      </c>
      <c r="E416" s="43"/>
      <c r="F416" s="230" t="s">
        <v>12478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191</v>
      </c>
      <c r="AU416" s="20" t="s">
        <v>80</v>
      </c>
    </row>
    <row r="417" s="13" customFormat="1">
      <c r="A417" s="13"/>
      <c r="B417" s="234"/>
      <c r="C417" s="235"/>
      <c r="D417" s="236" t="s">
        <v>193</v>
      </c>
      <c r="E417" s="237" t="s">
        <v>19</v>
      </c>
      <c r="F417" s="238" t="s">
        <v>2595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193</v>
      </c>
      <c r="AU417" s="244" t="s">
        <v>80</v>
      </c>
      <c r="AV417" s="13" t="s">
        <v>78</v>
      </c>
      <c r="AW417" s="13" t="s">
        <v>195</v>
      </c>
      <c r="AX417" s="13" t="s">
        <v>71</v>
      </c>
      <c r="AY417" s="244" t="s">
        <v>182</v>
      </c>
    </row>
    <row r="418" s="14" customFormat="1">
      <c r="A418" s="14"/>
      <c r="B418" s="245"/>
      <c r="C418" s="246"/>
      <c r="D418" s="236" t="s">
        <v>193</v>
      </c>
      <c r="E418" s="247" t="s">
        <v>19</v>
      </c>
      <c r="F418" s="248" t="s">
        <v>12479</v>
      </c>
      <c r="G418" s="246"/>
      <c r="H418" s="249">
        <v>673.02200000000005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193</v>
      </c>
      <c r="AU418" s="255" t="s">
        <v>80</v>
      </c>
      <c r="AV418" s="14" t="s">
        <v>80</v>
      </c>
      <c r="AW418" s="14" t="s">
        <v>195</v>
      </c>
      <c r="AX418" s="14" t="s">
        <v>71</v>
      </c>
      <c r="AY418" s="255" t="s">
        <v>182</v>
      </c>
    </row>
    <row r="419" s="13" customFormat="1">
      <c r="A419" s="13"/>
      <c r="B419" s="234"/>
      <c r="C419" s="235"/>
      <c r="D419" s="236" t="s">
        <v>193</v>
      </c>
      <c r="E419" s="237" t="s">
        <v>19</v>
      </c>
      <c r="F419" s="238" t="s">
        <v>3414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193</v>
      </c>
      <c r="AU419" s="244" t="s">
        <v>80</v>
      </c>
      <c r="AV419" s="13" t="s">
        <v>78</v>
      </c>
      <c r="AW419" s="13" t="s">
        <v>195</v>
      </c>
      <c r="AX419" s="13" t="s">
        <v>71</v>
      </c>
      <c r="AY419" s="244" t="s">
        <v>182</v>
      </c>
    </row>
    <row r="420" s="14" customFormat="1">
      <c r="A420" s="14"/>
      <c r="B420" s="245"/>
      <c r="C420" s="246"/>
      <c r="D420" s="236" t="s">
        <v>193</v>
      </c>
      <c r="E420" s="247" t="s">
        <v>19</v>
      </c>
      <c r="F420" s="248" t="s">
        <v>12480</v>
      </c>
      <c r="G420" s="246"/>
      <c r="H420" s="249">
        <v>150.731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5" t="s">
        <v>193</v>
      </c>
      <c r="AU420" s="255" t="s">
        <v>80</v>
      </c>
      <c r="AV420" s="14" t="s">
        <v>80</v>
      </c>
      <c r="AW420" s="14" t="s">
        <v>195</v>
      </c>
      <c r="AX420" s="14" t="s">
        <v>71</v>
      </c>
      <c r="AY420" s="255" t="s">
        <v>182</v>
      </c>
    </row>
    <row r="421" s="14" customFormat="1">
      <c r="A421" s="14"/>
      <c r="B421" s="245"/>
      <c r="C421" s="246"/>
      <c r="D421" s="236" t="s">
        <v>193</v>
      </c>
      <c r="E421" s="247" t="s">
        <v>19</v>
      </c>
      <c r="F421" s="248" t="s">
        <v>12481</v>
      </c>
      <c r="G421" s="246"/>
      <c r="H421" s="249">
        <v>47.561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193</v>
      </c>
      <c r="AU421" s="255" t="s">
        <v>80</v>
      </c>
      <c r="AV421" s="14" t="s">
        <v>80</v>
      </c>
      <c r="AW421" s="14" t="s">
        <v>195</v>
      </c>
      <c r="AX421" s="14" t="s">
        <v>71</v>
      </c>
      <c r="AY421" s="255" t="s">
        <v>182</v>
      </c>
    </row>
    <row r="422" s="14" customFormat="1">
      <c r="A422" s="14"/>
      <c r="B422" s="245"/>
      <c r="C422" s="246"/>
      <c r="D422" s="236" t="s">
        <v>193</v>
      </c>
      <c r="E422" s="247" t="s">
        <v>19</v>
      </c>
      <c r="F422" s="248" t="s">
        <v>12482</v>
      </c>
      <c r="G422" s="246"/>
      <c r="H422" s="249">
        <v>9.2300000000000004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193</v>
      </c>
      <c r="AU422" s="255" t="s">
        <v>80</v>
      </c>
      <c r="AV422" s="14" t="s">
        <v>80</v>
      </c>
      <c r="AW422" s="14" t="s">
        <v>195</v>
      </c>
      <c r="AX422" s="14" t="s">
        <v>71</v>
      </c>
      <c r="AY422" s="255" t="s">
        <v>182</v>
      </c>
    </row>
    <row r="423" s="14" customFormat="1">
      <c r="A423" s="14"/>
      <c r="B423" s="245"/>
      <c r="C423" s="246"/>
      <c r="D423" s="236" t="s">
        <v>193</v>
      </c>
      <c r="E423" s="247" t="s">
        <v>19</v>
      </c>
      <c r="F423" s="248" t="s">
        <v>12483</v>
      </c>
      <c r="G423" s="246"/>
      <c r="H423" s="249">
        <v>164.08699999999999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193</v>
      </c>
      <c r="AU423" s="255" t="s">
        <v>80</v>
      </c>
      <c r="AV423" s="14" t="s">
        <v>80</v>
      </c>
      <c r="AW423" s="14" t="s">
        <v>195</v>
      </c>
      <c r="AX423" s="14" t="s">
        <v>71</v>
      </c>
      <c r="AY423" s="255" t="s">
        <v>182</v>
      </c>
    </row>
    <row r="424" s="14" customFormat="1">
      <c r="A424" s="14"/>
      <c r="B424" s="245"/>
      <c r="C424" s="246"/>
      <c r="D424" s="236" t="s">
        <v>193</v>
      </c>
      <c r="E424" s="247" t="s">
        <v>19</v>
      </c>
      <c r="F424" s="248" t="s">
        <v>12484</v>
      </c>
      <c r="G424" s="246"/>
      <c r="H424" s="249">
        <v>192.328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193</v>
      </c>
      <c r="AU424" s="255" t="s">
        <v>80</v>
      </c>
      <c r="AV424" s="14" t="s">
        <v>80</v>
      </c>
      <c r="AW424" s="14" t="s">
        <v>195</v>
      </c>
      <c r="AX424" s="14" t="s">
        <v>71</v>
      </c>
      <c r="AY424" s="255" t="s">
        <v>182</v>
      </c>
    </row>
    <row r="425" s="14" customFormat="1">
      <c r="A425" s="14"/>
      <c r="B425" s="245"/>
      <c r="C425" s="246"/>
      <c r="D425" s="236" t="s">
        <v>193</v>
      </c>
      <c r="E425" s="247" t="s">
        <v>19</v>
      </c>
      <c r="F425" s="248" t="s">
        <v>12485</v>
      </c>
      <c r="G425" s="246"/>
      <c r="H425" s="249">
        <v>6.2999999999999998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193</v>
      </c>
      <c r="AU425" s="255" t="s">
        <v>80</v>
      </c>
      <c r="AV425" s="14" t="s">
        <v>80</v>
      </c>
      <c r="AW425" s="14" t="s">
        <v>195</v>
      </c>
      <c r="AX425" s="14" t="s">
        <v>71</v>
      </c>
      <c r="AY425" s="255" t="s">
        <v>182</v>
      </c>
    </row>
    <row r="426" s="14" customFormat="1">
      <c r="A426" s="14"/>
      <c r="B426" s="245"/>
      <c r="C426" s="246"/>
      <c r="D426" s="236" t="s">
        <v>193</v>
      </c>
      <c r="E426" s="247" t="s">
        <v>19</v>
      </c>
      <c r="F426" s="248" t="s">
        <v>12486</v>
      </c>
      <c r="G426" s="246"/>
      <c r="H426" s="249">
        <v>49.840999999999994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193</v>
      </c>
      <c r="AU426" s="255" t="s">
        <v>80</v>
      </c>
      <c r="AV426" s="14" t="s">
        <v>80</v>
      </c>
      <c r="AW426" s="14" t="s">
        <v>195</v>
      </c>
      <c r="AX426" s="14" t="s">
        <v>71</v>
      </c>
      <c r="AY426" s="255" t="s">
        <v>182</v>
      </c>
    </row>
    <row r="427" s="14" customFormat="1">
      <c r="A427" s="14"/>
      <c r="B427" s="245"/>
      <c r="C427" s="246"/>
      <c r="D427" s="236" t="s">
        <v>193</v>
      </c>
      <c r="E427" s="247" t="s">
        <v>19</v>
      </c>
      <c r="F427" s="248" t="s">
        <v>12487</v>
      </c>
      <c r="G427" s="246"/>
      <c r="H427" s="249">
        <v>189.74000000000001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193</v>
      </c>
      <c r="AU427" s="255" t="s">
        <v>80</v>
      </c>
      <c r="AV427" s="14" t="s">
        <v>80</v>
      </c>
      <c r="AW427" s="14" t="s">
        <v>195</v>
      </c>
      <c r="AX427" s="14" t="s">
        <v>71</v>
      </c>
      <c r="AY427" s="255" t="s">
        <v>182</v>
      </c>
    </row>
    <row r="428" s="14" customFormat="1">
      <c r="A428" s="14"/>
      <c r="B428" s="245"/>
      <c r="C428" s="246"/>
      <c r="D428" s="236" t="s">
        <v>193</v>
      </c>
      <c r="E428" s="247" t="s">
        <v>19</v>
      </c>
      <c r="F428" s="248" t="s">
        <v>12488</v>
      </c>
      <c r="G428" s="246"/>
      <c r="H428" s="249">
        <v>98.030000000000001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193</v>
      </c>
      <c r="AU428" s="255" t="s">
        <v>80</v>
      </c>
      <c r="AV428" s="14" t="s">
        <v>80</v>
      </c>
      <c r="AW428" s="14" t="s">
        <v>195</v>
      </c>
      <c r="AX428" s="14" t="s">
        <v>71</v>
      </c>
      <c r="AY428" s="255" t="s">
        <v>182</v>
      </c>
    </row>
    <row r="429" s="14" customFormat="1">
      <c r="A429" s="14"/>
      <c r="B429" s="245"/>
      <c r="C429" s="246"/>
      <c r="D429" s="236" t="s">
        <v>193</v>
      </c>
      <c r="E429" s="247" t="s">
        <v>19</v>
      </c>
      <c r="F429" s="248" t="s">
        <v>12489</v>
      </c>
      <c r="G429" s="246"/>
      <c r="H429" s="249">
        <v>79.888999999999996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193</v>
      </c>
      <c r="AU429" s="255" t="s">
        <v>80</v>
      </c>
      <c r="AV429" s="14" t="s">
        <v>80</v>
      </c>
      <c r="AW429" s="14" t="s">
        <v>195</v>
      </c>
      <c r="AX429" s="14" t="s">
        <v>71</v>
      </c>
      <c r="AY429" s="255" t="s">
        <v>182</v>
      </c>
    </row>
    <row r="430" s="14" customFormat="1">
      <c r="A430" s="14"/>
      <c r="B430" s="245"/>
      <c r="C430" s="246"/>
      <c r="D430" s="236" t="s">
        <v>193</v>
      </c>
      <c r="E430" s="247" t="s">
        <v>19</v>
      </c>
      <c r="F430" s="248" t="s">
        <v>12490</v>
      </c>
      <c r="G430" s="246"/>
      <c r="H430" s="249">
        <v>83.388999999999996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193</v>
      </c>
      <c r="AU430" s="255" t="s">
        <v>80</v>
      </c>
      <c r="AV430" s="14" t="s">
        <v>80</v>
      </c>
      <c r="AW430" s="14" t="s">
        <v>195</v>
      </c>
      <c r="AX430" s="14" t="s">
        <v>71</v>
      </c>
      <c r="AY430" s="255" t="s">
        <v>182</v>
      </c>
    </row>
    <row r="431" s="14" customFormat="1">
      <c r="A431" s="14"/>
      <c r="B431" s="245"/>
      <c r="C431" s="246"/>
      <c r="D431" s="236" t="s">
        <v>193</v>
      </c>
      <c r="E431" s="247" t="s">
        <v>19</v>
      </c>
      <c r="F431" s="248" t="s">
        <v>12491</v>
      </c>
      <c r="G431" s="246"/>
      <c r="H431" s="249">
        <v>55.031999999999996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193</v>
      </c>
      <c r="AU431" s="255" t="s">
        <v>80</v>
      </c>
      <c r="AV431" s="14" t="s">
        <v>80</v>
      </c>
      <c r="AW431" s="14" t="s">
        <v>195</v>
      </c>
      <c r="AX431" s="14" t="s">
        <v>71</v>
      </c>
      <c r="AY431" s="255" t="s">
        <v>182</v>
      </c>
    </row>
    <row r="432" s="14" customFormat="1">
      <c r="A432" s="14"/>
      <c r="B432" s="245"/>
      <c r="C432" s="246"/>
      <c r="D432" s="236" t="s">
        <v>193</v>
      </c>
      <c r="E432" s="247" t="s">
        <v>19</v>
      </c>
      <c r="F432" s="248" t="s">
        <v>12492</v>
      </c>
      <c r="G432" s="246"/>
      <c r="H432" s="249">
        <v>80.147999999999996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193</v>
      </c>
      <c r="AU432" s="255" t="s">
        <v>80</v>
      </c>
      <c r="AV432" s="14" t="s">
        <v>80</v>
      </c>
      <c r="AW432" s="14" t="s">
        <v>195</v>
      </c>
      <c r="AX432" s="14" t="s">
        <v>71</v>
      </c>
      <c r="AY432" s="255" t="s">
        <v>182</v>
      </c>
    </row>
    <row r="433" s="14" customFormat="1">
      <c r="A433" s="14"/>
      <c r="B433" s="245"/>
      <c r="C433" s="246"/>
      <c r="D433" s="236" t="s">
        <v>193</v>
      </c>
      <c r="E433" s="247" t="s">
        <v>19</v>
      </c>
      <c r="F433" s="248" t="s">
        <v>12493</v>
      </c>
      <c r="G433" s="246"/>
      <c r="H433" s="249">
        <v>18.628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193</v>
      </c>
      <c r="AU433" s="255" t="s">
        <v>80</v>
      </c>
      <c r="AV433" s="14" t="s">
        <v>80</v>
      </c>
      <c r="AW433" s="14" t="s">
        <v>195</v>
      </c>
      <c r="AX433" s="14" t="s">
        <v>71</v>
      </c>
      <c r="AY433" s="255" t="s">
        <v>182</v>
      </c>
    </row>
    <row r="434" s="14" customFormat="1">
      <c r="A434" s="14"/>
      <c r="B434" s="245"/>
      <c r="C434" s="246"/>
      <c r="D434" s="236" t="s">
        <v>193</v>
      </c>
      <c r="E434" s="247" t="s">
        <v>19</v>
      </c>
      <c r="F434" s="248" t="s">
        <v>12494</v>
      </c>
      <c r="G434" s="246"/>
      <c r="H434" s="249">
        <v>14.804999999999998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193</v>
      </c>
      <c r="AU434" s="255" t="s">
        <v>80</v>
      </c>
      <c r="AV434" s="14" t="s">
        <v>80</v>
      </c>
      <c r="AW434" s="14" t="s">
        <v>195</v>
      </c>
      <c r="AX434" s="14" t="s">
        <v>71</v>
      </c>
      <c r="AY434" s="255" t="s">
        <v>182</v>
      </c>
    </row>
    <row r="435" s="14" customFormat="1">
      <c r="A435" s="14"/>
      <c r="B435" s="245"/>
      <c r="C435" s="246"/>
      <c r="D435" s="236" t="s">
        <v>193</v>
      </c>
      <c r="E435" s="247" t="s">
        <v>19</v>
      </c>
      <c r="F435" s="248" t="s">
        <v>12495</v>
      </c>
      <c r="G435" s="246"/>
      <c r="H435" s="249">
        <v>159.40600000000001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193</v>
      </c>
      <c r="AU435" s="255" t="s">
        <v>80</v>
      </c>
      <c r="AV435" s="14" t="s">
        <v>80</v>
      </c>
      <c r="AW435" s="14" t="s">
        <v>195</v>
      </c>
      <c r="AX435" s="14" t="s">
        <v>71</v>
      </c>
      <c r="AY435" s="255" t="s">
        <v>182</v>
      </c>
    </row>
    <row r="436" s="14" customFormat="1">
      <c r="A436" s="14"/>
      <c r="B436" s="245"/>
      <c r="C436" s="246"/>
      <c r="D436" s="236" t="s">
        <v>193</v>
      </c>
      <c r="E436" s="247" t="s">
        <v>19</v>
      </c>
      <c r="F436" s="248" t="s">
        <v>12496</v>
      </c>
      <c r="G436" s="246"/>
      <c r="H436" s="249">
        <v>3.1500000000000004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193</v>
      </c>
      <c r="AU436" s="255" t="s">
        <v>80</v>
      </c>
      <c r="AV436" s="14" t="s">
        <v>80</v>
      </c>
      <c r="AW436" s="14" t="s">
        <v>195</v>
      </c>
      <c r="AX436" s="14" t="s">
        <v>71</v>
      </c>
      <c r="AY436" s="255" t="s">
        <v>182</v>
      </c>
    </row>
    <row r="437" s="2" customFormat="1" ht="44.25" customHeight="1">
      <c r="A437" s="41"/>
      <c r="B437" s="42"/>
      <c r="C437" s="216" t="s">
        <v>646</v>
      </c>
      <c r="D437" s="216" t="s">
        <v>184</v>
      </c>
      <c r="E437" s="217" t="s">
        <v>12497</v>
      </c>
      <c r="F437" s="218" t="s">
        <v>12498</v>
      </c>
      <c r="G437" s="219" t="s">
        <v>283</v>
      </c>
      <c r="H437" s="220">
        <v>88.019999999999996</v>
      </c>
      <c r="I437" s="221"/>
      <c r="J437" s="222">
        <f>ROUND(I437*H437,2)</f>
        <v>0</v>
      </c>
      <c r="K437" s="218" t="s">
        <v>188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0.00034000000000000002</v>
      </c>
      <c r="R437" s="225">
        <f>Q437*H437</f>
        <v>0.0299268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184</v>
      </c>
      <c r="AU437" s="227" t="s">
        <v>80</v>
      </c>
      <c r="AY437" s="20" t="s">
        <v>182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12499</v>
      </c>
    </row>
    <row r="438" s="2" customFormat="1">
      <c r="A438" s="41"/>
      <c r="B438" s="42"/>
      <c r="C438" s="43"/>
      <c r="D438" s="229" t="s">
        <v>191</v>
      </c>
      <c r="E438" s="43"/>
      <c r="F438" s="230" t="s">
        <v>12500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191</v>
      </c>
      <c r="AU438" s="20" t="s">
        <v>80</v>
      </c>
    </row>
    <row r="439" s="14" customFormat="1">
      <c r="A439" s="14"/>
      <c r="B439" s="245"/>
      <c r="C439" s="246"/>
      <c r="D439" s="236" t="s">
        <v>193</v>
      </c>
      <c r="E439" s="247" t="s">
        <v>19</v>
      </c>
      <c r="F439" s="248" t="s">
        <v>12501</v>
      </c>
      <c r="G439" s="246"/>
      <c r="H439" s="249">
        <v>88.02000000000001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193</v>
      </c>
      <c r="AU439" s="255" t="s">
        <v>80</v>
      </c>
      <c r="AV439" s="14" t="s">
        <v>80</v>
      </c>
      <c r="AW439" s="14" t="s">
        <v>195</v>
      </c>
      <c r="AX439" s="14" t="s">
        <v>71</v>
      </c>
      <c r="AY439" s="255" t="s">
        <v>182</v>
      </c>
    </row>
    <row r="440" s="2" customFormat="1" ht="33" customHeight="1">
      <c r="A440" s="41"/>
      <c r="B440" s="42"/>
      <c r="C440" s="216" t="s">
        <v>658</v>
      </c>
      <c r="D440" s="216" t="s">
        <v>184</v>
      </c>
      <c r="E440" s="217" t="s">
        <v>12502</v>
      </c>
      <c r="F440" s="218" t="s">
        <v>12503</v>
      </c>
      <c r="G440" s="219" t="s">
        <v>304</v>
      </c>
      <c r="H440" s="220">
        <v>26.100000000000001</v>
      </c>
      <c r="I440" s="221"/>
      <c r="J440" s="222">
        <f>ROUND(I440*H440,2)</f>
        <v>0</v>
      </c>
      <c r="K440" s="218" t="s">
        <v>188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0.0055700000000000003</v>
      </c>
      <c r="R440" s="225">
        <f>Q440*H440</f>
        <v>0.14537700000000001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308</v>
      </c>
      <c r="AT440" s="227" t="s">
        <v>184</v>
      </c>
      <c r="AU440" s="227" t="s">
        <v>80</v>
      </c>
      <c r="AY440" s="20" t="s">
        <v>182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12504</v>
      </c>
    </row>
    <row r="441" s="2" customFormat="1">
      <c r="A441" s="41"/>
      <c r="B441" s="42"/>
      <c r="C441" s="43"/>
      <c r="D441" s="229" t="s">
        <v>191</v>
      </c>
      <c r="E441" s="43"/>
      <c r="F441" s="230" t="s">
        <v>12505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191</v>
      </c>
      <c r="AU441" s="20" t="s">
        <v>80</v>
      </c>
    </row>
    <row r="442" s="14" customFormat="1">
      <c r="A442" s="14"/>
      <c r="B442" s="245"/>
      <c r="C442" s="246"/>
      <c r="D442" s="236" t="s">
        <v>193</v>
      </c>
      <c r="E442" s="247" t="s">
        <v>19</v>
      </c>
      <c r="F442" s="248" t="s">
        <v>12506</v>
      </c>
      <c r="G442" s="246"/>
      <c r="H442" s="249">
        <v>26.100000000000001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193</v>
      </c>
      <c r="AU442" s="255" t="s">
        <v>80</v>
      </c>
      <c r="AV442" s="14" t="s">
        <v>80</v>
      </c>
      <c r="AW442" s="14" t="s">
        <v>195</v>
      </c>
      <c r="AX442" s="14" t="s">
        <v>71</v>
      </c>
      <c r="AY442" s="255" t="s">
        <v>182</v>
      </c>
    </row>
    <row r="443" s="2" customFormat="1" ht="24.15" customHeight="1">
      <c r="A443" s="41"/>
      <c r="B443" s="42"/>
      <c r="C443" s="216" t="s">
        <v>664</v>
      </c>
      <c r="D443" s="216" t="s">
        <v>184</v>
      </c>
      <c r="E443" s="217" t="s">
        <v>12507</v>
      </c>
      <c r="F443" s="218" t="s">
        <v>12508</v>
      </c>
      <c r="G443" s="219" t="s">
        <v>304</v>
      </c>
      <c r="H443" s="220">
        <v>85.700000000000003</v>
      </c>
      <c r="I443" s="221"/>
      <c r="J443" s="222">
        <f>ROUND(I443*H443,2)</f>
        <v>0</v>
      </c>
      <c r="K443" s="218" t="s">
        <v>19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0.0035761009999999999</v>
      </c>
      <c r="R443" s="225">
        <f>Q443*H443</f>
        <v>0.30647185570000002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184</v>
      </c>
      <c r="AU443" s="227" t="s">
        <v>80</v>
      </c>
      <c r="AY443" s="20" t="s">
        <v>182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12509</v>
      </c>
    </row>
    <row r="444" s="14" customFormat="1">
      <c r="A444" s="14"/>
      <c r="B444" s="245"/>
      <c r="C444" s="246"/>
      <c r="D444" s="236" t="s">
        <v>193</v>
      </c>
      <c r="E444" s="247" t="s">
        <v>19</v>
      </c>
      <c r="F444" s="248" t="s">
        <v>12510</v>
      </c>
      <c r="G444" s="246"/>
      <c r="H444" s="249">
        <v>85.700000000000003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193</v>
      </c>
      <c r="AU444" s="255" t="s">
        <v>80</v>
      </c>
      <c r="AV444" s="14" t="s">
        <v>80</v>
      </c>
      <c r="AW444" s="14" t="s">
        <v>195</v>
      </c>
      <c r="AX444" s="14" t="s">
        <v>71</v>
      </c>
      <c r="AY444" s="255" t="s">
        <v>182</v>
      </c>
    </row>
    <row r="445" s="2" customFormat="1" ht="33" customHeight="1">
      <c r="A445" s="41"/>
      <c r="B445" s="42"/>
      <c r="C445" s="216" t="s">
        <v>670</v>
      </c>
      <c r="D445" s="216" t="s">
        <v>184</v>
      </c>
      <c r="E445" s="217" t="s">
        <v>12511</v>
      </c>
      <c r="F445" s="218" t="s">
        <v>12512</v>
      </c>
      <c r="G445" s="219" t="s">
        <v>304</v>
      </c>
      <c r="H445" s="220">
        <v>54.655000000000001</v>
      </c>
      <c r="I445" s="221"/>
      <c r="J445" s="222">
        <f>ROUND(I445*H445,2)</f>
        <v>0</v>
      </c>
      <c r="K445" s="218" t="s">
        <v>188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0.0019400000000000001</v>
      </c>
      <c r="R445" s="225">
        <f>Q445*H445</f>
        <v>0.10603070000000001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308</v>
      </c>
      <c r="AT445" s="227" t="s">
        <v>184</v>
      </c>
      <c r="AU445" s="227" t="s">
        <v>80</v>
      </c>
      <c r="AY445" s="20" t="s">
        <v>182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12513</v>
      </c>
    </row>
    <row r="446" s="2" customFormat="1">
      <c r="A446" s="41"/>
      <c r="B446" s="42"/>
      <c r="C446" s="43"/>
      <c r="D446" s="229" t="s">
        <v>191</v>
      </c>
      <c r="E446" s="43"/>
      <c r="F446" s="230" t="s">
        <v>12514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191</v>
      </c>
      <c r="AU446" s="20" t="s">
        <v>80</v>
      </c>
    </row>
    <row r="447" s="14" customFormat="1">
      <c r="A447" s="14"/>
      <c r="B447" s="245"/>
      <c r="C447" s="246"/>
      <c r="D447" s="236" t="s">
        <v>193</v>
      </c>
      <c r="E447" s="247" t="s">
        <v>19</v>
      </c>
      <c r="F447" s="248" t="s">
        <v>12515</v>
      </c>
      <c r="G447" s="246"/>
      <c r="H447" s="249">
        <v>54.655000000000001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193</v>
      </c>
      <c r="AU447" s="255" t="s">
        <v>80</v>
      </c>
      <c r="AV447" s="14" t="s">
        <v>80</v>
      </c>
      <c r="AW447" s="14" t="s">
        <v>195</v>
      </c>
      <c r="AX447" s="14" t="s">
        <v>71</v>
      </c>
      <c r="AY447" s="255" t="s">
        <v>182</v>
      </c>
    </row>
    <row r="448" s="2" customFormat="1" ht="37.8" customHeight="1">
      <c r="A448" s="41"/>
      <c r="B448" s="42"/>
      <c r="C448" s="216" t="s">
        <v>677</v>
      </c>
      <c r="D448" s="216" t="s">
        <v>184</v>
      </c>
      <c r="E448" s="217" t="s">
        <v>12516</v>
      </c>
      <c r="F448" s="218" t="s">
        <v>12517</v>
      </c>
      <c r="G448" s="219" t="s">
        <v>304</v>
      </c>
      <c r="H448" s="220">
        <v>2.2000000000000002</v>
      </c>
      <c r="I448" s="221"/>
      <c r="J448" s="222">
        <f>ROUND(I448*H448,2)</f>
        <v>0</v>
      </c>
      <c r="K448" s="218" t="s">
        <v>19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0.0020313229999999998</v>
      </c>
      <c r="R448" s="225">
        <f>Q448*H448</f>
        <v>0.0044689105999999998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308</v>
      </c>
      <c r="AT448" s="227" t="s">
        <v>184</v>
      </c>
      <c r="AU448" s="227" t="s">
        <v>80</v>
      </c>
      <c r="AY448" s="20" t="s">
        <v>182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12518</v>
      </c>
    </row>
    <row r="449" s="14" customFormat="1">
      <c r="A449" s="14"/>
      <c r="B449" s="245"/>
      <c r="C449" s="246"/>
      <c r="D449" s="236" t="s">
        <v>193</v>
      </c>
      <c r="E449" s="247" t="s">
        <v>19</v>
      </c>
      <c r="F449" s="248" t="s">
        <v>12519</v>
      </c>
      <c r="G449" s="246"/>
      <c r="H449" s="249">
        <v>2.2000000000000002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193</v>
      </c>
      <c r="AU449" s="255" t="s">
        <v>80</v>
      </c>
      <c r="AV449" s="14" t="s">
        <v>80</v>
      </c>
      <c r="AW449" s="14" t="s">
        <v>195</v>
      </c>
      <c r="AX449" s="14" t="s">
        <v>71</v>
      </c>
      <c r="AY449" s="255" t="s">
        <v>182</v>
      </c>
    </row>
    <row r="450" s="2" customFormat="1" ht="37.8" customHeight="1">
      <c r="A450" s="41"/>
      <c r="B450" s="42"/>
      <c r="C450" s="216" t="s">
        <v>691</v>
      </c>
      <c r="D450" s="216" t="s">
        <v>184</v>
      </c>
      <c r="E450" s="217" t="s">
        <v>12520</v>
      </c>
      <c r="F450" s="218" t="s">
        <v>12521</v>
      </c>
      <c r="G450" s="219" t="s">
        <v>304</v>
      </c>
      <c r="H450" s="220">
        <v>12.800000000000001</v>
      </c>
      <c r="I450" s="221"/>
      <c r="J450" s="222">
        <f>ROUND(I450*H450,2)</f>
        <v>0</v>
      </c>
      <c r="K450" s="218" t="s">
        <v>19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0.0030703509999999998</v>
      </c>
      <c r="R450" s="225">
        <f>Q450*H450</f>
        <v>0.039300492800000003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308</v>
      </c>
      <c r="AT450" s="227" t="s">
        <v>184</v>
      </c>
      <c r="AU450" s="227" t="s">
        <v>80</v>
      </c>
      <c r="AY450" s="20" t="s">
        <v>182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12522</v>
      </c>
    </row>
    <row r="451" s="14" customFormat="1">
      <c r="A451" s="14"/>
      <c r="B451" s="245"/>
      <c r="C451" s="246"/>
      <c r="D451" s="236" t="s">
        <v>193</v>
      </c>
      <c r="E451" s="247" t="s">
        <v>19</v>
      </c>
      <c r="F451" s="248" t="s">
        <v>12523</v>
      </c>
      <c r="G451" s="246"/>
      <c r="H451" s="249">
        <v>12.800000000000001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193</v>
      </c>
      <c r="AU451" s="255" t="s">
        <v>80</v>
      </c>
      <c r="AV451" s="14" t="s">
        <v>80</v>
      </c>
      <c r="AW451" s="14" t="s">
        <v>195</v>
      </c>
      <c r="AX451" s="14" t="s">
        <v>71</v>
      </c>
      <c r="AY451" s="255" t="s">
        <v>182</v>
      </c>
    </row>
    <row r="452" s="2" customFormat="1" ht="37.8" customHeight="1">
      <c r="A452" s="41"/>
      <c r="B452" s="42"/>
      <c r="C452" s="216" t="s">
        <v>712</v>
      </c>
      <c r="D452" s="216" t="s">
        <v>184</v>
      </c>
      <c r="E452" s="217" t="s">
        <v>12524</v>
      </c>
      <c r="F452" s="218" t="s">
        <v>12525</v>
      </c>
      <c r="G452" s="219" t="s">
        <v>304</v>
      </c>
      <c r="H452" s="220">
        <v>42.399999999999999</v>
      </c>
      <c r="I452" s="221"/>
      <c r="J452" s="222">
        <f>ROUND(I452*H452,2)</f>
        <v>0</v>
      </c>
      <c r="K452" s="218" t="s">
        <v>19</v>
      </c>
      <c r="L452" s="47"/>
      <c r="M452" s="223" t="s">
        <v>19</v>
      </c>
      <c r="N452" s="224" t="s">
        <v>42</v>
      </c>
      <c r="O452" s="87"/>
      <c r="P452" s="225">
        <f>O452*H452</f>
        <v>0</v>
      </c>
      <c r="Q452" s="225">
        <v>0.0030976440000000001</v>
      </c>
      <c r="R452" s="225">
        <f>Q452*H452</f>
        <v>0.13134010560000001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308</v>
      </c>
      <c r="AT452" s="227" t="s">
        <v>184</v>
      </c>
      <c r="AU452" s="227" t="s">
        <v>80</v>
      </c>
      <c r="AY452" s="20" t="s">
        <v>182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12526</v>
      </c>
    </row>
    <row r="453" s="14" customFormat="1">
      <c r="A453" s="14"/>
      <c r="B453" s="245"/>
      <c r="C453" s="246"/>
      <c r="D453" s="236" t="s">
        <v>193</v>
      </c>
      <c r="E453" s="247" t="s">
        <v>19</v>
      </c>
      <c r="F453" s="248" t="s">
        <v>12527</v>
      </c>
      <c r="G453" s="246"/>
      <c r="H453" s="249">
        <v>42.399999999999999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193</v>
      </c>
      <c r="AU453" s="255" t="s">
        <v>80</v>
      </c>
      <c r="AV453" s="14" t="s">
        <v>80</v>
      </c>
      <c r="AW453" s="14" t="s">
        <v>195</v>
      </c>
      <c r="AX453" s="14" t="s">
        <v>71</v>
      </c>
      <c r="AY453" s="255" t="s">
        <v>182</v>
      </c>
    </row>
    <row r="454" s="2" customFormat="1" ht="37.8" customHeight="1">
      <c r="A454" s="41"/>
      <c r="B454" s="42"/>
      <c r="C454" s="216" t="s">
        <v>721</v>
      </c>
      <c r="D454" s="216" t="s">
        <v>184</v>
      </c>
      <c r="E454" s="217" t="s">
        <v>12528</v>
      </c>
      <c r="F454" s="218" t="s">
        <v>12529</v>
      </c>
      <c r="G454" s="219" t="s">
        <v>283</v>
      </c>
      <c r="H454" s="220">
        <v>3.5</v>
      </c>
      <c r="I454" s="221"/>
      <c r="J454" s="222">
        <f>ROUND(I454*H454,2)</f>
        <v>0</v>
      </c>
      <c r="K454" s="218" t="s">
        <v>19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0.0060938909999999997</v>
      </c>
      <c r="R454" s="225">
        <f>Q454*H454</f>
        <v>0.0213286185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184</v>
      </c>
      <c r="AU454" s="227" t="s">
        <v>80</v>
      </c>
      <c r="AY454" s="20" t="s">
        <v>182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12530</v>
      </c>
    </row>
    <row r="455" s="14" customFormat="1">
      <c r="A455" s="14"/>
      <c r="B455" s="245"/>
      <c r="C455" s="246"/>
      <c r="D455" s="236" t="s">
        <v>193</v>
      </c>
      <c r="E455" s="247" t="s">
        <v>19</v>
      </c>
      <c r="F455" s="248" t="s">
        <v>12531</v>
      </c>
      <c r="G455" s="246"/>
      <c r="H455" s="249">
        <v>3.5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193</v>
      </c>
      <c r="AU455" s="255" t="s">
        <v>80</v>
      </c>
      <c r="AV455" s="14" t="s">
        <v>80</v>
      </c>
      <c r="AW455" s="14" t="s">
        <v>195</v>
      </c>
      <c r="AX455" s="14" t="s">
        <v>71</v>
      </c>
      <c r="AY455" s="255" t="s">
        <v>182</v>
      </c>
    </row>
    <row r="456" s="2" customFormat="1" ht="37.8" customHeight="1">
      <c r="A456" s="41"/>
      <c r="B456" s="42"/>
      <c r="C456" s="216" t="s">
        <v>727</v>
      </c>
      <c r="D456" s="216" t="s">
        <v>184</v>
      </c>
      <c r="E456" s="217" t="s">
        <v>12532</v>
      </c>
      <c r="F456" s="218" t="s">
        <v>12533</v>
      </c>
      <c r="G456" s="219" t="s">
        <v>283</v>
      </c>
      <c r="H456" s="220">
        <v>12.800000000000001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0.0067939539999999996</v>
      </c>
      <c r="R456" s="225">
        <f>Q456*H456</f>
        <v>0.086962611199999998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184</v>
      </c>
      <c r="AU456" s="227" t="s">
        <v>80</v>
      </c>
      <c r="AY456" s="20" t="s">
        <v>182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12534</v>
      </c>
    </row>
    <row r="457" s="14" customFormat="1">
      <c r="A457" s="14"/>
      <c r="B457" s="245"/>
      <c r="C457" s="246"/>
      <c r="D457" s="236" t="s">
        <v>193</v>
      </c>
      <c r="E457" s="247" t="s">
        <v>19</v>
      </c>
      <c r="F457" s="248" t="s">
        <v>12535</v>
      </c>
      <c r="G457" s="246"/>
      <c r="H457" s="249">
        <v>12.800000000000001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5" t="s">
        <v>193</v>
      </c>
      <c r="AU457" s="255" t="s">
        <v>80</v>
      </c>
      <c r="AV457" s="14" t="s">
        <v>80</v>
      </c>
      <c r="AW457" s="14" t="s">
        <v>195</v>
      </c>
      <c r="AX457" s="14" t="s">
        <v>71</v>
      </c>
      <c r="AY457" s="255" t="s">
        <v>182</v>
      </c>
    </row>
    <row r="458" s="2" customFormat="1" ht="37.8" customHeight="1">
      <c r="A458" s="41"/>
      <c r="B458" s="42"/>
      <c r="C458" s="216" t="s">
        <v>735</v>
      </c>
      <c r="D458" s="216" t="s">
        <v>184</v>
      </c>
      <c r="E458" s="217" t="s">
        <v>12536</v>
      </c>
      <c r="F458" s="218" t="s">
        <v>12537</v>
      </c>
      <c r="G458" s="219" t="s">
        <v>283</v>
      </c>
      <c r="H458" s="220">
        <v>4.4000000000000004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0.0052537369999999996</v>
      </c>
      <c r="R458" s="225">
        <f>Q458*H458</f>
        <v>0.023116442800000001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308</v>
      </c>
      <c r="AT458" s="227" t="s">
        <v>184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12538</v>
      </c>
    </row>
    <row r="459" s="14" customFormat="1">
      <c r="A459" s="14"/>
      <c r="B459" s="245"/>
      <c r="C459" s="246"/>
      <c r="D459" s="236" t="s">
        <v>193</v>
      </c>
      <c r="E459" s="247" t="s">
        <v>19</v>
      </c>
      <c r="F459" s="248" t="s">
        <v>12539</v>
      </c>
      <c r="G459" s="246"/>
      <c r="H459" s="249">
        <v>4.4000000000000004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193</v>
      </c>
      <c r="AU459" s="255" t="s">
        <v>80</v>
      </c>
      <c r="AV459" s="14" t="s">
        <v>80</v>
      </c>
      <c r="AW459" s="14" t="s">
        <v>195</v>
      </c>
      <c r="AX459" s="14" t="s">
        <v>71</v>
      </c>
      <c r="AY459" s="255" t="s">
        <v>182</v>
      </c>
    </row>
    <row r="460" s="2" customFormat="1" ht="21.75" customHeight="1">
      <c r="A460" s="41"/>
      <c r="B460" s="42"/>
      <c r="C460" s="216" t="s">
        <v>741</v>
      </c>
      <c r="D460" s="216" t="s">
        <v>184</v>
      </c>
      <c r="E460" s="217" t="s">
        <v>12540</v>
      </c>
      <c r="F460" s="218" t="s">
        <v>12541</v>
      </c>
      <c r="G460" s="219" t="s">
        <v>304</v>
      </c>
      <c r="H460" s="220">
        <v>54.655000000000001</v>
      </c>
      <c r="I460" s="221"/>
      <c r="J460" s="222">
        <f>ROUND(I460*H460,2)</f>
        <v>0</v>
      </c>
      <c r="K460" s="218" t="s">
        <v>19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0.00019799999999999999</v>
      </c>
      <c r="R460" s="225">
        <f>Q460*H460</f>
        <v>0.01082169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184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12542</v>
      </c>
    </row>
    <row r="461" s="14" customFormat="1">
      <c r="A461" s="14"/>
      <c r="B461" s="245"/>
      <c r="C461" s="246"/>
      <c r="D461" s="236" t="s">
        <v>193</v>
      </c>
      <c r="E461" s="247" t="s">
        <v>19</v>
      </c>
      <c r="F461" s="248" t="s">
        <v>12543</v>
      </c>
      <c r="G461" s="246"/>
      <c r="H461" s="249">
        <v>54.655000000000001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193</v>
      </c>
      <c r="AU461" s="255" t="s">
        <v>80</v>
      </c>
      <c r="AV461" s="14" t="s">
        <v>80</v>
      </c>
      <c r="AW461" s="14" t="s">
        <v>195</v>
      </c>
      <c r="AX461" s="14" t="s">
        <v>71</v>
      </c>
      <c r="AY461" s="255" t="s">
        <v>182</v>
      </c>
    </row>
    <row r="462" s="2" customFormat="1" ht="44.25" customHeight="1">
      <c r="A462" s="41"/>
      <c r="B462" s="42"/>
      <c r="C462" s="216" t="s">
        <v>752</v>
      </c>
      <c r="D462" s="216" t="s">
        <v>184</v>
      </c>
      <c r="E462" s="217" t="s">
        <v>12544</v>
      </c>
      <c r="F462" s="218" t="s">
        <v>12545</v>
      </c>
      <c r="G462" s="219" t="s">
        <v>304</v>
      </c>
      <c r="H462" s="220">
        <v>3.8999999999999999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0.0022185</v>
      </c>
      <c r="R462" s="225">
        <f>Q462*H462</f>
        <v>0.0086521499999999991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308</v>
      </c>
      <c r="AT462" s="227" t="s">
        <v>184</v>
      </c>
      <c r="AU462" s="227" t="s">
        <v>80</v>
      </c>
      <c r="AY462" s="20" t="s">
        <v>182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12546</v>
      </c>
    </row>
    <row r="463" s="14" customFormat="1">
      <c r="A463" s="14"/>
      <c r="B463" s="245"/>
      <c r="C463" s="246"/>
      <c r="D463" s="236" t="s">
        <v>193</v>
      </c>
      <c r="E463" s="247" t="s">
        <v>19</v>
      </c>
      <c r="F463" s="248" t="s">
        <v>12547</v>
      </c>
      <c r="G463" s="246"/>
      <c r="H463" s="249">
        <v>3.8999999999999999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193</v>
      </c>
      <c r="AU463" s="255" t="s">
        <v>80</v>
      </c>
      <c r="AV463" s="14" t="s">
        <v>80</v>
      </c>
      <c r="AW463" s="14" t="s">
        <v>195</v>
      </c>
      <c r="AX463" s="14" t="s">
        <v>71</v>
      </c>
      <c r="AY463" s="255" t="s">
        <v>182</v>
      </c>
    </row>
    <row r="464" s="2" customFormat="1" ht="44.25" customHeight="1">
      <c r="A464" s="41"/>
      <c r="B464" s="42"/>
      <c r="C464" s="216" t="s">
        <v>762</v>
      </c>
      <c r="D464" s="216" t="s">
        <v>184</v>
      </c>
      <c r="E464" s="217" t="s">
        <v>12548</v>
      </c>
      <c r="F464" s="218" t="s">
        <v>12549</v>
      </c>
      <c r="G464" s="219" t="s">
        <v>304</v>
      </c>
      <c r="H464" s="220">
        <v>4.5</v>
      </c>
      <c r="I464" s="221"/>
      <c r="J464" s="222">
        <f>ROUND(I464*H464,2)</f>
        <v>0</v>
      </c>
      <c r="K464" s="218" t="s">
        <v>19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0.002848125</v>
      </c>
      <c r="R464" s="225">
        <f>Q464*H464</f>
        <v>0.0128165625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184</v>
      </c>
      <c r="AU464" s="227" t="s">
        <v>80</v>
      </c>
      <c r="AY464" s="20" t="s">
        <v>182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12550</v>
      </c>
    </row>
    <row r="465" s="14" customFormat="1">
      <c r="A465" s="14"/>
      <c r="B465" s="245"/>
      <c r="C465" s="246"/>
      <c r="D465" s="236" t="s">
        <v>193</v>
      </c>
      <c r="E465" s="247" t="s">
        <v>19</v>
      </c>
      <c r="F465" s="248" t="s">
        <v>12551</v>
      </c>
      <c r="G465" s="246"/>
      <c r="H465" s="249">
        <v>4.5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193</v>
      </c>
      <c r="AU465" s="255" t="s">
        <v>80</v>
      </c>
      <c r="AV465" s="14" t="s">
        <v>80</v>
      </c>
      <c r="AW465" s="14" t="s">
        <v>195</v>
      </c>
      <c r="AX465" s="14" t="s">
        <v>71</v>
      </c>
      <c r="AY465" s="255" t="s">
        <v>182</v>
      </c>
    </row>
    <row r="466" s="2" customFormat="1" ht="44.25" customHeight="1">
      <c r="A466" s="41"/>
      <c r="B466" s="42"/>
      <c r="C466" s="216" t="s">
        <v>768</v>
      </c>
      <c r="D466" s="216" t="s">
        <v>184</v>
      </c>
      <c r="E466" s="217" t="s">
        <v>12552</v>
      </c>
      <c r="F466" s="218" t="s">
        <v>12553</v>
      </c>
      <c r="G466" s="219" t="s">
        <v>304</v>
      </c>
      <c r="H466" s="220">
        <v>83.799999999999997</v>
      </c>
      <c r="I466" s="221"/>
      <c r="J466" s="222">
        <f>ROUND(I466*H466,2)</f>
        <v>0</v>
      </c>
      <c r="K466" s="218" t="s">
        <v>19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0.0012960000000000001</v>
      </c>
      <c r="R466" s="225">
        <f>Q466*H466</f>
        <v>0.1086048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184</v>
      </c>
      <c r="AU466" s="227" t="s">
        <v>80</v>
      </c>
      <c r="AY466" s="20" t="s">
        <v>182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12554</v>
      </c>
    </row>
    <row r="467" s="14" customFormat="1">
      <c r="A467" s="14"/>
      <c r="B467" s="245"/>
      <c r="C467" s="246"/>
      <c r="D467" s="236" t="s">
        <v>193</v>
      </c>
      <c r="E467" s="247" t="s">
        <v>19</v>
      </c>
      <c r="F467" s="248" t="s">
        <v>12555</v>
      </c>
      <c r="G467" s="246"/>
      <c r="H467" s="249">
        <v>83.799999999999997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5" t="s">
        <v>193</v>
      </c>
      <c r="AU467" s="255" t="s">
        <v>80</v>
      </c>
      <c r="AV467" s="14" t="s">
        <v>80</v>
      </c>
      <c r="AW467" s="14" t="s">
        <v>195</v>
      </c>
      <c r="AX467" s="14" t="s">
        <v>71</v>
      </c>
      <c r="AY467" s="255" t="s">
        <v>182</v>
      </c>
    </row>
    <row r="468" s="2" customFormat="1" ht="44.25" customHeight="1">
      <c r="A468" s="41"/>
      <c r="B468" s="42"/>
      <c r="C468" s="216" t="s">
        <v>784</v>
      </c>
      <c r="D468" s="216" t="s">
        <v>184</v>
      </c>
      <c r="E468" s="217" t="s">
        <v>12556</v>
      </c>
      <c r="F468" s="218" t="s">
        <v>12557</v>
      </c>
      <c r="G468" s="219" t="s">
        <v>304</v>
      </c>
      <c r="H468" s="220">
        <v>77.400000000000006</v>
      </c>
      <c r="I468" s="221"/>
      <c r="J468" s="222">
        <f>ROUND(I468*H468,2)</f>
        <v>0</v>
      </c>
      <c r="K468" s="218" t="s">
        <v>19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0.0029775000000000001</v>
      </c>
      <c r="R468" s="225">
        <f>Q468*H468</f>
        <v>0.23045850000000004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184</v>
      </c>
      <c r="AU468" s="227" t="s">
        <v>80</v>
      </c>
      <c r="AY468" s="20" t="s">
        <v>182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12558</v>
      </c>
    </row>
    <row r="469" s="14" customFormat="1">
      <c r="A469" s="14"/>
      <c r="B469" s="245"/>
      <c r="C469" s="246"/>
      <c r="D469" s="236" t="s">
        <v>193</v>
      </c>
      <c r="E469" s="247" t="s">
        <v>19</v>
      </c>
      <c r="F469" s="248" t="s">
        <v>12559</v>
      </c>
      <c r="G469" s="246"/>
      <c r="H469" s="249">
        <v>77.400000000000006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193</v>
      </c>
      <c r="AU469" s="255" t="s">
        <v>80</v>
      </c>
      <c r="AV469" s="14" t="s">
        <v>80</v>
      </c>
      <c r="AW469" s="14" t="s">
        <v>195</v>
      </c>
      <c r="AX469" s="14" t="s">
        <v>71</v>
      </c>
      <c r="AY469" s="255" t="s">
        <v>182</v>
      </c>
    </row>
    <row r="470" s="2" customFormat="1" ht="37.8" customHeight="1">
      <c r="A470" s="41"/>
      <c r="B470" s="42"/>
      <c r="C470" s="216" t="s">
        <v>798</v>
      </c>
      <c r="D470" s="216" t="s">
        <v>184</v>
      </c>
      <c r="E470" s="217" t="s">
        <v>12560</v>
      </c>
      <c r="F470" s="218" t="s">
        <v>12561</v>
      </c>
      <c r="G470" s="219" t="s">
        <v>283</v>
      </c>
      <c r="H470" s="220">
        <v>17.09</v>
      </c>
      <c r="I470" s="221"/>
      <c r="J470" s="222">
        <f>ROUND(I470*H470,2)</f>
        <v>0</v>
      </c>
      <c r="K470" s="218" t="s">
        <v>188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0.0109</v>
      </c>
      <c r="R470" s="225">
        <f>Q470*H470</f>
        <v>0.186281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184</v>
      </c>
      <c r="AU470" s="227" t="s">
        <v>80</v>
      </c>
      <c r="AY470" s="20" t="s">
        <v>182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12562</v>
      </c>
    </row>
    <row r="471" s="2" customFormat="1">
      <c r="A471" s="41"/>
      <c r="B471" s="42"/>
      <c r="C471" s="43"/>
      <c r="D471" s="229" t="s">
        <v>191</v>
      </c>
      <c r="E471" s="43"/>
      <c r="F471" s="230" t="s">
        <v>12563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191</v>
      </c>
      <c r="AU471" s="20" t="s">
        <v>80</v>
      </c>
    </row>
    <row r="472" s="13" customFormat="1">
      <c r="A472" s="13"/>
      <c r="B472" s="234"/>
      <c r="C472" s="235"/>
      <c r="D472" s="236" t="s">
        <v>193</v>
      </c>
      <c r="E472" s="237" t="s">
        <v>19</v>
      </c>
      <c r="F472" s="238" t="s">
        <v>12564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193</v>
      </c>
      <c r="AU472" s="244" t="s">
        <v>80</v>
      </c>
      <c r="AV472" s="13" t="s">
        <v>78</v>
      </c>
      <c r="AW472" s="13" t="s">
        <v>195</v>
      </c>
      <c r="AX472" s="13" t="s">
        <v>71</v>
      </c>
      <c r="AY472" s="244" t="s">
        <v>182</v>
      </c>
    </row>
    <row r="473" s="14" customFormat="1">
      <c r="A473" s="14"/>
      <c r="B473" s="245"/>
      <c r="C473" s="246"/>
      <c r="D473" s="236" t="s">
        <v>193</v>
      </c>
      <c r="E473" s="247" t="s">
        <v>19</v>
      </c>
      <c r="F473" s="248" t="s">
        <v>12441</v>
      </c>
      <c r="G473" s="246"/>
      <c r="H473" s="249">
        <v>9.6099999999999994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193</v>
      </c>
      <c r="AU473" s="255" t="s">
        <v>80</v>
      </c>
      <c r="AV473" s="14" t="s">
        <v>80</v>
      </c>
      <c r="AW473" s="14" t="s">
        <v>195</v>
      </c>
      <c r="AX473" s="14" t="s">
        <v>71</v>
      </c>
      <c r="AY473" s="255" t="s">
        <v>182</v>
      </c>
    </row>
    <row r="474" s="14" customFormat="1">
      <c r="A474" s="14"/>
      <c r="B474" s="245"/>
      <c r="C474" s="246"/>
      <c r="D474" s="236" t="s">
        <v>193</v>
      </c>
      <c r="E474" s="247" t="s">
        <v>19</v>
      </c>
      <c r="F474" s="248" t="s">
        <v>12565</v>
      </c>
      <c r="G474" s="246"/>
      <c r="H474" s="249">
        <v>1.9500000000000002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193</v>
      </c>
      <c r="AU474" s="255" t="s">
        <v>80</v>
      </c>
      <c r="AV474" s="14" t="s">
        <v>80</v>
      </c>
      <c r="AW474" s="14" t="s">
        <v>195</v>
      </c>
      <c r="AX474" s="14" t="s">
        <v>71</v>
      </c>
      <c r="AY474" s="255" t="s">
        <v>182</v>
      </c>
    </row>
    <row r="475" s="14" customFormat="1">
      <c r="A475" s="14"/>
      <c r="B475" s="245"/>
      <c r="C475" s="246"/>
      <c r="D475" s="236" t="s">
        <v>193</v>
      </c>
      <c r="E475" s="247" t="s">
        <v>19</v>
      </c>
      <c r="F475" s="248" t="s">
        <v>12566</v>
      </c>
      <c r="G475" s="246"/>
      <c r="H475" s="249">
        <v>1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193</v>
      </c>
      <c r="AU475" s="255" t="s">
        <v>80</v>
      </c>
      <c r="AV475" s="14" t="s">
        <v>80</v>
      </c>
      <c r="AW475" s="14" t="s">
        <v>195</v>
      </c>
      <c r="AX475" s="14" t="s">
        <v>71</v>
      </c>
      <c r="AY475" s="255" t="s">
        <v>182</v>
      </c>
    </row>
    <row r="476" s="14" customFormat="1">
      <c r="A476" s="14"/>
      <c r="B476" s="245"/>
      <c r="C476" s="246"/>
      <c r="D476" s="236" t="s">
        <v>193</v>
      </c>
      <c r="E476" s="247" t="s">
        <v>19</v>
      </c>
      <c r="F476" s="248" t="s">
        <v>12442</v>
      </c>
      <c r="G476" s="246"/>
      <c r="H476" s="249">
        <v>2.9800000000000004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193</v>
      </c>
      <c r="AU476" s="255" t="s">
        <v>80</v>
      </c>
      <c r="AV476" s="14" t="s">
        <v>80</v>
      </c>
      <c r="AW476" s="14" t="s">
        <v>195</v>
      </c>
      <c r="AX476" s="14" t="s">
        <v>71</v>
      </c>
      <c r="AY476" s="255" t="s">
        <v>182</v>
      </c>
    </row>
    <row r="477" s="14" customFormat="1">
      <c r="A477" s="14"/>
      <c r="B477" s="245"/>
      <c r="C477" s="246"/>
      <c r="D477" s="236" t="s">
        <v>193</v>
      </c>
      <c r="E477" s="247" t="s">
        <v>19</v>
      </c>
      <c r="F477" s="248" t="s">
        <v>12443</v>
      </c>
      <c r="G477" s="246"/>
      <c r="H477" s="249">
        <v>1.55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193</v>
      </c>
      <c r="AU477" s="255" t="s">
        <v>80</v>
      </c>
      <c r="AV477" s="14" t="s">
        <v>80</v>
      </c>
      <c r="AW477" s="14" t="s">
        <v>195</v>
      </c>
      <c r="AX477" s="14" t="s">
        <v>71</v>
      </c>
      <c r="AY477" s="255" t="s">
        <v>182</v>
      </c>
    </row>
    <row r="478" s="2" customFormat="1" ht="55.5" customHeight="1">
      <c r="A478" s="41"/>
      <c r="B478" s="42"/>
      <c r="C478" s="216" t="s">
        <v>811</v>
      </c>
      <c r="D478" s="216" t="s">
        <v>184</v>
      </c>
      <c r="E478" s="217" t="s">
        <v>12567</v>
      </c>
      <c r="F478" s="218" t="s">
        <v>12568</v>
      </c>
      <c r="G478" s="219" t="s">
        <v>425</v>
      </c>
      <c r="H478" s="220">
        <v>1</v>
      </c>
      <c r="I478" s="221"/>
      <c r="J478" s="222">
        <f>ROUND(I478*H478,2)</f>
        <v>0</v>
      </c>
      <c r="K478" s="218" t="s">
        <v>188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0.00296</v>
      </c>
      <c r="R478" s="225">
        <f>Q478*H478</f>
        <v>0.00296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184</v>
      </c>
      <c r="AU478" s="227" t="s">
        <v>80</v>
      </c>
      <c r="AY478" s="20" t="s">
        <v>182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12569</v>
      </c>
    </row>
    <row r="479" s="2" customFormat="1">
      <c r="A479" s="41"/>
      <c r="B479" s="42"/>
      <c r="C479" s="43"/>
      <c r="D479" s="229" t="s">
        <v>191</v>
      </c>
      <c r="E479" s="43"/>
      <c r="F479" s="230" t="s">
        <v>12570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191</v>
      </c>
      <c r="AU479" s="20" t="s">
        <v>80</v>
      </c>
    </row>
    <row r="480" s="14" customFormat="1">
      <c r="A480" s="14"/>
      <c r="B480" s="245"/>
      <c r="C480" s="246"/>
      <c r="D480" s="236" t="s">
        <v>193</v>
      </c>
      <c r="E480" s="247" t="s">
        <v>19</v>
      </c>
      <c r="F480" s="248" t="s">
        <v>12571</v>
      </c>
      <c r="G480" s="246"/>
      <c r="H480" s="249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193</v>
      </c>
      <c r="AU480" s="255" t="s">
        <v>80</v>
      </c>
      <c r="AV480" s="14" t="s">
        <v>80</v>
      </c>
      <c r="AW480" s="14" t="s">
        <v>195</v>
      </c>
      <c r="AX480" s="14" t="s">
        <v>71</v>
      </c>
      <c r="AY480" s="255" t="s">
        <v>182</v>
      </c>
    </row>
    <row r="481" s="2" customFormat="1" ht="55.5" customHeight="1">
      <c r="A481" s="41"/>
      <c r="B481" s="42"/>
      <c r="C481" s="216" t="s">
        <v>817</v>
      </c>
      <c r="D481" s="216" t="s">
        <v>184</v>
      </c>
      <c r="E481" s="217" t="s">
        <v>12572</v>
      </c>
      <c r="F481" s="218" t="s">
        <v>12573</v>
      </c>
      <c r="G481" s="219" t="s">
        <v>425</v>
      </c>
      <c r="H481" s="220">
        <v>1</v>
      </c>
      <c r="I481" s="221"/>
      <c r="J481" s="222">
        <f>ROUND(I481*H481,2)</f>
        <v>0</v>
      </c>
      <c r="K481" s="218" t="s">
        <v>188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0.0075900000000000004</v>
      </c>
      <c r="R481" s="225">
        <f>Q481*H481</f>
        <v>0.0075900000000000004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308</v>
      </c>
      <c r="AT481" s="227" t="s">
        <v>184</v>
      </c>
      <c r="AU481" s="227" t="s">
        <v>80</v>
      </c>
      <c r="AY481" s="20" t="s">
        <v>182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12574</v>
      </c>
    </row>
    <row r="482" s="2" customFormat="1">
      <c r="A482" s="41"/>
      <c r="B482" s="42"/>
      <c r="C482" s="43"/>
      <c r="D482" s="229" t="s">
        <v>191</v>
      </c>
      <c r="E482" s="43"/>
      <c r="F482" s="230" t="s">
        <v>12575</v>
      </c>
      <c r="G482" s="43"/>
      <c r="H482" s="43"/>
      <c r="I482" s="231"/>
      <c r="J482" s="43"/>
      <c r="K482" s="43"/>
      <c r="L482" s="47"/>
      <c r="M482" s="232"/>
      <c r="N482" s="233"/>
      <c r="O482" s="87"/>
      <c r="P482" s="87"/>
      <c r="Q482" s="87"/>
      <c r="R482" s="87"/>
      <c r="S482" s="87"/>
      <c r="T482" s="88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T482" s="20" t="s">
        <v>191</v>
      </c>
      <c r="AU482" s="20" t="s">
        <v>80</v>
      </c>
    </row>
    <row r="483" s="14" customFormat="1">
      <c r="A483" s="14"/>
      <c r="B483" s="245"/>
      <c r="C483" s="246"/>
      <c r="D483" s="236" t="s">
        <v>193</v>
      </c>
      <c r="E483" s="247" t="s">
        <v>19</v>
      </c>
      <c r="F483" s="248" t="s">
        <v>12576</v>
      </c>
      <c r="G483" s="246"/>
      <c r="H483" s="249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193</v>
      </c>
      <c r="AU483" s="255" t="s">
        <v>80</v>
      </c>
      <c r="AV483" s="14" t="s">
        <v>80</v>
      </c>
      <c r="AW483" s="14" t="s">
        <v>195</v>
      </c>
      <c r="AX483" s="14" t="s">
        <v>71</v>
      </c>
      <c r="AY483" s="255" t="s">
        <v>182</v>
      </c>
    </row>
    <row r="484" s="2" customFormat="1" ht="37.8" customHeight="1">
      <c r="A484" s="41"/>
      <c r="B484" s="42"/>
      <c r="C484" s="216" t="s">
        <v>823</v>
      </c>
      <c r="D484" s="216" t="s">
        <v>184</v>
      </c>
      <c r="E484" s="217" t="s">
        <v>12577</v>
      </c>
      <c r="F484" s="218" t="s">
        <v>12578</v>
      </c>
      <c r="G484" s="219" t="s">
        <v>304</v>
      </c>
      <c r="H484" s="220">
        <v>12.800000000000001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0.0017339269999999999</v>
      </c>
      <c r="R484" s="225">
        <f>Q484*H484</f>
        <v>0.022194265599999999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184</v>
      </c>
      <c r="AU484" s="227" t="s">
        <v>80</v>
      </c>
      <c r="AY484" s="20" t="s">
        <v>182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12579</v>
      </c>
    </row>
    <row r="485" s="14" customFormat="1">
      <c r="A485" s="14"/>
      <c r="B485" s="245"/>
      <c r="C485" s="246"/>
      <c r="D485" s="236" t="s">
        <v>193</v>
      </c>
      <c r="E485" s="247" t="s">
        <v>19</v>
      </c>
      <c r="F485" s="248" t="s">
        <v>12580</v>
      </c>
      <c r="G485" s="246"/>
      <c r="H485" s="249">
        <v>12.800000000000001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193</v>
      </c>
      <c r="AU485" s="255" t="s">
        <v>80</v>
      </c>
      <c r="AV485" s="14" t="s">
        <v>80</v>
      </c>
      <c r="AW485" s="14" t="s">
        <v>195</v>
      </c>
      <c r="AX485" s="14" t="s">
        <v>71</v>
      </c>
      <c r="AY485" s="255" t="s">
        <v>182</v>
      </c>
    </row>
    <row r="486" s="2" customFormat="1" ht="37.8" customHeight="1">
      <c r="A486" s="41"/>
      <c r="B486" s="42"/>
      <c r="C486" s="216" t="s">
        <v>832</v>
      </c>
      <c r="D486" s="216" t="s">
        <v>184</v>
      </c>
      <c r="E486" s="217" t="s">
        <v>12581</v>
      </c>
      <c r="F486" s="218" t="s">
        <v>12582</v>
      </c>
      <c r="G486" s="219" t="s">
        <v>304</v>
      </c>
      <c r="H486" s="220">
        <v>241.69999999999999</v>
      </c>
      <c r="I486" s="221"/>
      <c r="J486" s="222">
        <f>ROUND(I486*H486,2)</f>
        <v>0</v>
      </c>
      <c r="K486" s="218" t="s">
        <v>19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0.0019593760000000001</v>
      </c>
      <c r="R486" s="225">
        <f>Q486*H486</f>
        <v>0.47358117919999998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308</v>
      </c>
      <c r="AT486" s="227" t="s">
        <v>184</v>
      </c>
      <c r="AU486" s="227" t="s">
        <v>80</v>
      </c>
      <c r="AY486" s="20" t="s">
        <v>182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12583</v>
      </c>
    </row>
    <row r="487" s="14" customFormat="1">
      <c r="A487" s="14"/>
      <c r="B487" s="245"/>
      <c r="C487" s="246"/>
      <c r="D487" s="236" t="s">
        <v>193</v>
      </c>
      <c r="E487" s="247" t="s">
        <v>19</v>
      </c>
      <c r="F487" s="248" t="s">
        <v>12584</v>
      </c>
      <c r="G487" s="246"/>
      <c r="H487" s="249">
        <v>241.69999999999999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193</v>
      </c>
      <c r="AU487" s="255" t="s">
        <v>80</v>
      </c>
      <c r="AV487" s="14" t="s">
        <v>80</v>
      </c>
      <c r="AW487" s="14" t="s">
        <v>195</v>
      </c>
      <c r="AX487" s="14" t="s">
        <v>71</v>
      </c>
      <c r="AY487" s="255" t="s">
        <v>182</v>
      </c>
    </row>
    <row r="488" s="2" customFormat="1" ht="37.8" customHeight="1">
      <c r="A488" s="41"/>
      <c r="B488" s="42"/>
      <c r="C488" s="216" t="s">
        <v>838</v>
      </c>
      <c r="D488" s="216" t="s">
        <v>184</v>
      </c>
      <c r="E488" s="217" t="s">
        <v>12585</v>
      </c>
      <c r="F488" s="218" t="s">
        <v>12586</v>
      </c>
      <c r="G488" s="219" t="s">
        <v>304</v>
      </c>
      <c r="H488" s="220">
        <v>241.69999999999999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0.00086241300000000003</v>
      </c>
      <c r="R488" s="225">
        <f>Q488*H488</f>
        <v>0.20844522209999999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184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12587</v>
      </c>
    </row>
    <row r="489" s="14" customFormat="1">
      <c r="A489" s="14"/>
      <c r="B489" s="245"/>
      <c r="C489" s="246"/>
      <c r="D489" s="236" t="s">
        <v>193</v>
      </c>
      <c r="E489" s="247" t="s">
        <v>19</v>
      </c>
      <c r="F489" s="248" t="s">
        <v>12588</v>
      </c>
      <c r="G489" s="246"/>
      <c r="H489" s="249">
        <v>241.69999999999999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193</v>
      </c>
      <c r="AU489" s="255" t="s">
        <v>80</v>
      </c>
      <c r="AV489" s="14" t="s">
        <v>80</v>
      </c>
      <c r="AW489" s="14" t="s">
        <v>195</v>
      </c>
      <c r="AX489" s="14" t="s">
        <v>71</v>
      </c>
      <c r="AY489" s="255" t="s">
        <v>182</v>
      </c>
    </row>
    <row r="490" s="2" customFormat="1" ht="37.8" customHeight="1">
      <c r="A490" s="41"/>
      <c r="B490" s="42"/>
      <c r="C490" s="216" t="s">
        <v>847</v>
      </c>
      <c r="D490" s="216" t="s">
        <v>184</v>
      </c>
      <c r="E490" s="217" t="s">
        <v>12589</v>
      </c>
      <c r="F490" s="218" t="s">
        <v>12590</v>
      </c>
      <c r="G490" s="219" t="s">
        <v>304</v>
      </c>
      <c r="H490" s="220">
        <v>1.3</v>
      </c>
      <c r="I490" s="221"/>
      <c r="J490" s="222">
        <f>ROUND(I490*H490,2)</f>
        <v>0</v>
      </c>
      <c r="K490" s="218" t="s">
        <v>188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0.0037599999999999999</v>
      </c>
      <c r="R490" s="225">
        <f>Q490*H490</f>
        <v>0.004888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184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12591</v>
      </c>
    </row>
    <row r="491" s="2" customFormat="1">
      <c r="A491" s="41"/>
      <c r="B491" s="42"/>
      <c r="C491" s="43"/>
      <c r="D491" s="229" t="s">
        <v>191</v>
      </c>
      <c r="E491" s="43"/>
      <c r="F491" s="230" t="s">
        <v>12592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191</v>
      </c>
      <c r="AU491" s="20" t="s">
        <v>80</v>
      </c>
    </row>
    <row r="492" s="14" customFormat="1">
      <c r="A492" s="14"/>
      <c r="B492" s="245"/>
      <c r="C492" s="246"/>
      <c r="D492" s="236" t="s">
        <v>193</v>
      </c>
      <c r="E492" s="247" t="s">
        <v>19</v>
      </c>
      <c r="F492" s="248" t="s">
        <v>12593</v>
      </c>
      <c r="G492" s="246"/>
      <c r="H492" s="249">
        <v>1.3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193</v>
      </c>
      <c r="AU492" s="255" t="s">
        <v>80</v>
      </c>
      <c r="AV492" s="14" t="s">
        <v>80</v>
      </c>
      <c r="AW492" s="14" t="s">
        <v>195</v>
      </c>
      <c r="AX492" s="14" t="s">
        <v>71</v>
      </c>
      <c r="AY492" s="255" t="s">
        <v>182</v>
      </c>
    </row>
    <row r="493" s="2" customFormat="1" ht="33" customHeight="1">
      <c r="A493" s="41"/>
      <c r="B493" s="42"/>
      <c r="C493" s="216" t="s">
        <v>855</v>
      </c>
      <c r="D493" s="216" t="s">
        <v>184</v>
      </c>
      <c r="E493" s="217" t="s">
        <v>12594</v>
      </c>
      <c r="F493" s="218" t="s">
        <v>12595</v>
      </c>
      <c r="G493" s="219" t="s">
        <v>304</v>
      </c>
      <c r="H493" s="220">
        <v>103.8</v>
      </c>
      <c r="I493" s="221"/>
      <c r="J493" s="222">
        <f>ROUND(I493*H493,2)</f>
        <v>0</v>
      </c>
      <c r="K493" s="218" t="s">
        <v>188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0.0027399999999999998</v>
      </c>
      <c r="R493" s="225">
        <f>Q493*H493</f>
        <v>0.284412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308</v>
      </c>
      <c r="AT493" s="227" t="s">
        <v>184</v>
      </c>
      <c r="AU493" s="227" t="s">
        <v>80</v>
      </c>
      <c r="AY493" s="20" t="s">
        <v>182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12596</v>
      </c>
    </row>
    <row r="494" s="2" customFormat="1">
      <c r="A494" s="41"/>
      <c r="B494" s="42"/>
      <c r="C494" s="43"/>
      <c r="D494" s="229" t="s">
        <v>191</v>
      </c>
      <c r="E494" s="43"/>
      <c r="F494" s="230" t="s">
        <v>12597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191</v>
      </c>
      <c r="AU494" s="20" t="s">
        <v>80</v>
      </c>
    </row>
    <row r="495" s="14" customFormat="1">
      <c r="A495" s="14"/>
      <c r="B495" s="245"/>
      <c r="C495" s="246"/>
      <c r="D495" s="236" t="s">
        <v>193</v>
      </c>
      <c r="E495" s="247" t="s">
        <v>19</v>
      </c>
      <c r="F495" s="248" t="s">
        <v>12598</v>
      </c>
      <c r="G495" s="246"/>
      <c r="H495" s="249">
        <v>103.8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193</v>
      </c>
      <c r="AU495" s="255" t="s">
        <v>80</v>
      </c>
      <c r="AV495" s="14" t="s">
        <v>80</v>
      </c>
      <c r="AW495" s="14" t="s">
        <v>195</v>
      </c>
      <c r="AX495" s="14" t="s">
        <v>71</v>
      </c>
      <c r="AY495" s="255" t="s">
        <v>182</v>
      </c>
    </row>
    <row r="496" s="2" customFormat="1" ht="37.8" customHeight="1">
      <c r="A496" s="41"/>
      <c r="B496" s="42"/>
      <c r="C496" s="216" t="s">
        <v>861</v>
      </c>
      <c r="D496" s="216" t="s">
        <v>184</v>
      </c>
      <c r="E496" s="217" t="s">
        <v>12599</v>
      </c>
      <c r="F496" s="218" t="s">
        <v>12600</v>
      </c>
      <c r="G496" s="219" t="s">
        <v>304</v>
      </c>
      <c r="H496" s="220">
        <v>52.200000000000003</v>
      </c>
      <c r="I496" s="221"/>
      <c r="J496" s="222">
        <f>ROUND(I496*H496,2)</f>
        <v>0</v>
      </c>
      <c r="K496" s="218" t="s">
        <v>188</v>
      </c>
      <c r="L496" s="47"/>
      <c r="M496" s="223" t="s">
        <v>19</v>
      </c>
      <c r="N496" s="224" t="s">
        <v>42</v>
      </c>
      <c r="O496" s="87"/>
      <c r="P496" s="225">
        <f>O496*H496</f>
        <v>0</v>
      </c>
      <c r="Q496" s="225">
        <v>0.0011100000000000001</v>
      </c>
      <c r="R496" s="225">
        <f>Q496*H496</f>
        <v>0.057942000000000007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308</v>
      </c>
      <c r="AT496" s="227" t="s">
        <v>184</v>
      </c>
      <c r="AU496" s="227" t="s">
        <v>80</v>
      </c>
      <c r="AY496" s="20" t="s">
        <v>182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12601</v>
      </c>
    </row>
    <row r="497" s="2" customFormat="1">
      <c r="A497" s="41"/>
      <c r="B497" s="42"/>
      <c r="C497" s="43"/>
      <c r="D497" s="229" t="s">
        <v>191</v>
      </c>
      <c r="E497" s="43"/>
      <c r="F497" s="230" t="s">
        <v>12602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191</v>
      </c>
      <c r="AU497" s="20" t="s">
        <v>80</v>
      </c>
    </row>
    <row r="498" s="14" customFormat="1">
      <c r="A498" s="14"/>
      <c r="B498" s="245"/>
      <c r="C498" s="246"/>
      <c r="D498" s="236" t="s">
        <v>193</v>
      </c>
      <c r="E498" s="247" t="s">
        <v>19</v>
      </c>
      <c r="F498" s="248" t="s">
        <v>12603</v>
      </c>
      <c r="G498" s="246"/>
      <c r="H498" s="249">
        <v>52.200000000000003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193</v>
      </c>
      <c r="AU498" s="255" t="s">
        <v>80</v>
      </c>
      <c r="AV498" s="14" t="s">
        <v>80</v>
      </c>
      <c r="AW498" s="14" t="s">
        <v>195</v>
      </c>
      <c r="AX498" s="14" t="s">
        <v>71</v>
      </c>
      <c r="AY498" s="255" t="s">
        <v>182</v>
      </c>
    </row>
    <row r="499" s="2" customFormat="1" ht="24.15" customHeight="1">
      <c r="A499" s="41"/>
      <c r="B499" s="42"/>
      <c r="C499" s="216" t="s">
        <v>865</v>
      </c>
      <c r="D499" s="216" t="s">
        <v>184</v>
      </c>
      <c r="E499" s="217" t="s">
        <v>12604</v>
      </c>
      <c r="F499" s="218" t="s">
        <v>12605</v>
      </c>
      <c r="G499" s="219" t="s">
        <v>304</v>
      </c>
      <c r="H499" s="220">
        <v>79.900000000000006</v>
      </c>
      <c r="I499" s="221"/>
      <c r="J499" s="222">
        <f>ROUND(I499*H499,2)</f>
        <v>0</v>
      </c>
      <c r="K499" s="218" t="s">
        <v>19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0.00243275</v>
      </c>
      <c r="R499" s="225">
        <f>Q499*H499</f>
        <v>0.19437672500000003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184</v>
      </c>
      <c r="AU499" s="227" t="s">
        <v>80</v>
      </c>
      <c r="AY499" s="20" t="s">
        <v>182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12606</v>
      </c>
    </row>
    <row r="500" s="14" customFormat="1">
      <c r="A500" s="14"/>
      <c r="B500" s="245"/>
      <c r="C500" s="246"/>
      <c r="D500" s="236" t="s">
        <v>193</v>
      </c>
      <c r="E500" s="247" t="s">
        <v>19</v>
      </c>
      <c r="F500" s="248" t="s">
        <v>12607</v>
      </c>
      <c r="G500" s="246"/>
      <c r="H500" s="249">
        <v>79.900000000000006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193</v>
      </c>
      <c r="AU500" s="255" t="s">
        <v>80</v>
      </c>
      <c r="AV500" s="14" t="s">
        <v>80</v>
      </c>
      <c r="AW500" s="14" t="s">
        <v>195</v>
      </c>
      <c r="AX500" s="14" t="s">
        <v>71</v>
      </c>
      <c r="AY500" s="255" t="s">
        <v>182</v>
      </c>
    </row>
    <row r="501" s="2" customFormat="1" ht="24.15" customHeight="1">
      <c r="A501" s="41"/>
      <c r="B501" s="42"/>
      <c r="C501" s="216" t="s">
        <v>871</v>
      </c>
      <c r="D501" s="216" t="s">
        <v>184</v>
      </c>
      <c r="E501" s="217" t="s">
        <v>12608</v>
      </c>
      <c r="F501" s="218" t="s">
        <v>12609</v>
      </c>
      <c r="G501" s="219" t="s">
        <v>304</v>
      </c>
      <c r="H501" s="220">
        <v>121</v>
      </c>
      <c r="I501" s="221"/>
      <c r="J501" s="222">
        <f>ROUND(I501*H501,2)</f>
        <v>0</v>
      </c>
      <c r="K501" s="218" t="s">
        <v>188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0.0031199999999999999</v>
      </c>
      <c r="R501" s="225">
        <f>Q501*H501</f>
        <v>0.37751999999999997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308</v>
      </c>
      <c r="AT501" s="227" t="s">
        <v>184</v>
      </c>
      <c r="AU501" s="227" t="s">
        <v>80</v>
      </c>
      <c r="AY501" s="20" t="s">
        <v>182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12610</v>
      </c>
    </row>
    <row r="502" s="2" customFormat="1">
      <c r="A502" s="41"/>
      <c r="B502" s="42"/>
      <c r="C502" s="43"/>
      <c r="D502" s="229" t="s">
        <v>191</v>
      </c>
      <c r="E502" s="43"/>
      <c r="F502" s="230" t="s">
        <v>12611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191</v>
      </c>
      <c r="AU502" s="20" t="s">
        <v>80</v>
      </c>
    </row>
    <row r="503" s="14" customFormat="1">
      <c r="A503" s="14"/>
      <c r="B503" s="245"/>
      <c r="C503" s="246"/>
      <c r="D503" s="236" t="s">
        <v>193</v>
      </c>
      <c r="E503" s="247" t="s">
        <v>19</v>
      </c>
      <c r="F503" s="248" t="s">
        <v>12612</v>
      </c>
      <c r="G503" s="246"/>
      <c r="H503" s="249">
        <v>121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193</v>
      </c>
      <c r="AU503" s="255" t="s">
        <v>80</v>
      </c>
      <c r="AV503" s="14" t="s">
        <v>80</v>
      </c>
      <c r="AW503" s="14" t="s">
        <v>195</v>
      </c>
      <c r="AX503" s="14" t="s">
        <v>71</v>
      </c>
      <c r="AY503" s="255" t="s">
        <v>182</v>
      </c>
    </row>
    <row r="504" s="2" customFormat="1" ht="24.15" customHeight="1">
      <c r="A504" s="41"/>
      <c r="B504" s="42"/>
      <c r="C504" s="216" t="s">
        <v>877</v>
      </c>
      <c r="D504" s="216" t="s">
        <v>184</v>
      </c>
      <c r="E504" s="217" t="s">
        <v>12613</v>
      </c>
      <c r="F504" s="218" t="s">
        <v>12614</v>
      </c>
      <c r="G504" s="219" t="s">
        <v>304</v>
      </c>
      <c r="H504" s="220">
        <v>50.799999999999997</v>
      </c>
      <c r="I504" s="221"/>
      <c r="J504" s="222">
        <f>ROUND(I504*H504,2)</f>
        <v>0</v>
      </c>
      <c r="K504" s="218" t="s">
        <v>188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0.0037799999999999999</v>
      </c>
      <c r="R504" s="225">
        <f>Q504*H504</f>
        <v>0.19202399999999997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184</v>
      </c>
      <c r="AU504" s="227" t="s">
        <v>80</v>
      </c>
      <c r="AY504" s="20" t="s">
        <v>182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12615</v>
      </c>
    </row>
    <row r="505" s="2" customFormat="1">
      <c r="A505" s="41"/>
      <c r="B505" s="42"/>
      <c r="C505" s="43"/>
      <c r="D505" s="229" t="s">
        <v>191</v>
      </c>
      <c r="E505" s="43"/>
      <c r="F505" s="230" t="s">
        <v>12616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191</v>
      </c>
      <c r="AU505" s="20" t="s">
        <v>80</v>
      </c>
    </row>
    <row r="506" s="14" customFormat="1">
      <c r="A506" s="14"/>
      <c r="B506" s="245"/>
      <c r="C506" s="246"/>
      <c r="D506" s="236" t="s">
        <v>193</v>
      </c>
      <c r="E506" s="247" t="s">
        <v>19</v>
      </c>
      <c r="F506" s="248" t="s">
        <v>12617</v>
      </c>
      <c r="G506" s="246"/>
      <c r="H506" s="249">
        <v>50.799999999999997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193</v>
      </c>
      <c r="AU506" s="255" t="s">
        <v>80</v>
      </c>
      <c r="AV506" s="14" t="s">
        <v>80</v>
      </c>
      <c r="AW506" s="14" t="s">
        <v>195</v>
      </c>
      <c r="AX506" s="14" t="s">
        <v>71</v>
      </c>
      <c r="AY506" s="255" t="s">
        <v>182</v>
      </c>
    </row>
    <row r="507" s="2" customFormat="1" ht="24.15" customHeight="1">
      <c r="A507" s="41"/>
      <c r="B507" s="42"/>
      <c r="C507" s="216" t="s">
        <v>883</v>
      </c>
      <c r="D507" s="216" t="s">
        <v>184</v>
      </c>
      <c r="E507" s="217" t="s">
        <v>12618</v>
      </c>
      <c r="F507" s="218" t="s">
        <v>12619</v>
      </c>
      <c r="G507" s="219" t="s">
        <v>304</v>
      </c>
      <c r="H507" s="220">
        <v>56.399999999999999</v>
      </c>
      <c r="I507" s="221"/>
      <c r="J507" s="222">
        <f>ROUND(I507*H507,2)</f>
        <v>0</v>
      </c>
      <c r="K507" s="218" t="s">
        <v>188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0.0030699999999999998</v>
      </c>
      <c r="R507" s="225">
        <f>Q507*H507</f>
        <v>0.173148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308</v>
      </c>
      <c r="AT507" s="227" t="s">
        <v>184</v>
      </c>
      <c r="AU507" s="227" t="s">
        <v>80</v>
      </c>
      <c r="AY507" s="20" t="s">
        <v>182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12620</v>
      </c>
    </row>
    <row r="508" s="2" customFormat="1">
      <c r="A508" s="41"/>
      <c r="B508" s="42"/>
      <c r="C508" s="43"/>
      <c r="D508" s="229" t="s">
        <v>191</v>
      </c>
      <c r="E508" s="43"/>
      <c r="F508" s="230" t="s">
        <v>12621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191</v>
      </c>
      <c r="AU508" s="20" t="s">
        <v>80</v>
      </c>
    </row>
    <row r="509" s="14" customFormat="1">
      <c r="A509" s="14"/>
      <c r="B509" s="245"/>
      <c r="C509" s="246"/>
      <c r="D509" s="236" t="s">
        <v>193</v>
      </c>
      <c r="E509" s="247" t="s">
        <v>19</v>
      </c>
      <c r="F509" s="248" t="s">
        <v>12622</v>
      </c>
      <c r="G509" s="246"/>
      <c r="H509" s="249">
        <v>56.399999999999999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193</v>
      </c>
      <c r="AU509" s="255" t="s">
        <v>80</v>
      </c>
      <c r="AV509" s="14" t="s">
        <v>80</v>
      </c>
      <c r="AW509" s="14" t="s">
        <v>195</v>
      </c>
      <c r="AX509" s="14" t="s">
        <v>71</v>
      </c>
      <c r="AY509" s="255" t="s">
        <v>182</v>
      </c>
    </row>
    <row r="510" s="2" customFormat="1" ht="24.15" customHeight="1">
      <c r="A510" s="41"/>
      <c r="B510" s="42"/>
      <c r="C510" s="216" t="s">
        <v>890</v>
      </c>
      <c r="D510" s="216" t="s">
        <v>184</v>
      </c>
      <c r="E510" s="217" t="s">
        <v>12623</v>
      </c>
      <c r="F510" s="218" t="s">
        <v>12624</v>
      </c>
      <c r="G510" s="219" t="s">
        <v>304</v>
      </c>
      <c r="H510" s="220">
        <v>63.600000000000001</v>
      </c>
      <c r="I510" s="221"/>
      <c r="J510" s="222">
        <f>ROUND(I510*H510,2)</f>
        <v>0</v>
      </c>
      <c r="K510" s="218" t="s">
        <v>188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0.0037100000000000002</v>
      </c>
      <c r="R510" s="225">
        <f>Q510*H510</f>
        <v>0.23595600000000003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308</v>
      </c>
      <c r="AT510" s="227" t="s">
        <v>184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12625</v>
      </c>
    </row>
    <row r="511" s="2" customFormat="1">
      <c r="A511" s="41"/>
      <c r="B511" s="42"/>
      <c r="C511" s="43"/>
      <c r="D511" s="229" t="s">
        <v>191</v>
      </c>
      <c r="E511" s="43"/>
      <c r="F511" s="230" t="s">
        <v>12626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191</v>
      </c>
      <c r="AU511" s="20" t="s">
        <v>80</v>
      </c>
    </row>
    <row r="512" s="14" customFormat="1">
      <c r="A512" s="14"/>
      <c r="B512" s="245"/>
      <c r="C512" s="246"/>
      <c r="D512" s="236" t="s">
        <v>193</v>
      </c>
      <c r="E512" s="247" t="s">
        <v>19</v>
      </c>
      <c r="F512" s="248" t="s">
        <v>12627</v>
      </c>
      <c r="G512" s="246"/>
      <c r="H512" s="249">
        <v>63.600000000000001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193</v>
      </c>
      <c r="AU512" s="255" t="s">
        <v>80</v>
      </c>
      <c r="AV512" s="14" t="s">
        <v>80</v>
      </c>
      <c r="AW512" s="14" t="s">
        <v>195</v>
      </c>
      <c r="AX512" s="14" t="s">
        <v>71</v>
      </c>
      <c r="AY512" s="255" t="s">
        <v>182</v>
      </c>
    </row>
    <row r="513" s="2" customFormat="1" ht="24.15" customHeight="1">
      <c r="A513" s="41"/>
      <c r="B513" s="42"/>
      <c r="C513" s="216" t="s">
        <v>896</v>
      </c>
      <c r="D513" s="216" t="s">
        <v>184</v>
      </c>
      <c r="E513" s="217" t="s">
        <v>12628</v>
      </c>
      <c r="F513" s="218" t="s">
        <v>12629</v>
      </c>
      <c r="G513" s="219" t="s">
        <v>304</v>
      </c>
      <c r="H513" s="220">
        <v>22.5</v>
      </c>
      <c r="I513" s="221"/>
      <c r="J513" s="222">
        <f>ROUND(I513*H513,2)</f>
        <v>0</v>
      </c>
      <c r="K513" s="218" t="s">
        <v>188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0.0048399999999999997</v>
      </c>
      <c r="R513" s="225">
        <f>Q513*H513</f>
        <v>0.1089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308</v>
      </c>
      <c r="AT513" s="227" t="s">
        <v>184</v>
      </c>
      <c r="AU513" s="227" t="s">
        <v>80</v>
      </c>
      <c r="AY513" s="20" t="s">
        <v>182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12630</v>
      </c>
    </row>
    <row r="514" s="2" customFormat="1">
      <c r="A514" s="41"/>
      <c r="B514" s="42"/>
      <c r="C514" s="43"/>
      <c r="D514" s="229" t="s">
        <v>191</v>
      </c>
      <c r="E514" s="43"/>
      <c r="F514" s="230" t="s">
        <v>12631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191</v>
      </c>
      <c r="AU514" s="20" t="s">
        <v>80</v>
      </c>
    </row>
    <row r="515" s="14" customFormat="1">
      <c r="A515" s="14"/>
      <c r="B515" s="245"/>
      <c r="C515" s="246"/>
      <c r="D515" s="236" t="s">
        <v>193</v>
      </c>
      <c r="E515" s="247" t="s">
        <v>19</v>
      </c>
      <c r="F515" s="248" t="s">
        <v>12632</v>
      </c>
      <c r="G515" s="246"/>
      <c r="H515" s="249">
        <v>22.5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193</v>
      </c>
      <c r="AU515" s="255" t="s">
        <v>80</v>
      </c>
      <c r="AV515" s="14" t="s">
        <v>80</v>
      </c>
      <c r="AW515" s="14" t="s">
        <v>195</v>
      </c>
      <c r="AX515" s="14" t="s">
        <v>71</v>
      </c>
      <c r="AY515" s="255" t="s">
        <v>182</v>
      </c>
    </row>
    <row r="516" s="2" customFormat="1" ht="16.5" customHeight="1">
      <c r="A516" s="41"/>
      <c r="B516" s="42"/>
      <c r="C516" s="216" t="s">
        <v>901</v>
      </c>
      <c r="D516" s="216" t="s">
        <v>184</v>
      </c>
      <c r="E516" s="217" t="s">
        <v>12633</v>
      </c>
      <c r="F516" s="218" t="s">
        <v>12634</v>
      </c>
      <c r="G516" s="219" t="s">
        <v>19</v>
      </c>
      <c r="H516" s="220">
        <v>35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184</v>
      </c>
      <c r="AU516" s="227" t="s">
        <v>80</v>
      </c>
      <c r="AY516" s="20" t="s">
        <v>182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12635</v>
      </c>
    </row>
    <row r="517" s="2" customFormat="1" ht="33" customHeight="1">
      <c r="A517" s="41"/>
      <c r="B517" s="42"/>
      <c r="C517" s="278" t="s">
        <v>907</v>
      </c>
      <c r="D517" s="278" t="s">
        <v>296</v>
      </c>
      <c r="E517" s="279" t="s">
        <v>12636</v>
      </c>
      <c r="F517" s="280" t="s">
        <v>12637</v>
      </c>
      <c r="G517" s="281" t="s">
        <v>425</v>
      </c>
      <c r="H517" s="282">
        <v>20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0.0040000000000000001</v>
      </c>
      <c r="R517" s="225">
        <f>Q517*H517</f>
        <v>0.080000000000000002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410</v>
      </c>
      <c r="AT517" s="227" t="s">
        <v>296</v>
      </c>
      <c r="AU517" s="227" t="s">
        <v>80</v>
      </c>
      <c r="AY517" s="20" t="s">
        <v>182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12638</v>
      </c>
    </row>
    <row r="518" s="13" customFormat="1">
      <c r="A518" s="13"/>
      <c r="B518" s="234"/>
      <c r="C518" s="235"/>
      <c r="D518" s="236" t="s">
        <v>193</v>
      </c>
      <c r="E518" s="237" t="s">
        <v>19</v>
      </c>
      <c r="F518" s="238" t="s">
        <v>2595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193</v>
      </c>
      <c r="AU518" s="244" t="s">
        <v>80</v>
      </c>
      <c r="AV518" s="13" t="s">
        <v>78</v>
      </c>
      <c r="AW518" s="13" t="s">
        <v>195</v>
      </c>
      <c r="AX518" s="13" t="s">
        <v>71</v>
      </c>
      <c r="AY518" s="244" t="s">
        <v>182</v>
      </c>
    </row>
    <row r="519" s="14" customFormat="1">
      <c r="A519" s="14"/>
      <c r="B519" s="245"/>
      <c r="C519" s="246"/>
      <c r="D519" s="236" t="s">
        <v>193</v>
      </c>
      <c r="E519" s="247" t="s">
        <v>19</v>
      </c>
      <c r="F519" s="248" t="s">
        <v>12639</v>
      </c>
      <c r="G519" s="246"/>
      <c r="H519" s="249">
        <v>5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193</v>
      </c>
      <c r="AU519" s="255" t="s">
        <v>80</v>
      </c>
      <c r="AV519" s="14" t="s">
        <v>80</v>
      </c>
      <c r="AW519" s="14" t="s">
        <v>195</v>
      </c>
      <c r="AX519" s="14" t="s">
        <v>71</v>
      </c>
      <c r="AY519" s="255" t="s">
        <v>182</v>
      </c>
    </row>
    <row r="520" s="14" customFormat="1">
      <c r="A520" s="14"/>
      <c r="B520" s="245"/>
      <c r="C520" s="246"/>
      <c r="D520" s="236" t="s">
        <v>193</v>
      </c>
      <c r="E520" s="247" t="s">
        <v>19</v>
      </c>
      <c r="F520" s="248" t="s">
        <v>12640</v>
      </c>
      <c r="G520" s="246"/>
      <c r="H520" s="249">
        <v>4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193</v>
      </c>
      <c r="AU520" s="255" t="s">
        <v>80</v>
      </c>
      <c r="AV520" s="14" t="s">
        <v>80</v>
      </c>
      <c r="AW520" s="14" t="s">
        <v>195</v>
      </c>
      <c r="AX520" s="14" t="s">
        <v>71</v>
      </c>
      <c r="AY520" s="255" t="s">
        <v>182</v>
      </c>
    </row>
    <row r="521" s="14" customFormat="1">
      <c r="A521" s="14"/>
      <c r="B521" s="245"/>
      <c r="C521" s="246"/>
      <c r="D521" s="236" t="s">
        <v>193</v>
      </c>
      <c r="E521" s="247" t="s">
        <v>19</v>
      </c>
      <c r="F521" s="248" t="s">
        <v>12641</v>
      </c>
      <c r="G521" s="246"/>
      <c r="H521" s="249">
        <v>10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193</v>
      </c>
      <c r="AU521" s="255" t="s">
        <v>80</v>
      </c>
      <c r="AV521" s="14" t="s">
        <v>80</v>
      </c>
      <c r="AW521" s="14" t="s">
        <v>195</v>
      </c>
      <c r="AX521" s="14" t="s">
        <v>71</v>
      </c>
      <c r="AY521" s="255" t="s">
        <v>182</v>
      </c>
    </row>
    <row r="522" s="14" customFormat="1">
      <c r="A522" s="14"/>
      <c r="B522" s="245"/>
      <c r="C522" s="246"/>
      <c r="D522" s="236" t="s">
        <v>193</v>
      </c>
      <c r="E522" s="247" t="s">
        <v>19</v>
      </c>
      <c r="F522" s="248" t="s">
        <v>12412</v>
      </c>
      <c r="G522" s="246"/>
      <c r="H522" s="249">
        <v>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193</v>
      </c>
      <c r="AU522" s="255" t="s">
        <v>80</v>
      </c>
      <c r="AV522" s="14" t="s">
        <v>80</v>
      </c>
      <c r="AW522" s="14" t="s">
        <v>195</v>
      </c>
      <c r="AX522" s="14" t="s">
        <v>71</v>
      </c>
      <c r="AY522" s="255" t="s">
        <v>182</v>
      </c>
    </row>
    <row r="523" s="2" customFormat="1" ht="33" customHeight="1">
      <c r="A523" s="41"/>
      <c r="B523" s="42"/>
      <c r="C523" s="278" t="s">
        <v>915</v>
      </c>
      <c r="D523" s="278" t="s">
        <v>296</v>
      </c>
      <c r="E523" s="279" t="s">
        <v>12642</v>
      </c>
      <c r="F523" s="280" t="s">
        <v>12643</v>
      </c>
      <c r="G523" s="281" t="s">
        <v>425</v>
      </c>
      <c r="H523" s="282">
        <v>8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0.0049500000000000004</v>
      </c>
      <c r="R523" s="225">
        <f>Q523*H523</f>
        <v>0.039600000000000003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182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12644</v>
      </c>
    </row>
    <row r="524" s="13" customFormat="1">
      <c r="A524" s="13"/>
      <c r="B524" s="234"/>
      <c r="C524" s="235"/>
      <c r="D524" s="236" t="s">
        <v>193</v>
      </c>
      <c r="E524" s="237" t="s">
        <v>19</v>
      </c>
      <c r="F524" s="238" t="s">
        <v>12645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193</v>
      </c>
      <c r="AU524" s="244" t="s">
        <v>80</v>
      </c>
      <c r="AV524" s="13" t="s">
        <v>78</v>
      </c>
      <c r="AW524" s="13" t="s">
        <v>195</v>
      </c>
      <c r="AX524" s="13" t="s">
        <v>71</v>
      </c>
      <c r="AY524" s="244" t="s">
        <v>182</v>
      </c>
    </row>
    <row r="525" s="14" customFormat="1">
      <c r="A525" s="14"/>
      <c r="B525" s="245"/>
      <c r="C525" s="246"/>
      <c r="D525" s="236" t="s">
        <v>193</v>
      </c>
      <c r="E525" s="247" t="s">
        <v>19</v>
      </c>
      <c r="F525" s="248" t="s">
        <v>12646</v>
      </c>
      <c r="G525" s="246"/>
      <c r="H525" s="249">
        <v>6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193</v>
      </c>
      <c r="AU525" s="255" t="s">
        <v>80</v>
      </c>
      <c r="AV525" s="14" t="s">
        <v>80</v>
      </c>
      <c r="AW525" s="14" t="s">
        <v>195</v>
      </c>
      <c r="AX525" s="14" t="s">
        <v>71</v>
      </c>
      <c r="AY525" s="255" t="s">
        <v>182</v>
      </c>
    </row>
    <row r="526" s="14" customFormat="1">
      <c r="A526" s="14"/>
      <c r="B526" s="245"/>
      <c r="C526" s="246"/>
      <c r="D526" s="236" t="s">
        <v>193</v>
      </c>
      <c r="E526" s="247" t="s">
        <v>19</v>
      </c>
      <c r="F526" s="248" t="s">
        <v>12647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193</v>
      </c>
      <c r="AU526" s="255" t="s">
        <v>80</v>
      </c>
      <c r="AV526" s="14" t="s">
        <v>80</v>
      </c>
      <c r="AW526" s="14" t="s">
        <v>195</v>
      </c>
      <c r="AX526" s="14" t="s">
        <v>71</v>
      </c>
      <c r="AY526" s="255" t="s">
        <v>182</v>
      </c>
    </row>
    <row r="527" s="14" customFormat="1">
      <c r="A527" s="14"/>
      <c r="B527" s="245"/>
      <c r="C527" s="246"/>
      <c r="D527" s="236" t="s">
        <v>193</v>
      </c>
      <c r="E527" s="247" t="s">
        <v>19</v>
      </c>
      <c r="F527" s="248" t="s">
        <v>12648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193</v>
      </c>
      <c r="AU527" s="255" t="s">
        <v>80</v>
      </c>
      <c r="AV527" s="14" t="s">
        <v>80</v>
      </c>
      <c r="AW527" s="14" t="s">
        <v>195</v>
      </c>
      <c r="AX527" s="14" t="s">
        <v>71</v>
      </c>
      <c r="AY527" s="255" t="s">
        <v>182</v>
      </c>
    </row>
    <row r="528" s="2" customFormat="1" ht="33" customHeight="1">
      <c r="A528" s="41"/>
      <c r="B528" s="42"/>
      <c r="C528" s="278" t="s">
        <v>920</v>
      </c>
      <c r="D528" s="278" t="s">
        <v>296</v>
      </c>
      <c r="E528" s="279" t="s">
        <v>12649</v>
      </c>
      <c r="F528" s="280" t="s">
        <v>12650</v>
      </c>
      <c r="G528" s="281" t="s">
        <v>425</v>
      </c>
      <c r="H528" s="282">
        <v>7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0.0054999999999999997</v>
      </c>
      <c r="R528" s="225">
        <f>Q528*H528</f>
        <v>0.0385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410</v>
      </c>
      <c r="AT528" s="227" t="s">
        <v>296</v>
      </c>
      <c r="AU528" s="227" t="s">
        <v>80</v>
      </c>
      <c r="AY528" s="20" t="s">
        <v>182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308</v>
      </c>
      <c r="BM528" s="227" t="s">
        <v>12651</v>
      </c>
    </row>
    <row r="529" s="13" customFormat="1">
      <c r="A529" s="13"/>
      <c r="B529" s="234"/>
      <c r="C529" s="235"/>
      <c r="D529" s="236" t="s">
        <v>193</v>
      </c>
      <c r="E529" s="237" t="s">
        <v>19</v>
      </c>
      <c r="F529" s="238" t="s">
        <v>12645</v>
      </c>
      <c r="G529" s="235"/>
      <c r="H529" s="237" t="s">
        <v>19</v>
      </c>
      <c r="I529" s="239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193</v>
      </c>
      <c r="AU529" s="244" t="s">
        <v>80</v>
      </c>
      <c r="AV529" s="13" t="s">
        <v>78</v>
      </c>
      <c r="AW529" s="13" t="s">
        <v>195</v>
      </c>
      <c r="AX529" s="13" t="s">
        <v>71</v>
      </c>
      <c r="AY529" s="244" t="s">
        <v>182</v>
      </c>
    </row>
    <row r="530" s="14" customFormat="1">
      <c r="A530" s="14"/>
      <c r="B530" s="245"/>
      <c r="C530" s="246"/>
      <c r="D530" s="236" t="s">
        <v>193</v>
      </c>
      <c r="E530" s="247" t="s">
        <v>19</v>
      </c>
      <c r="F530" s="248" t="s">
        <v>12652</v>
      </c>
      <c r="G530" s="246"/>
      <c r="H530" s="249">
        <v>3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193</v>
      </c>
      <c r="AU530" s="255" t="s">
        <v>80</v>
      </c>
      <c r="AV530" s="14" t="s">
        <v>80</v>
      </c>
      <c r="AW530" s="14" t="s">
        <v>195</v>
      </c>
      <c r="AX530" s="14" t="s">
        <v>71</v>
      </c>
      <c r="AY530" s="255" t="s">
        <v>182</v>
      </c>
    </row>
    <row r="531" s="14" customFormat="1">
      <c r="A531" s="14"/>
      <c r="B531" s="245"/>
      <c r="C531" s="246"/>
      <c r="D531" s="236" t="s">
        <v>193</v>
      </c>
      <c r="E531" s="247" t="s">
        <v>19</v>
      </c>
      <c r="F531" s="248" t="s">
        <v>12653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193</v>
      </c>
      <c r="AU531" s="255" t="s">
        <v>80</v>
      </c>
      <c r="AV531" s="14" t="s">
        <v>80</v>
      </c>
      <c r="AW531" s="14" t="s">
        <v>195</v>
      </c>
      <c r="AX531" s="14" t="s">
        <v>71</v>
      </c>
      <c r="AY531" s="255" t="s">
        <v>182</v>
      </c>
    </row>
    <row r="532" s="14" customFormat="1">
      <c r="A532" s="14"/>
      <c r="B532" s="245"/>
      <c r="C532" s="246"/>
      <c r="D532" s="236" t="s">
        <v>193</v>
      </c>
      <c r="E532" s="247" t="s">
        <v>19</v>
      </c>
      <c r="F532" s="248" t="s">
        <v>12412</v>
      </c>
      <c r="G532" s="246"/>
      <c r="H532" s="249">
        <v>1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193</v>
      </c>
      <c r="AU532" s="255" t="s">
        <v>80</v>
      </c>
      <c r="AV532" s="14" t="s">
        <v>80</v>
      </c>
      <c r="AW532" s="14" t="s">
        <v>195</v>
      </c>
      <c r="AX532" s="14" t="s">
        <v>71</v>
      </c>
      <c r="AY532" s="255" t="s">
        <v>182</v>
      </c>
    </row>
    <row r="533" s="2" customFormat="1" ht="16.5" customHeight="1">
      <c r="A533" s="41"/>
      <c r="B533" s="42"/>
      <c r="C533" s="216" t="s">
        <v>927</v>
      </c>
      <c r="D533" s="216" t="s">
        <v>184</v>
      </c>
      <c r="E533" s="217" t="s">
        <v>12654</v>
      </c>
      <c r="F533" s="218" t="s">
        <v>12655</v>
      </c>
      <c r="G533" s="219" t="s">
        <v>304</v>
      </c>
      <c r="H533" s="220">
        <v>407.71499999999998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308</v>
      </c>
      <c r="AT533" s="227" t="s">
        <v>184</v>
      </c>
      <c r="AU533" s="227" t="s">
        <v>80</v>
      </c>
      <c r="AY533" s="20" t="s">
        <v>182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308</v>
      </c>
      <c r="BM533" s="227" t="s">
        <v>12656</v>
      </c>
    </row>
    <row r="534" s="13" customFormat="1">
      <c r="A534" s="13"/>
      <c r="B534" s="234"/>
      <c r="C534" s="235"/>
      <c r="D534" s="236" t="s">
        <v>193</v>
      </c>
      <c r="E534" s="237" t="s">
        <v>19</v>
      </c>
      <c r="F534" s="238" t="s">
        <v>2595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193</v>
      </c>
      <c r="AU534" s="244" t="s">
        <v>80</v>
      </c>
      <c r="AV534" s="13" t="s">
        <v>78</v>
      </c>
      <c r="AW534" s="13" t="s">
        <v>195</v>
      </c>
      <c r="AX534" s="13" t="s">
        <v>71</v>
      </c>
      <c r="AY534" s="244" t="s">
        <v>182</v>
      </c>
    </row>
    <row r="535" s="14" customFormat="1">
      <c r="A535" s="14"/>
      <c r="B535" s="245"/>
      <c r="C535" s="246"/>
      <c r="D535" s="236" t="s">
        <v>193</v>
      </c>
      <c r="E535" s="247" t="s">
        <v>19</v>
      </c>
      <c r="F535" s="248" t="s">
        <v>12657</v>
      </c>
      <c r="G535" s="246"/>
      <c r="H535" s="249">
        <v>164.91499999999999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193</v>
      </c>
      <c r="AU535" s="255" t="s">
        <v>80</v>
      </c>
      <c r="AV535" s="14" t="s">
        <v>80</v>
      </c>
      <c r="AW535" s="14" t="s">
        <v>195</v>
      </c>
      <c r="AX535" s="14" t="s">
        <v>71</v>
      </c>
      <c r="AY535" s="255" t="s">
        <v>182</v>
      </c>
    </row>
    <row r="536" s="13" customFormat="1">
      <c r="A536" s="13"/>
      <c r="B536" s="234"/>
      <c r="C536" s="235"/>
      <c r="D536" s="236" t="s">
        <v>193</v>
      </c>
      <c r="E536" s="237" t="s">
        <v>19</v>
      </c>
      <c r="F536" s="238" t="s">
        <v>3414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193</v>
      </c>
      <c r="AU536" s="244" t="s">
        <v>80</v>
      </c>
      <c r="AV536" s="13" t="s">
        <v>78</v>
      </c>
      <c r="AW536" s="13" t="s">
        <v>195</v>
      </c>
      <c r="AX536" s="13" t="s">
        <v>71</v>
      </c>
      <c r="AY536" s="244" t="s">
        <v>182</v>
      </c>
    </row>
    <row r="537" s="14" customFormat="1">
      <c r="A537" s="14"/>
      <c r="B537" s="245"/>
      <c r="C537" s="246"/>
      <c r="D537" s="236" t="s">
        <v>193</v>
      </c>
      <c r="E537" s="247" t="s">
        <v>19</v>
      </c>
      <c r="F537" s="248" t="s">
        <v>12658</v>
      </c>
      <c r="G537" s="246"/>
      <c r="H537" s="249">
        <v>14.199999999999999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193</v>
      </c>
      <c r="AU537" s="255" t="s">
        <v>80</v>
      </c>
      <c r="AV537" s="14" t="s">
        <v>80</v>
      </c>
      <c r="AW537" s="14" t="s">
        <v>195</v>
      </c>
      <c r="AX537" s="14" t="s">
        <v>71</v>
      </c>
      <c r="AY537" s="255" t="s">
        <v>182</v>
      </c>
    </row>
    <row r="538" s="14" customFormat="1">
      <c r="A538" s="14"/>
      <c r="B538" s="245"/>
      <c r="C538" s="246"/>
      <c r="D538" s="236" t="s">
        <v>193</v>
      </c>
      <c r="E538" s="247" t="s">
        <v>19</v>
      </c>
      <c r="F538" s="248" t="s">
        <v>12659</v>
      </c>
      <c r="G538" s="246"/>
      <c r="H538" s="249">
        <v>85.674999999999997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193</v>
      </c>
      <c r="AU538" s="255" t="s">
        <v>80</v>
      </c>
      <c r="AV538" s="14" t="s">
        <v>80</v>
      </c>
      <c r="AW538" s="14" t="s">
        <v>195</v>
      </c>
      <c r="AX538" s="14" t="s">
        <v>71</v>
      </c>
      <c r="AY538" s="255" t="s">
        <v>182</v>
      </c>
    </row>
    <row r="539" s="14" customFormat="1">
      <c r="A539" s="14"/>
      <c r="B539" s="245"/>
      <c r="C539" s="246"/>
      <c r="D539" s="236" t="s">
        <v>193</v>
      </c>
      <c r="E539" s="247" t="s">
        <v>19</v>
      </c>
      <c r="F539" s="248" t="s">
        <v>12660</v>
      </c>
      <c r="G539" s="246"/>
      <c r="H539" s="249">
        <v>114.63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193</v>
      </c>
      <c r="AU539" s="255" t="s">
        <v>80</v>
      </c>
      <c r="AV539" s="14" t="s">
        <v>80</v>
      </c>
      <c r="AW539" s="14" t="s">
        <v>195</v>
      </c>
      <c r="AX539" s="14" t="s">
        <v>71</v>
      </c>
      <c r="AY539" s="255" t="s">
        <v>182</v>
      </c>
    </row>
    <row r="540" s="14" customFormat="1">
      <c r="A540" s="14"/>
      <c r="B540" s="245"/>
      <c r="C540" s="246"/>
      <c r="D540" s="236" t="s">
        <v>193</v>
      </c>
      <c r="E540" s="247" t="s">
        <v>19</v>
      </c>
      <c r="F540" s="248" t="s">
        <v>12661</v>
      </c>
      <c r="G540" s="246"/>
      <c r="H540" s="249">
        <v>28.294999999999998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193</v>
      </c>
      <c r="AU540" s="255" t="s">
        <v>80</v>
      </c>
      <c r="AV540" s="14" t="s">
        <v>80</v>
      </c>
      <c r="AW540" s="14" t="s">
        <v>195</v>
      </c>
      <c r="AX540" s="14" t="s">
        <v>71</v>
      </c>
      <c r="AY540" s="255" t="s">
        <v>182</v>
      </c>
    </row>
    <row r="541" s="2" customFormat="1" ht="24.15" customHeight="1">
      <c r="A541" s="41"/>
      <c r="B541" s="42"/>
      <c r="C541" s="278" t="s">
        <v>932</v>
      </c>
      <c r="D541" s="278" t="s">
        <v>296</v>
      </c>
      <c r="E541" s="279" t="s">
        <v>12662</v>
      </c>
      <c r="F541" s="280" t="s">
        <v>12663</v>
      </c>
      <c r="G541" s="281" t="s">
        <v>2054</v>
      </c>
      <c r="H541" s="282">
        <v>133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0.01</v>
      </c>
      <c r="R541" s="225">
        <f>Q541*H541</f>
        <v>1.3300000000000001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410</v>
      </c>
      <c r="AT541" s="227" t="s">
        <v>296</v>
      </c>
      <c r="AU541" s="227" t="s">
        <v>80</v>
      </c>
      <c r="AY541" s="20" t="s">
        <v>182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308</v>
      </c>
      <c r="BM541" s="227" t="s">
        <v>12664</v>
      </c>
    </row>
    <row r="542" s="13" customFormat="1">
      <c r="A542" s="13"/>
      <c r="B542" s="234"/>
      <c r="C542" s="235"/>
      <c r="D542" s="236" t="s">
        <v>193</v>
      </c>
      <c r="E542" s="237" t="s">
        <v>19</v>
      </c>
      <c r="F542" s="238" t="s">
        <v>2595</v>
      </c>
      <c r="G542" s="235"/>
      <c r="H542" s="237" t="s">
        <v>19</v>
      </c>
      <c r="I542" s="239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193</v>
      </c>
      <c r="AU542" s="244" t="s">
        <v>80</v>
      </c>
      <c r="AV542" s="13" t="s">
        <v>78</v>
      </c>
      <c r="AW542" s="13" t="s">
        <v>195</v>
      </c>
      <c r="AX542" s="13" t="s">
        <v>71</v>
      </c>
      <c r="AY542" s="244" t="s">
        <v>182</v>
      </c>
    </row>
    <row r="543" s="14" customFormat="1">
      <c r="A543" s="14"/>
      <c r="B543" s="245"/>
      <c r="C543" s="246"/>
      <c r="D543" s="236" t="s">
        <v>193</v>
      </c>
      <c r="E543" s="247" t="s">
        <v>19</v>
      </c>
      <c r="F543" s="248" t="s">
        <v>12665</v>
      </c>
      <c r="G543" s="246"/>
      <c r="H543" s="249">
        <v>54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193</v>
      </c>
      <c r="AU543" s="255" t="s">
        <v>80</v>
      </c>
      <c r="AV543" s="14" t="s">
        <v>80</v>
      </c>
      <c r="AW543" s="14" t="s">
        <v>195</v>
      </c>
      <c r="AX543" s="14" t="s">
        <v>71</v>
      </c>
      <c r="AY543" s="255" t="s">
        <v>182</v>
      </c>
    </row>
    <row r="544" s="13" customFormat="1">
      <c r="A544" s="13"/>
      <c r="B544" s="234"/>
      <c r="C544" s="235"/>
      <c r="D544" s="236" t="s">
        <v>193</v>
      </c>
      <c r="E544" s="237" t="s">
        <v>19</v>
      </c>
      <c r="F544" s="238" t="s">
        <v>3414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193</v>
      </c>
      <c r="AU544" s="244" t="s">
        <v>80</v>
      </c>
      <c r="AV544" s="13" t="s">
        <v>78</v>
      </c>
      <c r="AW544" s="13" t="s">
        <v>195</v>
      </c>
      <c r="AX544" s="13" t="s">
        <v>71</v>
      </c>
      <c r="AY544" s="244" t="s">
        <v>182</v>
      </c>
    </row>
    <row r="545" s="14" customFormat="1">
      <c r="A545" s="14"/>
      <c r="B545" s="245"/>
      <c r="C545" s="246"/>
      <c r="D545" s="236" t="s">
        <v>193</v>
      </c>
      <c r="E545" s="247" t="s">
        <v>19</v>
      </c>
      <c r="F545" s="248" t="s">
        <v>12666</v>
      </c>
      <c r="G545" s="246"/>
      <c r="H545" s="249">
        <v>5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193</v>
      </c>
      <c r="AU545" s="255" t="s">
        <v>80</v>
      </c>
      <c r="AV545" s="14" t="s">
        <v>80</v>
      </c>
      <c r="AW545" s="14" t="s">
        <v>195</v>
      </c>
      <c r="AX545" s="14" t="s">
        <v>71</v>
      </c>
      <c r="AY545" s="255" t="s">
        <v>182</v>
      </c>
    </row>
    <row r="546" s="14" customFormat="1">
      <c r="A546" s="14"/>
      <c r="B546" s="245"/>
      <c r="C546" s="246"/>
      <c r="D546" s="236" t="s">
        <v>193</v>
      </c>
      <c r="E546" s="247" t="s">
        <v>19</v>
      </c>
      <c r="F546" s="248" t="s">
        <v>12667</v>
      </c>
      <c r="G546" s="246"/>
      <c r="H546" s="249">
        <v>29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193</v>
      </c>
      <c r="AU546" s="255" t="s">
        <v>80</v>
      </c>
      <c r="AV546" s="14" t="s">
        <v>80</v>
      </c>
      <c r="AW546" s="14" t="s">
        <v>195</v>
      </c>
      <c r="AX546" s="14" t="s">
        <v>71</v>
      </c>
      <c r="AY546" s="255" t="s">
        <v>182</v>
      </c>
    </row>
    <row r="547" s="14" customFormat="1">
      <c r="A547" s="14"/>
      <c r="B547" s="245"/>
      <c r="C547" s="246"/>
      <c r="D547" s="236" t="s">
        <v>193</v>
      </c>
      <c r="E547" s="247" t="s">
        <v>19</v>
      </c>
      <c r="F547" s="248" t="s">
        <v>12668</v>
      </c>
      <c r="G547" s="246"/>
      <c r="H547" s="249">
        <v>38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193</v>
      </c>
      <c r="AU547" s="255" t="s">
        <v>80</v>
      </c>
      <c r="AV547" s="14" t="s">
        <v>80</v>
      </c>
      <c r="AW547" s="14" t="s">
        <v>195</v>
      </c>
      <c r="AX547" s="14" t="s">
        <v>71</v>
      </c>
      <c r="AY547" s="255" t="s">
        <v>182</v>
      </c>
    </row>
    <row r="548" s="14" customFormat="1">
      <c r="A548" s="14"/>
      <c r="B548" s="245"/>
      <c r="C548" s="246"/>
      <c r="D548" s="236" t="s">
        <v>193</v>
      </c>
      <c r="E548" s="247" t="s">
        <v>19</v>
      </c>
      <c r="F548" s="248" t="s">
        <v>12669</v>
      </c>
      <c r="G548" s="246"/>
      <c r="H548" s="249">
        <v>7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193</v>
      </c>
      <c r="AU548" s="255" t="s">
        <v>80</v>
      </c>
      <c r="AV548" s="14" t="s">
        <v>80</v>
      </c>
      <c r="AW548" s="14" t="s">
        <v>195</v>
      </c>
      <c r="AX548" s="14" t="s">
        <v>71</v>
      </c>
      <c r="AY548" s="255" t="s">
        <v>182</v>
      </c>
    </row>
    <row r="549" s="2" customFormat="1" ht="21.75" customHeight="1">
      <c r="A549" s="41"/>
      <c r="B549" s="42"/>
      <c r="C549" s="216" t="s">
        <v>940</v>
      </c>
      <c r="D549" s="216" t="s">
        <v>184</v>
      </c>
      <c r="E549" s="217" t="s">
        <v>12670</v>
      </c>
      <c r="F549" s="218" t="s">
        <v>12671</v>
      </c>
      <c r="G549" s="219" t="s">
        <v>425</v>
      </c>
      <c r="H549" s="220">
        <v>19</v>
      </c>
      <c r="I549" s="221"/>
      <c r="J549" s="222">
        <f>ROUND(I549*H549,2)</f>
        <v>0</v>
      </c>
      <c r="K549" s="218" t="s">
        <v>19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</v>
      </c>
      <c r="R549" s="225">
        <f>Q549*H549</f>
        <v>0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308</v>
      </c>
      <c r="AT549" s="227" t="s">
        <v>184</v>
      </c>
      <c r="AU549" s="227" t="s">
        <v>80</v>
      </c>
      <c r="AY549" s="20" t="s">
        <v>182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308</v>
      </c>
      <c r="BM549" s="227" t="s">
        <v>12672</v>
      </c>
    </row>
    <row r="550" s="13" customFormat="1">
      <c r="A550" s="13"/>
      <c r="B550" s="234"/>
      <c r="C550" s="235"/>
      <c r="D550" s="236" t="s">
        <v>193</v>
      </c>
      <c r="E550" s="237" t="s">
        <v>19</v>
      </c>
      <c r="F550" s="238" t="s">
        <v>12468</v>
      </c>
      <c r="G550" s="235"/>
      <c r="H550" s="237" t="s">
        <v>19</v>
      </c>
      <c r="I550" s="239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193</v>
      </c>
      <c r="AU550" s="244" t="s">
        <v>80</v>
      </c>
      <c r="AV550" s="13" t="s">
        <v>78</v>
      </c>
      <c r="AW550" s="13" t="s">
        <v>195</v>
      </c>
      <c r="AX550" s="13" t="s">
        <v>71</v>
      </c>
      <c r="AY550" s="244" t="s">
        <v>182</v>
      </c>
    </row>
    <row r="551" s="14" customFormat="1">
      <c r="A551" s="14"/>
      <c r="B551" s="245"/>
      <c r="C551" s="246"/>
      <c r="D551" s="236" t="s">
        <v>193</v>
      </c>
      <c r="E551" s="247" t="s">
        <v>19</v>
      </c>
      <c r="F551" s="248" t="s">
        <v>12673</v>
      </c>
      <c r="G551" s="246"/>
      <c r="H551" s="249">
        <v>7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193</v>
      </c>
      <c r="AU551" s="255" t="s">
        <v>80</v>
      </c>
      <c r="AV551" s="14" t="s">
        <v>80</v>
      </c>
      <c r="AW551" s="14" t="s">
        <v>195</v>
      </c>
      <c r="AX551" s="14" t="s">
        <v>71</v>
      </c>
      <c r="AY551" s="255" t="s">
        <v>182</v>
      </c>
    </row>
    <row r="552" s="14" customFormat="1">
      <c r="A552" s="14"/>
      <c r="B552" s="245"/>
      <c r="C552" s="246"/>
      <c r="D552" s="236" t="s">
        <v>193</v>
      </c>
      <c r="E552" s="247" t="s">
        <v>19</v>
      </c>
      <c r="F552" s="248" t="s">
        <v>12674</v>
      </c>
      <c r="G552" s="246"/>
      <c r="H552" s="249">
        <v>10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193</v>
      </c>
      <c r="AU552" s="255" t="s">
        <v>80</v>
      </c>
      <c r="AV552" s="14" t="s">
        <v>80</v>
      </c>
      <c r="AW552" s="14" t="s">
        <v>195</v>
      </c>
      <c r="AX552" s="14" t="s">
        <v>71</v>
      </c>
      <c r="AY552" s="255" t="s">
        <v>182</v>
      </c>
    </row>
    <row r="553" s="14" customFormat="1">
      <c r="A553" s="14"/>
      <c r="B553" s="245"/>
      <c r="C553" s="246"/>
      <c r="D553" s="236" t="s">
        <v>193</v>
      </c>
      <c r="E553" s="247" t="s">
        <v>19</v>
      </c>
      <c r="F553" s="248" t="s">
        <v>12675</v>
      </c>
      <c r="G553" s="246"/>
      <c r="H553" s="249">
        <v>2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193</v>
      </c>
      <c r="AU553" s="255" t="s">
        <v>80</v>
      </c>
      <c r="AV553" s="14" t="s">
        <v>80</v>
      </c>
      <c r="AW553" s="14" t="s">
        <v>195</v>
      </c>
      <c r="AX553" s="14" t="s">
        <v>71</v>
      </c>
      <c r="AY553" s="255" t="s">
        <v>182</v>
      </c>
    </row>
    <row r="554" s="2" customFormat="1" ht="24.15" customHeight="1">
      <c r="A554" s="41"/>
      <c r="B554" s="42"/>
      <c r="C554" s="278" t="s">
        <v>946</v>
      </c>
      <c r="D554" s="278" t="s">
        <v>296</v>
      </c>
      <c r="E554" s="279" t="s">
        <v>12676</v>
      </c>
      <c r="F554" s="280" t="s">
        <v>12677</v>
      </c>
      <c r="G554" s="281" t="s">
        <v>2054</v>
      </c>
      <c r="H554" s="282">
        <v>19</v>
      </c>
      <c r="I554" s="283"/>
      <c r="J554" s="284">
        <f>ROUND(I554*H554,2)</f>
        <v>0</v>
      </c>
      <c r="K554" s="280" t="s">
        <v>188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0.00059999999999999995</v>
      </c>
      <c r="R554" s="225">
        <f>Q554*H554</f>
        <v>0.011399999999999999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410</v>
      </c>
      <c r="AT554" s="227" t="s">
        <v>296</v>
      </c>
      <c r="AU554" s="227" t="s">
        <v>80</v>
      </c>
      <c r="AY554" s="20" t="s">
        <v>182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12678</v>
      </c>
    </row>
    <row r="555" s="2" customFormat="1" ht="55.5" customHeight="1">
      <c r="A555" s="41"/>
      <c r="B555" s="42"/>
      <c r="C555" s="216" t="s">
        <v>951</v>
      </c>
      <c r="D555" s="216" t="s">
        <v>184</v>
      </c>
      <c r="E555" s="217" t="s">
        <v>11853</v>
      </c>
      <c r="F555" s="218" t="s">
        <v>11854</v>
      </c>
      <c r="G555" s="219" t="s">
        <v>256</v>
      </c>
      <c r="H555" s="220">
        <v>21.988</v>
      </c>
      <c r="I555" s="221"/>
      <c r="J555" s="222">
        <f>ROUND(I555*H555,2)</f>
        <v>0</v>
      </c>
      <c r="K555" s="218" t="s">
        <v>188</v>
      </c>
      <c r="L555" s="47"/>
      <c r="M555" s="223" t="s">
        <v>19</v>
      </c>
      <c r="N555" s="224" t="s">
        <v>42</v>
      </c>
      <c r="O555" s="87"/>
      <c r="P555" s="225">
        <f>O555*H555</f>
        <v>0</v>
      </c>
      <c r="Q555" s="225">
        <v>0</v>
      </c>
      <c r="R555" s="225">
        <f>Q555*H555</f>
        <v>0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308</v>
      </c>
      <c r="AT555" s="227" t="s">
        <v>184</v>
      </c>
      <c r="AU555" s="227" t="s">
        <v>80</v>
      </c>
      <c r="AY555" s="20" t="s">
        <v>182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12679</v>
      </c>
    </row>
    <row r="556" s="2" customFormat="1">
      <c r="A556" s="41"/>
      <c r="B556" s="42"/>
      <c r="C556" s="43"/>
      <c r="D556" s="229" t="s">
        <v>191</v>
      </c>
      <c r="E556" s="43"/>
      <c r="F556" s="230" t="s">
        <v>11856</v>
      </c>
      <c r="G556" s="43"/>
      <c r="H556" s="43"/>
      <c r="I556" s="231"/>
      <c r="J556" s="43"/>
      <c r="K556" s="43"/>
      <c r="L556" s="47"/>
      <c r="M556" s="232"/>
      <c r="N556" s="233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191</v>
      </c>
      <c r="AU556" s="20" t="s">
        <v>80</v>
      </c>
    </row>
    <row r="557" s="12" customFormat="1" ht="22.8" customHeight="1">
      <c r="A557" s="12"/>
      <c r="B557" s="200"/>
      <c r="C557" s="201"/>
      <c r="D557" s="202" t="s">
        <v>70</v>
      </c>
      <c r="E557" s="214" t="s">
        <v>3993</v>
      </c>
      <c r="F557" s="214" t="s">
        <v>3994</v>
      </c>
      <c r="G557" s="201"/>
      <c r="H557" s="201"/>
      <c r="I557" s="204"/>
      <c r="J557" s="215">
        <f>BK557</f>
        <v>0</v>
      </c>
      <c r="K557" s="201"/>
      <c r="L557" s="206"/>
      <c r="M557" s="207"/>
      <c r="N557" s="208"/>
      <c r="O557" s="208"/>
      <c r="P557" s="209">
        <f>SUM(P558:P663)</f>
        <v>0</v>
      </c>
      <c r="Q557" s="208"/>
      <c r="R557" s="209">
        <f>SUM(R558:R663)</f>
        <v>36.060916050000003</v>
      </c>
      <c r="S557" s="208"/>
      <c r="T557" s="210">
        <f>SUM(T558:T663)</f>
        <v>2.3567608999999998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80</v>
      </c>
      <c r="AT557" s="212" t="s">
        <v>70</v>
      </c>
      <c r="AU557" s="212" t="s">
        <v>78</v>
      </c>
      <c r="AY557" s="211" t="s">
        <v>182</v>
      </c>
      <c r="BK557" s="213">
        <f>SUM(BK558:BK663)</f>
        <v>0</v>
      </c>
    </row>
    <row r="558" s="2" customFormat="1" ht="33" customHeight="1">
      <c r="A558" s="41"/>
      <c r="B558" s="42"/>
      <c r="C558" s="216" t="s">
        <v>957</v>
      </c>
      <c r="D558" s="216" t="s">
        <v>184</v>
      </c>
      <c r="E558" s="217" t="s">
        <v>12680</v>
      </c>
      <c r="F558" s="218" t="s">
        <v>12681</v>
      </c>
      <c r="G558" s="219" t="s">
        <v>304</v>
      </c>
      <c r="H558" s="220">
        <v>224.80000000000001</v>
      </c>
      <c r="I558" s="221"/>
      <c r="J558" s="222">
        <f>ROUND(I558*H558,2)</f>
        <v>0</v>
      </c>
      <c r="K558" s="218" t="s">
        <v>188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0.00020000000000000001</v>
      </c>
      <c r="R558" s="225">
        <f>Q558*H558</f>
        <v>0.044960000000000007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308</v>
      </c>
      <c r="AT558" s="227" t="s">
        <v>184</v>
      </c>
      <c r="AU558" s="227" t="s">
        <v>80</v>
      </c>
      <c r="AY558" s="20" t="s">
        <v>182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12682</v>
      </c>
    </row>
    <row r="559" s="2" customFormat="1">
      <c r="A559" s="41"/>
      <c r="B559" s="42"/>
      <c r="C559" s="43"/>
      <c r="D559" s="229" t="s">
        <v>191</v>
      </c>
      <c r="E559" s="43"/>
      <c r="F559" s="230" t="s">
        <v>12683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191</v>
      </c>
      <c r="AU559" s="20" t="s">
        <v>80</v>
      </c>
    </row>
    <row r="560" s="14" customFormat="1">
      <c r="A560" s="14"/>
      <c r="B560" s="245"/>
      <c r="C560" s="246"/>
      <c r="D560" s="236" t="s">
        <v>193</v>
      </c>
      <c r="E560" s="247" t="s">
        <v>19</v>
      </c>
      <c r="F560" s="248" t="s">
        <v>12684</v>
      </c>
      <c r="G560" s="246"/>
      <c r="H560" s="249">
        <v>224.80000000000001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193</v>
      </c>
      <c r="AU560" s="255" t="s">
        <v>80</v>
      </c>
      <c r="AV560" s="14" t="s">
        <v>80</v>
      </c>
      <c r="AW560" s="14" t="s">
        <v>195</v>
      </c>
      <c r="AX560" s="14" t="s">
        <v>71</v>
      </c>
      <c r="AY560" s="255" t="s">
        <v>182</v>
      </c>
    </row>
    <row r="561" s="2" customFormat="1" ht="33" customHeight="1">
      <c r="A561" s="41"/>
      <c r="B561" s="42"/>
      <c r="C561" s="216" t="s">
        <v>963</v>
      </c>
      <c r="D561" s="216" t="s">
        <v>184</v>
      </c>
      <c r="E561" s="217" t="s">
        <v>12685</v>
      </c>
      <c r="F561" s="218" t="s">
        <v>12686</v>
      </c>
      <c r="G561" s="219" t="s">
        <v>283</v>
      </c>
      <c r="H561" s="220">
        <v>512.63699999999994</v>
      </c>
      <c r="I561" s="221"/>
      <c r="J561" s="222">
        <f>ROUND(I561*H561,2)</f>
        <v>0</v>
      </c>
      <c r="K561" s="218" t="s">
        <v>19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0.064600000000000005</v>
      </c>
      <c r="R561" s="225">
        <f>Q561*H561</f>
        <v>33.116350199999999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308</v>
      </c>
      <c r="AT561" s="227" t="s">
        <v>184</v>
      </c>
      <c r="AU561" s="227" t="s">
        <v>80</v>
      </c>
      <c r="AY561" s="20" t="s">
        <v>182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12687</v>
      </c>
    </row>
    <row r="562" s="13" customFormat="1">
      <c r="A562" s="13"/>
      <c r="B562" s="234"/>
      <c r="C562" s="235"/>
      <c r="D562" s="236" t="s">
        <v>193</v>
      </c>
      <c r="E562" s="237" t="s">
        <v>19</v>
      </c>
      <c r="F562" s="238" t="s">
        <v>12688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193</v>
      </c>
      <c r="AU562" s="244" t="s">
        <v>80</v>
      </c>
      <c r="AV562" s="13" t="s">
        <v>78</v>
      </c>
      <c r="AW562" s="13" t="s">
        <v>195</v>
      </c>
      <c r="AX562" s="13" t="s">
        <v>71</v>
      </c>
      <c r="AY562" s="244" t="s">
        <v>182</v>
      </c>
    </row>
    <row r="563" s="14" customFormat="1">
      <c r="A563" s="14"/>
      <c r="B563" s="245"/>
      <c r="C563" s="246"/>
      <c r="D563" s="236" t="s">
        <v>193</v>
      </c>
      <c r="E563" s="247" t="s">
        <v>19</v>
      </c>
      <c r="F563" s="248" t="s">
        <v>12689</v>
      </c>
      <c r="G563" s="246"/>
      <c r="H563" s="249">
        <v>345.37299999999999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193</v>
      </c>
      <c r="AU563" s="255" t="s">
        <v>80</v>
      </c>
      <c r="AV563" s="14" t="s">
        <v>80</v>
      </c>
      <c r="AW563" s="14" t="s">
        <v>195</v>
      </c>
      <c r="AX563" s="14" t="s">
        <v>71</v>
      </c>
      <c r="AY563" s="255" t="s">
        <v>182</v>
      </c>
    </row>
    <row r="564" s="14" customFormat="1">
      <c r="A564" s="14"/>
      <c r="B564" s="245"/>
      <c r="C564" s="246"/>
      <c r="D564" s="236" t="s">
        <v>193</v>
      </c>
      <c r="E564" s="247" t="s">
        <v>19</v>
      </c>
      <c r="F564" s="248" t="s">
        <v>12690</v>
      </c>
      <c r="G564" s="246"/>
      <c r="H564" s="249">
        <v>77.069999999999993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193</v>
      </c>
      <c r="AU564" s="255" t="s">
        <v>80</v>
      </c>
      <c r="AV564" s="14" t="s">
        <v>80</v>
      </c>
      <c r="AW564" s="14" t="s">
        <v>195</v>
      </c>
      <c r="AX564" s="14" t="s">
        <v>71</v>
      </c>
      <c r="AY564" s="255" t="s">
        <v>182</v>
      </c>
    </row>
    <row r="565" s="13" customFormat="1">
      <c r="A565" s="13"/>
      <c r="B565" s="234"/>
      <c r="C565" s="235"/>
      <c r="D565" s="236" t="s">
        <v>193</v>
      </c>
      <c r="E565" s="237" t="s">
        <v>19</v>
      </c>
      <c r="F565" s="238" t="s">
        <v>12343</v>
      </c>
      <c r="G565" s="235"/>
      <c r="H565" s="237" t="s">
        <v>19</v>
      </c>
      <c r="I565" s="239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193</v>
      </c>
      <c r="AU565" s="244" t="s">
        <v>80</v>
      </c>
      <c r="AV565" s="13" t="s">
        <v>78</v>
      </c>
      <c r="AW565" s="13" t="s">
        <v>195</v>
      </c>
      <c r="AX565" s="13" t="s">
        <v>71</v>
      </c>
      <c r="AY565" s="244" t="s">
        <v>182</v>
      </c>
    </row>
    <row r="566" s="14" customFormat="1">
      <c r="A566" s="14"/>
      <c r="B566" s="245"/>
      <c r="C566" s="246"/>
      <c r="D566" s="236" t="s">
        <v>193</v>
      </c>
      <c r="E566" s="247" t="s">
        <v>19</v>
      </c>
      <c r="F566" s="248" t="s">
        <v>12691</v>
      </c>
      <c r="G566" s="246"/>
      <c r="H566" s="249">
        <v>90.194000000000003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193</v>
      </c>
      <c r="AU566" s="255" t="s">
        <v>80</v>
      </c>
      <c r="AV566" s="14" t="s">
        <v>80</v>
      </c>
      <c r="AW566" s="14" t="s">
        <v>195</v>
      </c>
      <c r="AX566" s="14" t="s">
        <v>71</v>
      </c>
      <c r="AY566" s="255" t="s">
        <v>182</v>
      </c>
    </row>
    <row r="567" s="2" customFormat="1" ht="16.5" customHeight="1">
      <c r="A567" s="41"/>
      <c r="B567" s="42"/>
      <c r="C567" s="278" t="s">
        <v>969</v>
      </c>
      <c r="D567" s="278" t="s">
        <v>296</v>
      </c>
      <c r="E567" s="279" t="s">
        <v>12692</v>
      </c>
      <c r="F567" s="280" t="s">
        <v>12693</v>
      </c>
      <c r="G567" s="281" t="s">
        <v>425</v>
      </c>
      <c r="H567" s="282">
        <v>-104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0.0016999999999999999</v>
      </c>
      <c r="R567" s="225">
        <f>Q567*H567</f>
        <v>-0.17679999999999999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410</v>
      </c>
      <c r="AT567" s="227" t="s">
        <v>296</v>
      </c>
      <c r="AU567" s="227" t="s">
        <v>80</v>
      </c>
      <c r="AY567" s="20" t="s">
        <v>182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12694</v>
      </c>
    </row>
    <row r="568" s="2" customFormat="1" ht="16.5" customHeight="1">
      <c r="A568" s="41"/>
      <c r="B568" s="42"/>
      <c r="C568" s="278" t="s">
        <v>975</v>
      </c>
      <c r="D568" s="278" t="s">
        <v>296</v>
      </c>
      <c r="E568" s="279" t="s">
        <v>12695</v>
      </c>
      <c r="F568" s="280" t="s">
        <v>12696</v>
      </c>
      <c r="G568" s="281" t="s">
        <v>425</v>
      </c>
      <c r="H568" s="282">
        <v>104</v>
      </c>
      <c r="I568" s="283"/>
      <c r="J568" s="284">
        <f>ROUND(I568*H568,2)</f>
        <v>0</v>
      </c>
      <c r="K568" s="280" t="s">
        <v>188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0.0022000000000000001</v>
      </c>
      <c r="R568" s="225">
        <f>Q568*H568</f>
        <v>0.2288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182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12697</v>
      </c>
    </row>
    <row r="569" s="14" customFormat="1">
      <c r="A569" s="14"/>
      <c r="B569" s="245"/>
      <c r="C569" s="246"/>
      <c r="D569" s="236" t="s">
        <v>193</v>
      </c>
      <c r="E569" s="247" t="s">
        <v>19</v>
      </c>
      <c r="F569" s="248" t="s">
        <v>12698</v>
      </c>
      <c r="G569" s="246"/>
      <c r="H569" s="249">
        <v>92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5" t="s">
        <v>193</v>
      </c>
      <c r="AU569" s="255" t="s">
        <v>80</v>
      </c>
      <c r="AV569" s="14" t="s">
        <v>80</v>
      </c>
      <c r="AW569" s="14" t="s">
        <v>195</v>
      </c>
      <c r="AX569" s="14" t="s">
        <v>71</v>
      </c>
      <c r="AY569" s="255" t="s">
        <v>182</v>
      </c>
    </row>
    <row r="570" s="14" customFormat="1">
      <c r="A570" s="14"/>
      <c r="B570" s="245"/>
      <c r="C570" s="246"/>
      <c r="D570" s="236" t="s">
        <v>193</v>
      </c>
      <c r="E570" s="247" t="s">
        <v>19</v>
      </c>
      <c r="F570" s="248" t="s">
        <v>12699</v>
      </c>
      <c r="G570" s="246"/>
      <c r="H570" s="249">
        <v>12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193</v>
      </c>
      <c r="AU570" s="255" t="s">
        <v>80</v>
      </c>
      <c r="AV570" s="14" t="s">
        <v>80</v>
      </c>
      <c r="AW570" s="14" t="s">
        <v>195</v>
      </c>
      <c r="AX570" s="14" t="s">
        <v>71</v>
      </c>
      <c r="AY570" s="255" t="s">
        <v>182</v>
      </c>
    </row>
    <row r="571" s="2" customFormat="1" ht="33" customHeight="1">
      <c r="A571" s="41"/>
      <c r="B571" s="42"/>
      <c r="C571" s="216" t="s">
        <v>981</v>
      </c>
      <c r="D571" s="216" t="s">
        <v>184</v>
      </c>
      <c r="E571" s="217" t="s">
        <v>12700</v>
      </c>
      <c r="F571" s="218" t="s">
        <v>12701</v>
      </c>
      <c r="G571" s="219" t="s">
        <v>304</v>
      </c>
      <c r="H571" s="220">
        <v>12.15</v>
      </c>
      <c r="I571" s="221"/>
      <c r="J571" s="222">
        <f>ROUND(I571*H571,2)</f>
        <v>0</v>
      </c>
      <c r="K571" s="218" t="s">
        <v>188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0.01451</v>
      </c>
      <c r="R571" s="225">
        <f>Q571*H571</f>
        <v>0.17629650000000002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308</v>
      </c>
      <c r="AT571" s="227" t="s">
        <v>184</v>
      </c>
      <c r="AU571" s="227" t="s">
        <v>80</v>
      </c>
      <c r="AY571" s="20" t="s">
        <v>182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12702</v>
      </c>
    </row>
    <row r="572" s="2" customFormat="1">
      <c r="A572" s="41"/>
      <c r="B572" s="42"/>
      <c r="C572" s="43"/>
      <c r="D572" s="229" t="s">
        <v>191</v>
      </c>
      <c r="E572" s="43"/>
      <c r="F572" s="230" t="s">
        <v>12703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191</v>
      </c>
      <c r="AU572" s="20" t="s">
        <v>80</v>
      </c>
    </row>
    <row r="573" s="14" customFormat="1">
      <c r="A573" s="14"/>
      <c r="B573" s="245"/>
      <c r="C573" s="246"/>
      <c r="D573" s="236" t="s">
        <v>193</v>
      </c>
      <c r="E573" s="247" t="s">
        <v>19</v>
      </c>
      <c r="F573" s="248" t="s">
        <v>12395</v>
      </c>
      <c r="G573" s="246"/>
      <c r="H573" s="249">
        <v>12.149999999999999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193</v>
      </c>
      <c r="AU573" s="255" t="s">
        <v>80</v>
      </c>
      <c r="AV573" s="14" t="s">
        <v>80</v>
      </c>
      <c r="AW573" s="14" t="s">
        <v>195</v>
      </c>
      <c r="AX573" s="14" t="s">
        <v>71</v>
      </c>
      <c r="AY573" s="255" t="s">
        <v>182</v>
      </c>
    </row>
    <row r="574" s="2" customFormat="1" ht="33" customHeight="1">
      <c r="A574" s="41"/>
      <c r="B574" s="42"/>
      <c r="C574" s="216" t="s">
        <v>987</v>
      </c>
      <c r="D574" s="216" t="s">
        <v>184</v>
      </c>
      <c r="E574" s="217" t="s">
        <v>12704</v>
      </c>
      <c r="F574" s="218" t="s">
        <v>12705</v>
      </c>
      <c r="G574" s="219" t="s">
        <v>304</v>
      </c>
      <c r="H574" s="220">
        <v>46.363</v>
      </c>
      <c r="I574" s="221"/>
      <c r="J574" s="222">
        <f>ROUND(I574*H574,2)</f>
        <v>0</v>
      </c>
      <c r="K574" s="218" t="s">
        <v>188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0.01451</v>
      </c>
      <c r="R574" s="225">
        <f>Q574*H574</f>
        <v>0.67272713000000006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308</v>
      </c>
      <c r="AT574" s="227" t="s">
        <v>184</v>
      </c>
      <c r="AU574" s="227" t="s">
        <v>80</v>
      </c>
      <c r="AY574" s="20" t="s">
        <v>182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12706</v>
      </c>
    </row>
    <row r="575" s="2" customFormat="1">
      <c r="A575" s="41"/>
      <c r="B575" s="42"/>
      <c r="C575" s="43"/>
      <c r="D575" s="229" t="s">
        <v>191</v>
      </c>
      <c r="E575" s="43"/>
      <c r="F575" s="230" t="s">
        <v>12707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191</v>
      </c>
      <c r="AU575" s="20" t="s">
        <v>80</v>
      </c>
    </row>
    <row r="576" s="14" customFormat="1">
      <c r="A576" s="14"/>
      <c r="B576" s="245"/>
      <c r="C576" s="246"/>
      <c r="D576" s="236" t="s">
        <v>193</v>
      </c>
      <c r="E576" s="247" t="s">
        <v>19</v>
      </c>
      <c r="F576" s="248" t="s">
        <v>12708</v>
      </c>
      <c r="G576" s="246"/>
      <c r="H576" s="249">
        <v>40.188000000000002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193</v>
      </c>
      <c r="AU576" s="255" t="s">
        <v>80</v>
      </c>
      <c r="AV576" s="14" t="s">
        <v>80</v>
      </c>
      <c r="AW576" s="14" t="s">
        <v>195</v>
      </c>
      <c r="AX576" s="14" t="s">
        <v>71</v>
      </c>
      <c r="AY576" s="255" t="s">
        <v>182</v>
      </c>
    </row>
    <row r="577" s="14" customFormat="1">
      <c r="A577" s="14"/>
      <c r="B577" s="245"/>
      <c r="C577" s="246"/>
      <c r="D577" s="236" t="s">
        <v>193</v>
      </c>
      <c r="E577" s="247" t="s">
        <v>19</v>
      </c>
      <c r="F577" s="248" t="s">
        <v>12389</v>
      </c>
      <c r="G577" s="246"/>
      <c r="H577" s="249">
        <v>6.1749999999999998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193</v>
      </c>
      <c r="AU577" s="255" t="s">
        <v>80</v>
      </c>
      <c r="AV577" s="14" t="s">
        <v>80</v>
      </c>
      <c r="AW577" s="14" t="s">
        <v>195</v>
      </c>
      <c r="AX577" s="14" t="s">
        <v>71</v>
      </c>
      <c r="AY577" s="255" t="s">
        <v>182</v>
      </c>
    </row>
    <row r="578" s="2" customFormat="1" ht="33" customHeight="1">
      <c r="A578" s="41"/>
      <c r="B578" s="42"/>
      <c r="C578" s="216" t="s">
        <v>993</v>
      </c>
      <c r="D578" s="216" t="s">
        <v>184</v>
      </c>
      <c r="E578" s="217" t="s">
        <v>12709</v>
      </c>
      <c r="F578" s="218" t="s">
        <v>12710</v>
      </c>
      <c r="G578" s="219" t="s">
        <v>304</v>
      </c>
      <c r="H578" s="220">
        <v>5.5</v>
      </c>
      <c r="I578" s="221"/>
      <c r="J578" s="222">
        <f>ROUND(I578*H578,2)</f>
        <v>0</v>
      </c>
      <c r="K578" s="218" t="s">
        <v>188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0.064280000000000004</v>
      </c>
      <c r="R578" s="225">
        <f>Q578*H578</f>
        <v>0.35354000000000002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308</v>
      </c>
      <c r="AT578" s="227" t="s">
        <v>184</v>
      </c>
      <c r="AU578" s="227" t="s">
        <v>80</v>
      </c>
      <c r="AY578" s="20" t="s">
        <v>182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12711</v>
      </c>
    </row>
    <row r="579" s="2" customFormat="1">
      <c r="A579" s="41"/>
      <c r="B579" s="42"/>
      <c r="C579" s="43"/>
      <c r="D579" s="229" t="s">
        <v>191</v>
      </c>
      <c r="E579" s="43"/>
      <c r="F579" s="230" t="s">
        <v>12712</v>
      </c>
      <c r="G579" s="43"/>
      <c r="H579" s="43"/>
      <c r="I579" s="231"/>
      <c r="J579" s="43"/>
      <c r="K579" s="43"/>
      <c r="L579" s="47"/>
      <c r="M579" s="232"/>
      <c r="N579" s="233"/>
      <c r="O579" s="87"/>
      <c r="P579" s="87"/>
      <c r="Q579" s="87"/>
      <c r="R579" s="87"/>
      <c r="S579" s="87"/>
      <c r="T579" s="88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0" t="s">
        <v>191</v>
      </c>
      <c r="AU579" s="20" t="s">
        <v>80</v>
      </c>
    </row>
    <row r="580" s="14" customFormat="1">
      <c r="A580" s="14"/>
      <c r="B580" s="245"/>
      <c r="C580" s="246"/>
      <c r="D580" s="236" t="s">
        <v>193</v>
      </c>
      <c r="E580" s="247" t="s">
        <v>19</v>
      </c>
      <c r="F580" s="248" t="s">
        <v>12713</v>
      </c>
      <c r="G580" s="246"/>
      <c r="H580" s="249">
        <v>5.5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5" t="s">
        <v>193</v>
      </c>
      <c r="AU580" s="255" t="s">
        <v>80</v>
      </c>
      <c r="AV580" s="14" t="s">
        <v>80</v>
      </c>
      <c r="AW580" s="14" t="s">
        <v>195</v>
      </c>
      <c r="AX580" s="14" t="s">
        <v>71</v>
      </c>
      <c r="AY580" s="255" t="s">
        <v>182</v>
      </c>
    </row>
    <row r="581" s="2" customFormat="1" ht="24.15" customHeight="1">
      <c r="A581" s="41"/>
      <c r="B581" s="42"/>
      <c r="C581" s="216" t="s">
        <v>998</v>
      </c>
      <c r="D581" s="216" t="s">
        <v>184</v>
      </c>
      <c r="E581" s="217" t="s">
        <v>12714</v>
      </c>
      <c r="F581" s="218" t="s">
        <v>12715</v>
      </c>
      <c r="G581" s="219" t="s">
        <v>283</v>
      </c>
      <c r="H581" s="220">
        <v>323.05399999999997</v>
      </c>
      <c r="I581" s="221"/>
      <c r="J581" s="222">
        <f>ROUND(I581*H581,2)</f>
        <v>0</v>
      </c>
      <c r="K581" s="218" t="s">
        <v>188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184</v>
      </c>
      <c r="AU581" s="227" t="s">
        <v>80</v>
      </c>
      <c r="AY581" s="20" t="s">
        <v>182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12716</v>
      </c>
    </row>
    <row r="582" s="2" customFormat="1">
      <c r="A582" s="41"/>
      <c r="B582" s="42"/>
      <c r="C582" s="43"/>
      <c r="D582" s="229" t="s">
        <v>191</v>
      </c>
      <c r="E582" s="43"/>
      <c r="F582" s="230" t="s">
        <v>12717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191</v>
      </c>
      <c r="AU582" s="20" t="s">
        <v>80</v>
      </c>
    </row>
    <row r="583" s="13" customFormat="1">
      <c r="A583" s="13"/>
      <c r="B583" s="234"/>
      <c r="C583" s="235"/>
      <c r="D583" s="236" t="s">
        <v>193</v>
      </c>
      <c r="E583" s="237" t="s">
        <v>19</v>
      </c>
      <c r="F583" s="238" t="s">
        <v>3420</v>
      </c>
      <c r="G583" s="235"/>
      <c r="H583" s="237" t="s">
        <v>19</v>
      </c>
      <c r="I583" s="239"/>
      <c r="J583" s="235"/>
      <c r="K583" s="235"/>
      <c r="L583" s="240"/>
      <c r="M583" s="241"/>
      <c r="N583" s="242"/>
      <c r="O583" s="242"/>
      <c r="P583" s="242"/>
      <c r="Q583" s="242"/>
      <c r="R583" s="242"/>
      <c r="S583" s="242"/>
      <c r="T583" s="24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4" t="s">
        <v>193</v>
      </c>
      <c r="AU583" s="244" t="s">
        <v>80</v>
      </c>
      <c r="AV583" s="13" t="s">
        <v>78</v>
      </c>
      <c r="AW583" s="13" t="s">
        <v>195</v>
      </c>
      <c r="AX583" s="13" t="s">
        <v>71</v>
      </c>
      <c r="AY583" s="244" t="s">
        <v>182</v>
      </c>
    </row>
    <row r="584" s="14" customFormat="1">
      <c r="A584" s="14"/>
      <c r="B584" s="245"/>
      <c r="C584" s="246"/>
      <c r="D584" s="236" t="s">
        <v>193</v>
      </c>
      <c r="E584" s="247" t="s">
        <v>19</v>
      </c>
      <c r="F584" s="248" t="s">
        <v>12718</v>
      </c>
      <c r="G584" s="246"/>
      <c r="H584" s="249">
        <v>20.399999999999999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193</v>
      </c>
      <c r="AU584" s="255" t="s">
        <v>80</v>
      </c>
      <c r="AV584" s="14" t="s">
        <v>80</v>
      </c>
      <c r="AW584" s="14" t="s">
        <v>195</v>
      </c>
      <c r="AX584" s="14" t="s">
        <v>71</v>
      </c>
      <c r="AY584" s="255" t="s">
        <v>182</v>
      </c>
    </row>
    <row r="585" s="14" customFormat="1">
      <c r="A585" s="14"/>
      <c r="B585" s="245"/>
      <c r="C585" s="246"/>
      <c r="D585" s="236" t="s">
        <v>193</v>
      </c>
      <c r="E585" s="247" t="s">
        <v>19</v>
      </c>
      <c r="F585" s="248" t="s">
        <v>12719</v>
      </c>
      <c r="G585" s="246"/>
      <c r="H585" s="249">
        <v>145.464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193</v>
      </c>
      <c r="AU585" s="255" t="s">
        <v>80</v>
      </c>
      <c r="AV585" s="14" t="s">
        <v>80</v>
      </c>
      <c r="AW585" s="14" t="s">
        <v>195</v>
      </c>
      <c r="AX585" s="14" t="s">
        <v>71</v>
      </c>
      <c r="AY585" s="255" t="s">
        <v>182</v>
      </c>
    </row>
    <row r="586" s="14" customFormat="1">
      <c r="A586" s="14"/>
      <c r="B586" s="245"/>
      <c r="C586" s="246"/>
      <c r="D586" s="236" t="s">
        <v>193</v>
      </c>
      <c r="E586" s="247" t="s">
        <v>19</v>
      </c>
      <c r="F586" s="248" t="s">
        <v>12339</v>
      </c>
      <c r="G586" s="246"/>
      <c r="H586" s="249">
        <v>66.231000000000009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193</v>
      </c>
      <c r="AU586" s="255" t="s">
        <v>80</v>
      </c>
      <c r="AV586" s="14" t="s">
        <v>80</v>
      </c>
      <c r="AW586" s="14" t="s">
        <v>195</v>
      </c>
      <c r="AX586" s="14" t="s">
        <v>71</v>
      </c>
      <c r="AY586" s="255" t="s">
        <v>182</v>
      </c>
    </row>
    <row r="587" s="14" customFormat="1">
      <c r="A587" s="14"/>
      <c r="B587" s="245"/>
      <c r="C587" s="246"/>
      <c r="D587" s="236" t="s">
        <v>193</v>
      </c>
      <c r="E587" s="247" t="s">
        <v>19</v>
      </c>
      <c r="F587" s="248" t="s">
        <v>12341</v>
      </c>
      <c r="G587" s="246"/>
      <c r="H587" s="249">
        <v>-3.9149999999999996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193</v>
      </c>
      <c r="AU587" s="255" t="s">
        <v>80</v>
      </c>
      <c r="AV587" s="14" t="s">
        <v>80</v>
      </c>
      <c r="AW587" s="14" t="s">
        <v>195</v>
      </c>
      <c r="AX587" s="14" t="s">
        <v>71</v>
      </c>
      <c r="AY587" s="255" t="s">
        <v>182</v>
      </c>
    </row>
    <row r="588" s="14" customFormat="1">
      <c r="A588" s="14"/>
      <c r="B588" s="245"/>
      <c r="C588" s="246"/>
      <c r="D588" s="236" t="s">
        <v>193</v>
      </c>
      <c r="E588" s="247" t="s">
        <v>19</v>
      </c>
      <c r="F588" s="248" t="s">
        <v>12342</v>
      </c>
      <c r="G588" s="246"/>
      <c r="H588" s="249">
        <v>4.6799999999999997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193</v>
      </c>
      <c r="AU588" s="255" t="s">
        <v>80</v>
      </c>
      <c r="AV588" s="14" t="s">
        <v>80</v>
      </c>
      <c r="AW588" s="14" t="s">
        <v>195</v>
      </c>
      <c r="AX588" s="14" t="s">
        <v>71</v>
      </c>
      <c r="AY588" s="255" t="s">
        <v>182</v>
      </c>
    </row>
    <row r="589" s="13" customFormat="1">
      <c r="A589" s="13"/>
      <c r="B589" s="234"/>
      <c r="C589" s="235"/>
      <c r="D589" s="236" t="s">
        <v>193</v>
      </c>
      <c r="E589" s="237" t="s">
        <v>19</v>
      </c>
      <c r="F589" s="238" t="s">
        <v>12343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193</v>
      </c>
      <c r="AU589" s="244" t="s">
        <v>80</v>
      </c>
      <c r="AV589" s="13" t="s">
        <v>78</v>
      </c>
      <c r="AW589" s="13" t="s">
        <v>195</v>
      </c>
      <c r="AX589" s="13" t="s">
        <v>71</v>
      </c>
      <c r="AY589" s="244" t="s">
        <v>182</v>
      </c>
    </row>
    <row r="590" s="14" customFormat="1">
      <c r="A590" s="14"/>
      <c r="B590" s="245"/>
      <c r="C590" s="246"/>
      <c r="D590" s="236" t="s">
        <v>193</v>
      </c>
      <c r="E590" s="247" t="s">
        <v>19</v>
      </c>
      <c r="F590" s="248" t="s">
        <v>12720</v>
      </c>
      <c r="G590" s="246"/>
      <c r="H590" s="249">
        <v>90.194000000000003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193</v>
      </c>
      <c r="AU590" s="255" t="s">
        <v>80</v>
      </c>
      <c r="AV590" s="14" t="s">
        <v>80</v>
      </c>
      <c r="AW590" s="14" t="s">
        <v>195</v>
      </c>
      <c r="AX590" s="14" t="s">
        <v>71</v>
      </c>
      <c r="AY590" s="255" t="s">
        <v>182</v>
      </c>
    </row>
    <row r="591" s="2" customFormat="1" ht="24.15" customHeight="1">
      <c r="A591" s="41"/>
      <c r="B591" s="42"/>
      <c r="C591" s="216" t="s">
        <v>1003</v>
      </c>
      <c r="D591" s="216" t="s">
        <v>184</v>
      </c>
      <c r="E591" s="217" t="s">
        <v>12721</v>
      </c>
      <c r="F591" s="218" t="s">
        <v>12722</v>
      </c>
      <c r="G591" s="219" t="s">
        <v>283</v>
      </c>
      <c r="H591" s="220">
        <v>121.057</v>
      </c>
      <c r="I591" s="221"/>
      <c r="J591" s="222">
        <f>ROUND(I591*H591,2)</f>
        <v>0</v>
      </c>
      <c r="K591" s="218" t="s">
        <v>188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0.00025999999999999998</v>
      </c>
      <c r="R591" s="225">
        <f>Q591*H591</f>
        <v>0.031474820000000001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184</v>
      </c>
      <c r="AU591" s="227" t="s">
        <v>80</v>
      </c>
      <c r="AY591" s="20" t="s">
        <v>182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12723</v>
      </c>
    </row>
    <row r="592" s="2" customFormat="1">
      <c r="A592" s="41"/>
      <c r="B592" s="42"/>
      <c r="C592" s="43"/>
      <c r="D592" s="229" t="s">
        <v>191</v>
      </c>
      <c r="E592" s="43"/>
      <c r="F592" s="230" t="s">
        <v>12724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191</v>
      </c>
      <c r="AU592" s="20" t="s">
        <v>80</v>
      </c>
    </row>
    <row r="593" s="14" customFormat="1">
      <c r="A593" s="14"/>
      <c r="B593" s="245"/>
      <c r="C593" s="246"/>
      <c r="D593" s="236" t="s">
        <v>193</v>
      </c>
      <c r="E593" s="247" t="s">
        <v>19</v>
      </c>
      <c r="F593" s="248" t="s">
        <v>12725</v>
      </c>
      <c r="G593" s="246"/>
      <c r="H593" s="249">
        <v>121.05700000000002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193</v>
      </c>
      <c r="AU593" s="255" t="s">
        <v>80</v>
      </c>
      <c r="AV593" s="14" t="s">
        <v>80</v>
      </c>
      <c r="AW593" s="14" t="s">
        <v>195</v>
      </c>
      <c r="AX593" s="14" t="s">
        <v>71</v>
      </c>
      <c r="AY593" s="255" t="s">
        <v>182</v>
      </c>
    </row>
    <row r="594" s="2" customFormat="1" ht="44.25" customHeight="1">
      <c r="A594" s="41"/>
      <c r="B594" s="42"/>
      <c r="C594" s="216" t="s">
        <v>1009</v>
      </c>
      <c r="D594" s="216" t="s">
        <v>184</v>
      </c>
      <c r="E594" s="217" t="s">
        <v>12726</v>
      </c>
      <c r="F594" s="218" t="s">
        <v>12727</v>
      </c>
      <c r="G594" s="219" t="s">
        <v>425</v>
      </c>
      <c r="H594" s="220">
        <v>28</v>
      </c>
      <c r="I594" s="221"/>
      <c r="J594" s="222">
        <f>ROUND(I594*H594,2)</f>
        <v>0</v>
      </c>
      <c r="K594" s="218" t="s">
        <v>188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184</v>
      </c>
      <c r="AU594" s="227" t="s">
        <v>80</v>
      </c>
      <c r="AY594" s="20" t="s">
        <v>182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12728</v>
      </c>
    </row>
    <row r="595" s="2" customFormat="1">
      <c r="A595" s="41"/>
      <c r="B595" s="42"/>
      <c r="C595" s="43"/>
      <c r="D595" s="229" t="s">
        <v>191</v>
      </c>
      <c r="E595" s="43"/>
      <c r="F595" s="230" t="s">
        <v>12729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191</v>
      </c>
      <c r="AU595" s="20" t="s">
        <v>80</v>
      </c>
    </row>
    <row r="596" s="13" customFormat="1">
      <c r="A596" s="13"/>
      <c r="B596" s="234"/>
      <c r="C596" s="235"/>
      <c r="D596" s="236" t="s">
        <v>193</v>
      </c>
      <c r="E596" s="237" t="s">
        <v>19</v>
      </c>
      <c r="F596" s="238" t="s">
        <v>12730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193</v>
      </c>
      <c r="AU596" s="244" t="s">
        <v>80</v>
      </c>
      <c r="AV596" s="13" t="s">
        <v>78</v>
      </c>
      <c r="AW596" s="13" t="s">
        <v>195</v>
      </c>
      <c r="AX596" s="13" t="s">
        <v>71</v>
      </c>
      <c r="AY596" s="244" t="s">
        <v>182</v>
      </c>
    </row>
    <row r="597" s="14" customFormat="1">
      <c r="A597" s="14"/>
      <c r="B597" s="245"/>
      <c r="C597" s="246"/>
      <c r="D597" s="236" t="s">
        <v>193</v>
      </c>
      <c r="E597" s="247" t="s">
        <v>19</v>
      </c>
      <c r="F597" s="248" t="s">
        <v>12731</v>
      </c>
      <c r="G597" s="246"/>
      <c r="H597" s="249">
        <v>6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193</v>
      </c>
      <c r="AU597" s="255" t="s">
        <v>80</v>
      </c>
      <c r="AV597" s="14" t="s">
        <v>80</v>
      </c>
      <c r="AW597" s="14" t="s">
        <v>195</v>
      </c>
      <c r="AX597" s="14" t="s">
        <v>71</v>
      </c>
      <c r="AY597" s="255" t="s">
        <v>182</v>
      </c>
    </row>
    <row r="598" s="13" customFormat="1">
      <c r="A598" s="13"/>
      <c r="B598" s="234"/>
      <c r="C598" s="235"/>
      <c r="D598" s="236" t="s">
        <v>193</v>
      </c>
      <c r="E598" s="237" t="s">
        <v>19</v>
      </c>
      <c r="F598" s="238" t="s">
        <v>12732</v>
      </c>
      <c r="G598" s="235"/>
      <c r="H598" s="237" t="s">
        <v>19</v>
      </c>
      <c r="I598" s="239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193</v>
      </c>
      <c r="AU598" s="244" t="s">
        <v>80</v>
      </c>
      <c r="AV598" s="13" t="s">
        <v>78</v>
      </c>
      <c r="AW598" s="13" t="s">
        <v>195</v>
      </c>
      <c r="AX598" s="13" t="s">
        <v>71</v>
      </c>
      <c r="AY598" s="244" t="s">
        <v>182</v>
      </c>
    </row>
    <row r="599" s="14" customFormat="1">
      <c r="A599" s="14"/>
      <c r="B599" s="245"/>
      <c r="C599" s="246"/>
      <c r="D599" s="236" t="s">
        <v>193</v>
      </c>
      <c r="E599" s="247" t="s">
        <v>19</v>
      </c>
      <c r="F599" s="248" t="s">
        <v>12733</v>
      </c>
      <c r="G599" s="246"/>
      <c r="H599" s="249">
        <v>1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193</v>
      </c>
      <c r="AU599" s="255" t="s">
        <v>80</v>
      </c>
      <c r="AV599" s="14" t="s">
        <v>80</v>
      </c>
      <c r="AW599" s="14" t="s">
        <v>195</v>
      </c>
      <c r="AX599" s="14" t="s">
        <v>71</v>
      </c>
      <c r="AY599" s="255" t="s">
        <v>182</v>
      </c>
    </row>
    <row r="600" s="14" customFormat="1">
      <c r="A600" s="14"/>
      <c r="B600" s="245"/>
      <c r="C600" s="246"/>
      <c r="D600" s="236" t="s">
        <v>193</v>
      </c>
      <c r="E600" s="247" t="s">
        <v>19</v>
      </c>
      <c r="F600" s="248" t="s">
        <v>12734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193</v>
      </c>
      <c r="AU600" s="255" t="s">
        <v>80</v>
      </c>
      <c r="AV600" s="14" t="s">
        <v>80</v>
      </c>
      <c r="AW600" s="14" t="s">
        <v>195</v>
      </c>
      <c r="AX600" s="14" t="s">
        <v>71</v>
      </c>
      <c r="AY600" s="255" t="s">
        <v>182</v>
      </c>
    </row>
    <row r="601" s="14" customFormat="1">
      <c r="A601" s="14"/>
      <c r="B601" s="245"/>
      <c r="C601" s="246"/>
      <c r="D601" s="236" t="s">
        <v>193</v>
      </c>
      <c r="E601" s="247" t="s">
        <v>19</v>
      </c>
      <c r="F601" s="248" t="s">
        <v>12735</v>
      </c>
      <c r="G601" s="246"/>
      <c r="H601" s="249">
        <v>20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193</v>
      </c>
      <c r="AU601" s="255" t="s">
        <v>80</v>
      </c>
      <c r="AV601" s="14" t="s">
        <v>80</v>
      </c>
      <c r="AW601" s="14" t="s">
        <v>195</v>
      </c>
      <c r="AX601" s="14" t="s">
        <v>71</v>
      </c>
      <c r="AY601" s="255" t="s">
        <v>182</v>
      </c>
    </row>
    <row r="602" s="2" customFormat="1" ht="21.75" customHeight="1">
      <c r="A602" s="41"/>
      <c r="B602" s="42"/>
      <c r="C602" s="278" t="s">
        <v>1014</v>
      </c>
      <c r="D602" s="278" t="s">
        <v>296</v>
      </c>
      <c r="E602" s="279" t="s">
        <v>12736</v>
      </c>
      <c r="F602" s="280" t="s">
        <v>12737</v>
      </c>
      <c r="G602" s="281" t="s">
        <v>425</v>
      </c>
      <c r="H602" s="282">
        <v>7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0.0022000000000000001</v>
      </c>
      <c r="R602" s="225">
        <f>Q602*H602</f>
        <v>0.015400000000000001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410</v>
      </c>
      <c r="AT602" s="227" t="s">
        <v>296</v>
      </c>
      <c r="AU602" s="227" t="s">
        <v>80</v>
      </c>
      <c r="AY602" s="20" t="s">
        <v>182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308</v>
      </c>
      <c r="BM602" s="227" t="s">
        <v>12738</v>
      </c>
    </row>
    <row r="603" s="2" customFormat="1" ht="16.5" customHeight="1">
      <c r="A603" s="41"/>
      <c r="B603" s="42"/>
      <c r="C603" s="278" t="s">
        <v>1025</v>
      </c>
      <c r="D603" s="278" t="s">
        <v>296</v>
      </c>
      <c r="E603" s="279" t="s">
        <v>12739</v>
      </c>
      <c r="F603" s="280" t="s">
        <v>12740</v>
      </c>
      <c r="G603" s="281" t="s">
        <v>425</v>
      </c>
      <c r="H603" s="282">
        <v>1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0.00020000000000000001</v>
      </c>
      <c r="R603" s="225">
        <f>Q603*H603</f>
        <v>0.00020000000000000001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182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12741</v>
      </c>
    </row>
    <row r="604" s="14" customFormat="1">
      <c r="A604" s="14"/>
      <c r="B604" s="245"/>
      <c r="C604" s="246"/>
      <c r="D604" s="236" t="s">
        <v>193</v>
      </c>
      <c r="E604" s="247" t="s">
        <v>19</v>
      </c>
      <c r="F604" s="248" t="s">
        <v>12742</v>
      </c>
      <c r="G604" s="246"/>
      <c r="H604" s="249">
        <v>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193</v>
      </c>
      <c r="AU604" s="255" t="s">
        <v>80</v>
      </c>
      <c r="AV604" s="14" t="s">
        <v>80</v>
      </c>
      <c r="AW604" s="14" t="s">
        <v>195</v>
      </c>
      <c r="AX604" s="14" t="s">
        <v>71</v>
      </c>
      <c r="AY604" s="255" t="s">
        <v>182</v>
      </c>
    </row>
    <row r="605" s="2" customFormat="1" ht="24.15" customHeight="1">
      <c r="A605" s="41"/>
      <c r="B605" s="42"/>
      <c r="C605" s="278" t="s">
        <v>1030</v>
      </c>
      <c r="D605" s="278" t="s">
        <v>296</v>
      </c>
      <c r="E605" s="279" t="s">
        <v>12743</v>
      </c>
      <c r="F605" s="280" t="s">
        <v>12744</v>
      </c>
      <c r="G605" s="281" t="s">
        <v>425</v>
      </c>
      <c r="H605" s="282">
        <v>20</v>
      </c>
      <c r="I605" s="283"/>
      <c r="J605" s="284">
        <f>ROUND(I605*H605,2)</f>
        <v>0</v>
      </c>
      <c r="K605" s="280" t="s">
        <v>188</v>
      </c>
      <c r="L605" s="285"/>
      <c r="M605" s="286" t="s">
        <v>19</v>
      </c>
      <c r="N605" s="287" t="s">
        <v>42</v>
      </c>
      <c r="O605" s="87"/>
      <c r="P605" s="225">
        <f>O605*H605</f>
        <v>0</v>
      </c>
      <c r="Q605" s="225">
        <v>0.002</v>
      </c>
      <c r="R605" s="225">
        <f>Q605*H605</f>
        <v>0.040000000000000001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410</v>
      </c>
      <c r="AT605" s="227" t="s">
        <v>296</v>
      </c>
      <c r="AU605" s="227" t="s">
        <v>80</v>
      </c>
      <c r="AY605" s="20" t="s">
        <v>182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308</v>
      </c>
      <c r="BM605" s="227" t="s">
        <v>12745</v>
      </c>
    </row>
    <row r="606" s="14" customFormat="1">
      <c r="A606" s="14"/>
      <c r="B606" s="245"/>
      <c r="C606" s="246"/>
      <c r="D606" s="236" t="s">
        <v>193</v>
      </c>
      <c r="E606" s="247" t="s">
        <v>19</v>
      </c>
      <c r="F606" s="248" t="s">
        <v>12746</v>
      </c>
      <c r="G606" s="246"/>
      <c r="H606" s="249">
        <v>20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5" t="s">
        <v>193</v>
      </c>
      <c r="AU606" s="255" t="s">
        <v>80</v>
      </c>
      <c r="AV606" s="14" t="s">
        <v>80</v>
      </c>
      <c r="AW606" s="14" t="s">
        <v>195</v>
      </c>
      <c r="AX606" s="14" t="s">
        <v>71</v>
      </c>
      <c r="AY606" s="255" t="s">
        <v>182</v>
      </c>
    </row>
    <row r="607" s="2" customFormat="1" ht="24.15" customHeight="1">
      <c r="A607" s="41"/>
      <c r="B607" s="42"/>
      <c r="C607" s="216" t="s">
        <v>1036</v>
      </c>
      <c r="D607" s="216" t="s">
        <v>184</v>
      </c>
      <c r="E607" s="217" t="s">
        <v>12747</v>
      </c>
      <c r="F607" s="218" t="s">
        <v>12748</v>
      </c>
      <c r="G607" s="219" t="s">
        <v>425</v>
      </c>
      <c r="H607" s="220">
        <v>1</v>
      </c>
      <c r="I607" s="221"/>
      <c r="J607" s="222">
        <f>ROUND(I607*H607,2)</f>
        <v>0</v>
      </c>
      <c r="K607" s="218" t="s">
        <v>188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184</v>
      </c>
      <c r="AU607" s="227" t="s">
        <v>80</v>
      </c>
      <c r="AY607" s="20" t="s">
        <v>182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12749</v>
      </c>
    </row>
    <row r="608" s="2" customFormat="1">
      <c r="A608" s="41"/>
      <c r="B608" s="42"/>
      <c r="C608" s="43"/>
      <c r="D608" s="229" t="s">
        <v>191</v>
      </c>
      <c r="E608" s="43"/>
      <c r="F608" s="230" t="s">
        <v>12750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191</v>
      </c>
      <c r="AU608" s="20" t="s">
        <v>80</v>
      </c>
    </row>
    <row r="609" s="14" customFormat="1">
      <c r="A609" s="14"/>
      <c r="B609" s="245"/>
      <c r="C609" s="246"/>
      <c r="D609" s="236" t="s">
        <v>193</v>
      </c>
      <c r="E609" s="247" t="s">
        <v>19</v>
      </c>
      <c r="F609" s="248" t="s">
        <v>12742</v>
      </c>
      <c r="G609" s="246"/>
      <c r="H609" s="249">
        <v>1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193</v>
      </c>
      <c r="AU609" s="255" t="s">
        <v>80</v>
      </c>
      <c r="AV609" s="14" t="s">
        <v>80</v>
      </c>
      <c r="AW609" s="14" t="s">
        <v>195</v>
      </c>
      <c r="AX609" s="14" t="s">
        <v>71</v>
      </c>
      <c r="AY609" s="255" t="s">
        <v>182</v>
      </c>
    </row>
    <row r="610" s="2" customFormat="1" ht="16.5" customHeight="1">
      <c r="A610" s="41"/>
      <c r="B610" s="42"/>
      <c r="C610" s="278" t="s">
        <v>1043</v>
      </c>
      <c r="D610" s="278" t="s">
        <v>296</v>
      </c>
      <c r="E610" s="279" t="s">
        <v>12751</v>
      </c>
      <c r="F610" s="280" t="s">
        <v>12752</v>
      </c>
      <c r="G610" s="281" t="s">
        <v>425</v>
      </c>
      <c r="H610" s="282">
        <v>1</v>
      </c>
      <c r="I610" s="283"/>
      <c r="J610" s="284">
        <f>ROUND(I610*H610,2)</f>
        <v>0</v>
      </c>
      <c r="K610" s="280" t="s">
        <v>188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0.0022000000000000001</v>
      </c>
      <c r="R610" s="225">
        <f>Q610*H610</f>
        <v>0.0022000000000000001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182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12753</v>
      </c>
    </row>
    <row r="611" s="14" customFormat="1">
      <c r="A611" s="14"/>
      <c r="B611" s="245"/>
      <c r="C611" s="246"/>
      <c r="D611" s="236" t="s">
        <v>193</v>
      </c>
      <c r="E611" s="247" t="s">
        <v>19</v>
      </c>
      <c r="F611" s="248" t="s">
        <v>12754</v>
      </c>
      <c r="G611" s="246"/>
      <c r="H611" s="249">
        <v>6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193</v>
      </c>
      <c r="AU611" s="255" t="s">
        <v>80</v>
      </c>
      <c r="AV611" s="14" t="s">
        <v>80</v>
      </c>
      <c r="AW611" s="14" t="s">
        <v>195</v>
      </c>
      <c r="AX611" s="14" t="s">
        <v>71</v>
      </c>
      <c r="AY611" s="255" t="s">
        <v>182</v>
      </c>
    </row>
    <row r="612" s="14" customFormat="1">
      <c r="A612" s="14"/>
      <c r="B612" s="245"/>
      <c r="C612" s="246"/>
      <c r="D612" s="236" t="s">
        <v>193</v>
      </c>
      <c r="E612" s="247" t="s">
        <v>19</v>
      </c>
      <c r="F612" s="248" t="s">
        <v>12742</v>
      </c>
      <c r="G612" s="246"/>
      <c r="H612" s="249">
        <v>1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193</v>
      </c>
      <c r="AU612" s="255" t="s">
        <v>80</v>
      </c>
      <c r="AV612" s="14" t="s">
        <v>80</v>
      </c>
      <c r="AW612" s="14" t="s">
        <v>195</v>
      </c>
      <c r="AX612" s="14" t="s">
        <v>78</v>
      </c>
      <c r="AY612" s="255" t="s">
        <v>182</v>
      </c>
    </row>
    <row r="613" s="2" customFormat="1" ht="24.15" customHeight="1">
      <c r="A613" s="41"/>
      <c r="B613" s="42"/>
      <c r="C613" s="216" t="s">
        <v>1051</v>
      </c>
      <c r="D613" s="216" t="s">
        <v>184</v>
      </c>
      <c r="E613" s="217" t="s">
        <v>12755</v>
      </c>
      <c r="F613" s="218" t="s">
        <v>12756</v>
      </c>
      <c r="G613" s="219" t="s">
        <v>425</v>
      </c>
      <c r="H613" s="220">
        <v>19</v>
      </c>
      <c r="I613" s="221"/>
      <c r="J613" s="222">
        <f>ROUND(I613*H613,2)</f>
        <v>0</v>
      </c>
      <c r="K613" s="218" t="s">
        <v>188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308</v>
      </c>
      <c r="AT613" s="227" t="s">
        <v>184</v>
      </c>
      <c r="AU613" s="227" t="s">
        <v>80</v>
      </c>
      <c r="AY613" s="20" t="s">
        <v>182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12757</v>
      </c>
    </row>
    <row r="614" s="2" customFormat="1">
      <c r="A614" s="41"/>
      <c r="B614" s="42"/>
      <c r="C614" s="43"/>
      <c r="D614" s="229" t="s">
        <v>191</v>
      </c>
      <c r="E614" s="43"/>
      <c r="F614" s="230" t="s">
        <v>12758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191</v>
      </c>
      <c r="AU614" s="20" t="s">
        <v>80</v>
      </c>
    </row>
    <row r="615" s="14" customFormat="1">
      <c r="A615" s="14"/>
      <c r="B615" s="245"/>
      <c r="C615" s="246"/>
      <c r="D615" s="236" t="s">
        <v>193</v>
      </c>
      <c r="E615" s="247" t="s">
        <v>19</v>
      </c>
      <c r="F615" s="248" t="s">
        <v>12759</v>
      </c>
      <c r="G615" s="246"/>
      <c r="H615" s="249">
        <v>19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193</v>
      </c>
      <c r="AU615" s="255" t="s">
        <v>80</v>
      </c>
      <c r="AV615" s="14" t="s">
        <v>80</v>
      </c>
      <c r="AW615" s="14" t="s">
        <v>195</v>
      </c>
      <c r="AX615" s="14" t="s">
        <v>71</v>
      </c>
      <c r="AY615" s="255" t="s">
        <v>182</v>
      </c>
    </row>
    <row r="616" s="2" customFormat="1" ht="21.75" customHeight="1">
      <c r="A616" s="41"/>
      <c r="B616" s="42"/>
      <c r="C616" s="278" t="s">
        <v>1056</v>
      </c>
      <c r="D616" s="278" t="s">
        <v>296</v>
      </c>
      <c r="E616" s="279" t="s">
        <v>12760</v>
      </c>
      <c r="F616" s="280" t="s">
        <v>12761</v>
      </c>
      <c r="G616" s="281" t="s">
        <v>425</v>
      </c>
      <c r="H616" s="282">
        <v>19</v>
      </c>
      <c r="I616" s="283"/>
      <c r="J616" s="284">
        <f>ROUND(I616*H616,2)</f>
        <v>0</v>
      </c>
      <c r="K616" s="280" t="s">
        <v>19</v>
      </c>
      <c r="L616" s="285"/>
      <c r="M616" s="286" t="s">
        <v>19</v>
      </c>
      <c r="N616" s="287" t="s">
        <v>42</v>
      </c>
      <c r="O616" s="87"/>
      <c r="P616" s="225">
        <f>O616*H616</f>
        <v>0</v>
      </c>
      <c r="Q616" s="225">
        <v>0.0071999999999999998</v>
      </c>
      <c r="R616" s="225">
        <f>Q616*H616</f>
        <v>0.13680000000000001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410</v>
      </c>
      <c r="AT616" s="227" t="s">
        <v>296</v>
      </c>
      <c r="AU616" s="227" t="s">
        <v>80</v>
      </c>
      <c r="AY616" s="20" t="s">
        <v>182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308</v>
      </c>
      <c r="BM616" s="227" t="s">
        <v>12762</v>
      </c>
    </row>
    <row r="617" s="2" customFormat="1" ht="24.15" customHeight="1">
      <c r="A617" s="41"/>
      <c r="B617" s="42"/>
      <c r="C617" s="216" t="s">
        <v>1061</v>
      </c>
      <c r="D617" s="216" t="s">
        <v>184</v>
      </c>
      <c r="E617" s="217" t="s">
        <v>12763</v>
      </c>
      <c r="F617" s="218" t="s">
        <v>12764</v>
      </c>
      <c r="G617" s="219" t="s">
        <v>425</v>
      </c>
      <c r="H617" s="220">
        <v>10</v>
      </c>
      <c r="I617" s="221"/>
      <c r="J617" s="222">
        <f>ROUND(I617*H617,2)</f>
        <v>0</v>
      </c>
      <c r="K617" s="218" t="s">
        <v>188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308</v>
      </c>
      <c r="AT617" s="227" t="s">
        <v>184</v>
      </c>
      <c r="AU617" s="227" t="s">
        <v>80</v>
      </c>
      <c r="AY617" s="20" t="s">
        <v>182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12765</v>
      </c>
    </row>
    <row r="618" s="2" customFormat="1">
      <c r="A618" s="41"/>
      <c r="B618" s="42"/>
      <c r="C618" s="43"/>
      <c r="D618" s="229" t="s">
        <v>191</v>
      </c>
      <c r="E618" s="43"/>
      <c r="F618" s="230" t="s">
        <v>12766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191</v>
      </c>
      <c r="AU618" s="20" t="s">
        <v>80</v>
      </c>
    </row>
    <row r="619" s="14" customFormat="1">
      <c r="A619" s="14"/>
      <c r="B619" s="245"/>
      <c r="C619" s="246"/>
      <c r="D619" s="236" t="s">
        <v>193</v>
      </c>
      <c r="E619" s="247" t="s">
        <v>19</v>
      </c>
      <c r="F619" s="248" t="s">
        <v>12767</v>
      </c>
      <c r="G619" s="246"/>
      <c r="H619" s="249">
        <v>7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193</v>
      </c>
      <c r="AU619" s="255" t="s">
        <v>80</v>
      </c>
      <c r="AV619" s="14" t="s">
        <v>80</v>
      </c>
      <c r="AW619" s="14" t="s">
        <v>195</v>
      </c>
      <c r="AX619" s="14" t="s">
        <v>71</v>
      </c>
      <c r="AY619" s="255" t="s">
        <v>182</v>
      </c>
    </row>
    <row r="620" s="14" customFormat="1">
      <c r="A620" s="14"/>
      <c r="B620" s="245"/>
      <c r="C620" s="246"/>
      <c r="D620" s="236" t="s">
        <v>193</v>
      </c>
      <c r="E620" s="247" t="s">
        <v>19</v>
      </c>
      <c r="F620" s="248" t="s">
        <v>12768</v>
      </c>
      <c r="G620" s="246"/>
      <c r="H620" s="249">
        <v>3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193</v>
      </c>
      <c r="AU620" s="255" t="s">
        <v>80</v>
      </c>
      <c r="AV620" s="14" t="s">
        <v>80</v>
      </c>
      <c r="AW620" s="14" t="s">
        <v>195</v>
      </c>
      <c r="AX620" s="14" t="s">
        <v>71</v>
      </c>
      <c r="AY620" s="255" t="s">
        <v>182</v>
      </c>
    </row>
    <row r="621" s="2" customFormat="1" ht="37.8" customHeight="1">
      <c r="A621" s="41"/>
      <c r="B621" s="42"/>
      <c r="C621" s="278" t="s">
        <v>1067</v>
      </c>
      <c r="D621" s="278" t="s">
        <v>296</v>
      </c>
      <c r="E621" s="279" t="s">
        <v>12769</v>
      </c>
      <c r="F621" s="280" t="s">
        <v>12770</v>
      </c>
      <c r="G621" s="281" t="s">
        <v>2054</v>
      </c>
      <c r="H621" s="282">
        <v>10</v>
      </c>
      <c r="I621" s="283"/>
      <c r="J621" s="284">
        <f>ROUND(I621*H621,2)</f>
        <v>0</v>
      </c>
      <c r="K621" s="280" t="s">
        <v>188</v>
      </c>
      <c r="L621" s="285"/>
      <c r="M621" s="286" t="s">
        <v>19</v>
      </c>
      <c r="N621" s="287" t="s">
        <v>42</v>
      </c>
      <c r="O621" s="87"/>
      <c r="P621" s="225">
        <f>O621*H621</f>
        <v>0</v>
      </c>
      <c r="Q621" s="225">
        <v>0.0076</v>
      </c>
      <c r="R621" s="225">
        <f>Q621*H621</f>
        <v>0.075999999999999998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410</v>
      </c>
      <c r="AT621" s="227" t="s">
        <v>296</v>
      </c>
      <c r="AU621" s="227" t="s">
        <v>80</v>
      </c>
      <c r="AY621" s="20" t="s">
        <v>182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308</v>
      </c>
      <c r="BM621" s="227" t="s">
        <v>12771</v>
      </c>
    </row>
    <row r="622" s="2" customFormat="1" ht="24.15" customHeight="1">
      <c r="A622" s="41"/>
      <c r="B622" s="42"/>
      <c r="C622" s="216" t="s">
        <v>1071</v>
      </c>
      <c r="D622" s="216" t="s">
        <v>184</v>
      </c>
      <c r="E622" s="217" t="s">
        <v>12772</v>
      </c>
      <c r="F622" s="218" t="s">
        <v>12773</v>
      </c>
      <c r="G622" s="219" t="s">
        <v>425</v>
      </c>
      <c r="H622" s="220">
        <v>922</v>
      </c>
      <c r="I622" s="221"/>
      <c r="J622" s="222">
        <f>ROUND(I622*H622,2)</f>
        <v>0</v>
      </c>
      <c r="K622" s="218" t="s">
        <v>188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</v>
      </c>
      <c r="R622" s="225">
        <f>Q622*H622</f>
        <v>0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184</v>
      </c>
      <c r="AU622" s="227" t="s">
        <v>80</v>
      </c>
      <c r="AY622" s="20" t="s">
        <v>182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12774</v>
      </c>
    </row>
    <row r="623" s="2" customFormat="1">
      <c r="A623" s="41"/>
      <c r="B623" s="42"/>
      <c r="C623" s="43"/>
      <c r="D623" s="229" t="s">
        <v>191</v>
      </c>
      <c r="E623" s="43"/>
      <c r="F623" s="230" t="s">
        <v>12775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191</v>
      </c>
      <c r="AU623" s="20" t="s">
        <v>80</v>
      </c>
    </row>
    <row r="624" s="14" customFormat="1">
      <c r="A624" s="14"/>
      <c r="B624" s="245"/>
      <c r="C624" s="246"/>
      <c r="D624" s="236" t="s">
        <v>193</v>
      </c>
      <c r="E624" s="247" t="s">
        <v>19</v>
      </c>
      <c r="F624" s="248" t="s">
        <v>12776</v>
      </c>
      <c r="G624" s="246"/>
      <c r="H624" s="249">
        <v>759.99940000000004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193</v>
      </c>
      <c r="AU624" s="255" t="s">
        <v>80</v>
      </c>
      <c r="AV624" s="14" t="s">
        <v>80</v>
      </c>
      <c r="AW624" s="14" t="s">
        <v>195</v>
      </c>
      <c r="AX624" s="14" t="s">
        <v>71</v>
      </c>
      <c r="AY624" s="255" t="s">
        <v>182</v>
      </c>
    </row>
    <row r="625" s="14" customFormat="1">
      <c r="A625" s="14"/>
      <c r="B625" s="245"/>
      <c r="C625" s="246"/>
      <c r="D625" s="236" t="s">
        <v>193</v>
      </c>
      <c r="E625" s="247" t="s">
        <v>19</v>
      </c>
      <c r="F625" s="248" t="s">
        <v>12777</v>
      </c>
      <c r="G625" s="246"/>
      <c r="H625" s="249">
        <v>162.00020000000001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193</v>
      </c>
      <c r="AU625" s="255" t="s">
        <v>80</v>
      </c>
      <c r="AV625" s="14" t="s">
        <v>80</v>
      </c>
      <c r="AW625" s="14" t="s">
        <v>195</v>
      </c>
      <c r="AX625" s="14" t="s">
        <v>71</v>
      </c>
      <c r="AY625" s="255" t="s">
        <v>182</v>
      </c>
    </row>
    <row r="626" s="2" customFormat="1" ht="16.5" customHeight="1">
      <c r="A626" s="41"/>
      <c r="B626" s="42"/>
      <c r="C626" s="278" t="s">
        <v>1077</v>
      </c>
      <c r="D626" s="278" t="s">
        <v>296</v>
      </c>
      <c r="E626" s="279" t="s">
        <v>12778</v>
      </c>
      <c r="F626" s="280" t="s">
        <v>12779</v>
      </c>
      <c r="G626" s="281" t="s">
        <v>425</v>
      </c>
      <c r="H626" s="282">
        <v>922</v>
      </c>
      <c r="I626" s="283"/>
      <c r="J626" s="284">
        <f>ROUND(I626*H626,2)</f>
        <v>0</v>
      </c>
      <c r="K626" s="280" t="s">
        <v>188</v>
      </c>
      <c r="L626" s="285"/>
      <c r="M626" s="286" t="s">
        <v>19</v>
      </c>
      <c r="N626" s="287" t="s">
        <v>42</v>
      </c>
      <c r="O626" s="87"/>
      <c r="P626" s="225">
        <f>O626*H626</f>
        <v>0</v>
      </c>
      <c r="Q626" s="225">
        <v>0.00022000000000000001</v>
      </c>
      <c r="R626" s="225">
        <f>Q626*H626</f>
        <v>0.20284000000000002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410</v>
      </c>
      <c r="AT626" s="227" t="s">
        <v>296</v>
      </c>
      <c r="AU626" s="227" t="s">
        <v>80</v>
      </c>
      <c r="AY626" s="20" t="s">
        <v>182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308</v>
      </c>
      <c r="BM626" s="227" t="s">
        <v>12780</v>
      </c>
    </row>
    <row r="627" s="14" customFormat="1">
      <c r="A627" s="14"/>
      <c r="B627" s="245"/>
      <c r="C627" s="246"/>
      <c r="D627" s="236" t="s">
        <v>193</v>
      </c>
      <c r="E627" s="247" t="s">
        <v>19</v>
      </c>
      <c r="F627" s="248" t="s">
        <v>12781</v>
      </c>
      <c r="G627" s="246"/>
      <c r="H627" s="249">
        <v>760.00040000000001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193</v>
      </c>
      <c r="AU627" s="255" t="s">
        <v>80</v>
      </c>
      <c r="AV627" s="14" t="s">
        <v>80</v>
      </c>
      <c r="AW627" s="14" t="s">
        <v>195</v>
      </c>
      <c r="AX627" s="14" t="s">
        <v>71</v>
      </c>
      <c r="AY627" s="255" t="s">
        <v>182</v>
      </c>
    </row>
    <row r="628" s="14" customFormat="1">
      <c r="A628" s="14"/>
      <c r="B628" s="245"/>
      <c r="C628" s="246"/>
      <c r="D628" s="236" t="s">
        <v>193</v>
      </c>
      <c r="E628" s="247" t="s">
        <v>19</v>
      </c>
      <c r="F628" s="248" t="s">
        <v>12782</v>
      </c>
      <c r="G628" s="246"/>
      <c r="H628" s="249">
        <v>162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193</v>
      </c>
      <c r="AU628" s="255" t="s">
        <v>80</v>
      </c>
      <c r="AV628" s="14" t="s">
        <v>80</v>
      </c>
      <c r="AW628" s="14" t="s">
        <v>195</v>
      </c>
      <c r="AX628" s="14" t="s">
        <v>71</v>
      </c>
      <c r="AY628" s="255" t="s">
        <v>182</v>
      </c>
    </row>
    <row r="629" s="2" customFormat="1" ht="24.15" customHeight="1">
      <c r="A629" s="41"/>
      <c r="B629" s="42"/>
      <c r="C629" s="216" t="s">
        <v>1086</v>
      </c>
      <c r="D629" s="216" t="s">
        <v>184</v>
      </c>
      <c r="E629" s="217" t="s">
        <v>12783</v>
      </c>
      <c r="F629" s="218" t="s">
        <v>12784</v>
      </c>
      <c r="G629" s="219" t="s">
        <v>425</v>
      </c>
      <c r="H629" s="220">
        <v>4</v>
      </c>
      <c r="I629" s="221"/>
      <c r="J629" s="222">
        <f>ROUND(I629*H629,2)</f>
        <v>0</v>
      </c>
      <c r="K629" s="218" t="s">
        <v>188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308</v>
      </c>
      <c r="AT629" s="227" t="s">
        <v>184</v>
      </c>
      <c r="AU629" s="227" t="s">
        <v>80</v>
      </c>
      <c r="AY629" s="20" t="s">
        <v>182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308</v>
      </c>
      <c r="BM629" s="227" t="s">
        <v>12785</v>
      </c>
    </row>
    <row r="630" s="2" customFormat="1">
      <c r="A630" s="41"/>
      <c r="B630" s="42"/>
      <c r="C630" s="43"/>
      <c r="D630" s="229" t="s">
        <v>191</v>
      </c>
      <c r="E630" s="43"/>
      <c r="F630" s="230" t="s">
        <v>12786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191</v>
      </c>
      <c r="AU630" s="20" t="s">
        <v>80</v>
      </c>
    </row>
    <row r="631" s="14" customFormat="1">
      <c r="A631" s="14"/>
      <c r="B631" s="245"/>
      <c r="C631" s="246"/>
      <c r="D631" s="236" t="s">
        <v>193</v>
      </c>
      <c r="E631" s="247" t="s">
        <v>19</v>
      </c>
      <c r="F631" s="248" t="s">
        <v>12787</v>
      </c>
      <c r="G631" s="246"/>
      <c r="H631" s="249">
        <v>2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193</v>
      </c>
      <c r="AU631" s="255" t="s">
        <v>80</v>
      </c>
      <c r="AV631" s="14" t="s">
        <v>80</v>
      </c>
      <c r="AW631" s="14" t="s">
        <v>195</v>
      </c>
      <c r="AX631" s="14" t="s">
        <v>71</v>
      </c>
      <c r="AY631" s="255" t="s">
        <v>182</v>
      </c>
    </row>
    <row r="632" s="14" customFormat="1">
      <c r="A632" s="14"/>
      <c r="B632" s="245"/>
      <c r="C632" s="246"/>
      <c r="D632" s="236" t="s">
        <v>193</v>
      </c>
      <c r="E632" s="247" t="s">
        <v>19</v>
      </c>
      <c r="F632" s="248" t="s">
        <v>12788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193</v>
      </c>
      <c r="AU632" s="255" t="s">
        <v>80</v>
      </c>
      <c r="AV632" s="14" t="s">
        <v>80</v>
      </c>
      <c r="AW632" s="14" t="s">
        <v>195</v>
      </c>
      <c r="AX632" s="14" t="s">
        <v>71</v>
      </c>
      <c r="AY632" s="255" t="s">
        <v>182</v>
      </c>
    </row>
    <row r="633" s="2" customFormat="1" ht="24.15" customHeight="1">
      <c r="A633" s="41"/>
      <c r="B633" s="42"/>
      <c r="C633" s="278" t="s">
        <v>1096</v>
      </c>
      <c r="D633" s="278" t="s">
        <v>296</v>
      </c>
      <c r="E633" s="279" t="s">
        <v>12676</v>
      </c>
      <c r="F633" s="280" t="s">
        <v>12677</v>
      </c>
      <c r="G633" s="281" t="s">
        <v>2054</v>
      </c>
      <c r="H633" s="282">
        <v>4</v>
      </c>
      <c r="I633" s="283"/>
      <c r="J633" s="284">
        <f>ROUND(I633*H633,2)</f>
        <v>0</v>
      </c>
      <c r="K633" s="280" t="s">
        <v>188</v>
      </c>
      <c r="L633" s="285"/>
      <c r="M633" s="286" t="s">
        <v>19</v>
      </c>
      <c r="N633" s="287" t="s">
        <v>42</v>
      </c>
      <c r="O633" s="87"/>
      <c r="P633" s="225">
        <f>O633*H633</f>
        <v>0</v>
      </c>
      <c r="Q633" s="225">
        <v>0.00059999999999999995</v>
      </c>
      <c r="R633" s="225">
        <f>Q633*H633</f>
        <v>0.0023999999999999998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410</v>
      </c>
      <c r="AT633" s="227" t="s">
        <v>296</v>
      </c>
      <c r="AU633" s="227" t="s">
        <v>80</v>
      </c>
      <c r="AY633" s="20" t="s">
        <v>182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308</v>
      </c>
      <c r="BM633" s="227" t="s">
        <v>12789</v>
      </c>
    </row>
    <row r="634" s="2" customFormat="1" ht="24.15" customHeight="1">
      <c r="A634" s="41"/>
      <c r="B634" s="42"/>
      <c r="C634" s="216" t="s">
        <v>1101</v>
      </c>
      <c r="D634" s="216" t="s">
        <v>184</v>
      </c>
      <c r="E634" s="217" t="s">
        <v>12790</v>
      </c>
      <c r="F634" s="218" t="s">
        <v>12791</v>
      </c>
      <c r="G634" s="219" t="s">
        <v>283</v>
      </c>
      <c r="H634" s="220">
        <v>356.416</v>
      </c>
      <c r="I634" s="221"/>
      <c r="J634" s="222">
        <f>ROUND(I634*H634,2)</f>
        <v>0</v>
      </c>
      <c r="K634" s="218" t="s">
        <v>188</v>
      </c>
      <c r="L634" s="47"/>
      <c r="M634" s="223" t="s">
        <v>19</v>
      </c>
      <c r="N634" s="224" t="s">
        <v>42</v>
      </c>
      <c r="O634" s="87"/>
      <c r="P634" s="225">
        <f>O634*H634</f>
        <v>0</v>
      </c>
      <c r="Q634" s="225">
        <v>0</v>
      </c>
      <c r="R634" s="225">
        <f>Q634*H634</f>
        <v>0</v>
      </c>
      <c r="S634" s="225">
        <v>0.00415</v>
      </c>
      <c r="T634" s="226">
        <f>S634*H634</f>
        <v>1.4791264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308</v>
      </c>
      <c r="AT634" s="227" t="s">
        <v>184</v>
      </c>
      <c r="AU634" s="227" t="s">
        <v>80</v>
      </c>
      <c r="AY634" s="20" t="s">
        <v>182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308</v>
      </c>
      <c r="BM634" s="227" t="s">
        <v>12792</v>
      </c>
    </row>
    <row r="635" s="2" customFormat="1">
      <c r="A635" s="41"/>
      <c r="B635" s="42"/>
      <c r="C635" s="43"/>
      <c r="D635" s="229" t="s">
        <v>191</v>
      </c>
      <c r="E635" s="43"/>
      <c r="F635" s="230" t="s">
        <v>12793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191</v>
      </c>
      <c r="AU635" s="20" t="s">
        <v>80</v>
      </c>
    </row>
    <row r="636" s="13" customFormat="1">
      <c r="A636" s="13"/>
      <c r="B636" s="234"/>
      <c r="C636" s="235"/>
      <c r="D636" s="236" t="s">
        <v>193</v>
      </c>
      <c r="E636" s="237" t="s">
        <v>19</v>
      </c>
      <c r="F636" s="238" t="s">
        <v>12794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193</v>
      </c>
      <c r="AU636" s="244" t="s">
        <v>80</v>
      </c>
      <c r="AV636" s="13" t="s">
        <v>78</v>
      </c>
      <c r="AW636" s="13" t="s">
        <v>195</v>
      </c>
      <c r="AX636" s="13" t="s">
        <v>71</v>
      </c>
      <c r="AY636" s="244" t="s">
        <v>182</v>
      </c>
    </row>
    <row r="637" s="14" customFormat="1">
      <c r="A637" s="14"/>
      <c r="B637" s="245"/>
      <c r="C637" s="246"/>
      <c r="D637" s="236" t="s">
        <v>193</v>
      </c>
      <c r="E637" s="247" t="s">
        <v>19</v>
      </c>
      <c r="F637" s="248" t="s">
        <v>12795</v>
      </c>
      <c r="G637" s="246"/>
      <c r="H637" s="249">
        <v>164.08743999999999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193</v>
      </c>
      <c r="AU637" s="255" t="s">
        <v>80</v>
      </c>
      <c r="AV637" s="14" t="s">
        <v>80</v>
      </c>
      <c r="AW637" s="14" t="s">
        <v>195</v>
      </c>
      <c r="AX637" s="14" t="s">
        <v>71</v>
      </c>
      <c r="AY637" s="255" t="s">
        <v>182</v>
      </c>
    </row>
    <row r="638" s="14" customFormat="1">
      <c r="A638" s="14"/>
      <c r="B638" s="245"/>
      <c r="C638" s="246"/>
      <c r="D638" s="236" t="s">
        <v>193</v>
      </c>
      <c r="E638" s="247" t="s">
        <v>19</v>
      </c>
      <c r="F638" s="248" t="s">
        <v>12796</v>
      </c>
      <c r="G638" s="246"/>
      <c r="H638" s="249">
        <v>192.32835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193</v>
      </c>
      <c r="AU638" s="255" t="s">
        <v>80</v>
      </c>
      <c r="AV638" s="14" t="s">
        <v>80</v>
      </c>
      <c r="AW638" s="14" t="s">
        <v>195</v>
      </c>
      <c r="AX638" s="14" t="s">
        <v>71</v>
      </c>
      <c r="AY638" s="255" t="s">
        <v>182</v>
      </c>
    </row>
    <row r="639" s="2" customFormat="1" ht="24.15" customHeight="1">
      <c r="A639" s="41"/>
      <c r="B639" s="42"/>
      <c r="C639" s="216" t="s">
        <v>1108</v>
      </c>
      <c r="D639" s="216" t="s">
        <v>184</v>
      </c>
      <c r="E639" s="217" t="s">
        <v>12797</v>
      </c>
      <c r="F639" s="218" t="s">
        <v>12798</v>
      </c>
      <c r="G639" s="219" t="s">
        <v>304</v>
      </c>
      <c r="H639" s="220">
        <v>20.327999999999999</v>
      </c>
      <c r="I639" s="221"/>
      <c r="J639" s="222">
        <f>ROUND(I639*H639,2)</f>
        <v>0</v>
      </c>
      <c r="K639" s="218" t="s">
        <v>188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</v>
      </c>
      <c r="R639" s="225">
        <f>Q639*H639</f>
        <v>0</v>
      </c>
      <c r="S639" s="225">
        <v>0.00141</v>
      </c>
      <c r="T639" s="226">
        <f>S639*H639</f>
        <v>0.028662480000000001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308</v>
      </c>
      <c r="AT639" s="227" t="s">
        <v>184</v>
      </c>
      <c r="AU639" s="227" t="s">
        <v>80</v>
      </c>
      <c r="AY639" s="20" t="s">
        <v>182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308</v>
      </c>
      <c r="BM639" s="227" t="s">
        <v>12799</v>
      </c>
    </row>
    <row r="640" s="2" customFormat="1">
      <c r="A640" s="41"/>
      <c r="B640" s="42"/>
      <c r="C640" s="43"/>
      <c r="D640" s="229" t="s">
        <v>191</v>
      </c>
      <c r="E640" s="43"/>
      <c r="F640" s="230" t="s">
        <v>12800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191</v>
      </c>
      <c r="AU640" s="20" t="s">
        <v>80</v>
      </c>
    </row>
    <row r="641" s="14" customFormat="1">
      <c r="A641" s="14"/>
      <c r="B641" s="245"/>
      <c r="C641" s="246"/>
      <c r="D641" s="236" t="s">
        <v>193</v>
      </c>
      <c r="E641" s="247" t="s">
        <v>19</v>
      </c>
      <c r="F641" s="248" t="s">
        <v>12801</v>
      </c>
      <c r="G641" s="246"/>
      <c r="H641" s="249">
        <v>20.327999999999999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193</v>
      </c>
      <c r="AU641" s="255" t="s">
        <v>80</v>
      </c>
      <c r="AV641" s="14" t="s">
        <v>80</v>
      </c>
      <c r="AW641" s="14" t="s">
        <v>195</v>
      </c>
      <c r="AX641" s="14" t="s">
        <v>71</v>
      </c>
      <c r="AY641" s="255" t="s">
        <v>182</v>
      </c>
    </row>
    <row r="642" s="2" customFormat="1" ht="24.15" customHeight="1">
      <c r="A642" s="41"/>
      <c r="B642" s="42"/>
      <c r="C642" s="216" t="s">
        <v>1113</v>
      </c>
      <c r="D642" s="216" t="s">
        <v>184</v>
      </c>
      <c r="E642" s="217" t="s">
        <v>12802</v>
      </c>
      <c r="F642" s="218" t="s">
        <v>12803</v>
      </c>
      <c r="G642" s="219" t="s">
        <v>283</v>
      </c>
      <c r="H642" s="220">
        <v>164.08699999999999</v>
      </c>
      <c r="I642" s="221"/>
      <c r="J642" s="222">
        <f>ROUND(I642*H642,2)</f>
        <v>0</v>
      </c>
      <c r="K642" s="218" t="s">
        <v>188</v>
      </c>
      <c r="L642" s="47"/>
      <c r="M642" s="223" t="s">
        <v>19</v>
      </c>
      <c r="N642" s="224" t="s">
        <v>42</v>
      </c>
      <c r="O642" s="87"/>
      <c r="P642" s="225">
        <f>O642*H642</f>
        <v>0</v>
      </c>
      <c r="Q642" s="225">
        <v>0</v>
      </c>
      <c r="R642" s="225">
        <f>Q642*H642</f>
        <v>0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308</v>
      </c>
      <c r="AT642" s="227" t="s">
        <v>184</v>
      </c>
      <c r="AU642" s="227" t="s">
        <v>80</v>
      </c>
      <c r="AY642" s="20" t="s">
        <v>182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308</v>
      </c>
      <c r="BM642" s="227" t="s">
        <v>12804</v>
      </c>
    </row>
    <row r="643" s="2" customFormat="1">
      <c r="A643" s="41"/>
      <c r="B643" s="42"/>
      <c r="C643" s="43"/>
      <c r="D643" s="229" t="s">
        <v>191</v>
      </c>
      <c r="E643" s="43"/>
      <c r="F643" s="230" t="s">
        <v>12805</v>
      </c>
      <c r="G643" s="43"/>
      <c r="H643" s="43"/>
      <c r="I643" s="231"/>
      <c r="J643" s="43"/>
      <c r="K643" s="43"/>
      <c r="L643" s="47"/>
      <c r="M643" s="232"/>
      <c r="N643" s="233"/>
      <c r="O643" s="87"/>
      <c r="P643" s="87"/>
      <c r="Q643" s="87"/>
      <c r="R643" s="87"/>
      <c r="S643" s="87"/>
      <c r="T643" s="88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T643" s="20" t="s">
        <v>191</v>
      </c>
      <c r="AU643" s="20" t="s">
        <v>80</v>
      </c>
    </row>
    <row r="644" s="13" customFormat="1">
      <c r="A644" s="13"/>
      <c r="B644" s="234"/>
      <c r="C644" s="235"/>
      <c r="D644" s="236" t="s">
        <v>193</v>
      </c>
      <c r="E644" s="237" t="s">
        <v>19</v>
      </c>
      <c r="F644" s="238" t="s">
        <v>12794</v>
      </c>
      <c r="G644" s="235"/>
      <c r="H644" s="237" t="s">
        <v>19</v>
      </c>
      <c r="I644" s="239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193</v>
      </c>
      <c r="AU644" s="244" t="s">
        <v>80</v>
      </c>
      <c r="AV644" s="13" t="s">
        <v>78</v>
      </c>
      <c r="AW644" s="13" t="s">
        <v>195</v>
      </c>
      <c r="AX644" s="13" t="s">
        <v>71</v>
      </c>
      <c r="AY644" s="244" t="s">
        <v>182</v>
      </c>
    </row>
    <row r="645" s="14" customFormat="1">
      <c r="A645" s="14"/>
      <c r="B645" s="245"/>
      <c r="C645" s="246"/>
      <c r="D645" s="236" t="s">
        <v>193</v>
      </c>
      <c r="E645" s="247" t="s">
        <v>19</v>
      </c>
      <c r="F645" s="248" t="s">
        <v>12806</v>
      </c>
      <c r="G645" s="246"/>
      <c r="H645" s="249">
        <v>164.08699999999999</v>
      </c>
      <c r="I645" s="250"/>
      <c r="J645" s="246"/>
      <c r="K645" s="246"/>
      <c r="L645" s="251"/>
      <c r="M645" s="252"/>
      <c r="N645" s="253"/>
      <c r="O645" s="253"/>
      <c r="P645" s="253"/>
      <c r="Q645" s="253"/>
      <c r="R645" s="253"/>
      <c r="S645" s="253"/>
      <c r="T645" s="25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5" t="s">
        <v>193</v>
      </c>
      <c r="AU645" s="255" t="s">
        <v>80</v>
      </c>
      <c r="AV645" s="14" t="s">
        <v>80</v>
      </c>
      <c r="AW645" s="14" t="s">
        <v>195</v>
      </c>
      <c r="AX645" s="14" t="s">
        <v>71</v>
      </c>
      <c r="AY645" s="255" t="s">
        <v>182</v>
      </c>
    </row>
    <row r="646" s="2" customFormat="1" ht="24.15" customHeight="1">
      <c r="A646" s="41"/>
      <c r="B646" s="42"/>
      <c r="C646" s="216" t="s">
        <v>1119</v>
      </c>
      <c r="D646" s="216" t="s">
        <v>184</v>
      </c>
      <c r="E646" s="217" t="s">
        <v>12807</v>
      </c>
      <c r="F646" s="218" t="s">
        <v>12808</v>
      </c>
      <c r="G646" s="219" t="s">
        <v>304</v>
      </c>
      <c r="H646" s="220">
        <v>20.327999999999999</v>
      </c>
      <c r="I646" s="221"/>
      <c r="J646" s="222">
        <f>ROUND(I646*H646,2)</f>
        <v>0</v>
      </c>
      <c r="K646" s="218" t="s">
        <v>188</v>
      </c>
      <c r="L646" s="47"/>
      <c r="M646" s="223" t="s">
        <v>19</v>
      </c>
      <c r="N646" s="224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308</v>
      </c>
      <c r="AT646" s="227" t="s">
        <v>184</v>
      </c>
      <c r="AU646" s="227" t="s">
        <v>80</v>
      </c>
      <c r="AY646" s="20" t="s">
        <v>182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308</v>
      </c>
      <c r="BM646" s="227" t="s">
        <v>12809</v>
      </c>
    </row>
    <row r="647" s="2" customFormat="1">
      <c r="A647" s="41"/>
      <c r="B647" s="42"/>
      <c r="C647" s="43"/>
      <c r="D647" s="229" t="s">
        <v>191</v>
      </c>
      <c r="E647" s="43"/>
      <c r="F647" s="230" t="s">
        <v>12810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191</v>
      </c>
      <c r="AU647" s="20" t="s">
        <v>80</v>
      </c>
    </row>
    <row r="648" s="14" customFormat="1">
      <c r="A648" s="14"/>
      <c r="B648" s="245"/>
      <c r="C648" s="246"/>
      <c r="D648" s="236" t="s">
        <v>193</v>
      </c>
      <c r="E648" s="247" t="s">
        <v>19</v>
      </c>
      <c r="F648" s="248" t="s">
        <v>12811</v>
      </c>
      <c r="G648" s="246"/>
      <c r="H648" s="249">
        <v>20.327999999999999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193</v>
      </c>
      <c r="AU648" s="255" t="s">
        <v>80</v>
      </c>
      <c r="AV648" s="14" t="s">
        <v>80</v>
      </c>
      <c r="AW648" s="14" t="s">
        <v>195</v>
      </c>
      <c r="AX648" s="14" t="s">
        <v>71</v>
      </c>
      <c r="AY648" s="255" t="s">
        <v>182</v>
      </c>
    </row>
    <row r="649" s="2" customFormat="1" ht="44.25" customHeight="1">
      <c r="A649" s="41"/>
      <c r="B649" s="42"/>
      <c r="C649" s="216" t="s">
        <v>1127</v>
      </c>
      <c r="D649" s="216" t="s">
        <v>184</v>
      </c>
      <c r="E649" s="217" t="s">
        <v>12812</v>
      </c>
      <c r="F649" s="218" t="s">
        <v>12813</v>
      </c>
      <c r="G649" s="219" t="s">
        <v>283</v>
      </c>
      <c r="H649" s="220">
        <v>319.69799999999998</v>
      </c>
      <c r="I649" s="221"/>
      <c r="J649" s="222">
        <f>ROUND(I649*H649,2)</f>
        <v>0</v>
      </c>
      <c r="K649" s="218" t="s">
        <v>188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1.0000000000000001E-05</v>
      </c>
      <c r="R649" s="225">
        <f>Q649*H649</f>
        <v>0.0031969799999999999</v>
      </c>
      <c r="S649" s="225">
        <v>0</v>
      </c>
      <c r="T649" s="226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308</v>
      </c>
      <c r="AT649" s="227" t="s">
        <v>184</v>
      </c>
      <c r="AU649" s="227" t="s">
        <v>80</v>
      </c>
      <c r="AY649" s="20" t="s">
        <v>182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308</v>
      </c>
      <c r="BM649" s="227" t="s">
        <v>12814</v>
      </c>
    </row>
    <row r="650" s="2" customFormat="1">
      <c r="A650" s="41"/>
      <c r="B650" s="42"/>
      <c r="C650" s="43"/>
      <c r="D650" s="229" t="s">
        <v>191</v>
      </c>
      <c r="E650" s="43"/>
      <c r="F650" s="230" t="s">
        <v>12815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191</v>
      </c>
      <c r="AU650" s="20" t="s">
        <v>80</v>
      </c>
    </row>
    <row r="651" s="14" customFormat="1">
      <c r="A651" s="14"/>
      <c r="B651" s="245"/>
      <c r="C651" s="246"/>
      <c r="D651" s="236" t="s">
        <v>193</v>
      </c>
      <c r="E651" s="247" t="s">
        <v>19</v>
      </c>
      <c r="F651" s="248" t="s">
        <v>12222</v>
      </c>
      <c r="G651" s="246"/>
      <c r="H651" s="249">
        <v>319.69799999999998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193</v>
      </c>
      <c r="AU651" s="255" t="s">
        <v>80</v>
      </c>
      <c r="AV651" s="14" t="s">
        <v>80</v>
      </c>
      <c r="AW651" s="14" t="s">
        <v>195</v>
      </c>
      <c r="AX651" s="14" t="s">
        <v>71</v>
      </c>
      <c r="AY651" s="255" t="s">
        <v>182</v>
      </c>
    </row>
    <row r="652" s="2" customFormat="1" ht="33" customHeight="1">
      <c r="A652" s="41"/>
      <c r="B652" s="42"/>
      <c r="C652" s="278" t="s">
        <v>1132</v>
      </c>
      <c r="D652" s="278" t="s">
        <v>296</v>
      </c>
      <c r="E652" s="279" t="s">
        <v>12816</v>
      </c>
      <c r="F652" s="280" t="s">
        <v>12817</v>
      </c>
      <c r="G652" s="281" t="s">
        <v>283</v>
      </c>
      <c r="H652" s="282">
        <v>351.66800000000001</v>
      </c>
      <c r="I652" s="283"/>
      <c r="J652" s="284">
        <f>ROUND(I652*H652,2)</f>
        <v>0</v>
      </c>
      <c r="K652" s="280" t="s">
        <v>188</v>
      </c>
      <c r="L652" s="285"/>
      <c r="M652" s="286" t="s">
        <v>19</v>
      </c>
      <c r="N652" s="287" t="s">
        <v>42</v>
      </c>
      <c r="O652" s="87"/>
      <c r="P652" s="225">
        <f>O652*H652</f>
        <v>0</v>
      </c>
      <c r="Q652" s="225">
        <v>0.00050000000000000001</v>
      </c>
      <c r="R652" s="225">
        <f>Q652*H652</f>
        <v>0.17583400000000002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410</v>
      </c>
      <c r="AT652" s="227" t="s">
        <v>296</v>
      </c>
      <c r="AU652" s="227" t="s">
        <v>80</v>
      </c>
      <c r="AY652" s="20" t="s">
        <v>182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12818</v>
      </c>
    </row>
    <row r="653" s="14" customFormat="1">
      <c r="A653" s="14"/>
      <c r="B653" s="245"/>
      <c r="C653" s="246"/>
      <c r="D653" s="236" t="s">
        <v>193</v>
      </c>
      <c r="E653" s="246"/>
      <c r="F653" s="248" t="s">
        <v>12819</v>
      </c>
      <c r="G653" s="246"/>
      <c r="H653" s="249">
        <v>351.66800000000001</v>
      </c>
      <c r="I653" s="250"/>
      <c r="J653" s="246"/>
      <c r="K653" s="246"/>
      <c r="L653" s="251"/>
      <c r="M653" s="252"/>
      <c r="N653" s="253"/>
      <c r="O653" s="253"/>
      <c r="P653" s="253"/>
      <c r="Q653" s="253"/>
      <c r="R653" s="253"/>
      <c r="S653" s="253"/>
      <c r="T653" s="25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5" t="s">
        <v>193</v>
      </c>
      <c r="AU653" s="255" t="s">
        <v>80</v>
      </c>
      <c r="AV653" s="14" t="s">
        <v>80</v>
      </c>
      <c r="AW653" s="14" t="s">
        <v>4</v>
      </c>
      <c r="AX653" s="14" t="s">
        <v>78</v>
      </c>
      <c r="AY653" s="255" t="s">
        <v>182</v>
      </c>
    </row>
    <row r="654" s="2" customFormat="1" ht="24.15" customHeight="1">
      <c r="A654" s="41"/>
      <c r="B654" s="42"/>
      <c r="C654" s="216" t="s">
        <v>1138</v>
      </c>
      <c r="D654" s="216" t="s">
        <v>184</v>
      </c>
      <c r="E654" s="217" t="s">
        <v>12820</v>
      </c>
      <c r="F654" s="218" t="s">
        <v>12821</v>
      </c>
      <c r="G654" s="219" t="s">
        <v>304</v>
      </c>
      <c r="H654" s="220">
        <v>332.49799999999999</v>
      </c>
      <c r="I654" s="221"/>
      <c r="J654" s="222">
        <f>ROUND(I654*H654,2)</f>
        <v>0</v>
      </c>
      <c r="K654" s="218" t="s">
        <v>188</v>
      </c>
      <c r="L654" s="47"/>
      <c r="M654" s="223" t="s">
        <v>19</v>
      </c>
      <c r="N654" s="224" t="s">
        <v>42</v>
      </c>
      <c r="O654" s="87"/>
      <c r="P654" s="225">
        <f>O654*H654</f>
        <v>0</v>
      </c>
      <c r="Q654" s="225">
        <v>0</v>
      </c>
      <c r="R654" s="225">
        <f>Q654*H654</f>
        <v>0</v>
      </c>
      <c r="S654" s="225">
        <v>0</v>
      </c>
      <c r="T654" s="226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227" t="s">
        <v>308</v>
      </c>
      <c r="AT654" s="227" t="s">
        <v>184</v>
      </c>
      <c r="AU654" s="227" t="s">
        <v>80</v>
      </c>
      <c r="AY654" s="20" t="s">
        <v>182</v>
      </c>
      <c r="BE654" s="228">
        <f>IF(N654="základní",J654,0)</f>
        <v>0</v>
      </c>
      <c r="BF654" s="228">
        <f>IF(N654="snížená",J654,0)</f>
        <v>0</v>
      </c>
      <c r="BG654" s="228">
        <f>IF(N654="zákl. přenesená",J654,0)</f>
        <v>0</v>
      </c>
      <c r="BH654" s="228">
        <f>IF(N654="sníž. přenesená",J654,0)</f>
        <v>0</v>
      </c>
      <c r="BI654" s="228">
        <f>IF(N654="nulová",J654,0)</f>
        <v>0</v>
      </c>
      <c r="BJ654" s="20" t="s">
        <v>78</v>
      </c>
      <c r="BK654" s="228">
        <f>ROUND(I654*H654,2)</f>
        <v>0</v>
      </c>
      <c r="BL654" s="20" t="s">
        <v>308</v>
      </c>
      <c r="BM654" s="227" t="s">
        <v>12822</v>
      </c>
    </row>
    <row r="655" s="2" customFormat="1">
      <c r="A655" s="41"/>
      <c r="B655" s="42"/>
      <c r="C655" s="43"/>
      <c r="D655" s="229" t="s">
        <v>191</v>
      </c>
      <c r="E655" s="43"/>
      <c r="F655" s="230" t="s">
        <v>12823</v>
      </c>
      <c r="G655" s="43"/>
      <c r="H655" s="43"/>
      <c r="I655" s="231"/>
      <c r="J655" s="43"/>
      <c r="K655" s="43"/>
      <c r="L655" s="47"/>
      <c r="M655" s="232"/>
      <c r="N655" s="233"/>
      <c r="O655" s="87"/>
      <c r="P655" s="87"/>
      <c r="Q655" s="87"/>
      <c r="R655" s="87"/>
      <c r="S655" s="87"/>
      <c r="T655" s="88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0" t="s">
        <v>191</v>
      </c>
      <c r="AU655" s="20" t="s">
        <v>80</v>
      </c>
    </row>
    <row r="656" s="14" customFormat="1">
      <c r="A656" s="14"/>
      <c r="B656" s="245"/>
      <c r="C656" s="246"/>
      <c r="D656" s="236" t="s">
        <v>193</v>
      </c>
      <c r="E656" s="247" t="s">
        <v>19</v>
      </c>
      <c r="F656" s="248" t="s">
        <v>12824</v>
      </c>
      <c r="G656" s="246"/>
      <c r="H656" s="249">
        <v>332.49799999999999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193</v>
      </c>
      <c r="AU656" s="255" t="s">
        <v>80</v>
      </c>
      <c r="AV656" s="14" t="s">
        <v>80</v>
      </c>
      <c r="AW656" s="14" t="s">
        <v>195</v>
      </c>
      <c r="AX656" s="14" t="s">
        <v>71</v>
      </c>
      <c r="AY656" s="255" t="s">
        <v>182</v>
      </c>
    </row>
    <row r="657" s="2" customFormat="1" ht="24.15" customHeight="1">
      <c r="A657" s="41"/>
      <c r="B657" s="42"/>
      <c r="C657" s="278" t="s">
        <v>1144</v>
      </c>
      <c r="D657" s="278" t="s">
        <v>296</v>
      </c>
      <c r="E657" s="279" t="s">
        <v>12825</v>
      </c>
      <c r="F657" s="280" t="s">
        <v>12826</v>
      </c>
      <c r="G657" s="281" t="s">
        <v>304</v>
      </c>
      <c r="H657" s="282">
        <v>365.74799999999999</v>
      </c>
      <c r="I657" s="283"/>
      <c r="J657" s="284">
        <f>ROUND(I657*H657,2)</f>
        <v>0</v>
      </c>
      <c r="K657" s="280" t="s">
        <v>188</v>
      </c>
      <c r="L657" s="285"/>
      <c r="M657" s="286" t="s">
        <v>19</v>
      </c>
      <c r="N657" s="287" t="s">
        <v>42</v>
      </c>
      <c r="O657" s="87"/>
      <c r="P657" s="225">
        <f>O657*H657</f>
        <v>0</v>
      </c>
      <c r="Q657" s="225">
        <v>0.00029999999999999997</v>
      </c>
      <c r="R657" s="225">
        <f>Q657*H657</f>
        <v>0.10972439999999999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410</v>
      </c>
      <c r="AT657" s="227" t="s">
        <v>296</v>
      </c>
      <c r="AU657" s="227" t="s">
        <v>80</v>
      </c>
      <c r="AY657" s="20" t="s">
        <v>182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308</v>
      </c>
      <c r="BM657" s="227" t="s">
        <v>12827</v>
      </c>
    </row>
    <row r="658" s="14" customFormat="1">
      <c r="A658" s="14"/>
      <c r="B658" s="245"/>
      <c r="C658" s="246"/>
      <c r="D658" s="236" t="s">
        <v>193</v>
      </c>
      <c r="E658" s="246"/>
      <c r="F658" s="248" t="s">
        <v>12828</v>
      </c>
      <c r="G658" s="246"/>
      <c r="H658" s="249">
        <v>365.74799999999999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193</v>
      </c>
      <c r="AU658" s="255" t="s">
        <v>80</v>
      </c>
      <c r="AV658" s="14" t="s">
        <v>80</v>
      </c>
      <c r="AW658" s="14" t="s">
        <v>4</v>
      </c>
      <c r="AX658" s="14" t="s">
        <v>78</v>
      </c>
      <c r="AY658" s="255" t="s">
        <v>182</v>
      </c>
    </row>
    <row r="659" s="2" customFormat="1" ht="16.5" customHeight="1">
      <c r="A659" s="41"/>
      <c r="B659" s="42"/>
      <c r="C659" s="216" t="s">
        <v>1151</v>
      </c>
      <c r="D659" s="216" t="s">
        <v>184</v>
      </c>
      <c r="E659" s="217" t="s">
        <v>12829</v>
      </c>
      <c r="F659" s="218" t="s">
        <v>12830</v>
      </c>
      <c r="G659" s="219" t="s">
        <v>283</v>
      </c>
      <c r="H659" s="220">
        <v>3265.277</v>
      </c>
      <c r="I659" s="221"/>
      <c r="J659" s="222">
        <f>ROUND(I659*H659,2)</f>
        <v>0</v>
      </c>
      <c r="K659" s="218" t="s">
        <v>188</v>
      </c>
      <c r="L659" s="47"/>
      <c r="M659" s="223" t="s">
        <v>19</v>
      </c>
      <c r="N659" s="224" t="s">
        <v>42</v>
      </c>
      <c r="O659" s="87"/>
      <c r="P659" s="225">
        <f>O659*H659</f>
        <v>0</v>
      </c>
      <c r="Q659" s="225">
        <v>0.00025999999999999998</v>
      </c>
      <c r="R659" s="225">
        <f>Q659*H659</f>
        <v>0.84897201999999994</v>
      </c>
      <c r="S659" s="225">
        <v>0.00025999999999999998</v>
      </c>
      <c r="T659" s="226">
        <f>S659*H659</f>
        <v>0.84897201999999994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7" t="s">
        <v>189</v>
      </c>
      <c r="AT659" s="227" t="s">
        <v>184</v>
      </c>
      <c r="AU659" s="227" t="s">
        <v>80</v>
      </c>
      <c r="AY659" s="20" t="s">
        <v>182</v>
      </c>
      <c r="BE659" s="228">
        <f>IF(N659="základní",J659,0)</f>
        <v>0</v>
      </c>
      <c r="BF659" s="228">
        <f>IF(N659="snížená",J659,0)</f>
        <v>0</v>
      </c>
      <c r="BG659" s="228">
        <f>IF(N659="zákl. přenesená",J659,0)</f>
        <v>0</v>
      </c>
      <c r="BH659" s="228">
        <f>IF(N659="sníž. přenesená",J659,0)</f>
        <v>0</v>
      </c>
      <c r="BI659" s="228">
        <f>IF(N659="nulová",J659,0)</f>
        <v>0</v>
      </c>
      <c r="BJ659" s="20" t="s">
        <v>78</v>
      </c>
      <c r="BK659" s="228">
        <f>ROUND(I659*H659,2)</f>
        <v>0</v>
      </c>
      <c r="BL659" s="20" t="s">
        <v>189</v>
      </c>
      <c r="BM659" s="227" t="s">
        <v>12831</v>
      </c>
    </row>
    <row r="660" s="2" customFormat="1">
      <c r="A660" s="41"/>
      <c r="B660" s="42"/>
      <c r="C660" s="43"/>
      <c r="D660" s="229" t="s">
        <v>191</v>
      </c>
      <c r="E660" s="43"/>
      <c r="F660" s="230" t="s">
        <v>12832</v>
      </c>
      <c r="G660" s="43"/>
      <c r="H660" s="43"/>
      <c r="I660" s="231"/>
      <c r="J660" s="43"/>
      <c r="K660" s="43"/>
      <c r="L660" s="47"/>
      <c r="M660" s="232"/>
      <c r="N660" s="233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191</v>
      </c>
      <c r="AU660" s="20" t="s">
        <v>80</v>
      </c>
    </row>
    <row r="661" s="14" customFormat="1">
      <c r="A661" s="14"/>
      <c r="B661" s="245"/>
      <c r="C661" s="246"/>
      <c r="D661" s="236" t="s">
        <v>193</v>
      </c>
      <c r="E661" s="247" t="s">
        <v>19</v>
      </c>
      <c r="F661" s="248" t="s">
        <v>12833</v>
      </c>
      <c r="G661" s="246"/>
      <c r="H661" s="249">
        <v>3265.277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193</v>
      </c>
      <c r="AU661" s="255" t="s">
        <v>80</v>
      </c>
      <c r="AV661" s="14" t="s">
        <v>80</v>
      </c>
      <c r="AW661" s="14" t="s">
        <v>195</v>
      </c>
      <c r="AX661" s="14" t="s">
        <v>71</v>
      </c>
      <c r="AY661" s="255" t="s">
        <v>182</v>
      </c>
    </row>
    <row r="662" s="2" customFormat="1" ht="55.5" customHeight="1">
      <c r="A662" s="41"/>
      <c r="B662" s="42"/>
      <c r="C662" s="216" t="s">
        <v>1166</v>
      </c>
      <c r="D662" s="216" t="s">
        <v>184</v>
      </c>
      <c r="E662" s="217" t="s">
        <v>12834</v>
      </c>
      <c r="F662" s="218" t="s">
        <v>12835</v>
      </c>
      <c r="G662" s="219" t="s">
        <v>256</v>
      </c>
      <c r="H662" s="220">
        <v>35.212000000000003</v>
      </c>
      <c r="I662" s="221"/>
      <c r="J662" s="222">
        <f>ROUND(I662*H662,2)</f>
        <v>0</v>
      </c>
      <c r="K662" s="218" t="s">
        <v>188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308</v>
      </c>
      <c r="AT662" s="227" t="s">
        <v>184</v>
      </c>
      <c r="AU662" s="227" t="s">
        <v>80</v>
      </c>
      <c r="AY662" s="20" t="s">
        <v>182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12836</v>
      </c>
    </row>
    <row r="663" s="2" customFormat="1">
      <c r="A663" s="41"/>
      <c r="B663" s="42"/>
      <c r="C663" s="43"/>
      <c r="D663" s="229" t="s">
        <v>191</v>
      </c>
      <c r="E663" s="43"/>
      <c r="F663" s="230" t="s">
        <v>12837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191</v>
      </c>
      <c r="AU663" s="20" t="s">
        <v>80</v>
      </c>
    </row>
    <row r="664" s="12" customFormat="1" ht="22.8" customHeight="1">
      <c r="A664" s="12"/>
      <c r="B664" s="200"/>
      <c r="C664" s="201"/>
      <c r="D664" s="202" t="s">
        <v>70</v>
      </c>
      <c r="E664" s="214" t="s">
        <v>5194</v>
      </c>
      <c r="F664" s="214" t="s">
        <v>6636</v>
      </c>
      <c r="G664" s="201"/>
      <c r="H664" s="201"/>
      <c r="I664" s="204"/>
      <c r="J664" s="215">
        <f>BK664</f>
        <v>0</v>
      </c>
      <c r="K664" s="201"/>
      <c r="L664" s="206"/>
      <c r="M664" s="207"/>
      <c r="N664" s="208"/>
      <c r="O664" s="208"/>
      <c r="P664" s="209">
        <f>SUM(P665:P671)</f>
        <v>0</v>
      </c>
      <c r="Q664" s="208"/>
      <c r="R664" s="209">
        <f>SUM(R665:R671)</f>
        <v>0.084560880000000005</v>
      </c>
      <c r="S664" s="208"/>
      <c r="T664" s="210">
        <f>SUM(T665:T671)</f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211" t="s">
        <v>80</v>
      </c>
      <c r="AT664" s="212" t="s">
        <v>70</v>
      </c>
      <c r="AU664" s="212" t="s">
        <v>78</v>
      </c>
      <c r="AY664" s="211" t="s">
        <v>182</v>
      </c>
      <c r="BK664" s="213">
        <f>SUM(BK665:BK671)</f>
        <v>0</v>
      </c>
    </row>
    <row r="665" s="2" customFormat="1" ht="37.8" customHeight="1">
      <c r="A665" s="41"/>
      <c r="B665" s="42"/>
      <c r="C665" s="216" t="s">
        <v>1172</v>
      </c>
      <c r="D665" s="216" t="s">
        <v>184</v>
      </c>
      <c r="E665" s="217" t="s">
        <v>6739</v>
      </c>
      <c r="F665" s="218" t="s">
        <v>6740</v>
      </c>
      <c r="G665" s="219" t="s">
        <v>283</v>
      </c>
      <c r="H665" s="220">
        <v>91.914000000000001</v>
      </c>
      <c r="I665" s="221"/>
      <c r="J665" s="222">
        <f>ROUND(I665*H665,2)</f>
        <v>0</v>
      </c>
      <c r="K665" s="218" t="s">
        <v>188</v>
      </c>
      <c r="L665" s="47"/>
      <c r="M665" s="223" t="s">
        <v>19</v>
      </c>
      <c r="N665" s="224" t="s">
        <v>42</v>
      </c>
      <c r="O665" s="87"/>
      <c r="P665" s="225">
        <f>O665*H665</f>
        <v>0</v>
      </c>
      <c r="Q665" s="225">
        <v>0.00027</v>
      </c>
      <c r="R665" s="225">
        <f>Q665*H665</f>
        <v>0.02481678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308</v>
      </c>
      <c r="AT665" s="227" t="s">
        <v>184</v>
      </c>
      <c r="AU665" s="227" t="s">
        <v>80</v>
      </c>
      <c r="AY665" s="20" t="s">
        <v>182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308</v>
      </c>
      <c r="BM665" s="227" t="s">
        <v>12838</v>
      </c>
    </row>
    <row r="666" s="2" customFormat="1">
      <c r="A666" s="41"/>
      <c r="B666" s="42"/>
      <c r="C666" s="43"/>
      <c r="D666" s="229" t="s">
        <v>191</v>
      </c>
      <c r="E666" s="43"/>
      <c r="F666" s="230" t="s">
        <v>6742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191</v>
      </c>
      <c r="AU666" s="20" t="s">
        <v>80</v>
      </c>
    </row>
    <row r="667" s="14" customFormat="1">
      <c r="A667" s="14"/>
      <c r="B667" s="245"/>
      <c r="C667" s="246"/>
      <c r="D667" s="236" t="s">
        <v>193</v>
      </c>
      <c r="E667" s="247" t="s">
        <v>19</v>
      </c>
      <c r="F667" s="248" t="s">
        <v>12839</v>
      </c>
      <c r="G667" s="246"/>
      <c r="H667" s="249">
        <v>43.079999999999998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193</v>
      </c>
      <c r="AU667" s="255" t="s">
        <v>80</v>
      </c>
      <c r="AV667" s="14" t="s">
        <v>80</v>
      </c>
      <c r="AW667" s="14" t="s">
        <v>195</v>
      </c>
      <c r="AX667" s="14" t="s">
        <v>71</v>
      </c>
      <c r="AY667" s="255" t="s">
        <v>182</v>
      </c>
    </row>
    <row r="668" s="14" customFormat="1">
      <c r="A668" s="14"/>
      <c r="B668" s="245"/>
      <c r="C668" s="246"/>
      <c r="D668" s="236" t="s">
        <v>193</v>
      </c>
      <c r="E668" s="247" t="s">
        <v>19</v>
      </c>
      <c r="F668" s="248" t="s">
        <v>12840</v>
      </c>
      <c r="G668" s="246"/>
      <c r="H668" s="249">
        <v>48.834000000000003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193</v>
      </c>
      <c r="AU668" s="255" t="s">
        <v>80</v>
      </c>
      <c r="AV668" s="14" t="s">
        <v>80</v>
      </c>
      <c r="AW668" s="14" t="s">
        <v>195</v>
      </c>
      <c r="AX668" s="14" t="s">
        <v>71</v>
      </c>
      <c r="AY668" s="255" t="s">
        <v>182</v>
      </c>
    </row>
    <row r="669" s="2" customFormat="1" ht="37.8" customHeight="1">
      <c r="A669" s="41"/>
      <c r="B669" s="42"/>
      <c r="C669" s="216" t="s">
        <v>1186</v>
      </c>
      <c r="D669" s="216" t="s">
        <v>184</v>
      </c>
      <c r="E669" s="217" t="s">
        <v>6745</v>
      </c>
      <c r="F669" s="218" t="s">
        <v>6746</v>
      </c>
      <c r="G669" s="219" t="s">
        <v>283</v>
      </c>
      <c r="H669" s="220">
        <v>91.914000000000001</v>
      </c>
      <c r="I669" s="221"/>
      <c r="J669" s="222">
        <f>ROUND(I669*H669,2)</f>
        <v>0</v>
      </c>
      <c r="K669" s="218" t="s">
        <v>188</v>
      </c>
      <c r="L669" s="47"/>
      <c r="M669" s="223" t="s">
        <v>19</v>
      </c>
      <c r="N669" s="224" t="s">
        <v>42</v>
      </c>
      <c r="O669" s="87"/>
      <c r="P669" s="225">
        <f>O669*H669</f>
        <v>0</v>
      </c>
      <c r="Q669" s="225">
        <v>0.00064999999999999997</v>
      </c>
      <c r="R669" s="225">
        <f>Q669*H669</f>
        <v>0.059744100000000001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308</v>
      </c>
      <c r="AT669" s="227" t="s">
        <v>184</v>
      </c>
      <c r="AU669" s="227" t="s">
        <v>80</v>
      </c>
      <c r="AY669" s="20" t="s">
        <v>182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308</v>
      </c>
      <c r="BM669" s="227" t="s">
        <v>12841</v>
      </c>
    </row>
    <row r="670" s="2" customFormat="1">
      <c r="A670" s="41"/>
      <c r="B670" s="42"/>
      <c r="C670" s="43"/>
      <c r="D670" s="229" t="s">
        <v>191</v>
      </c>
      <c r="E670" s="43"/>
      <c r="F670" s="230" t="s">
        <v>6748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191</v>
      </c>
      <c r="AU670" s="20" t="s">
        <v>80</v>
      </c>
    </row>
    <row r="671" s="14" customFormat="1">
      <c r="A671" s="14"/>
      <c r="B671" s="245"/>
      <c r="C671" s="246"/>
      <c r="D671" s="236" t="s">
        <v>193</v>
      </c>
      <c r="E671" s="247" t="s">
        <v>19</v>
      </c>
      <c r="F671" s="248" t="s">
        <v>12842</v>
      </c>
      <c r="G671" s="246"/>
      <c r="H671" s="249">
        <v>91.914000000000001</v>
      </c>
      <c r="I671" s="250"/>
      <c r="J671" s="246"/>
      <c r="K671" s="246"/>
      <c r="L671" s="251"/>
      <c r="M671" s="294"/>
      <c r="N671" s="295"/>
      <c r="O671" s="295"/>
      <c r="P671" s="295"/>
      <c r="Q671" s="295"/>
      <c r="R671" s="295"/>
      <c r="S671" s="295"/>
      <c r="T671" s="29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193</v>
      </c>
      <c r="AU671" s="255" t="s">
        <v>80</v>
      </c>
      <c r="AV671" s="14" t="s">
        <v>80</v>
      </c>
      <c r="AW671" s="14" t="s">
        <v>195</v>
      </c>
      <c r="AX671" s="14" t="s">
        <v>71</v>
      </c>
      <c r="AY671" s="255" t="s">
        <v>182</v>
      </c>
    </row>
    <row r="672" s="2" customFormat="1" ht="6.96" customHeight="1">
      <c r="A672" s="41"/>
      <c r="B672" s="62"/>
      <c r="C672" s="63"/>
      <c r="D672" s="63"/>
      <c r="E672" s="63"/>
      <c r="F672" s="63"/>
      <c r="G672" s="63"/>
      <c r="H672" s="63"/>
      <c r="I672" s="63"/>
      <c r="J672" s="63"/>
      <c r="K672" s="63"/>
      <c r="L672" s="47"/>
      <c r="M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</row>
  </sheetData>
  <sheetProtection sheet="1" autoFilter="0" formatColumns="0" formatRows="0" objects="1" scenarios="1" spinCount="100000" saltValue="h6ptMXCTt3TeccBXS1M2FcPERDXIYpsKuBUaLQcJW6MbVy2aZ6JuxzFrPHIeCwqiSYzCXovH2z1jW2yzOG2apA==" hashValue="H3k1Rz+x34sZYopBdM/gdxgXBSJvpGifK22qq4s1JSGfx1eOg436jVMHF03fb8yNGHv4vCBXHtsv6CDFQqg9PQ==" algorithmName="SHA-512" password="CC35"/>
  <autoFilter ref="C92:K671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8" r:id="rId10" display="https://podminky.urs.cz/item/CS_URS_2025_01/962032631"/>
    <hyperlink ref="F155" r:id="rId11" display="https://podminky.urs.cz/item/CS_URS_2025_01/978015391"/>
    <hyperlink ref="F162" r:id="rId12" display="https://podminky.urs.cz/item/CS_URS_2025_01/978019361"/>
    <hyperlink ref="F165" r:id="rId13" display="https://podminky.urs.cz/item/CS_URS_2025_01/978036191"/>
    <hyperlink ref="F168" r:id="rId14" display="https://podminky.urs.cz/item/CS_URS_2025_01/979031111"/>
    <hyperlink ref="F171" r:id="rId15" display="https://podminky.urs.cz/item/CS_URS_2025_01/985221021"/>
    <hyperlink ref="F184" r:id="rId16" display="https://podminky.urs.cz/item/CS_URS_2025_01/997013156"/>
    <hyperlink ref="F186" r:id="rId17" display="https://podminky.urs.cz/item/CS_URS_2025_01/997013501"/>
    <hyperlink ref="F188" r:id="rId18" display="https://podminky.urs.cz/item/CS_URS_2025_01/997013509"/>
    <hyperlink ref="F191" r:id="rId19" display="https://podminky.urs.cz/item/CS_URS_2025_01/997013811"/>
    <hyperlink ref="F193" r:id="rId20" display="https://podminky.urs.cz/item/CS_URS_2025_01/997013871"/>
    <hyperlink ref="F197" r:id="rId21" display="https://podminky.urs.cz/item/CS_URS_2025_01/998011010"/>
    <hyperlink ref="F199" r:id="rId22" display="https://podminky.urs.cz/item/CS_URS_2025_01/998011014"/>
    <hyperlink ref="F204" r:id="rId23" display="https://podminky.urs.cz/item/CS_URS_2025_01/712431111"/>
    <hyperlink ref="F209" r:id="rId24" display="https://podminky.urs.cz/item/CS_URS_2025_01/712431801"/>
    <hyperlink ref="F212" r:id="rId25" display="https://podminky.urs.cz/item/CS_URS_2025_01/712461705"/>
    <hyperlink ref="F217" r:id="rId26" display="https://podminky.urs.cz/item/CS_URS_2025_01/712631801"/>
    <hyperlink ref="F220" r:id="rId27" display="https://podminky.urs.cz/item/CS_URS_2025_01/998712102"/>
    <hyperlink ref="F223" r:id="rId28" display="https://podminky.urs.cz/item/CS_URS_2025_01/713141212"/>
    <hyperlink ref="F228" r:id="rId29" display="https://podminky.urs.cz/item/CS_URS_2025_01/998713102"/>
    <hyperlink ref="F232" r:id="rId30" display="https://podminky.urs.cz/item/CS_URS_2025_01/762341210"/>
    <hyperlink ref="F237" r:id="rId31" display="https://podminky.urs.cz/item/CS_URS_2025_01/762341410"/>
    <hyperlink ref="F243" r:id="rId32" display="https://podminky.urs.cz/item/CS_URS_2025_01/762341811"/>
    <hyperlink ref="F249" r:id="rId33" display="https://podminky.urs.cz/item/CS_URS_2025_01/762342214"/>
    <hyperlink ref="F252" r:id="rId34" display="https://podminky.urs.cz/item/CS_URS_2025_01/762342511"/>
    <hyperlink ref="F260" r:id="rId35" display="https://podminky.urs.cz/item/CS_URS_2025_01/762342812"/>
    <hyperlink ref="F263" r:id="rId36" display="https://podminky.urs.cz/item/CS_URS_2025_01/762361114"/>
    <hyperlink ref="F269" r:id="rId37" display="https://podminky.urs.cz/item/CS_URS_2025_01/762395000"/>
    <hyperlink ref="F272" r:id="rId38" display="https://podminky.urs.cz/item/CS_URS_2025_01/998762113"/>
    <hyperlink ref="F275" r:id="rId39" display="https://podminky.urs.cz/item/CS_URS_2025_01/764001821"/>
    <hyperlink ref="F302" r:id="rId40" display="https://podminky.urs.cz/item/CS_URS_2025_01/764001841"/>
    <hyperlink ref="F339" r:id="rId41" display="https://podminky.urs.cz/item/CS_URS_2025_01/764001861"/>
    <hyperlink ref="F349" r:id="rId42" display="https://podminky.urs.cz/item/CS_URS_2025_01/764001881"/>
    <hyperlink ref="F353" r:id="rId43" display="https://podminky.urs.cz/item/CS_URS_2025_01/764001891"/>
    <hyperlink ref="F363" r:id="rId44" display="https://podminky.urs.cz/item/CS_URS_2025_01/764002821"/>
    <hyperlink ref="F372" r:id="rId45" display="https://podminky.urs.cz/item/CS_URS_2025_01/764002831"/>
    <hyperlink ref="F381" r:id="rId46" display="https://podminky.urs.cz/item/CS_URS_2025_01/764002841"/>
    <hyperlink ref="F384" r:id="rId47" display="https://podminky.urs.cz/item/CS_URS_2025_01/764002871"/>
    <hyperlink ref="F387" r:id="rId48" display="https://podminky.urs.cz/item/CS_URS_2025_01/764002881"/>
    <hyperlink ref="F393" r:id="rId49" display="https://podminky.urs.cz/item/CS_URS_2025_01/764004801"/>
    <hyperlink ref="F396" r:id="rId50" display="https://podminky.urs.cz/item/CS_URS_2025_01/764004841"/>
    <hyperlink ref="F399" r:id="rId51" display="https://podminky.urs.cz/item/CS_URS_2025_01/764004861"/>
    <hyperlink ref="F402" r:id="rId52" display="https://podminky.urs.cz/item/CS_URS_2025_01/764004871"/>
    <hyperlink ref="F405" r:id="rId53" display="https://podminky.urs.cz/item/CS_URS_2025_01/764131411"/>
    <hyperlink ref="F416" r:id="rId54" display="https://podminky.urs.cz/item/CS_URS_2025_01/764131413"/>
    <hyperlink ref="F438" r:id="rId55" display="https://podminky.urs.cz/item/CS_URS_2025_01/764131491"/>
    <hyperlink ref="F441" r:id="rId56" display="https://podminky.urs.cz/item/CS_URS_2025_01/764231405"/>
    <hyperlink ref="F446" r:id="rId57" display="https://podminky.urs.cz/item/CS_URS_2025_01/764232434"/>
    <hyperlink ref="F471" r:id="rId58" display="https://podminky.urs.cz/item/CS_URS_2025_01/764314612"/>
    <hyperlink ref="F479" r:id="rId59" display="https://podminky.urs.cz/item/CS_URS_2025_01/764315622"/>
    <hyperlink ref="F482" r:id="rId60" display="https://podminky.urs.cz/item/CS_URS_2025_01/764315625"/>
    <hyperlink ref="F491" r:id="rId61" display="https://podminky.urs.cz/item/CS_URS_2025_01/764331417"/>
    <hyperlink ref="F494" r:id="rId62" display="https://podminky.urs.cz/item/CS_URS_2025_01/764511602"/>
    <hyperlink ref="F497" r:id="rId63" display="https://podminky.urs.cz/item/CS_URS_2025_01/764518622"/>
    <hyperlink ref="F502" r:id="rId64" display="https://podminky.urs.cz/item/CS_URS_2025_01/764531404"/>
    <hyperlink ref="F505" r:id="rId65" display="https://podminky.urs.cz/item/CS_URS_2025_01/764531405"/>
    <hyperlink ref="F508" r:id="rId66" display="https://podminky.urs.cz/item/CS_URS_2025_01/764538422"/>
    <hyperlink ref="F511" r:id="rId67" display="https://podminky.urs.cz/item/CS_URS_2025_01/764538423"/>
    <hyperlink ref="F514" r:id="rId68" display="https://podminky.urs.cz/item/CS_URS_2025_01/764538424"/>
    <hyperlink ref="F556" r:id="rId69" display="https://podminky.urs.cz/item/CS_URS_2025_01/998764113"/>
    <hyperlink ref="F559" r:id="rId70" display="https://podminky.urs.cz/item/CS_URS_2025_01/765113121"/>
    <hyperlink ref="F572" r:id="rId71" display="https://podminky.urs.cz/item/CS_URS_2025_01/765114251"/>
    <hyperlink ref="F575" r:id="rId72" display="https://podminky.urs.cz/item/CS_URS_2025_01/765114351"/>
    <hyperlink ref="F579" r:id="rId73" display="https://podminky.urs.cz/item/CS_URS_2025_01/765114421"/>
    <hyperlink ref="F582" r:id="rId74" display="https://podminky.urs.cz/item/CS_URS_2025_01/765114581"/>
    <hyperlink ref="F592" r:id="rId75" display="https://podminky.urs.cz/item/CS_URS_2025_01/765114585"/>
    <hyperlink ref="F595" r:id="rId76" display="https://podminky.urs.cz/item/CS_URS_2025_01/765115021"/>
    <hyperlink ref="F608" r:id="rId77" display="https://podminky.urs.cz/item/CS_URS_2025_01/765115202"/>
    <hyperlink ref="F614" r:id="rId78" display="https://podminky.urs.cz/item/CS_URS_2025_01/765115302"/>
    <hyperlink ref="F618" r:id="rId79" display="https://podminky.urs.cz/item/CS_URS_2025_01/765115352"/>
    <hyperlink ref="F623" r:id="rId80" display="https://podminky.urs.cz/item/CS_URS_2025_01/765115401"/>
    <hyperlink ref="F630" r:id="rId81" display="https://podminky.urs.cz/item/CS_URS_2025_01/765115421"/>
    <hyperlink ref="F635" r:id="rId82" display="https://podminky.urs.cz/item/CS_URS_2025_01/765152811"/>
    <hyperlink ref="F640" r:id="rId83" display="https://podminky.urs.cz/item/CS_URS_2025_01/765152831"/>
    <hyperlink ref="F643" r:id="rId84" display="https://podminky.urs.cz/item/CS_URS_2025_01/765152891"/>
    <hyperlink ref="F647" r:id="rId85" display="https://podminky.urs.cz/item/CS_URS_2025_01/765152895"/>
    <hyperlink ref="F650" r:id="rId86" display="https://podminky.urs.cz/item/CS_URS_2025_01/765191001"/>
    <hyperlink ref="F655" r:id="rId87" display="https://podminky.urs.cz/item/CS_URS_2025_01/765191031"/>
    <hyperlink ref="F660" r:id="rId88" display="https://podminky.urs.cz/item/CS_URS_2025_01/765192001"/>
    <hyperlink ref="F663" r:id="rId89" display="https://podminky.urs.cz/item/CS_URS_2025_01/998765113"/>
    <hyperlink ref="F666" r:id="rId90" display="https://podminky.urs.cz/item/CS_URS_2025_01/783823137"/>
    <hyperlink ref="F670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12843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ROUND((SUM(BE91:BE628)),  2)</f>
        <v>0</v>
      </c>
      <c r="G33" s="41"/>
      <c r="H33" s="41"/>
      <c r="I33" s="161">
        <v>0.20999999999999999</v>
      </c>
      <c r="J33" s="160">
        <f>ROUND(((SUM(BE91:BE628))*I33),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ROUND((SUM(BF91:BF628)),  2)</f>
        <v>0</v>
      </c>
      <c r="G34" s="41"/>
      <c r="H34" s="41"/>
      <c r="I34" s="161">
        <v>0.12</v>
      </c>
      <c r="J34" s="160">
        <f>ROUND(((SUM(BF91:BF628))*I34),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ROUND((SUM(BG91:BG628)),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ROUND((SUM(BH91:BH628)),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ROUND((SUM(BI91:BI628)),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05 - vnější sítě - kanalizace, vodovod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7031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7032</v>
      </c>
      <c r="E67" s="186"/>
      <c r="F67" s="186"/>
      <c r="G67" s="186"/>
      <c r="H67" s="186"/>
      <c r="I67" s="186"/>
      <c r="J67" s="187">
        <f>J583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J619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7033</v>
      </c>
      <c r="E71" s="186"/>
      <c r="F71" s="186"/>
      <c r="G71" s="186"/>
      <c r="H71" s="186"/>
      <c r="I71" s="186"/>
      <c r="J71" s="187">
        <f>J620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167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05 - vnější sítě - kanalizace, vodovod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9. 5. 2025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168</v>
      </c>
      <c r="D90" s="192" t="s">
        <v>56</v>
      </c>
      <c r="E90" s="192" t="s">
        <v>52</v>
      </c>
      <c r="F90" s="192" t="s">
        <v>53</v>
      </c>
      <c r="G90" s="192" t="s">
        <v>169</v>
      </c>
      <c r="H90" s="192" t="s">
        <v>170</v>
      </c>
      <c r="I90" s="192" t="s">
        <v>171</v>
      </c>
      <c r="J90" s="192" t="s">
        <v>130</v>
      </c>
      <c r="K90" s="193" t="s">
        <v>172</v>
      </c>
      <c r="L90" s="194"/>
      <c r="M90" s="95" t="s">
        <v>19</v>
      </c>
      <c r="N90" s="96" t="s">
        <v>41</v>
      </c>
      <c r="O90" s="96" t="s">
        <v>173</v>
      </c>
      <c r="P90" s="96" t="s">
        <v>174</v>
      </c>
      <c r="Q90" s="96" t="s">
        <v>175</v>
      </c>
      <c r="R90" s="96" t="s">
        <v>176</v>
      </c>
      <c r="S90" s="96" t="s">
        <v>177</v>
      </c>
      <c r="T90" s="97" t="s">
        <v>178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179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P92+P619</f>
        <v>0</v>
      </c>
      <c r="Q91" s="99"/>
      <c r="R91" s="197">
        <f>R92+R619</f>
        <v>146.10943420000004</v>
      </c>
      <c r="S91" s="99"/>
      <c r="T91" s="198">
        <f>T92+T619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BK92+BK619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180</v>
      </c>
      <c r="F92" s="203" t="s">
        <v>181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P93+P222+P231+P235+P256+P274+P583+P600+P607</f>
        <v>0</v>
      </c>
      <c r="Q92" s="208"/>
      <c r="R92" s="209">
        <f>R93+R222+R231+R235+R256+R274+R583+R600+R607</f>
        <v>145.89317420000003</v>
      </c>
      <c r="S92" s="208"/>
      <c r="T92" s="210">
        <f>T93+T222+T231+T235+T256+T274+T583+T600+T607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182</v>
      </c>
      <c r="BK92" s="213">
        <f>BK93+BK222+BK231+BK235+BK256+BK274+BK583+BK600+BK607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183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182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184</v>
      </c>
      <c r="E94" s="217" t="s">
        <v>12844</v>
      </c>
      <c r="F94" s="218" t="s">
        <v>12845</v>
      </c>
      <c r="G94" s="219" t="s">
        <v>283</v>
      </c>
      <c r="H94" s="220">
        <v>13.5</v>
      </c>
      <c r="I94" s="221"/>
      <c r="J94" s="222">
        <f>ROUND(I94*H94,2)</f>
        <v>0</v>
      </c>
      <c r="K94" s="218" t="s">
        <v>188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189</v>
      </c>
      <c r="AT94" s="227" t="s">
        <v>184</v>
      </c>
      <c r="AU94" s="227" t="s">
        <v>80</v>
      </c>
      <c r="AY94" s="20" t="s">
        <v>182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189</v>
      </c>
      <c r="BM94" s="227" t="s">
        <v>12846</v>
      </c>
    </row>
    <row r="95" s="2" customFormat="1">
      <c r="A95" s="41"/>
      <c r="B95" s="42"/>
      <c r="C95" s="43"/>
      <c r="D95" s="229" t="s">
        <v>191</v>
      </c>
      <c r="E95" s="43"/>
      <c r="F95" s="230" t="s">
        <v>12847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191</v>
      </c>
      <c r="AU95" s="20" t="s">
        <v>80</v>
      </c>
    </row>
    <row r="96" s="14" customFormat="1">
      <c r="A96" s="14"/>
      <c r="B96" s="245"/>
      <c r="C96" s="246"/>
      <c r="D96" s="236" t="s">
        <v>193</v>
      </c>
      <c r="E96" s="247" t="s">
        <v>19</v>
      </c>
      <c r="F96" s="248" t="s">
        <v>12848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193</v>
      </c>
      <c r="AU96" s="255" t="s">
        <v>80</v>
      </c>
      <c r="AV96" s="14" t="s">
        <v>80</v>
      </c>
      <c r="AW96" s="14" t="s">
        <v>195</v>
      </c>
      <c r="AX96" s="14" t="s">
        <v>71</v>
      </c>
      <c r="AY96" s="255" t="s">
        <v>182</v>
      </c>
    </row>
    <row r="97" s="2" customFormat="1" ht="66.75" customHeight="1">
      <c r="A97" s="41"/>
      <c r="B97" s="42"/>
      <c r="C97" s="216" t="s">
        <v>80</v>
      </c>
      <c r="D97" s="216" t="s">
        <v>184</v>
      </c>
      <c r="E97" s="217" t="s">
        <v>12849</v>
      </c>
      <c r="F97" s="218" t="s">
        <v>12850</v>
      </c>
      <c r="G97" s="219" t="s">
        <v>283</v>
      </c>
      <c r="H97" s="220">
        <v>15</v>
      </c>
      <c r="I97" s="221"/>
      <c r="J97" s="222">
        <f>ROUND(I97*H97,2)</f>
        <v>0</v>
      </c>
      <c r="K97" s="218" t="s">
        <v>188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189</v>
      </c>
      <c r="AT97" s="227" t="s">
        <v>184</v>
      </c>
      <c r="AU97" s="227" t="s">
        <v>80</v>
      </c>
      <c r="AY97" s="20" t="s">
        <v>182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189</v>
      </c>
      <c r="BM97" s="227" t="s">
        <v>12851</v>
      </c>
    </row>
    <row r="98" s="2" customFormat="1">
      <c r="A98" s="41"/>
      <c r="B98" s="42"/>
      <c r="C98" s="43"/>
      <c r="D98" s="229" t="s">
        <v>191</v>
      </c>
      <c r="E98" s="43"/>
      <c r="F98" s="230" t="s">
        <v>12852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191</v>
      </c>
      <c r="AU98" s="20" t="s">
        <v>80</v>
      </c>
    </row>
    <row r="99" s="14" customFormat="1">
      <c r="A99" s="14"/>
      <c r="B99" s="245"/>
      <c r="C99" s="246"/>
      <c r="D99" s="236" t="s">
        <v>193</v>
      </c>
      <c r="E99" s="247" t="s">
        <v>19</v>
      </c>
      <c r="F99" s="248" t="s">
        <v>12853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193</v>
      </c>
      <c r="AU99" s="255" t="s">
        <v>80</v>
      </c>
      <c r="AV99" s="14" t="s">
        <v>80</v>
      </c>
      <c r="AW99" s="14" t="s">
        <v>195</v>
      </c>
      <c r="AX99" s="14" t="s">
        <v>71</v>
      </c>
      <c r="AY99" s="255" t="s">
        <v>182</v>
      </c>
    </row>
    <row r="100" s="2" customFormat="1" ht="37.8" customHeight="1">
      <c r="A100" s="41"/>
      <c r="B100" s="42"/>
      <c r="C100" s="216" t="s">
        <v>97</v>
      </c>
      <c r="D100" s="216" t="s">
        <v>184</v>
      </c>
      <c r="E100" s="217" t="s">
        <v>12854</v>
      </c>
      <c r="F100" s="218" t="s">
        <v>12855</v>
      </c>
      <c r="G100" s="219" t="s">
        <v>425</v>
      </c>
      <c r="H100" s="220">
        <v>2</v>
      </c>
      <c r="I100" s="221"/>
      <c r="J100" s="222">
        <f>ROUND(I100*H100,2)</f>
        <v>0</v>
      </c>
      <c r="K100" s="218" t="s">
        <v>188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189</v>
      </c>
      <c r="AT100" s="227" t="s">
        <v>184</v>
      </c>
      <c r="AU100" s="227" t="s">
        <v>80</v>
      </c>
      <c r="AY100" s="20" t="s">
        <v>182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189</v>
      </c>
      <c r="BM100" s="227" t="s">
        <v>12856</v>
      </c>
    </row>
    <row r="101" s="2" customFormat="1">
      <c r="A101" s="41"/>
      <c r="B101" s="42"/>
      <c r="C101" s="43"/>
      <c r="D101" s="229" t="s">
        <v>191</v>
      </c>
      <c r="E101" s="43"/>
      <c r="F101" s="230" t="s">
        <v>12857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191</v>
      </c>
      <c r="AU101" s="20" t="s">
        <v>80</v>
      </c>
    </row>
    <row r="102" s="2" customFormat="1" ht="37.8" customHeight="1">
      <c r="A102" s="41"/>
      <c r="B102" s="42"/>
      <c r="C102" s="216" t="s">
        <v>189</v>
      </c>
      <c r="D102" s="216" t="s">
        <v>184</v>
      </c>
      <c r="E102" s="217" t="s">
        <v>12858</v>
      </c>
      <c r="F102" s="218" t="s">
        <v>12859</v>
      </c>
      <c r="G102" s="219" t="s">
        <v>425</v>
      </c>
      <c r="H102" s="220">
        <v>2</v>
      </c>
      <c r="I102" s="221"/>
      <c r="J102" s="222">
        <f>ROUND(I102*H102,2)</f>
        <v>0</v>
      </c>
      <c r="K102" s="218" t="s">
        <v>188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189</v>
      </c>
      <c r="AT102" s="227" t="s">
        <v>184</v>
      </c>
      <c r="AU102" s="227" t="s">
        <v>80</v>
      </c>
      <c r="AY102" s="20" t="s">
        <v>182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189</v>
      </c>
      <c r="BM102" s="227" t="s">
        <v>12860</v>
      </c>
    </row>
    <row r="103" s="2" customFormat="1">
      <c r="A103" s="41"/>
      <c r="B103" s="42"/>
      <c r="C103" s="43"/>
      <c r="D103" s="229" t="s">
        <v>191</v>
      </c>
      <c r="E103" s="43"/>
      <c r="F103" s="230" t="s">
        <v>12861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191</v>
      </c>
      <c r="AU103" s="20" t="s">
        <v>80</v>
      </c>
    </row>
    <row r="104" s="2" customFormat="1" ht="37.8" customHeight="1">
      <c r="A104" s="41"/>
      <c r="B104" s="42"/>
      <c r="C104" s="216" t="s">
        <v>232</v>
      </c>
      <c r="D104" s="216" t="s">
        <v>184</v>
      </c>
      <c r="E104" s="217" t="s">
        <v>12862</v>
      </c>
      <c r="F104" s="218" t="s">
        <v>12863</v>
      </c>
      <c r="G104" s="219" t="s">
        <v>283</v>
      </c>
      <c r="H104" s="220">
        <v>30</v>
      </c>
      <c r="I104" s="221"/>
      <c r="J104" s="222">
        <f>ROUND(I104*H104,2)</f>
        <v>0</v>
      </c>
      <c r="K104" s="218" t="s">
        <v>188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189</v>
      </c>
      <c r="AT104" s="227" t="s">
        <v>184</v>
      </c>
      <c r="AU104" s="227" t="s">
        <v>80</v>
      </c>
      <c r="AY104" s="20" t="s">
        <v>182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189</v>
      </c>
      <c r="BM104" s="227" t="s">
        <v>12864</v>
      </c>
    </row>
    <row r="105" s="2" customFormat="1">
      <c r="A105" s="41"/>
      <c r="B105" s="42"/>
      <c r="C105" s="43"/>
      <c r="D105" s="229" t="s">
        <v>191</v>
      </c>
      <c r="E105" s="43"/>
      <c r="F105" s="230" t="s">
        <v>12865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191</v>
      </c>
      <c r="AU105" s="20" t="s">
        <v>80</v>
      </c>
    </row>
    <row r="106" s="14" customFormat="1">
      <c r="A106" s="14"/>
      <c r="B106" s="245"/>
      <c r="C106" s="246"/>
      <c r="D106" s="236" t="s">
        <v>193</v>
      </c>
      <c r="E106" s="247" t="s">
        <v>19</v>
      </c>
      <c r="F106" s="248" t="s">
        <v>12866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193</v>
      </c>
      <c r="AU106" s="255" t="s">
        <v>80</v>
      </c>
      <c r="AV106" s="14" t="s">
        <v>80</v>
      </c>
      <c r="AW106" s="14" t="s">
        <v>195</v>
      </c>
      <c r="AX106" s="14" t="s">
        <v>71</v>
      </c>
      <c r="AY106" s="255" t="s">
        <v>182</v>
      </c>
    </row>
    <row r="107" s="2" customFormat="1" ht="37.8" customHeight="1">
      <c r="A107" s="41"/>
      <c r="B107" s="42"/>
      <c r="C107" s="216" t="s">
        <v>238</v>
      </c>
      <c r="D107" s="216" t="s">
        <v>184</v>
      </c>
      <c r="E107" s="217" t="s">
        <v>12867</v>
      </c>
      <c r="F107" s="218" t="s">
        <v>12868</v>
      </c>
      <c r="G107" s="219" t="s">
        <v>283</v>
      </c>
      <c r="H107" s="220">
        <v>30</v>
      </c>
      <c r="I107" s="221"/>
      <c r="J107" s="222">
        <f>ROUND(I107*H107,2)</f>
        <v>0</v>
      </c>
      <c r="K107" s="218" t="s">
        <v>188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189</v>
      </c>
      <c r="AT107" s="227" t="s">
        <v>184</v>
      </c>
      <c r="AU107" s="227" t="s">
        <v>80</v>
      </c>
      <c r="AY107" s="20" t="s">
        <v>182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189</v>
      </c>
      <c r="BM107" s="227" t="s">
        <v>12869</v>
      </c>
    </row>
    <row r="108" s="2" customFormat="1">
      <c r="A108" s="41"/>
      <c r="B108" s="42"/>
      <c r="C108" s="43"/>
      <c r="D108" s="229" t="s">
        <v>191</v>
      </c>
      <c r="E108" s="43"/>
      <c r="F108" s="230" t="s">
        <v>12870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191</v>
      </c>
      <c r="AU108" s="20" t="s">
        <v>80</v>
      </c>
    </row>
    <row r="109" s="2" customFormat="1" ht="37.8" customHeight="1">
      <c r="A109" s="41"/>
      <c r="B109" s="42"/>
      <c r="C109" s="216" t="s">
        <v>246</v>
      </c>
      <c r="D109" s="216" t="s">
        <v>184</v>
      </c>
      <c r="E109" s="217" t="s">
        <v>12871</v>
      </c>
      <c r="F109" s="218" t="s">
        <v>12872</v>
      </c>
      <c r="G109" s="219" t="s">
        <v>187</v>
      </c>
      <c r="H109" s="220">
        <v>267.56</v>
      </c>
      <c r="I109" s="221"/>
      <c r="J109" s="222">
        <f>ROUND(I109*H109,2)</f>
        <v>0</v>
      </c>
      <c r="K109" s="218" t="s">
        <v>188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189</v>
      </c>
      <c r="AT109" s="227" t="s">
        <v>184</v>
      </c>
      <c r="AU109" s="227" t="s">
        <v>80</v>
      </c>
      <c r="AY109" s="20" t="s">
        <v>182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189</v>
      </c>
      <c r="BM109" s="227" t="s">
        <v>12873</v>
      </c>
    </row>
    <row r="110" s="2" customFormat="1">
      <c r="A110" s="41"/>
      <c r="B110" s="42"/>
      <c r="C110" s="43"/>
      <c r="D110" s="229" t="s">
        <v>191</v>
      </c>
      <c r="E110" s="43"/>
      <c r="F110" s="230" t="s">
        <v>12874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191</v>
      </c>
      <c r="AU110" s="20" t="s">
        <v>80</v>
      </c>
    </row>
    <row r="111" s="13" customFormat="1">
      <c r="A111" s="13"/>
      <c r="B111" s="234"/>
      <c r="C111" s="235"/>
      <c r="D111" s="236" t="s">
        <v>193</v>
      </c>
      <c r="E111" s="237" t="s">
        <v>19</v>
      </c>
      <c r="F111" s="238" t="s">
        <v>12875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193</v>
      </c>
      <c r="AU111" s="244" t="s">
        <v>80</v>
      </c>
      <c r="AV111" s="13" t="s">
        <v>78</v>
      </c>
      <c r="AW111" s="13" t="s">
        <v>195</v>
      </c>
      <c r="AX111" s="13" t="s">
        <v>71</v>
      </c>
      <c r="AY111" s="244" t="s">
        <v>182</v>
      </c>
    </row>
    <row r="112" s="14" customFormat="1">
      <c r="A112" s="14"/>
      <c r="B112" s="245"/>
      <c r="C112" s="246"/>
      <c r="D112" s="236" t="s">
        <v>193</v>
      </c>
      <c r="E112" s="247" t="s">
        <v>19</v>
      </c>
      <c r="F112" s="248" t="s">
        <v>12876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195</v>
      </c>
      <c r="AX112" s="14" t="s">
        <v>71</v>
      </c>
      <c r="AY112" s="255" t="s">
        <v>182</v>
      </c>
    </row>
    <row r="113" s="14" customFormat="1">
      <c r="A113" s="14"/>
      <c r="B113" s="245"/>
      <c r="C113" s="246"/>
      <c r="D113" s="236" t="s">
        <v>193</v>
      </c>
      <c r="E113" s="247" t="s">
        <v>19</v>
      </c>
      <c r="F113" s="248" t="s">
        <v>12877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193</v>
      </c>
      <c r="AU113" s="255" t="s">
        <v>80</v>
      </c>
      <c r="AV113" s="14" t="s">
        <v>80</v>
      </c>
      <c r="AW113" s="14" t="s">
        <v>195</v>
      </c>
      <c r="AX113" s="14" t="s">
        <v>71</v>
      </c>
      <c r="AY113" s="255" t="s">
        <v>182</v>
      </c>
    </row>
    <row r="114" s="2" customFormat="1" ht="44.25" customHeight="1">
      <c r="A114" s="41"/>
      <c r="B114" s="42"/>
      <c r="C114" s="216" t="s">
        <v>253</v>
      </c>
      <c r="D114" s="216" t="s">
        <v>184</v>
      </c>
      <c r="E114" s="217" t="s">
        <v>12878</v>
      </c>
      <c r="F114" s="218" t="s">
        <v>12879</v>
      </c>
      <c r="G114" s="219" t="s">
        <v>187</v>
      </c>
      <c r="H114" s="220">
        <v>71.352000000000004</v>
      </c>
      <c r="I114" s="221"/>
      <c r="J114" s="222">
        <f>ROUND(I114*H114,2)</f>
        <v>0</v>
      </c>
      <c r="K114" s="218" t="s">
        <v>188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189</v>
      </c>
      <c r="AT114" s="227" t="s">
        <v>184</v>
      </c>
      <c r="AU114" s="227" t="s">
        <v>80</v>
      </c>
      <c r="AY114" s="20" t="s">
        <v>182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189</v>
      </c>
      <c r="BM114" s="227" t="s">
        <v>12880</v>
      </c>
    </row>
    <row r="115" s="2" customFormat="1">
      <c r="A115" s="41"/>
      <c r="B115" s="42"/>
      <c r="C115" s="43"/>
      <c r="D115" s="229" t="s">
        <v>191</v>
      </c>
      <c r="E115" s="43"/>
      <c r="F115" s="230" t="s">
        <v>12881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191</v>
      </c>
      <c r="AU115" s="20" t="s">
        <v>80</v>
      </c>
    </row>
    <row r="116" s="14" customFormat="1">
      <c r="A116" s="14"/>
      <c r="B116" s="245"/>
      <c r="C116" s="246"/>
      <c r="D116" s="236" t="s">
        <v>193</v>
      </c>
      <c r="E116" s="247" t="s">
        <v>19</v>
      </c>
      <c r="F116" s="248" t="s">
        <v>12882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193</v>
      </c>
      <c r="AU116" s="255" t="s">
        <v>80</v>
      </c>
      <c r="AV116" s="14" t="s">
        <v>80</v>
      </c>
      <c r="AW116" s="14" t="s">
        <v>195</v>
      </c>
      <c r="AX116" s="14" t="s">
        <v>71</v>
      </c>
      <c r="AY116" s="255" t="s">
        <v>182</v>
      </c>
    </row>
    <row r="117" s="14" customFormat="1">
      <c r="A117" s="14"/>
      <c r="B117" s="245"/>
      <c r="C117" s="246"/>
      <c r="D117" s="236" t="s">
        <v>193</v>
      </c>
      <c r="E117" s="247" t="s">
        <v>19</v>
      </c>
      <c r="F117" s="248" t="s">
        <v>12883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193</v>
      </c>
      <c r="AU117" s="255" t="s">
        <v>80</v>
      </c>
      <c r="AV117" s="14" t="s">
        <v>80</v>
      </c>
      <c r="AW117" s="14" t="s">
        <v>195</v>
      </c>
      <c r="AX117" s="14" t="s">
        <v>71</v>
      </c>
      <c r="AY117" s="255" t="s">
        <v>182</v>
      </c>
    </row>
    <row r="118" s="2" customFormat="1" ht="44.25" customHeight="1">
      <c r="A118" s="41"/>
      <c r="B118" s="42"/>
      <c r="C118" s="216" t="s">
        <v>260</v>
      </c>
      <c r="D118" s="216" t="s">
        <v>184</v>
      </c>
      <c r="E118" s="217" t="s">
        <v>12884</v>
      </c>
      <c r="F118" s="218" t="s">
        <v>12885</v>
      </c>
      <c r="G118" s="219" t="s">
        <v>187</v>
      </c>
      <c r="H118" s="220">
        <v>19.744</v>
      </c>
      <c r="I118" s="221"/>
      <c r="J118" s="222">
        <f>ROUND(I118*H118,2)</f>
        <v>0</v>
      </c>
      <c r="K118" s="218" t="s">
        <v>188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189</v>
      </c>
      <c r="AT118" s="227" t="s">
        <v>184</v>
      </c>
      <c r="AU118" s="227" t="s">
        <v>80</v>
      </c>
      <c r="AY118" s="20" t="s">
        <v>182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189</v>
      </c>
      <c r="BM118" s="227" t="s">
        <v>12886</v>
      </c>
    </row>
    <row r="119" s="2" customFormat="1">
      <c r="A119" s="41"/>
      <c r="B119" s="42"/>
      <c r="C119" s="43"/>
      <c r="D119" s="229" t="s">
        <v>191</v>
      </c>
      <c r="E119" s="43"/>
      <c r="F119" s="230" t="s">
        <v>12887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191</v>
      </c>
      <c r="AU119" s="20" t="s">
        <v>80</v>
      </c>
    </row>
    <row r="120" s="13" customFormat="1">
      <c r="A120" s="13"/>
      <c r="B120" s="234"/>
      <c r="C120" s="235"/>
      <c r="D120" s="236" t="s">
        <v>193</v>
      </c>
      <c r="E120" s="237" t="s">
        <v>19</v>
      </c>
      <c r="F120" s="238" t="s">
        <v>11518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193</v>
      </c>
      <c r="AU120" s="244" t="s">
        <v>80</v>
      </c>
      <c r="AV120" s="13" t="s">
        <v>78</v>
      </c>
      <c r="AW120" s="13" t="s">
        <v>195</v>
      </c>
      <c r="AX120" s="13" t="s">
        <v>71</v>
      </c>
      <c r="AY120" s="244" t="s">
        <v>182</v>
      </c>
    </row>
    <row r="121" s="14" customFormat="1">
      <c r="A121" s="14"/>
      <c r="B121" s="245"/>
      <c r="C121" s="246"/>
      <c r="D121" s="236" t="s">
        <v>193</v>
      </c>
      <c r="E121" s="247" t="s">
        <v>19</v>
      </c>
      <c r="F121" s="248" t="s">
        <v>12888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193</v>
      </c>
      <c r="AU121" s="255" t="s">
        <v>80</v>
      </c>
      <c r="AV121" s="14" t="s">
        <v>80</v>
      </c>
      <c r="AW121" s="14" t="s">
        <v>195</v>
      </c>
      <c r="AX121" s="14" t="s">
        <v>71</v>
      </c>
      <c r="AY121" s="255" t="s">
        <v>182</v>
      </c>
    </row>
    <row r="122" s="14" customFormat="1">
      <c r="A122" s="14"/>
      <c r="B122" s="245"/>
      <c r="C122" s="246"/>
      <c r="D122" s="236" t="s">
        <v>193</v>
      </c>
      <c r="E122" s="247" t="s">
        <v>19</v>
      </c>
      <c r="F122" s="248" t="s">
        <v>12889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193</v>
      </c>
      <c r="AU122" s="255" t="s">
        <v>80</v>
      </c>
      <c r="AV122" s="14" t="s">
        <v>80</v>
      </c>
      <c r="AW122" s="14" t="s">
        <v>195</v>
      </c>
      <c r="AX122" s="14" t="s">
        <v>71</v>
      </c>
      <c r="AY122" s="255" t="s">
        <v>182</v>
      </c>
    </row>
    <row r="123" s="2" customFormat="1" ht="44.25" customHeight="1">
      <c r="A123" s="41"/>
      <c r="B123" s="42"/>
      <c r="C123" s="216" t="s">
        <v>266</v>
      </c>
      <c r="D123" s="216" t="s">
        <v>184</v>
      </c>
      <c r="E123" s="217" t="s">
        <v>7987</v>
      </c>
      <c r="F123" s="218" t="s">
        <v>7988</v>
      </c>
      <c r="G123" s="219" t="s">
        <v>187</v>
      </c>
      <c r="H123" s="220">
        <v>41.744999999999997</v>
      </c>
      <c r="I123" s="221"/>
      <c r="J123" s="222">
        <f>ROUND(I123*H123,2)</f>
        <v>0</v>
      </c>
      <c r="K123" s="218" t="s">
        <v>188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189</v>
      </c>
      <c r="AT123" s="227" t="s">
        <v>184</v>
      </c>
      <c r="AU123" s="227" t="s">
        <v>80</v>
      </c>
      <c r="AY123" s="20" t="s">
        <v>182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189</v>
      </c>
      <c r="BM123" s="227" t="s">
        <v>12890</v>
      </c>
    </row>
    <row r="124" s="2" customFormat="1">
      <c r="A124" s="41"/>
      <c r="B124" s="42"/>
      <c r="C124" s="43"/>
      <c r="D124" s="229" t="s">
        <v>191</v>
      </c>
      <c r="E124" s="43"/>
      <c r="F124" s="230" t="s">
        <v>7990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191</v>
      </c>
      <c r="AU124" s="20" t="s">
        <v>80</v>
      </c>
    </row>
    <row r="125" s="13" customFormat="1">
      <c r="A125" s="13"/>
      <c r="B125" s="234"/>
      <c r="C125" s="235"/>
      <c r="D125" s="236" t="s">
        <v>193</v>
      </c>
      <c r="E125" s="237" t="s">
        <v>19</v>
      </c>
      <c r="F125" s="238" t="s">
        <v>12891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193</v>
      </c>
      <c r="AU125" s="244" t="s">
        <v>80</v>
      </c>
      <c r="AV125" s="13" t="s">
        <v>78</v>
      </c>
      <c r="AW125" s="13" t="s">
        <v>195</v>
      </c>
      <c r="AX125" s="13" t="s">
        <v>71</v>
      </c>
      <c r="AY125" s="244" t="s">
        <v>182</v>
      </c>
    </row>
    <row r="126" s="14" customFormat="1">
      <c r="A126" s="14"/>
      <c r="B126" s="245"/>
      <c r="C126" s="246"/>
      <c r="D126" s="236" t="s">
        <v>193</v>
      </c>
      <c r="E126" s="247" t="s">
        <v>19</v>
      </c>
      <c r="F126" s="248" t="s">
        <v>12892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193</v>
      </c>
      <c r="AU126" s="255" t="s">
        <v>80</v>
      </c>
      <c r="AV126" s="14" t="s">
        <v>80</v>
      </c>
      <c r="AW126" s="14" t="s">
        <v>195</v>
      </c>
      <c r="AX126" s="14" t="s">
        <v>71</v>
      </c>
      <c r="AY126" s="255" t="s">
        <v>182</v>
      </c>
    </row>
    <row r="127" s="14" customFormat="1">
      <c r="A127" s="14"/>
      <c r="B127" s="245"/>
      <c r="C127" s="246"/>
      <c r="D127" s="236" t="s">
        <v>193</v>
      </c>
      <c r="E127" s="247" t="s">
        <v>19</v>
      </c>
      <c r="F127" s="248" t="s">
        <v>12893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195</v>
      </c>
      <c r="AX127" s="14" t="s">
        <v>71</v>
      </c>
      <c r="AY127" s="255" t="s">
        <v>182</v>
      </c>
    </row>
    <row r="128" s="14" customFormat="1">
      <c r="A128" s="14"/>
      <c r="B128" s="245"/>
      <c r="C128" s="246"/>
      <c r="D128" s="236" t="s">
        <v>193</v>
      </c>
      <c r="E128" s="247" t="s">
        <v>19</v>
      </c>
      <c r="F128" s="248" t="s">
        <v>12894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193</v>
      </c>
      <c r="AU128" s="255" t="s">
        <v>80</v>
      </c>
      <c r="AV128" s="14" t="s">
        <v>80</v>
      </c>
      <c r="AW128" s="14" t="s">
        <v>195</v>
      </c>
      <c r="AX128" s="14" t="s">
        <v>71</v>
      </c>
      <c r="AY128" s="255" t="s">
        <v>182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12895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12896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14" customFormat="1">
      <c r="A131" s="14"/>
      <c r="B131" s="245"/>
      <c r="C131" s="246"/>
      <c r="D131" s="236" t="s">
        <v>193</v>
      </c>
      <c r="E131" s="247" t="s">
        <v>19</v>
      </c>
      <c r="F131" s="248" t="s">
        <v>12897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195</v>
      </c>
      <c r="AX131" s="14" t="s">
        <v>71</v>
      </c>
      <c r="AY131" s="255" t="s">
        <v>182</v>
      </c>
    </row>
    <row r="132" s="14" customFormat="1">
      <c r="A132" s="14"/>
      <c r="B132" s="245"/>
      <c r="C132" s="246"/>
      <c r="D132" s="236" t="s">
        <v>193</v>
      </c>
      <c r="E132" s="247" t="s">
        <v>19</v>
      </c>
      <c r="F132" s="248" t="s">
        <v>12898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193</v>
      </c>
      <c r="AU132" s="255" t="s">
        <v>80</v>
      </c>
      <c r="AV132" s="14" t="s">
        <v>80</v>
      </c>
      <c r="AW132" s="14" t="s">
        <v>195</v>
      </c>
      <c r="AX132" s="14" t="s">
        <v>71</v>
      </c>
      <c r="AY132" s="255" t="s">
        <v>182</v>
      </c>
    </row>
    <row r="133" s="16" customFormat="1">
      <c r="A133" s="16"/>
      <c r="B133" s="267"/>
      <c r="C133" s="268"/>
      <c r="D133" s="236" t="s">
        <v>193</v>
      </c>
      <c r="E133" s="269" t="s">
        <v>19</v>
      </c>
      <c r="F133" s="270" t="s">
        <v>220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193</v>
      </c>
      <c r="AU133" s="277" t="s">
        <v>80</v>
      </c>
      <c r="AV133" s="16" t="s">
        <v>189</v>
      </c>
      <c r="AW133" s="16" t="s">
        <v>195</v>
      </c>
      <c r="AX133" s="16" t="s">
        <v>78</v>
      </c>
      <c r="AY133" s="277" t="s">
        <v>182</v>
      </c>
    </row>
    <row r="134" s="2" customFormat="1" ht="44.25" customHeight="1">
      <c r="A134" s="41"/>
      <c r="B134" s="42"/>
      <c r="C134" s="216" t="s">
        <v>273</v>
      </c>
      <c r="D134" s="216" t="s">
        <v>184</v>
      </c>
      <c r="E134" s="217" t="s">
        <v>12899</v>
      </c>
      <c r="F134" s="218" t="s">
        <v>12900</v>
      </c>
      <c r="G134" s="219" t="s">
        <v>187</v>
      </c>
      <c r="H134" s="220">
        <v>24.719999999999999</v>
      </c>
      <c r="I134" s="221"/>
      <c r="J134" s="222">
        <f>ROUND(I134*H134,2)</f>
        <v>0</v>
      </c>
      <c r="K134" s="218" t="s">
        <v>188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189</v>
      </c>
      <c r="AT134" s="227" t="s">
        <v>184</v>
      </c>
      <c r="AU134" s="227" t="s">
        <v>80</v>
      </c>
      <c r="AY134" s="20" t="s">
        <v>182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189</v>
      </c>
      <c r="BM134" s="227" t="s">
        <v>12901</v>
      </c>
    </row>
    <row r="135" s="2" customFormat="1">
      <c r="A135" s="41"/>
      <c r="B135" s="42"/>
      <c r="C135" s="43"/>
      <c r="D135" s="229" t="s">
        <v>191</v>
      </c>
      <c r="E135" s="43"/>
      <c r="F135" s="230" t="s">
        <v>12902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191</v>
      </c>
      <c r="AU135" s="20" t="s">
        <v>80</v>
      </c>
    </row>
    <row r="136" s="14" customFormat="1">
      <c r="A136" s="14"/>
      <c r="B136" s="245"/>
      <c r="C136" s="246"/>
      <c r="D136" s="236" t="s">
        <v>193</v>
      </c>
      <c r="E136" s="247" t="s">
        <v>19</v>
      </c>
      <c r="F136" s="248" t="s">
        <v>12903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193</v>
      </c>
      <c r="AU136" s="255" t="s">
        <v>80</v>
      </c>
      <c r="AV136" s="14" t="s">
        <v>80</v>
      </c>
      <c r="AW136" s="14" t="s">
        <v>195</v>
      </c>
      <c r="AX136" s="14" t="s">
        <v>71</v>
      </c>
      <c r="AY136" s="255" t="s">
        <v>182</v>
      </c>
    </row>
    <row r="137" s="2" customFormat="1" ht="44.25" customHeight="1">
      <c r="A137" s="41"/>
      <c r="B137" s="42"/>
      <c r="C137" s="216" t="s">
        <v>8</v>
      </c>
      <c r="D137" s="216" t="s">
        <v>184</v>
      </c>
      <c r="E137" s="217" t="s">
        <v>12904</v>
      </c>
      <c r="F137" s="218" t="s">
        <v>12905</v>
      </c>
      <c r="G137" s="219" t="s">
        <v>187</v>
      </c>
      <c r="H137" s="220">
        <v>22.952000000000002</v>
      </c>
      <c r="I137" s="221"/>
      <c r="J137" s="222">
        <f>ROUND(I137*H137,2)</f>
        <v>0</v>
      </c>
      <c r="K137" s="218" t="s">
        <v>188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189</v>
      </c>
      <c r="AT137" s="227" t="s">
        <v>184</v>
      </c>
      <c r="AU137" s="227" t="s">
        <v>80</v>
      </c>
      <c r="AY137" s="20" t="s">
        <v>182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189</v>
      </c>
      <c r="BM137" s="227" t="s">
        <v>12906</v>
      </c>
    </row>
    <row r="138" s="2" customFormat="1">
      <c r="A138" s="41"/>
      <c r="B138" s="42"/>
      <c r="C138" s="43"/>
      <c r="D138" s="229" t="s">
        <v>191</v>
      </c>
      <c r="E138" s="43"/>
      <c r="F138" s="230" t="s">
        <v>12907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191</v>
      </c>
      <c r="AU138" s="20" t="s">
        <v>80</v>
      </c>
    </row>
    <row r="139" s="14" customFormat="1">
      <c r="A139" s="14"/>
      <c r="B139" s="245"/>
      <c r="C139" s="246"/>
      <c r="D139" s="236" t="s">
        <v>193</v>
      </c>
      <c r="E139" s="247" t="s">
        <v>19</v>
      </c>
      <c r="F139" s="248" t="s">
        <v>12908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195</v>
      </c>
      <c r="AX139" s="14" t="s">
        <v>71</v>
      </c>
      <c r="AY139" s="255" t="s">
        <v>182</v>
      </c>
    </row>
    <row r="140" s="14" customFormat="1">
      <c r="A140" s="14"/>
      <c r="B140" s="245"/>
      <c r="C140" s="246"/>
      <c r="D140" s="236" t="s">
        <v>193</v>
      </c>
      <c r="E140" s="247" t="s">
        <v>19</v>
      </c>
      <c r="F140" s="248" t="s">
        <v>12909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193</v>
      </c>
      <c r="AU140" s="255" t="s">
        <v>80</v>
      </c>
      <c r="AV140" s="14" t="s">
        <v>80</v>
      </c>
      <c r="AW140" s="14" t="s">
        <v>195</v>
      </c>
      <c r="AX140" s="14" t="s">
        <v>71</v>
      </c>
      <c r="AY140" s="255" t="s">
        <v>182</v>
      </c>
    </row>
    <row r="141" s="14" customFormat="1">
      <c r="A141" s="14"/>
      <c r="B141" s="245"/>
      <c r="C141" s="246"/>
      <c r="D141" s="236" t="s">
        <v>193</v>
      </c>
      <c r="E141" s="247" t="s">
        <v>19</v>
      </c>
      <c r="F141" s="248" t="s">
        <v>12910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193</v>
      </c>
      <c r="AU141" s="255" t="s">
        <v>80</v>
      </c>
      <c r="AV141" s="14" t="s">
        <v>80</v>
      </c>
      <c r="AW141" s="14" t="s">
        <v>195</v>
      </c>
      <c r="AX141" s="14" t="s">
        <v>71</v>
      </c>
      <c r="AY141" s="255" t="s">
        <v>182</v>
      </c>
    </row>
    <row r="142" s="2" customFormat="1" ht="49.05" customHeight="1">
      <c r="A142" s="41"/>
      <c r="B142" s="42"/>
      <c r="C142" s="216" t="s">
        <v>289</v>
      </c>
      <c r="D142" s="216" t="s">
        <v>184</v>
      </c>
      <c r="E142" s="217" t="s">
        <v>7040</v>
      </c>
      <c r="F142" s="218" t="s">
        <v>7041</v>
      </c>
      <c r="G142" s="219" t="s">
        <v>187</v>
      </c>
      <c r="H142" s="220">
        <v>56.700000000000003</v>
      </c>
      <c r="I142" s="221"/>
      <c r="J142" s="222">
        <f>ROUND(I142*H142,2)</f>
        <v>0</v>
      </c>
      <c r="K142" s="218" t="s">
        <v>188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189</v>
      </c>
      <c r="AT142" s="227" t="s">
        <v>184</v>
      </c>
      <c r="AU142" s="227" t="s">
        <v>80</v>
      </c>
      <c r="AY142" s="20" t="s">
        <v>182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189</v>
      </c>
      <c r="BM142" s="227" t="s">
        <v>12911</v>
      </c>
    </row>
    <row r="143" s="2" customFormat="1">
      <c r="A143" s="41"/>
      <c r="B143" s="42"/>
      <c r="C143" s="43"/>
      <c r="D143" s="229" t="s">
        <v>191</v>
      </c>
      <c r="E143" s="43"/>
      <c r="F143" s="230" t="s">
        <v>7043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191</v>
      </c>
      <c r="AU143" s="20" t="s">
        <v>80</v>
      </c>
    </row>
    <row r="144" s="14" customFormat="1">
      <c r="A144" s="14"/>
      <c r="B144" s="245"/>
      <c r="C144" s="246"/>
      <c r="D144" s="236" t="s">
        <v>193</v>
      </c>
      <c r="E144" s="247" t="s">
        <v>19</v>
      </c>
      <c r="F144" s="248" t="s">
        <v>12912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193</v>
      </c>
      <c r="AU144" s="255" t="s">
        <v>80</v>
      </c>
      <c r="AV144" s="14" t="s">
        <v>80</v>
      </c>
      <c r="AW144" s="14" t="s">
        <v>195</v>
      </c>
      <c r="AX144" s="14" t="s">
        <v>71</v>
      </c>
      <c r="AY144" s="255" t="s">
        <v>182</v>
      </c>
    </row>
    <row r="145" s="2" customFormat="1" ht="37.8" customHeight="1">
      <c r="A145" s="41"/>
      <c r="B145" s="42"/>
      <c r="C145" s="216" t="s">
        <v>295</v>
      </c>
      <c r="D145" s="216" t="s">
        <v>184</v>
      </c>
      <c r="E145" s="217" t="s">
        <v>12913</v>
      </c>
      <c r="F145" s="218" t="s">
        <v>12914</v>
      </c>
      <c r="G145" s="219" t="s">
        <v>187</v>
      </c>
      <c r="H145" s="220">
        <v>16.425000000000001</v>
      </c>
      <c r="I145" s="221"/>
      <c r="J145" s="222">
        <f>ROUND(I145*H145,2)</f>
        <v>0</v>
      </c>
      <c r="K145" s="218" t="s">
        <v>188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189</v>
      </c>
      <c r="AT145" s="227" t="s">
        <v>184</v>
      </c>
      <c r="AU145" s="227" t="s">
        <v>80</v>
      </c>
      <c r="AY145" s="20" t="s">
        <v>182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189</v>
      </c>
      <c r="BM145" s="227" t="s">
        <v>12915</v>
      </c>
    </row>
    <row r="146" s="2" customFormat="1">
      <c r="A146" s="41"/>
      <c r="B146" s="42"/>
      <c r="C146" s="43"/>
      <c r="D146" s="229" t="s">
        <v>191</v>
      </c>
      <c r="E146" s="43"/>
      <c r="F146" s="230" t="s">
        <v>12916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191</v>
      </c>
      <c r="AU146" s="20" t="s">
        <v>80</v>
      </c>
    </row>
    <row r="147" s="14" customFormat="1">
      <c r="A147" s="14"/>
      <c r="B147" s="245"/>
      <c r="C147" s="246"/>
      <c r="D147" s="236" t="s">
        <v>193</v>
      </c>
      <c r="E147" s="247" t="s">
        <v>19</v>
      </c>
      <c r="F147" s="248" t="s">
        <v>12917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193</v>
      </c>
      <c r="AU147" s="255" t="s">
        <v>80</v>
      </c>
      <c r="AV147" s="14" t="s">
        <v>80</v>
      </c>
      <c r="AW147" s="14" t="s">
        <v>195</v>
      </c>
      <c r="AX147" s="14" t="s">
        <v>71</v>
      </c>
      <c r="AY147" s="255" t="s">
        <v>182</v>
      </c>
    </row>
    <row r="148" s="2" customFormat="1" ht="24.15" customHeight="1">
      <c r="A148" s="41"/>
      <c r="B148" s="42"/>
      <c r="C148" s="216" t="s">
        <v>301</v>
      </c>
      <c r="D148" s="216" t="s">
        <v>184</v>
      </c>
      <c r="E148" s="217" t="s">
        <v>12918</v>
      </c>
      <c r="F148" s="218" t="s">
        <v>12919</v>
      </c>
      <c r="G148" s="219" t="s">
        <v>187</v>
      </c>
      <c r="H148" s="220">
        <v>8.3249999999999993</v>
      </c>
      <c r="I148" s="221"/>
      <c r="J148" s="222">
        <f>ROUND(I148*H148,2)</f>
        <v>0</v>
      </c>
      <c r="K148" s="218" t="s">
        <v>188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189</v>
      </c>
      <c r="AT148" s="227" t="s">
        <v>184</v>
      </c>
      <c r="AU148" s="227" t="s">
        <v>80</v>
      </c>
      <c r="AY148" s="20" t="s">
        <v>182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189</v>
      </c>
      <c r="BM148" s="227" t="s">
        <v>12920</v>
      </c>
    </row>
    <row r="149" s="2" customFormat="1">
      <c r="A149" s="41"/>
      <c r="B149" s="42"/>
      <c r="C149" s="43"/>
      <c r="D149" s="229" t="s">
        <v>191</v>
      </c>
      <c r="E149" s="43"/>
      <c r="F149" s="230" t="s">
        <v>12921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191</v>
      </c>
      <c r="AU149" s="20" t="s">
        <v>80</v>
      </c>
    </row>
    <row r="150" s="14" customFormat="1">
      <c r="A150" s="14"/>
      <c r="B150" s="245"/>
      <c r="C150" s="246"/>
      <c r="D150" s="236" t="s">
        <v>193</v>
      </c>
      <c r="E150" s="247" t="s">
        <v>19</v>
      </c>
      <c r="F150" s="248" t="s">
        <v>12922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193</v>
      </c>
      <c r="AU150" s="255" t="s">
        <v>80</v>
      </c>
      <c r="AV150" s="14" t="s">
        <v>80</v>
      </c>
      <c r="AW150" s="14" t="s">
        <v>195</v>
      </c>
      <c r="AX150" s="14" t="s">
        <v>71</v>
      </c>
      <c r="AY150" s="255" t="s">
        <v>182</v>
      </c>
    </row>
    <row r="151" s="2" customFormat="1" ht="37.8" customHeight="1">
      <c r="A151" s="41"/>
      <c r="B151" s="42"/>
      <c r="C151" s="216" t="s">
        <v>308</v>
      </c>
      <c r="D151" s="216" t="s">
        <v>184</v>
      </c>
      <c r="E151" s="217" t="s">
        <v>12923</v>
      </c>
      <c r="F151" s="218" t="s">
        <v>12924</v>
      </c>
      <c r="G151" s="219" t="s">
        <v>187</v>
      </c>
      <c r="H151" s="220">
        <v>45</v>
      </c>
      <c r="I151" s="221"/>
      <c r="J151" s="222">
        <f>ROUND(I151*H151,2)</f>
        <v>0</v>
      </c>
      <c r="K151" s="218" t="s">
        <v>188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189</v>
      </c>
      <c r="AT151" s="227" t="s">
        <v>184</v>
      </c>
      <c r="AU151" s="227" t="s">
        <v>80</v>
      </c>
      <c r="AY151" s="20" t="s">
        <v>182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189</v>
      </c>
      <c r="BM151" s="227" t="s">
        <v>12925</v>
      </c>
    </row>
    <row r="152" s="2" customFormat="1">
      <c r="A152" s="41"/>
      <c r="B152" s="42"/>
      <c r="C152" s="43"/>
      <c r="D152" s="229" t="s">
        <v>191</v>
      </c>
      <c r="E152" s="43"/>
      <c r="F152" s="230" t="s">
        <v>12926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191</v>
      </c>
      <c r="AU152" s="20" t="s">
        <v>80</v>
      </c>
    </row>
    <row r="153" s="14" customFormat="1">
      <c r="A153" s="14"/>
      <c r="B153" s="245"/>
      <c r="C153" s="246"/>
      <c r="D153" s="236" t="s">
        <v>193</v>
      </c>
      <c r="E153" s="247" t="s">
        <v>19</v>
      </c>
      <c r="F153" s="248" t="s">
        <v>12927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193</v>
      </c>
      <c r="AU153" s="255" t="s">
        <v>80</v>
      </c>
      <c r="AV153" s="14" t="s">
        <v>80</v>
      </c>
      <c r="AW153" s="14" t="s">
        <v>195</v>
      </c>
      <c r="AX153" s="14" t="s">
        <v>71</v>
      </c>
      <c r="AY153" s="255" t="s">
        <v>182</v>
      </c>
    </row>
    <row r="154" s="2" customFormat="1" ht="55.5" customHeight="1">
      <c r="A154" s="41"/>
      <c r="B154" s="42"/>
      <c r="C154" s="216" t="s">
        <v>314</v>
      </c>
      <c r="D154" s="216" t="s">
        <v>184</v>
      </c>
      <c r="E154" s="217" t="s">
        <v>221</v>
      </c>
      <c r="F154" s="218" t="s">
        <v>222</v>
      </c>
      <c r="G154" s="219" t="s">
        <v>187</v>
      </c>
      <c r="H154" s="220">
        <v>720.44799999999998</v>
      </c>
      <c r="I154" s="221"/>
      <c r="J154" s="222">
        <f>ROUND(I154*H154,2)</f>
        <v>0</v>
      </c>
      <c r="K154" s="218" t="s">
        <v>188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189</v>
      </c>
      <c r="AT154" s="227" t="s">
        <v>184</v>
      </c>
      <c r="AU154" s="227" t="s">
        <v>80</v>
      </c>
      <c r="AY154" s="20" t="s">
        <v>182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189</v>
      </c>
      <c r="BM154" s="227" t="s">
        <v>12928</v>
      </c>
    </row>
    <row r="155" s="2" customFormat="1">
      <c r="A155" s="41"/>
      <c r="B155" s="42"/>
      <c r="C155" s="43"/>
      <c r="D155" s="229" t="s">
        <v>191</v>
      </c>
      <c r="E155" s="43"/>
      <c r="F155" s="230" t="s">
        <v>224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191</v>
      </c>
      <c r="AU155" s="20" t="s">
        <v>80</v>
      </c>
    </row>
    <row r="156" s="13" customFormat="1">
      <c r="A156" s="13"/>
      <c r="B156" s="234"/>
      <c r="C156" s="235"/>
      <c r="D156" s="236" t="s">
        <v>193</v>
      </c>
      <c r="E156" s="237" t="s">
        <v>19</v>
      </c>
      <c r="F156" s="238" t="s">
        <v>11518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193</v>
      </c>
      <c r="AU156" s="244" t="s">
        <v>80</v>
      </c>
      <c r="AV156" s="13" t="s">
        <v>78</v>
      </c>
      <c r="AW156" s="13" t="s">
        <v>195</v>
      </c>
      <c r="AX156" s="13" t="s">
        <v>71</v>
      </c>
      <c r="AY156" s="244" t="s">
        <v>182</v>
      </c>
    </row>
    <row r="157" s="14" customFormat="1">
      <c r="A157" s="14"/>
      <c r="B157" s="245"/>
      <c r="C157" s="246"/>
      <c r="D157" s="236" t="s">
        <v>193</v>
      </c>
      <c r="E157" s="247" t="s">
        <v>19</v>
      </c>
      <c r="F157" s="248" t="s">
        <v>12929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193</v>
      </c>
      <c r="AU157" s="255" t="s">
        <v>80</v>
      </c>
      <c r="AV157" s="14" t="s">
        <v>80</v>
      </c>
      <c r="AW157" s="14" t="s">
        <v>195</v>
      </c>
      <c r="AX157" s="14" t="s">
        <v>71</v>
      </c>
      <c r="AY157" s="255" t="s">
        <v>182</v>
      </c>
    </row>
    <row r="158" s="14" customFormat="1">
      <c r="A158" s="14"/>
      <c r="B158" s="245"/>
      <c r="C158" s="246"/>
      <c r="D158" s="236" t="s">
        <v>193</v>
      </c>
      <c r="E158" s="247" t="s">
        <v>19</v>
      </c>
      <c r="F158" s="248" t="s">
        <v>12930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193</v>
      </c>
      <c r="AU158" s="255" t="s">
        <v>80</v>
      </c>
      <c r="AV158" s="14" t="s">
        <v>80</v>
      </c>
      <c r="AW158" s="14" t="s">
        <v>195</v>
      </c>
      <c r="AX158" s="14" t="s">
        <v>71</v>
      </c>
      <c r="AY158" s="255" t="s">
        <v>182</v>
      </c>
    </row>
    <row r="159" s="14" customFormat="1">
      <c r="A159" s="14"/>
      <c r="B159" s="245"/>
      <c r="C159" s="246"/>
      <c r="D159" s="236" t="s">
        <v>193</v>
      </c>
      <c r="E159" s="247" t="s">
        <v>19</v>
      </c>
      <c r="F159" s="248" t="s">
        <v>12931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193</v>
      </c>
      <c r="AU159" s="255" t="s">
        <v>80</v>
      </c>
      <c r="AV159" s="14" t="s">
        <v>80</v>
      </c>
      <c r="AW159" s="14" t="s">
        <v>195</v>
      </c>
      <c r="AX159" s="14" t="s">
        <v>71</v>
      </c>
      <c r="AY159" s="255" t="s">
        <v>182</v>
      </c>
    </row>
    <row r="160" s="14" customFormat="1">
      <c r="A160" s="14"/>
      <c r="B160" s="245"/>
      <c r="C160" s="246"/>
      <c r="D160" s="236" t="s">
        <v>193</v>
      </c>
      <c r="E160" s="247" t="s">
        <v>19</v>
      </c>
      <c r="F160" s="248" t="s">
        <v>12932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195</v>
      </c>
      <c r="AX160" s="14" t="s">
        <v>71</v>
      </c>
      <c r="AY160" s="255" t="s">
        <v>182</v>
      </c>
    </row>
    <row r="161" s="2" customFormat="1" ht="62.7" customHeight="1">
      <c r="A161" s="41"/>
      <c r="B161" s="42"/>
      <c r="C161" s="216" t="s">
        <v>319</v>
      </c>
      <c r="D161" s="216" t="s">
        <v>184</v>
      </c>
      <c r="E161" s="217" t="s">
        <v>227</v>
      </c>
      <c r="F161" s="218" t="s">
        <v>228</v>
      </c>
      <c r="G161" s="219" t="s">
        <v>187</v>
      </c>
      <c r="H161" s="220">
        <v>1104.548</v>
      </c>
      <c r="I161" s="221"/>
      <c r="J161" s="222">
        <f>ROUND(I161*H161,2)</f>
        <v>0</v>
      </c>
      <c r="K161" s="218" t="s">
        <v>188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189</v>
      </c>
      <c r="AT161" s="227" t="s">
        <v>184</v>
      </c>
      <c r="AU161" s="227" t="s">
        <v>80</v>
      </c>
      <c r="AY161" s="20" t="s">
        <v>182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189</v>
      </c>
      <c r="BM161" s="227" t="s">
        <v>12933</v>
      </c>
    </row>
    <row r="162" s="2" customFormat="1">
      <c r="A162" s="41"/>
      <c r="B162" s="42"/>
      <c r="C162" s="43"/>
      <c r="D162" s="229" t="s">
        <v>191</v>
      </c>
      <c r="E162" s="43"/>
      <c r="F162" s="230" t="s">
        <v>230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191</v>
      </c>
      <c r="AU162" s="20" t="s">
        <v>80</v>
      </c>
    </row>
    <row r="163" s="13" customFormat="1">
      <c r="A163" s="13"/>
      <c r="B163" s="234"/>
      <c r="C163" s="235"/>
      <c r="D163" s="236" t="s">
        <v>193</v>
      </c>
      <c r="E163" s="237" t="s">
        <v>19</v>
      </c>
      <c r="F163" s="238" t="s">
        <v>11518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193</v>
      </c>
      <c r="AU163" s="244" t="s">
        <v>80</v>
      </c>
      <c r="AV163" s="13" t="s">
        <v>78</v>
      </c>
      <c r="AW163" s="13" t="s">
        <v>195</v>
      </c>
      <c r="AX163" s="13" t="s">
        <v>71</v>
      </c>
      <c r="AY163" s="244" t="s">
        <v>182</v>
      </c>
    </row>
    <row r="164" s="14" customFormat="1">
      <c r="A164" s="14"/>
      <c r="B164" s="245"/>
      <c r="C164" s="246"/>
      <c r="D164" s="236" t="s">
        <v>193</v>
      </c>
      <c r="E164" s="247" t="s">
        <v>19</v>
      </c>
      <c r="F164" s="248" t="s">
        <v>12934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193</v>
      </c>
      <c r="AU164" s="255" t="s">
        <v>80</v>
      </c>
      <c r="AV164" s="14" t="s">
        <v>80</v>
      </c>
      <c r="AW164" s="14" t="s">
        <v>195</v>
      </c>
      <c r="AX164" s="14" t="s">
        <v>71</v>
      </c>
      <c r="AY164" s="255" t="s">
        <v>182</v>
      </c>
    </row>
    <row r="165" s="14" customFormat="1">
      <c r="A165" s="14"/>
      <c r="B165" s="245"/>
      <c r="C165" s="246"/>
      <c r="D165" s="236" t="s">
        <v>193</v>
      </c>
      <c r="E165" s="247" t="s">
        <v>19</v>
      </c>
      <c r="F165" s="248" t="s">
        <v>12930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195</v>
      </c>
      <c r="AX165" s="14" t="s">
        <v>71</v>
      </c>
      <c r="AY165" s="255" t="s">
        <v>182</v>
      </c>
    </row>
    <row r="166" s="14" customFormat="1">
      <c r="A166" s="14"/>
      <c r="B166" s="245"/>
      <c r="C166" s="246"/>
      <c r="D166" s="236" t="s">
        <v>193</v>
      </c>
      <c r="E166" s="247" t="s">
        <v>19</v>
      </c>
      <c r="F166" s="248" t="s">
        <v>12931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193</v>
      </c>
      <c r="AU166" s="255" t="s">
        <v>80</v>
      </c>
      <c r="AV166" s="14" t="s">
        <v>80</v>
      </c>
      <c r="AW166" s="14" t="s">
        <v>195</v>
      </c>
      <c r="AX166" s="14" t="s">
        <v>71</v>
      </c>
      <c r="AY166" s="255" t="s">
        <v>182</v>
      </c>
    </row>
    <row r="167" s="14" customFormat="1">
      <c r="A167" s="14"/>
      <c r="B167" s="245"/>
      <c r="C167" s="246"/>
      <c r="D167" s="236" t="s">
        <v>193</v>
      </c>
      <c r="E167" s="246"/>
      <c r="F167" s="248" t="s">
        <v>12935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193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182</v>
      </c>
    </row>
    <row r="168" s="2" customFormat="1" ht="62.7" customHeight="1">
      <c r="A168" s="41"/>
      <c r="B168" s="42"/>
      <c r="C168" s="216" t="s">
        <v>328</v>
      </c>
      <c r="D168" s="216" t="s">
        <v>184</v>
      </c>
      <c r="E168" s="217" t="s">
        <v>233</v>
      </c>
      <c r="F168" s="218" t="s">
        <v>234</v>
      </c>
      <c r="G168" s="219" t="s">
        <v>187</v>
      </c>
      <c r="H168" s="220">
        <v>1093.531</v>
      </c>
      <c r="I168" s="221"/>
      <c r="J168" s="222">
        <f>ROUND(I168*H168,2)</f>
        <v>0</v>
      </c>
      <c r="K168" s="218" t="s">
        <v>188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189</v>
      </c>
      <c r="AT168" s="227" t="s">
        <v>184</v>
      </c>
      <c r="AU168" s="227" t="s">
        <v>80</v>
      </c>
      <c r="AY168" s="20" t="s">
        <v>182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189</v>
      </c>
      <c r="BM168" s="227" t="s">
        <v>6513</v>
      </c>
    </row>
    <row r="169" s="2" customFormat="1">
      <c r="A169" s="41"/>
      <c r="B169" s="42"/>
      <c r="C169" s="43"/>
      <c r="D169" s="229" t="s">
        <v>191</v>
      </c>
      <c r="E169" s="43"/>
      <c r="F169" s="230" t="s">
        <v>236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191</v>
      </c>
      <c r="AU169" s="20" t="s">
        <v>80</v>
      </c>
    </row>
    <row r="170" s="14" customFormat="1">
      <c r="A170" s="14"/>
      <c r="B170" s="245"/>
      <c r="C170" s="246"/>
      <c r="D170" s="236" t="s">
        <v>193</v>
      </c>
      <c r="E170" s="247" t="s">
        <v>19</v>
      </c>
      <c r="F170" s="248" t="s">
        <v>12936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193</v>
      </c>
      <c r="AU170" s="255" t="s">
        <v>80</v>
      </c>
      <c r="AV170" s="14" t="s">
        <v>80</v>
      </c>
      <c r="AW170" s="14" t="s">
        <v>195</v>
      </c>
      <c r="AX170" s="14" t="s">
        <v>71</v>
      </c>
      <c r="AY170" s="255" t="s">
        <v>182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12937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2" customFormat="1" ht="62.7" customHeight="1">
      <c r="A172" s="41"/>
      <c r="B172" s="42"/>
      <c r="C172" s="216" t="s">
        <v>334</v>
      </c>
      <c r="D172" s="216" t="s">
        <v>184</v>
      </c>
      <c r="E172" s="217" t="s">
        <v>239</v>
      </c>
      <c r="F172" s="218" t="s">
        <v>240</v>
      </c>
      <c r="G172" s="219" t="s">
        <v>187</v>
      </c>
      <c r="H172" s="220">
        <v>20.015999999999998</v>
      </c>
      <c r="I172" s="221"/>
      <c r="J172" s="222">
        <f>ROUND(I172*H172,2)</f>
        <v>0</v>
      </c>
      <c r="K172" s="218" t="s">
        <v>188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189</v>
      </c>
      <c r="AT172" s="227" t="s">
        <v>184</v>
      </c>
      <c r="AU172" s="227" t="s">
        <v>80</v>
      </c>
      <c r="AY172" s="20" t="s">
        <v>182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189</v>
      </c>
      <c r="BM172" s="227" t="s">
        <v>12938</v>
      </c>
    </row>
    <row r="173" s="2" customFormat="1">
      <c r="A173" s="41"/>
      <c r="B173" s="42"/>
      <c r="C173" s="43"/>
      <c r="D173" s="229" t="s">
        <v>191</v>
      </c>
      <c r="E173" s="43"/>
      <c r="F173" s="230" t="s">
        <v>242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191</v>
      </c>
      <c r="AU173" s="20" t="s">
        <v>80</v>
      </c>
    </row>
    <row r="174" s="13" customFormat="1">
      <c r="A174" s="13"/>
      <c r="B174" s="234"/>
      <c r="C174" s="235"/>
      <c r="D174" s="236" t="s">
        <v>193</v>
      </c>
      <c r="E174" s="237" t="s">
        <v>19</v>
      </c>
      <c r="F174" s="238" t="s">
        <v>243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193</v>
      </c>
      <c r="AU174" s="244" t="s">
        <v>80</v>
      </c>
      <c r="AV174" s="13" t="s">
        <v>78</v>
      </c>
      <c r="AW174" s="13" t="s">
        <v>195</v>
      </c>
      <c r="AX174" s="13" t="s">
        <v>71</v>
      </c>
      <c r="AY174" s="244" t="s">
        <v>182</v>
      </c>
    </row>
    <row r="175" s="14" customFormat="1">
      <c r="A175" s="14"/>
      <c r="B175" s="245"/>
      <c r="C175" s="246"/>
      <c r="D175" s="236" t="s">
        <v>193</v>
      </c>
      <c r="E175" s="247" t="s">
        <v>19</v>
      </c>
      <c r="F175" s="248" t="s">
        <v>12939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193</v>
      </c>
      <c r="AU175" s="255" t="s">
        <v>80</v>
      </c>
      <c r="AV175" s="14" t="s">
        <v>80</v>
      </c>
      <c r="AW175" s="14" t="s">
        <v>195</v>
      </c>
      <c r="AX175" s="14" t="s">
        <v>71</v>
      </c>
      <c r="AY175" s="255" t="s">
        <v>182</v>
      </c>
    </row>
    <row r="176" s="14" customFormat="1">
      <c r="A176" s="14"/>
      <c r="B176" s="245"/>
      <c r="C176" s="246"/>
      <c r="D176" s="236" t="s">
        <v>193</v>
      </c>
      <c r="E176" s="247" t="s">
        <v>19</v>
      </c>
      <c r="F176" s="248" t="s">
        <v>12940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193</v>
      </c>
      <c r="AU176" s="255" t="s">
        <v>80</v>
      </c>
      <c r="AV176" s="14" t="s">
        <v>80</v>
      </c>
      <c r="AW176" s="14" t="s">
        <v>195</v>
      </c>
      <c r="AX176" s="14" t="s">
        <v>71</v>
      </c>
      <c r="AY176" s="255" t="s">
        <v>182</v>
      </c>
    </row>
    <row r="177" s="2" customFormat="1" ht="37.8" customHeight="1">
      <c r="A177" s="41"/>
      <c r="B177" s="42"/>
      <c r="C177" s="216" t="s">
        <v>7</v>
      </c>
      <c r="D177" s="216" t="s">
        <v>184</v>
      </c>
      <c r="E177" s="217" t="s">
        <v>7069</v>
      </c>
      <c r="F177" s="218" t="s">
        <v>7070</v>
      </c>
      <c r="G177" s="219" t="s">
        <v>187</v>
      </c>
      <c r="H177" s="220">
        <v>280.334</v>
      </c>
      <c r="I177" s="221"/>
      <c r="J177" s="222">
        <f>ROUND(I177*H177,2)</f>
        <v>0</v>
      </c>
      <c r="K177" s="218" t="s">
        <v>188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189</v>
      </c>
      <c r="AT177" s="227" t="s">
        <v>184</v>
      </c>
      <c r="AU177" s="227" t="s">
        <v>80</v>
      </c>
      <c r="AY177" s="20" t="s">
        <v>182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189</v>
      </c>
      <c r="BM177" s="227" t="s">
        <v>12941</v>
      </c>
    </row>
    <row r="178" s="2" customFormat="1">
      <c r="A178" s="41"/>
      <c r="B178" s="42"/>
      <c r="C178" s="43"/>
      <c r="D178" s="229" t="s">
        <v>191</v>
      </c>
      <c r="E178" s="43"/>
      <c r="F178" s="230" t="s">
        <v>7072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191</v>
      </c>
      <c r="AU178" s="20" t="s">
        <v>80</v>
      </c>
    </row>
    <row r="179" s="13" customFormat="1">
      <c r="A179" s="13"/>
      <c r="B179" s="234"/>
      <c r="C179" s="235"/>
      <c r="D179" s="236" t="s">
        <v>193</v>
      </c>
      <c r="E179" s="237" t="s">
        <v>19</v>
      </c>
      <c r="F179" s="238" t="s">
        <v>11518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193</v>
      </c>
      <c r="AU179" s="244" t="s">
        <v>80</v>
      </c>
      <c r="AV179" s="13" t="s">
        <v>78</v>
      </c>
      <c r="AW179" s="13" t="s">
        <v>195</v>
      </c>
      <c r="AX179" s="13" t="s">
        <v>71</v>
      </c>
      <c r="AY179" s="244" t="s">
        <v>182</v>
      </c>
    </row>
    <row r="180" s="14" customFormat="1">
      <c r="A180" s="14"/>
      <c r="B180" s="245"/>
      <c r="C180" s="246"/>
      <c r="D180" s="236" t="s">
        <v>193</v>
      </c>
      <c r="E180" s="247" t="s">
        <v>19</v>
      </c>
      <c r="F180" s="248" t="s">
        <v>12942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193</v>
      </c>
      <c r="AU180" s="255" t="s">
        <v>80</v>
      </c>
      <c r="AV180" s="14" t="s">
        <v>80</v>
      </c>
      <c r="AW180" s="14" t="s">
        <v>195</v>
      </c>
      <c r="AX180" s="14" t="s">
        <v>71</v>
      </c>
      <c r="AY180" s="255" t="s">
        <v>182</v>
      </c>
    </row>
    <row r="181" s="14" customFormat="1">
      <c r="A181" s="14"/>
      <c r="B181" s="245"/>
      <c r="C181" s="246"/>
      <c r="D181" s="236" t="s">
        <v>193</v>
      </c>
      <c r="E181" s="247" t="s">
        <v>19</v>
      </c>
      <c r="F181" s="248" t="s">
        <v>12943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193</v>
      </c>
      <c r="AU181" s="255" t="s">
        <v>80</v>
      </c>
      <c r="AV181" s="14" t="s">
        <v>80</v>
      </c>
      <c r="AW181" s="14" t="s">
        <v>195</v>
      </c>
      <c r="AX181" s="14" t="s">
        <v>71</v>
      </c>
      <c r="AY181" s="255" t="s">
        <v>182</v>
      </c>
    </row>
    <row r="182" s="2" customFormat="1" ht="44.25" customHeight="1">
      <c r="A182" s="41"/>
      <c r="B182" s="42"/>
      <c r="C182" s="216" t="s">
        <v>347</v>
      </c>
      <c r="D182" s="216" t="s">
        <v>184</v>
      </c>
      <c r="E182" s="217" t="s">
        <v>247</v>
      </c>
      <c r="F182" s="218" t="s">
        <v>248</v>
      </c>
      <c r="G182" s="219" t="s">
        <v>187</v>
      </c>
      <c r="H182" s="220">
        <v>592.34900000000005</v>
      </c>
      <c r="I182" s="221"/>
      <c r="J182" s="222">
        <f>ROUND(I182*H182,2)</f>
        <v>0</v>
      </c>
      <c r="K182" s="218" t="s">
        <v>188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189</v>
      </c>
      <c r="AT182" s="227" t="s">
        <v>184</v>
      </c>
      <c r="AU182" s="227" t="s">
        <v>80</v>
      </c>
      <c r="AY182" s="20" t="s">
        <v>182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189</v>
      </c>
      <c r="BM182" s="227" t="s">
        <v>12944</v>
      </c>
    </row>
    <row r="183" s="2" customFormat="1">
      <c r="A183" s="41"/>
      <c r="B183" s="42"/>
      <c r="C183" s="43"/>
      <c r="D183" s="229" t="s">
        <v>191</v>
      </c>
      <c r="E183" s="43"/>
      <c r="F183" s="230" t="s">
        <v>250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191</v>
      </c>
      <c r="AU183" s="20" t="s">
        <v>80</v>
      </c>
    </row>
    <row r="184" s="14" customFormat="1">
      <c r="A184" s="14"/>
      <c r="B184" s="245"/>
      <c r="C184" s="246"/>
      <c r="D184" s="236" t="s">
        <v>193</v>
      </c>
      <c r="E184" s="247" t="s">
        <v>19</v>
      </c>
      <c r="F184" s="248" t="s">
        <v>12945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193</v>
      </c>
      <c r="AU184" s="255" t="s">
        <v>80</v>
      </c>
      <c r="AV184" s="14" t="s">
        <v>80</v>
      </c>
      <c r="AW184" s="14" t="s">
        <v>195</v>
      </c>
      <c r="AX184" s="14" t="s">
        <v>71</v>
      </c>
      <c r="AY184" s="255" t="s">
        <v>182</v>
      </c>
    </row>
    <row r="185" s="14" customFormat="1">
      <c r="A185" s="14"/>
      <c r="B185" s="245"/>
      <c r="C185" s="246"/>
      <c r="D185" s="236" t="s">
        <v>193</v>
      </c>
      <c r="E185" s="247" t="s">
        <v>19</v>
      </c>
      <c r="F185" s="248" t="s">
        <v>12937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193</v>
      </c>
      <c r="AU185" s="255" t="s">
        <v>80</v>
      </c>
      <c r="AV185" s="14" t="s">
        <v>80</v>
      </c>
      <c r="AW185" s="14" t="s">
        <v>195</v>
      </c>
      <c r="AX185" s="14" t="s">
        <v>71</v>
      </c>
      <c r="AY185" s="255" t="s">
        <v>182</v>
      </c>
    </row>
    <row r="186" s="2" customFormat="1" ht="44.25" customHeight="1">
      <c r="A186" s="41"/>
      <c r="B186" s="42"/>
      <c r="C186" s="216" t="s">
        <v>354</v>
      </c>
      <c r="D186" s="216" t="s">
        <v>184</v>
      </c>
      <c r="E186" s="217" t="s">
        <v>254</v>
      </c>
      <c r="F186" s="218" t="s">
        <v>255</v>
      </c>
      <c r="G186" s="219" t="s">
        <v>256</v>
      </c>
      <c r="H186" s="220">
        <v>38.030000000000001</v>
      </c>
      <c r="I186" s="221"/>
      <c r="J186" s="222">
        <f>ROUND(I186*H186,2)</f>
        <v>0</v>
      </c>
      <c r="K186" s="218" t="s">
        <v>188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189</v>
      </c>
      <c r="AT186" s="227" t="s">
        <v>184</v>
      </c>
      <c r="AU186" s="227" t="s">
        <v>80</v>
      </c>
      <c r="AY186" s="20" t="s">
        <v>182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189</v>
      </c>
      <c r="BM186" s="227" t="s">
        <v>12946</v>
      </c>
    </row>
    <row r="187" s="2" customFormat="1">
      <c r="A187" s="41"/>
      <c r="B187" s="42"/>
      <c r="C187" s="43"/>
      <c r="D187" s="229" t="s">
        <v>191</v>
      </c>
      <c r="E187" s="43"/>
      <c r="F187" s="230" t="s">
        <v>258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191</v>
      </c>
      <c r="AU187" s="20" t="s">
        <v>80</v>
      </c>
    </row>
    <row r="188" s="14" customFormat="1">
      <c r="A188" s="14"/>
      <c r="B188" s="245"/>
      <c r="C188" s="246"/>
      <c r="D188" s="236" t="s">
        <v>193</v>
      </c>
      <c r="E188" s="247" t="s">
        <v>19</v>
      </c>
      <c r="F188" s="248" t="s">
        <v>12947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193</v>
      </c>
      <c r="AU188" s="255" t="s">
        <v>80</v>
      </c>
      <c r="AV188" s="14" t="s">
        <v>80</v>
      </c>
      <c r="AW188" s="14" t="s">
        <v>195</v>
      </c>
      <c r="AX188" s="14" t="s">
        <v>71</v>
      </c>
      <c r="AY188" s="255" t="s">
        <v>182</v>
      </c>
    </row>
    <row r="189" s="14" customFormat="1">
      <c r="A189" s="14"/>
      <c r="B189" s="245"/>
      <c r="C189" s="246"/>
      <c r="D189" s="236" t="s">
        <v>193</v>
      </c>
      <c r="E189" s="246"/>
      <c r="F189" s="248" t="s">
        <v>12948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193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182</v>
      </c>
    </row>
    <row r="190" s="2" customFormat="1" ht="37.8" customHeight="1">
      <c r="A190" s="41"/>
      <c r="B190" s="42"/>
      <c r="C190" s="216" t="s">
        <v>360</v>
      </c>
      <c r="D190" s="216" t="s">
        <v>184</v>
      </c>
      <c r="E190" s="217" t="s">
        <v>261</v>
      </c>
      <c r="F190" s="218" t="s">
        <v>262</v>
      </c>
      <c r="G190" s="219" t="s">
        <v>187</v>
      </c>
      <c r="H190" s="220">
        <v>501.18200000000002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189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189</v>
      </c>
      <c r="BM190" s="227" t="s">
        <v>2889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264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12949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2" customFormat="1" ht="44.25" customHeight="1">
      <c r="A193" s="41"/>
      <c r="B193" s="42"/>
      <c r="C193" s="216" t="s">
        <v>365</v>
      </c>
      <c r="D193" s="216" t="s">
        <v>184</v>
      </c>
      <c r="E193" s="217" t="s">
        <v>12950</v>
      </c>
      <c r="F193" s="218" t="s">
        <v>12951</v>
      </c>
      <c r="G193" s="219" t="s">
        <v>187</v>
      </c>
      <c r="H193" s="220">
        <v>252.262</v>
      </c>
      <c r="I193" s="221"/>
      <c r="J193" s="222">
        <f>ROUND(I193*H193,2)</f>
        <v>0</v>
      </c>
      <c r="K193" s="218" t="s">
        <v>188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189</v>
      </c>
      <c r="AT193" s="227" t="s">
        <v>184</v>
      </c>
      <c r="AU193" s="227" t="s">
        <v>80</v>
      </c>
      <c r="AY193" s="20" t="s">
        <v>182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189</v>
      </c>
      <c r="BM193" s="227" t="s">
        <v>12952</v>
      </c>
    </row>
    <row r="194" s="2" customFormat="1">
      <c r="A194" s="41"/>
      <c r="B194" s="42"/>
      <c r="C194" s="43"/>
      <c r="D194" s="229" t="s">
        <v>191</v>
      </c>
      <c r="E194" s="43"/>
      <c r="F194" s="230" t="s">
        <v>12953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191</v>
      </c>
      <c r="AU194" s="20" t="s">
        <v>80</v>
      </c>
    </row>
    <row r="195" s="13" customFormat="1">
      <c r="A195" s="13"/>
      <c r="B195" s="234"/>
      <c r="C195" s="235"/>
      <c r="D195" s="236" t="s">
        <v>193</v>
      </c>
      <c r="E195" s="237" t="s">
        <v>19</v>
      </c>
      <c r="F195" s="238" t="s">
        <v>11518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193</v>
      </c>
      <c r="AU195" s="244" t="s">
        <v>80</v>
      </c>
      <c r="AV195" s="13" t="s">
        <v>78</v>
      </c>
      <c r="AW195" s="13" t="s">
        <v>195</v>
      </c>
      <c r="AX195" s="13" t="s">
        <v>71</v>
      </c>
      <c r="AY195" s="244" t="s">
        <v>182</v>
      </c>
    </row>
    <row r="196" s="14" customFormat="1">
      <c r="A196" s="14"/>
      <c r="B196" s="245"/>
      <c r="C196" s="246"/>
      <c r="D196" s="236" t="s">
        <v>193</v>
      </c>
      <c r="E196" s="247" t="s">
        <v>19</v>
      </c>
      <c r="F196" s="248" t="s">
        <v>12954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193</v>
      </c>
      <c r="AU196" s="255" t="s">
        <v>80</v>
      </c>
      <c r="AV196" s="14" t="s">
        <v>80</v>
      </c>
      <c r="AW196" s="14" t="s">
        <v>195</v>
      </c>
      <c r="AX196" s="14" t="s">
        <v>71</v>
      </c>
      <c r="AY196" s="255" t="s">
        <v>182</v>
      </c>
    </row>
    <row r="197" s="14" customFormat="1">
      <c r="A197" s="14"/>
      <c r="B197" s="245"/>
      <c r="C197" s="246"/>
      <c r="D197" s="236" t="s">
        <v>193</v>
      </c>
      <c r="E197" s="247" t="s">
        <v>19</v>
      </c>
      <c r="F197" s="248" t="s">
        <v>12955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193</v>
      </c>
      <c r="AU197" s="255" t="s">
        <v>80</v>
      </c>
      <c r="AV197" s="14" t="s">
        <v>80</v>
      </c>
      <c r="AW197" s="14" t="s">
        <v>195</v>
      </c>
      <c r="AX197" s="14" t="s">
        <v>71</v>
      </c>
      <c r="AY197" s="255" t="s">
        <v>182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12956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14" customFormat="1">
      <c r="A199" s="14"/>
      <c r="B199" s="245"/>
      <c r="C199" s="246"/>
      <c r="D199" s="236" t="s">
        <v>193</v>
      </c>
      <c r="E199" s="247" t="s">
        <v>19</v>
      </c>
      <c r="F199" s="248" t="s">
        <v>12957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193</v>
      </c>
      <c r="AU199" s="255" t="s">
        <v>80</v>
      </c>
      <c r="AV199" s="14" t="s">
        <v>80</v>
      </c>
      <c r="AW199" s="14" t="s">
        <v>195</v>
      </c>
      <c r="AX199" s="14" t="s">
        <v>71</v>
      </c>
      <c r="AY199" s="255" t="s">
        <v>182</v>
      </c>
    </row>
    <row r="200" s="14" customFormat="1">
      <c r="A200" s="14"/>
      <c r="B200" s="245"/>
      <c r="C200" s="246"/>
      <c r="D200" s="236" t="s">
        <v>193</v>
      </c>
      <c r="E200" s="247" t="s">
        <v>19</v>
      </c>
      <c r="F200" s="248" t="s">
        <v>12958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193</v>
      </c>
      <c r="AU200" s="255" t="s">
        <v>80</v>
      </c>
      <c r="AV200" s="14" t="s">
        <v>80</v>
      </c>
      <c r="AW200" s="14" t="s">
        <v>195</v>
      </c>
      <c r="AX200" s="14" t="s">
        <v>71</v>
      </c>
      <c r="AY200" s="255" t="s">
        <v>182</v>
      </c>
    </row>
    <row r="201" s="2" customFormat="1" ht="44.25" customHeight="1">
      <c r="A201" s="41"/>
      <c r="B201" s="42"/>
      <c r="C201" s="216" t="s">
        <v>372</v>
      </c>
      <c r="D201" s="216" t="s">
        <v>184</v>
      </c>
      <c r="E201" s="217" t="s">
        <v>274</v>
      </c>
      <c r="F201" s="218" t="s">
        <v>275</v>
      </c>
      <c r="G201" s="219" t="s">
        <v>187</v>
      </c>
      <c r="H201" s="220">
        <v>248.91999999999999</v>
      </c>
      <c r="I201" s="221"/>
      <c r="J201" s="222">
        <f>ROUND(I201*H201,2)</f>
        <v>0</v>
      </c>
      <c r="K201" s="218" t="s">
        <v>188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189</v>
      </c>
      <c r="AT201" s="227" t="s">
        <v>184</v>
      </c>
      <c r="AU201" s="227" t="s">
        <v>80</v>
      </c>
      <c r="AY201" s="20" t="s">
        <v>182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189</v>
      </c>
      <c r="BM201" s="227" t="s">
        <v>12959</v>
      </c>
    </row>
    <row r="202" s="2" customFormat="1">
      <c r="A202" s="41"/>
      <c r="B202" s="42"/>
      <c r="C202" s="43"/>
      <c r="D202" s="229" t="s">
        <v>191</v>
      </c>
      <c r="E202" s="43"/>
      <c r="F202" s="230" t="s">
        <v>277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191</v>
      </c>
      <c r="AU202" s="20" t="s">
        <v>80</v>
      </c>
    </row>
    <row r="203" s="14" customFormat="1">
      <c r="A203" s="14"/>
      <c r="B203" s="245"/>
      <c r="C203" s="246"/>
      <c r="D203" s="236" t="s">
        <v>193</v>
      </c>
      <c r="E203" s="247" t="s">
        <v>19</v>
      </c>
      <c r="F203" s="248" t="s">
        <v>12960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193</v>
      </c>
      <c r="AU203" s="255" t="s">
        <v>80</v>
      </c>
      <c r="AV203" s="14" t="s">
        <v>80</v>
      </c>
      <c r="AW203" s="14" t="s">
        <v>195</v>
      </c>
      <c r="AX203" s="14" t="s">
        <v>71</v>
      </c>
      <c r="AY203" s="255" t="s">
        <v>182</v>
      </c>
    </row>
    <row r="204" s="14" customFormat="1">
      <c r="A204" s="14"/>
      <c r="B204" s="245"/>
      <c r="C204" s="246"/>
      <c r="D204" s="236" t="s">
        <v>193</v>
      </c>
      <c r="E204" s="247" t="s">
        <v>19</v>
      </c>
      <c r="F204" s="248" t="s">
        <v>12961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193</v>
      </c>
      <c r="AU204" s="255" t="s">
        <v>80</v>
      </c>
      <c r="AV204" s="14" t="s">
        <v>80</v>
      </c>
      <c r="AW204" s="14" t="s">
        <v>195</v>
      </c>
      <c r="AX204" s="14" t="s">
        <v>71</v>
      </c>
      <c r="AY204" s="255" t="s">
        <v>182</v>
      </c>
    </row>
    <row r="205" s="14" customFormat="1">
      <c r="A205" s="14"/>
      <c r="B205" s="245"/>
      <c r="C205" s="246"/>
      <c r="D205" s="236" t="s">
        <v>193</v>
      </c>
      <c r="E205" s="247" t="s">
        <v>19</v>
      </c>
      <c r="F205" s="248" t="s">
        <v>12962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193</v>
      </c>
      <c r="AU205" s="255" t="s">
        <v>80</v>
      </c>
      <c r="AV205" s="14" t="s">
        <v>80</v>
      </c>
      <c r="AW205" s="14" t="s">
        <v>195</v>
      </c>
      <c r="AX205" s="14" t="s">
        <v>71</v>
      </c>
      <c r="AY205" s="255" t="s">
        <v>182</v>
      </c>
    </row>
    <row r="206" s="14" customFormat="1">
      <c r="A206" s="14"/>
      <c r="B206" s="245"/>
      <c r="C206" s="246"/>
      <c r="D206" s="236" t="s">
        <v>193</v>
      </c>
      <c r="E206" s="247" t="s">
        <v>19</v>
      </c>
      <c r="F206" s="248" t="s">
        <v>12963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193</v>
      </c>
      <c r="AU206" s="255" t="s">
        <v>80</v>
      </c>
      <c r="AV206" s="14" t="s">
        <v>80</v>
      </c>
      <c r="AW206" s="14" t="s">
        <v>195</v>
      </c>
      <c r="AX206" s="14" t="s">
        <v>71</v>
      </c>
      <c r="AY206" s="255" t="s">
        <v>182</v>
      </c>
    </row>
    <row r="207" s="2" customFormat="1" ht="66.75" customHeight="1">
      <c r="A207" s="41"/>
      <c r="B207" s="42"/>
      <c r="C207" s="216" t="s">
        <v>380</v>
      </c>
      <c r="D207" s="216" t="s">
        <v>184</v>
      </c>
      <c r="E207" s="217" t="s">
        <v>7089</v>
      </c>
      <c r="F207" s="218" t="s">
        <v>7090</v>
      </c>
      <c r="G207" s="219" t="s">
        <v>187</v>
      </c>
      <c r="H207" s="220">
        <v>7.7960000000000003</v>
      </c>
      <c r="I207" s="221"/>
      <c r="J207" s="222">
        <f>ROUND(I207*H207,2)</f>
        <v>0</v>
      </c>
      <c r="K207" s="218" t="s">
        <v>188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189</v>
      </c>
      <c r="AT207" s="227" t="s">
        <v>184</v>
      </c>
      <c r="AU207" s="227" t="s">
        <v>80</v>
      </c>
      <c r="AY207" s="20" t="s">
        <v>182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189</v>
      </c>
      <c r="BM207" s="227" t="s">
        <v>12964</v>
      </c>
    </row>
    <row r="208" s="2" customFormat="1">
      <c r="A208" s="41"/>
      <c r="B208" s="42"/>
      <c r="C208" s="43"/>
      <c r="D208" s="229" t="s">
        <v>191</v>
      </c>
      <c r="E208" s="43"/>
      <c r="F208" s="230" t="s">
        <v>7092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191</v>
      </c>
      <c r="AU208" s="20" t="s">
        <v>80</v>
      </c>
    </row>
    <row r="209" s="13" customFormat="1">
      <c r="A209" s="13"/>
      <c r="B209" s="234"/>
      <c r="C209" s="235"/>
      <c r="D209" s="236" t="s">
        <v>193</v>
      </c>
      <c r="E209" s="237" t="s">
        <v>19</v>
      </c>
      <c r="F209" s="238" t="s">
        <v>12965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193</v>
      </c>
      <c r="AU209" s="244" t="s">
        <v>80</v>
      </c>
      <c r="AV209" s="13" t="s">
        <v>78</v>
      </c>
      <c r="AW209" s="13" t="s">
        <v>195</v>
      </c>
      <c r="AX209" s="13" t="s">
        <v>71</v>
      </c>
      <c r="AY209" s="244" t="s">
        <v>182</v>
      </c>
    </row>
    <row r="210" s="14" customFormat="1">
      <c r="A210" s="14"/>
      <c r="B210" s="245"/>
      <c r="C210" s="246"/>
      <c r="D210" s="236" t="s">
        <v>193</v>
      </c>
      <c r="E210" s="247" t="s">
        <v>19</v>
      </c>
      <c r="F210" s="248" t="s">
        <v>12966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193</v>
      </c>
      <c r="AU210" s="255" t="s">
        <v>80</v>
      </c>
      <c r="AV210" s="14" t="s">
        <v>80</v>
      </c>
      <c r="AW210" s="14" t="s">
        <v>195</v>
      </c>
      <c r="AX210" s="14" t="s">
        <v>71</v>
      </c>
      <c r="AY210" s="255" t="s">
        <v>182</v>
      </c>
    </row>
    <row r="211" s="14" customFormat="1">
      <c r="A211" s="14"/>
      <c r="B211" s="245"/>
      <c r="C211" s="246"/>
      <c r="D211" s="236" t="s">
        <v>193</v>
      </c>
      <c r="E211" s="247" t="s">
        <v>19</v>
      </c>
      <c r="F211" s="248" t="s">
        <v>12967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193</v>
      </c>
      <c r="AU211" s="255" t="s">
        <v>80</v>
      </c>
      <c r="AV211" s="14" t="s">
        <v>80</v>
      </c>
      <c r="AW211" s="14" t="s">
        <v>195</v>
      </c>
      <c r="AX211" s="14" t="s">
        <v>71</v>
      </c>
      <c r="AY211" s="255" t="s">
        <v>182</v>
      </c>
    </row>
    <row r="212" s="2" customFormat="1" ht="66.75" customHeight="1">
      <c r="A212" s="41"/>
      <c r="B212" s="42"/>
      <c r="C212" s="216" t="s">
        <v>386</v>
      </c>
      <c r="D212" s="216" t="s">
        <v>184</v>
      </c>
      <c r="E212" s="217" t="s">
        <v>8007</v>
      </c>
      <c r="F212" s="218" t="s">
        <v>8008</v>
      </c>
      <c r="G212" s="219" t="s">
        <v>187</v>
      </c>
      <c r="H212" s="220">
        <v>42.198</v>
      </c>
      <c r="I212" s="221"/>
      <c r="J212" s="222">
        <f>ROUND(I212*H212,2)</f>
        <v>0</v>
      </c>
      <c r="K212" s="218" t="s">
        <v>188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189</v>
      </c>
      <c r="AT212" s="227" t="s">
        <v>184</v>
      </c>
      <c r="AU212" s="227" t="s">
        <v>80</v>
      </c>
      <c r="AY212" s="20" t="s">
        <v>182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189</v>
      </c>
      <c r="BM212" s="227" t="s">
        <v>2394</v>
      </c>
    </row>
    <row r="213" s="2" customFormat="1">
      <c r="A213" s="41"/>
      <c r="B213" s="42"/>
      <c r="C213" s="43"/>
      <c r="D213" s="229" t="s">
        <v>191</v>
      </c>
      <c r="E213" s="43"/>
      <c r="F213" s="230" t="s">
        <v>8010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191</v>
      </c>
      <c r="AU213" s="20" t="s">
        <v>80</v>
      </c>
    </row>
    <row r="214" s="14" customFormat="1">
      <c r="A214" s="14"/>
      <c r="B214" s="245"/>
      <c r="C214" s="246"/>
      <c r="D214" s="236" t="s">
        <v>193</v>
      </c>
      <c r="E214" s="247" t="s">
        <v>19</v>
      </c>
      <c r="F214" s="248" t="s">
        <v>12968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193</v>
      </c>
      <c r="AU214" s="255" t="s">
        <v>80</v>
      </c>
      <c r="AV214" s="14" t="s">
        <v>80</v>
      </c>
      <c r="AW214" s="14" t="s">
        <v>195</v>
      </c>
      <c r="AX214" s="14" t="s">
        <v>71</v>
      </c>
      <c r="AY214" s="255" t="s">
        <v>182</v>
      </c>
    </row>
    <row r="215" s="13" customFormat="1">
      <c r="A215" s="13"/>
      <c r="B215" s="234"/>
      <c r="C215" s="235"/>
      <c r="D215" s="236" t="s">
        <v>193</v>
      </c>
      <c r="E215" s="237" t="s">
        <v>19</v>
      </c>
      <c r="F215" s="238" t="s">
        <v>12969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193</v>
      </c>
      <c r="AU215" s="244" t="s">
        <v>80</v>
      </c>
      <c r="AV215" s="13" t="s">
        <v>78</v>
      </c>
      <c r="AW215" s="13" t="s">
        <v>195</v>
      </c>
      <c r="AX215" s="13" t="s">
        <v>71</v>
      </c>
      <c r="AY215" s="244" t="s">
        <v>182</v>
      </c>
    </row>
    <row r="216" s="14" customFormat="1">
      <c r="A216" s="14"/>
      <c r="B216" s="245"/>
      <c r="C216" s="246"/>
      <c r="D216" s="236" t="s">
        <v>193</v>
      </c>
      <c r="E216" s="247" t="s">
        <v>19</v>
      </c>
      <c r="F216" s="248" t="s">
        <v>12970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193</v>
      </c>
      <c r="AU216" s="255" t="s">
        <v>80</v>
      </c>
      <c r="AV216" s="14" t="s">
        <v>80</v>
      </c>
      <c r="AW216" s="14" t="s">
        <v>195</v>
      </c>
      <c r="AX216" s="14" t="s">
        <v>71</v>
      </c>
      <c r="AY216" s="255" t="s">
        <v>182</v>
      </c>
    </row>
    <row r="217" s="14" customFormat="1">
      <c r="A217" s="14"/>
      <c r="B217" s="245"/>
      <c r="C217" s="246"/>
      <c r="D217" s="236" t="s">
        <v>193</v>
      </c>
      <c r="E217" s="247" t="s">
        <v>19</v>
      </c>
      <c r="F217" s="248" t="s">
        <v>12971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193</v>
      </c>
      <c r="AU217" s="255" t="s">
        <v>80</v>
      </c>
      <c r="AV217" s="14" t="s">
        <v>80</v>
      </c>
      <c r="AW217" s="14" t="s">
        <v>195</v>
      </c>
      <c r="AX217" s="14" t="s">
        <v>71</v>
      </c>
      <c r="AY217" s="255" t="s">
        <v>182</v>
      </c>
    </row>
    <row r="218" s="2" customFormat="1" ht="16.5" customHeight="1">
      <c r="A218" s="41"/>
      <c r="B218" s="42"/>
      <c r="C218" s="278" t="s">
        <v>392</v>
      </c>
      <c r="D218" s="278" t="s">
        <v>296</v>
      </c>
      <c r="E218" s="279" t="s">
        <v>7095</v>
      </c>
      <c r="F218" s="280" t="s">
        <v>7096</v>
      </c>
      <c r="G218" s="281" t="s">
        <v>256</v>
      </c>
      <c r="H218" s="282">
        <v>84.396000000000001</v>
      </c>
      <c r="I218" s="283"/>
      <c r="J218" s="284">
        <f>ROUND(I218*H218,2)</f>
        <v>0</v>
      </c>
      <c r="K218" s="280" t="s">
        <v>188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253</v>
      </c>
      <c r="AT218" s="227" t="s">
        <v>296</v>
      </c>
      <c r="AU218" s="227" t="s">
        <v>80</v>
      </c>
      <c r="AY218" s="20" t="s">
        <v>182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189</v>
      </c>
      <c r="BM218" s="227" t="s">
        <v>12972</v>
      </c>
    </row>
    <row r="219" s="14" customFormat="1">
      <c r="A219" s="14"/>
      <c r="B219" s="245"/>
      <c r="C219" s="246"/>
      <c r="D219" s="236" t="s">
        <v>193</v>
      </c>
      <c r="E219" s="247" t="s">
        <v>19</v>
      </c>
      <c r="F219" s="248" t="s">
        <v>12973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193</v>
      </c>
      <c r="AU219" s="255" t="s">
        <v>80</v>
      </c>
      <c r="AV219" s="14" t="s">
        <v>80</v>
      </c>
      <c r="AW219" s="14" t="s">
        <v>195</v>
      </c>
      <c r="AX219" s="14" t="s">
        <v>71</v>
      </c>
      <c r="AY219" s="255" t="s">
        <v>182</v>
      </c>
    </row>
    <row r="220" s="14" customFormat="1">
      <c r="A220" s="14"/>
      <c r="B220" s="245"/>
      <c r="C220" s="246"/>
      <c r="D220" s="236" t="s">
        <v>193</v>
      </c>
      <c r="E220" s="247" t="s">
        <v>19</v>
      </c>
      <c r="F220" s="248" t="s">
        <v>12974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193</v>
      </c>
      <c r="AU220" s="255" t="s">
        <v>80</v>
      </c>
      <c r="AV220" s="14" t="s">
        <v>80</v>
      </c>
      <c r="AW220" s="14" t="s">
        <v>195</v>
      </c>
      <c r="AX220" s="14" t="s">
        <v>78</v>
      </c>
      <c r="AY220" s="255" t="s">
        <v>182</v>
      </c>
    </row>
    <row r="221" s="14" customFormat="1">
      <c r="A221" s="14"/>
      <c r="B221" s="245"/>
      <c r="C221" s="246"/>
      <c r="D221" s="236" t="s">
        <v>193</v>
      </c>
      <c r="E221" s="246"/>
      <c r="F221" s="248" t="s">
        <v>12975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193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182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288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182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398</v>
      </c>
      <c r="D223" s="216" t="s">
        <v>184</v>
      </c>
      <c r="E223" s="217" t="s">
        <v>12976</v>
      </c>
      <c r="F223" s="218" t="s">
        <v>12977</v>
      </c>
      <c r="G223" s="219" t="s">
        <v>425</v>
      </c>
      <c r="H223" s="220">
        <v>3</v>
      </c>
      <c r="I223" s="221"/>
      <c r="J223" s="222">
        <f>ROUND(I223*H223,2)</f>
        <v>0</v>
      </c>
      <c r="K223" s="218" t="s">
        <v>188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189</v>
      </c>
      <c r="AT223" s="227" t="s">
        <v>184</v>
      </c>
      <c r="AU223" s="227" t="s">
        <v>80</v>
      </c>
      <c r="AY223" s="20" t="s">
        <v>182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189</v>
      </c>
      <c r="BM223" s="227" t="s">
        <v>12978</v>
      </c>
    </row>
    <row r="224" s="2" customFormat="1">
      <c r="A224" s="41"/>
      <c r="B224" s="42"/>
      <c r="C224" s="43"/>
      <c r="D224" s="229" t="s">
        <v>191</v>
      </c>
      <c r="E224" s="43"/>
      <c r="F224" s="230" t="s">
        <v>12979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191</v>
      </c>
      <c r="AU224" s="20" t="s">
        <v>80</v>
      </c>
    </row>
    <row r="225" s="14" customFormat="1">
      <c r="A225" s="14"/>
      <c r="B225" s="245"/>
      <c r="C225" s="246"/>
      <c r="D225" s="236" t="s">
        <v>193</v>
      </c>
      <c r="E225" s="247" t="s">
        <v>19</v>
      </c>
      <c r="F225" s="248" t="s">
        <v>12980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193</v>
      </c>
      <c r="AU225" s="255" t="s">
        <v>80</v>
      </c>
      <c r="AV225" s="14" t="s">
        <v>80</v>
      </c>
      <c r="AW225" s="14" t="s">
        <v>195</v>
      </c>
      <c r="AX225" s="14" t="s">
        <v>71</v>
      </c>
      <c r="AY225" s="255" t="s">
        <v>182</v>
      </c>
    </row>
    <row r="226" s="2" customFormat="1" ht="24.15" customHeight="1">
      <c r="A226" s="41"/>
      <c r="B226" s="42"/>
      <c r="C226" s="278" t="s">
        <v>404</v>
      </c>
      <c r="D226" s="278" t="s">
        <v>296</v>
      </c>
      <c r="E226" s="279" t="s">
        <v>12981</v>
      </c>
      <c r="F226" s="280" t="s">
        <v>12982</v>
      </c>
      <c r="G226" s="281" t="s">
        <v>304</v>
      </c>
      <c r="H226" s="282">
        <v>3</v>
      </c>
      <c r="I226" s="283"/>
      <c r="J226" s="284">
        <f>ROUND(I226*H226,2)</f>
        <v>0</v>
      </c>
      <c r="K226" s="280" t="s">
        <v>188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253</v>
      </c>
      <c r="AT226" s="227" t="s">
        <v>296</v>
      </c>
      <c r="AU226" s="227" t="s">
        <v>80</v>
      </c>
      <c r="AY226" s="20" t="s">
        <v>182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189</v>
      </c>
      <c r="BM226" s="227" t="s">
        <v>12983</v>
      </c>
    </row>
    <row r="227" s="2" customFormat="1" ht="49.05" customHeight="1">
      <c r="A227" s="41"/>
      <c r="B227" s="42"/>
      <c r="C227" s="216" t="s">
        <v>410</v>
      </c>
      <c r="D227" s="216" t="s">
        <v>184</v>
      </c>
      <c r="E227" s="217" t="s">
        <v>12984</v>
      </c>
      <c r="F227" s="218" t="s">
        <v>12985</v>
      </c>
      <c r="G227" s="219" t="s">
        <v>425</v>
      </c>
      <c r="H227" s="220">
        <v>8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189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189</v>
      </c>
      <c r="BM227" s="227" t="s">
        <v>12986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12987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14" customFormat="1">
      <c r="A229" s="14"/>
      <c r="B229" s="245"/>
      <c r="C229" s="246"/>
      <c r="D229" s="236" t="s">
        <v>193</v>
      </c>
      <c r="E229" s="247" t="s">
        <v>19</v>
      </c>
      <c r="F229" s="248" t="s">
        <v>12988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195</v>
      </c>
      <c r="AX229" s="14" t="s">
        <v>71</v>
      </c>
      <c r="AY229" s="255" t="s">
        <v>182</v>
      </c>
    </row>
    <row r="230" s="2" customFormat="1" ht="24.15" customHeight="1">
      <c r="A230" s="41"/>
      <c r="B230" s="42"/>
      <c r="C230" s="278" t="s">
        <v>417</v>
      </c>
      <c r="D230" s="278" t="s">
        <v>296</v>
      </c>
      <c r="E230" s="279" t="s">
        <v>12989</v>
      </c>
      <c r="F230" s="280" t="s">
        <v>12990</v>
      </c>
      <c r="G230" s="281" t="s">
        <v>304</v>
      </c>
      <c r="H230" s="282">
        <v>8</v>
      </c>
      <c r="I230" s="283"/>
      <c r="J230" s="284">
        <f>ROUND(I230*H230,2)</f>
        <v>0</v>
      </c>
      <c r="K230" s="280" t="s">
        <v>188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253</v>
      </c>
      <c r="AT230" s="227" t="s">
        <v>296</v>
      </c>
      <c r="AU230" s="227" t="s">
        <v>80</v>
      </c>
      <c r="AY230" s="20" t="s">
        <v>182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189</v>
      </c>
      <c r="BM230" s="227" t="s">
        <v>12991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416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182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422</v>
      </c>
      <c r="D232" s="216" t="s">
        <v>184</v>
      </c>
      <c r="E232" s="217" t="s">
        <v>8014</v>
      </c>
      <c r="F232" s="218" t="s">
        <v>8015</v>
      </c>
      <c r="G232" s="219" t="s">
        <v>425</v>
      </c>
      <c r="H232" s="220">
        <v>20</v>
      </c>
      <c r="I232" s="221"/>
      <c r="J232" s="222">
        <f>ROUND(I232*H232,2)</f>
        <v>0</v>
      </c>
      <c r="K232" s="218" t="s">
        <v>188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189</v>
      </c>
      <c r="AT232" s="227" t="s">
        <v>184</v>
      </c>
      <c r="AU232" s="227" t="s">
        <v>80</v>
      </c>
      <c r="AY232" s="20" t="s">
        <v>182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189</v>
      </c>
      <c r="BM232" s="227" t="s">
        <v>12992</v>
      </c>
    </row>
    <row r="233" s="2" customFormat="1">
      <c r="A233" s="41"/>
      <c r="B233" s="42"/>
      <c r="C233" s="43"/>
      <c r="D233" s="229" t="s">
        <v>191</v>
      </c>
      <c r="E233" s="43"/>
      <c r="F233" s="230" t="s">
        <v>8017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191</v>
      </c>
      <c r="AU233" s="20" t="s">
        <v>80</v>
      </c>
    </row>
    <row r="234" s="14" customFormat="1">
      <c r="A234" s="14"/>
      <c r="B234" s="245"/>
      <c r="C234" s="246"/>
      <c r="D234" s="236" t="s">
        <v>193</v>
      </c>
      <c r="E234" s="247" t="s">
        <v>19</v>
      </c>
      <c r="F234" s="248" t="s">
        <v>12993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193</v>
      </c>
      <c r="AU234" s="255" t="s">
        <v>80</v>
      </c>
      <c r="AV234" s="14" t="s">
        <v>80</v>
      </c>
      <c r="AW234" s="14" t="s">
        <v>195</v>
      </c>
      <c r="AX234" s="14" t="s">
        <v>71</v>
      </c>
      <c r="AY234" s="255" t="s">
        <v>182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189</v>
      </c>
      <c r="F235" s="214" t="s">
        <v>854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182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431</v>
      </c>
      <c r="D236" s="216" t="s">
        <v>184</v>
      </c>
      <c r="E236" s="217" t="s">
        <v>12994</v>
      </c>
      <c r="F236" s="218" t="s">
        <v>12995</v>
      </c>
      <c r="G236" s="219" t="s">
        <v>187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189</v>
      </c>
      <c r="AT236" s="227" t="s">
        <v>184</v>
      </c>
      <c r="AU236" s="227" t="s">
        <v>80</v>
      </c>
      <c r="AY236" s="20" t="s">
        <v>182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189</v>
      </c>
      <c r="BM236" s="227" t="s">
        <v>12996</v>
      </c>
    </row>
    <row r="237" s="14" customFormat="1">
      <c r="A237" s="14"/>
      <c r="B237" s="245"/>
      <c r="C237" s="246"/>
      <c r="D237" s="236" t="s">
        <v>193</v>
      </c>
      <c r="E237" s="247" t="s">
        <v>19</v>
      </c>
      <c r="F237" s="248" t="s">
        <v>12997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193</v>
      </c>
      <c r="AU237" s="255" t="s">
        <v>80</v>
      </c>
      <c r="AV237" s="14" t="s">
        <v>80</v>
      </c>
      <c r="AW237" s="14" t="s">
        <v>195</v>
      </c>
      <c r="AX237" s="14" t="s">
        <v>71</v>
      </c>
      <c r="AY237" s="255" t="s">
        <v>182</v>
      </c>
    </row>
    <row r="238" s="14" customFormat="1">
      <c r="A238" s="14"/>
      <c r="B238" s="245"/>
      <c r="C238" s="246"/>
      <c r="D238" s="236" t="s">
        <v>193</v>
      </c>
      <c r="E238" s="247" t="s">
        <v>19</v>
      </c>
      <c r="F238" s="248" t="s">
        <v>12998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193</v>
      </c>
      <c r="AU238" s="255" t="s">
        <v>80</v>
      </c>
      <c r="AV238" s="14" t="s">
        <v>80</v>
      </c>
      <c r="AW238" s="14" t="s">
        <v>195</v>
      </c>
      <c r="AX238" s="14" t="s">
        <v>71</v>
      </c>
      <c r="AY238" s="255" t="s">
        <v>182</v>
      </c>
    </row>
    <row r="239" s="2" customFormat="1" ht="33" customHeight="1">
      <c r="A239" s="41"/>
      <c r="B239" s="42"/>
      <c r="C239" s="216" t="s">
        <v>437</v>
      </c>
      <c r="D239" s="216" t="s">
        <v>184</v>
      </c>
      <c r="E239" s="217" t="s">
        <v>12999</v>
      </c>
      <c r="F239" s="218" t="s">
        <v>13000</v>
      </c>
      <c r="G239" s="219" t="s">
        <v>187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189</v>
      </c>
      <c r="AT239" s="227" t="s">
        <v>184</v>
      </c>
      <c r="AU239" s="227" t="s">
        <v>80</v>
      </c>
      <c r="AY239" s="20" t="s">
        <v>182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189</v>
      </c>
      <c r="BM239" s="227" t="s">
        <v>13001</v>
      </c>
    </row>
    <row r="240" s="14" customFormat="1">
      <c r="A240" s="14"/>
      <c r="B240" s="245"/>
      <c r="C240" s="246"/>
      <c r="D240" s="236" t="s">
        <v>193</v>
      </c>
      <c r="E240" s="247" t="s">
        <v>19</v>
      </c>
      <c r="F240" s="248" t="s">
        <v>13002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193</v>
      </c>
      <c r="AU240" s="255" t="s">
        <v>80</v>
      </c>
      <c r="AV240" s="14" t="s">
        <v>80</v>
      </c>
      <c r="AW240" s="14" t="s">
        <v>195</v>
      </c>
      <c r="AX240" s="14" t="s">
        <v>71</v>
      </c>
      <c r="AY240" s="255" t="s">
        <v>182</v>
      </c>
    </row>
    <row r="241" s="14" customFormat="1">
      <c r="A241" s="14"/>
      <c r="B241" s="245"/>
      <c r="C241" s="246"/>
      <c r="D241" s="236" t="s">
        <v>193</v>
      </c>
      <c r="E241" s="247" t="s">
        <v>19</v>
      </c>
      <c r="F241" s="248" t="s">
        <v>13003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193</v>
      </c>
      <c r="AU241" s="255" t="s">
        <v>80</v>
      </c>
      <c r="AV241" s="14" t="s">
        <v>80</v>
      </c>
      <c r="AW241" s="14" t="s">
        <v>195</v>
      </c>
      <c r="AX241" s="14" t="s">
        <v>71</v>
      </c>
      <c r="AY241" s="255" t="s">
        <v>182</v>
      </c>
    </row>
    <row r="242" s="2" customFormat="1" ht="33" customHeight="1">
      <c r="A242" s="41"/>
      <c r="B242" s="42"/>
      <c r="C242" s="216" t="s">
        <v>443</v>
      </c>
      <c r="D242" s="216" t="s">
        <v>184</v>
      </c>
      <c r="E242" s="217" t="s">
        <v>7135</v>
      </c>
      <c r="F242" s="218" t="s">
        <v>7136</v>
      </c>
      <c r="G242" s="219" t="s">
        <v>187</v>
      </c>
      <c r="H242" s="220">
        <v>15.513</v>
      </c>
      <c r="I242" s="221"/>
      <c r="J242" s="222">
        <f>ROUND(I242*H242,2)</f>
        <v>0</v>
      </c>
      <c r="K242" s="218" t="s">
        <v>188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189</v>
      </c>
      <c r="AT242" s="227" t="s">
        <v>184</v>
      </c>
      <c r="AU242" s="227" t="s">
        <v>80</v>
      </c>
      <c r="AY242" s="20" t="s">
        <v>182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189</v>
      </c>
      <c r="BM242" s="227" t="s">
        <v>13004</v>
      </c>
    </row>
    <row r="243" s="2" customFormat="1">
      <c r="A243" s="41"/>
      <c r="B243" s="42"/>
      <c r="C243" s="43"/>
      <c r="D243" s="229" t="s">
        <v>191</v>
      </c>
      <c r="E243" s="43"/>
      <c r="F243" s="230" t="s">
        <v>7138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191</v>
      </c>
      <c r="AU243" s="20" t="s">
        <v>80</v>
      </c>
    </row>
    <row r="244" s="13" customFormat="1">
      <c r="A244" s="13"/>
      <c r="B244" s="234"/>
      <c r="C244" s="235"/>
      <c r="D244" s="236" t="s">
        <v>193</v>
      </c>
      <c r="E244" s="237" t="s">
        <v>19</v>
      </c>
      <c r="F244" s="238" t="s">
        <v>12891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193</v>
      </c>
      <c r="AU244" s="244" t="s">
        <v>80</v>
      </c>
      <c r="AV244" s="13" t="s">
        <v>78</v>
      </c>
      <c r="AW244" s="13" t="s">
        <v>195</v>
      </c>
      <c r="AX244" s="13" t="s">
        <v>71</v>
      </c>
      <c r="AY244" s="244" t="s">
        <v>182</v>
      </c>
    </row>
    <row r="245" s="13" customFormat="1">
      <c r="A245" s="13"/>
      <c r="B245" s="234"/>
      <c r="C245" s="235"/>
      <c r="D245" s="236" t="s">
        <v>193</v>
      </c>
      <c r="E245" s="237" t="s">
        <v>19</v>
      </c>
      <c r="F245" s="238" t="s">
        <v>11518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193</v>
      </c>
      <c r="AU245" s="244" t="s">
        <v>80</v>
      </c>
      <c r="AV245" s="13" t="s">
        <v>78</v>
      </c>
      <c r="AW245" s="13" t="s">
        <v>195</v>
      </c>
      <c r="AX245" s="13" t="s">
        <v>71</v>
      </c>
      <c r="AY245" s="244" t="s">
        <v>182</v>
      </c>
    </row>
    <row r="246" s="14" customFormat="1">
      <c r="A246" s="14"/>
      <c r="B246" s="245"/>
      <c r="C246" s="246"/>
      <c r="D246" s="236" t="s">
        <v>193</v>
      </c>
      <c r="E246" s="247" t="s">
        <v>19</v>
      </c>
      <c r="F246" s="248" t="s">
        <v>13005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193</v>
      </c>
      <c r="AU246" s="255" t="s">
        <v>80</v>
      </c>
      <c r="AV246" s="14" t="s">
        <v>80</v>
      </c>
      <c r="AW246" s="14" t="s">
        <v>195</v>
      </c>
      <c r="AX246" s="14" t="s">
        <v>71</v>
      </c>
      <c r="AY246" s="255" t="s">
        <v>182</v>
      </c>
    </row>
    <row r="247" s="14" customFormat="1">
      <c r="A247" s="14"/>
      <c r="B247" s="245"/>
      <c r="C247" s="246"/>
      <c r="D247" s="236" t="s">
        <v>193</v>
      </c>
      <c r="E247" s="247" t="s">
        <v>19</v>
      </c>
      <c r="F247" s="248" t="s">
        <v>13006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193</v>
      </c>
      <c r="AU247" s="255" t="s">
        <v>80</v>
      </c>
      <c r="AV247" s="14" t="s">
        <v>80</v>
      </c>
      <c r="AW247" s="14" t="s">
        <v>195</v>
      </c>
      <c r="AX247" s="14" t="s">
        <v>71</v>
      </c>
      <c r="AY247" s="255" t="s">
        <v>182</v>
      </c>
    </row>
    <row r="248" s="13" customFormat="1">
      <c r="A248" s="13"/>
      <c r="B248" s="234"/>
      <c r="C248" s="235"/>
      <c r="D248" s="236" t="s">
        <v>193</v>
      </c>
      <c r="E248" s="237" t="s">
        <v>19</v>
      </c>
      <c r="F248" s="238" t="s">
        <v>13007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193</v>
      </c>
      <c r="AU248" s="244" t="s">
        <v>80</v>
      </c>
      <c r="AV248" s="13" t="s">
        <v>78</v>
      </c>
      <c r="AW248" s="13" t="s">
        <v>195</v>
      </c>
      <c r="AX248" s="13" t="s">
        <v>71</v>
      </c>
      <c r="AY248" s="244" t="s">
        <v>182</v>
      </c>
    </row>
    <row r="249" s="14" customFormat="1">
      <c r="A249" s="14"/>
      <c r="B249" s="245"/>
      <c r="C249" s="246"/>
      <c r="D249" s="236" t="s">
        <v>193</v>
      </c>
      <c r="E249" s="247" t="s">
        <v>19</v>
      </c>
      <c r="F249" s="248" t="s">
        <v>13008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193</v>
      </c>
      <c r="AU249" s="255" t="s">
        <v>80</v>
      </c>
      <c r="AV249" s="14" t="s">
        <v>80</v>
      </c>
      <c r="AW249" s="14" t="s">
        <v>195</v>
      </c>
      <c r="AX249" s="14" t="s">
        <v>71</v>
      </c>
      <c r="AY249" s="255" t="s">
        <v>182</v>
      </c>
    </row>
    <row r="250" s="14" customFormat="1">
      <c r="A250" s="14"/>
      <c r="B250" s="245"/>
      <c r="C250" s="246"/>
      <c r="D250" s="236" t="s">
        <v>193</v>
      </c>
      <c r="E250" s="247" t="s">
        <v>19</v>
      </c>
      <c r="F250" s="248" t="s">
        <v>13009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193</v>
      </c>
      <c r="AU250" s="255" t="s">
        <v>80</v>
      </c>
      <c r="AV250" s="14" t="s">
        <v>80</v>
      </c>
      <c r="AW250" s="14" t="s">
        <v>195</v>
      </c>
      <c r="AX250" s="14" t="s">
        <v>71</v>
      </c>
      <c r="AY250" s="255" t="s">
        <v>182</v>
      </c>
    </row>
    <row r="251" s="15" customFormat="1">
      <c r="A251" s="15"/>
      <c r="B251" s="256"/>
      <c r="C251" s="257"/>
      <c r="D251" s="236" t="s">
        <v>193</v>
      </c>
      <c r="E251" s="258" t="s">
        <v>19</v>
      </c>
      <c r="F251" s="259" t="s">
        <v>215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193</v>
      </c>
      <c r="AU251" s="266" t="s">
        <v>80</v>
      </c>
      <c r="AV251" s="15" t="s">
        <v>97</v>
      </c>
      <c r="AW251" s="15" t="s">
        <v>195</v>
      </c>
      <c r="AX251" s="15" t="s">
        <v>71</v>
      </c>
      <c r="AY251" s="266" t="s">
        <v>182</v>
      </c>
    </row>
    <row r="252" s="13" customFormat="1">
      <c r="A252" s="13"/>
      <c r="B252" s="234"/>
      <c r="C252" s="235"/>
      <c r="D252" s="236" t="s">
        <v>193</v>
      </c>
      <c r="E252" s="237" t="s">
        <v>19</v>
      </c>
      <c r="F252" s="238" t="s">
        <v>13010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193</v>
      </c>
      <c r="AU252" s="244" t="s">
        <v>80</v>
      </c>
      <c r="AV252" s="13" t="s">
        <v>78</v>
      </c>
      <c r="AW252" s="13" t="s">
        <v>195</v>
      </c>
      <c r="AX252" s="13" t="s">
        <v>71</v>
      </c>
      <c r="AY252" s="244" t="s">
        <v>182</v>
      </c>
    </row>
    <row r="253" s="14" customFormat="1">
      <c r="A253" s="14"/>
      <c r="B253" s="245"/>
      <c r="C253" s="246"/>
      <c r="D253" s="236" t="s">
        <v>193</v>
      </c>
      <c r="E253" s="247" t="s">
        <v>19</v>
      </c>
      <c r="F253" s="248" t="s">
        <v>13011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193</v>
      </c>
      <c r="AU253" s="255" t="s">
        <v>80</v>
      </c>
      <c r="AV253" s="14" t="s">
        <v>80</v>
      </c>
      <c r="AW253" s="14" t="s">
        <v>195</v>
      </c>
      <c r="AX253" s="14" t="s">
        <v>71</v>
      </c>
      <c r="AY253" s="255" t="s">
        <v>182</v>
      </c>
    </row>
    <row r="254" s="15" customFormat="1">
      <c r="A254" s="15"/>
      <c r="B254" s="256"/>
      <c r="C254" s="257"/>
      <c r="D254" s="236" t="s">
        <v>193</v>
      </c>
      <c r="E254" s="258" t="s">
        <v>19</v>
      </c>
      <c r="F254" s="259" t="s">
        <v>215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193</v>
      </c>
      <c r="AU254" s="266" t="s">
        <v>80</v>
      </c>
      <c r="AV254" s="15" t="s">
        <v>97</v>
      </c>
      <c r="AW254" s="15" t="s">
        <v>195</v>
      </c>
      <c r="AX254" s="15" t="s">
        <v>71</v>
      </c>
      <c r="AY254" s="266" t="s">
        <v>182</v>
      </c>
    </row>
    <row r="255" s="16" customFormat="1">
      <c r="A255" s="16"/>
      <c r="B255" s="267"/>
      <c r="C255" s="268"/>
      <c r="D255" s="236" t="s">
        <v>193</v>
      </c>
      <c r="E255" s="269" t="s">
        <v>19</v>
      </c>
      <c r="F255" s="270" t="s">
        <v>220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193</v>
      </c>
      <c r="AU255" s="277" t="s">
        <v>80</v>
      </c>
      <c r="AV255" s="16" t="s">
        <v>189</v>
      </c>
      <c r="AW255" s="16" t="s">
        <v>195</v>
      </c>
      <c r="AX255" s="16" t="s">
        <v>78</v>
      </c>
      <c r="AY255" s="277" t="s">
        <v>182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232</v>
      </c>
      <c r="F256" s="214" t="s">
        <v>1107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182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450</v>
      </c>
      <c r="D257" s="216" t="s">
        <v>184</v>
      </c>
      <c r="E257" s="217" t="s">
        <v>13012</v>
      </c>
      <c r="F257" s="218" t="s">
        <v>13013</v>
      </c>
      <c r="G257" s="219" t="s">
        <v>283</v>
      </c>
      <c r="H257" s="220">
        <v>28.5</v>
      </c>
      <c r="I257" s="221"/>
      <c r="J257" s="222">
        <f>ROUND(I257*H257,2)</f>
        <v>0</v>
      </c>
      <c r="K257" s="218" t="s">
        <v>188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189</v>
      </c>
      <c r="AT257" s="227" t="s">
        <v>184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189</v>
      </c>
      <c r="BM257" s="227" t="s">
        <v>13014</v>
      </c>
    </row>
    <row r="258" s="2" customFormat="1">
      <c r="A258" s="41"/>
      <c r="B258" s="42"/>
      <c r="C258" s="43"/>
      <c r="D258" s="229" t="s">
        <v>191</v>
      </c>
      <c r="E258" s="43"/>
      <c r="F258" s="230" t="s">
        <v>13015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191</v>
      </c>
      <c r="AU258" s="20" t="s">
        <v>80</v>
      </c>
    </row>
    <row r="259" s="14" customFormat="1">
      <c r="A259" s="14"/>
      <c r="B259" s="245"/>
      <c r="C259" s="246"/>
      <c r="D259" s="236" t="s">
        <v>193</v>
      </c>
      <c r="E259" s="247" t="s">
        <v>19</v>
      </c>
      <c r="F259" s="248" t="s">
        <v>12853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193</v>
      </c>
      <c r="AU259" s="255" t="s">
        <v>80</v>
      </c>
      <c r="AV259" s="14" t="s">
        <v>80</v>
      </c>
      <c r="AW259" s="14" t="s">
        <v>195</v>
      </c>
      <c r="AX259" s="14" t="s">
        <v>71</v>
      </c>
      <c r="AY259" s="255" t="s">
        <v>182</v>
      </c>
    </row>
    <row r="260" s="14" customFormat="1">
      <c r="A260" s="14"/>
      <c r="B260" s="245"/>
      <c r="C260" s="246"/>
      <c r="D260" s="236" t="s">
        <v>193</v>
      </c>
      <c r="E260" s="247" t="s">
        <v>19</v>
      </c>
      <c r="F260" s="248" t="s">
        <v>12848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193</v>
      </c>
      <c r="AU260" s="255" t="s">
        <v>80</v>
      </c>
      <c r="AV260" s="14" t="s">
        <v>80</v>
      </c>
      <c r="AW260" s="14" t="s">
        <v>195</v>
      </c>
      <c r="AX260" s="14" t="s">
        <v>71</v>
      </c>
      <c r="AY260" s="255" t="s">
        <v>182</v>
      </c>
    </row>
    <row r="261" s="2" customFormat="1" ht="44.25" customHeight="1">
      <c r="A261" s="41"/>
      <c r="B261" s="42"/>
      <c r="C261" s="216" t="s">
        <v>468</v>
      </c>
      <c r="D261" s="216" t="s">
        <v>184</v>
      </c>
      <c r="E261" s="217" t="s">
        <v>13016</v>
      </c>
      <c r="F261" s="218" t="s">
        <v>13017</v>
      </c>
      <c r="G261" s="219" t="s">
        <v>283</v>
      </c>
      <c r="H261" s="220">
        <v>15</v>
      </c>
      <c r="I261" s="221"/>
      <c r="J261" s="222">
        <f>ROUND(I261*H261,2)</f>
        <v>0</v>
      </c>
      <c r="K261" s="218" t="s">
        <v>188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189</v>
      </c>
      <c r="AT261" s="227" t="s">
        <v>184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189</v>
      </c>
      <c r="BM261" s="227" t="s">
        <v>13018</v>
      </c>
    </row>
    <row r="262" s="2" customFormat="1">
      <c r="A262" s="41"/>
      <c r="B262" s="42"/>
      <c r="C262" s="43"/>
      <c r="D262" s="229" t="s">
        <v>191</v>
      </c>
      <c r="E262" s="43"/>
      <c r="F262" s="230" t="s">
        <v>13019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191</v>
      </c>
      <c r="AU262" s="20" t="s">
        <v>80</v>
      </c>
    </row>
    <row r="263" s="14" customFormat="1">
      <c r="A263" s="14"/>
      <c r="B263" s="245"/>
      <c r="C263" s="246"/>
      <c r="D263" s="236" t="s">
        <v>193</v>
      </c>
      <c r="E263" s="247" t="s">
        <v>19</v>
      </c>
      <c r="F263" s="248" t="s">
        <v>12853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193</v>
      </c>
      <c r="AU263" s="255" t="s">
        <v>80</v>
      </c>
      <c r="AV263" s="14" t="s">
        <v>80</v>
      </c>
      <c r="AW263" s="14" t="s">
        <v>195</v>
      </c>
      <c r="AX263" s="14" t="s">
        <v>71</v>
      </c>
      <c r="AY263" s="255" t="s">
        <v>182</v>
      </c>
    </row>
    <row r="264" s="2" customFormat="1" ht="55.5" customHeight="1">
      <c r="A264" s="41"/>
      <c r="B264" s="42"/>
      <c r="C264" s="216" t="s">
        <v>476</v>
      </c>
      <c r="D264" s="216" t="s">
        <v>184</v>
      </c>
      <c r="E264" s="217" t="s">
        <v>13020</v>
      </c>
      <c r="F264" s="218" t="s">
        <v>13021</v>
      </c>
      <c r="G264" s="219" t="s">
        <v>283</v>
      </c>
      <c r="H264" s="220">
        <v>15</v>
      </c>
      <c r="I264" s="221"/>
      <c r="J264" s="222">
        <f>ROUND(I264*H264,2)</f>
        <v>0</v>
      </c>
      <c r="K264" s="218" t="s">
        <v>188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189</v>
      </c>
      <c r="AT264" s="227" t="s">
        <v>184</v>
      </c>
      <c r="AU264" s="227" t="s">
        <v>80</v>
      </c>
      <c r="AY264" s="20" t="s">
        <v>182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189</v>
      </c>
      <c r="BM264" s="227" t="s">
        <v>13022</v>
      </c>
    </row>
    <row r="265" s="2" customFormat="1">
      <c r="A265" s="41"/>
      <c r="B265" s="42"/>
      <c r="C265" s="43"/>
      <c r="D265" s="229" t="s">
        <v>191</v>
      </c>
      <c r="E265" s="43"/>
      <c r="F265" s="230" t="s">
        <v>13023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191</v>
      </c>
      <c r="AU265" s="20" t="s">
        <v>80</v>
      </c>
    </row>
    <row r="266" s="14" customFormat="1">
      <c r="A266" s="14"/>
      <c r="B266" s="245"/>
      <c r="C266" s="246"/>
      <c r="D266" s="236" t="s">
        <v>193</v>
      </c>
      <c r="E266" s="247" t="s">
        <v>19</v>
      </c>
      <c r="F266" s="248" t="s">
        <v>12853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193</v>
      </c>
      <c r="AU266" s="255" t="s">
        <v>80</v>
      </c>
      <c r="AV266" s="14" t="s">
        <v>80</v>
      </c>
      <c r="AW266" s="14" t="s">
        <v>195</v>
      </c>
      <c r="AX266" s="14" t="s">
        <v>71</v>
      </c>
      <c r="AY266" s="255" t="s">
        <v>182</v>
      </c>
    </row>
    <row r="267" s="2" customFormat="1" ht="24.15" customHeight="1">
      <c r="A267" s="41"/>
      <c r="B267" s="42"/>
      <c r="C267" s="278" t="s">
        <v>483</v>
      </c>
      <c r="D267" s="278" t="s">
        <v>296</v>
      </c>
      <c r="E267" s="279" t="s">
        <v>13024</v>
      </c>
      <c r="F267" s="280" t="s">
        <v>13025</v>
      </c>
      <c r="G267" s="281" t="s">
        <v>283</v>
      </c>
      <c r="H267" s="282">
        <v>15.15</v>
      </c>
      <c r="I267" s="283"/>
      <c r="J267" s="284">
        <f>ROUND(I267*H267,2)</f>
        <v>0</v>
      </c>
      <c r="K267" s="280" t="s">
        <v>188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253</v>
      </c>
      <c r="AT267" s="227" t="s">
        <v>296</v>
      </c>
      <c r="AU267" s="227" t="s">
        <v>80</v>
      </c>
      <c r="AY267" s="20" t="s">
        <v>182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189</v>
      </c>
      <c r="BM267" s="227" t="s">
        <v>13026</v>
      </c>
    </row>
    <row r="268" s="14" customFormat="1">
      <c r="A268" s="14"/>
      <c r="B268" s="245"/>
      <c r="C268" s="246"/>
      <c r="D268" s="236" t="s">
        <v>193</v>
      </c>
      <c r="E268" s="246"/>
      <c r="F268" s="248" t="s">
        <v>13027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193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182</v>
      </c>
    </row>
    <row r="269" s="2" customFormat="1" ht="78" customHeight="1">
      <c r="A269" s="41"/>
      <c r="B269" s="42"/>
      <c r="C269" s="216" t="s">
        <v>488</v>
      </c>
      <c r="D269" s="216" t="s">
        <v>184</v>
      </c>
      <c r="E269" s="217" t="s">
        <v>13028</v>
      </c>
      <c r="F269" s="218" t="s">
        <v>13029</v>
      </c>
      <c r="G269" s="219" t="s">
        <v>283</v>
      </c>
      <c r="H269" s="220">
        <v>13.5</v>
      </c>
      <c r="I269" s="221"/>
      <c r="J269" s="222">
        <f>ROUND(I269*H269,2)</f>
        <v>0</v>
      </c>
      <c r="K269" s="218" t="s">
        <v>188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189</v>
      </c>
      <c r="AT269" s="227" t="s">
        <v>184</v>
      </c>
      <c r="AU269" s="227" t="s">
        <v>80</v>
      </c>
      <c r="AY269" s="20" t="s">
        <v>182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189</v>
      </c>
      <c r="BM269" s="227" t="s">
        <v>13030</v>
      </c>
    </row>
    <row r="270" s="2" customFormat="1">
      <c r="A270" s="41"/>
      <c r="B270" s="42"/>
      <c r="C270" s="43"/>
      <c r="D270" s="229" t="s">
        <v>191</v>
      </c>
      <c r="E270" s="43"/>
      <c r="F270" s="230" t="s">
        <v>13031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191</v>
      </c>
      <c r="AU270" s="20" t="s">
        <v>80</v>
      </c>
    </row>
    <row r="271" s="14" customFormat="1">
      <c r="A271" s="14"/>
      <c r="B271" s="245"/>
      <c r="C271" s="246"/>
      <c r="D271" s="236" t="s">
        <v>193</v>
      </c>
      <c r="E271" s="247" t="s">
        <v>19</v>
      </c>
      <c r="F271" s="248" t="s">
        <v>12848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193</v>
      </c>
      <c r="AU271" s="255" t="s">
        <v>80</v>
      </c>
      <c r="AV271" s="14" t="s">
        <v>80</v>
      </c>
      <c r="AW271" s="14" t="s">
        <v>195</v>
      </c>
      <c r="AX271" s="14" t="s">
        <v>71</v>
      </c>
      <c r="AY271" s="255" t="s">
        <v>182</v>
      </c>
    </row>
    <row r="272" s="2" customFormat="1" ht="24.15" customHeight="1">
      <c r="A272" s="41"/>
      <c r="B272" s="42"/>
      <c r="C272" s="278" t="s">
        <v>496</v>
      </c>
      <c r="D272" s="278" t="s">
        <v>296</v>
      </c>
      <c r="E272" s="279" t="s">
        <v>13032</v>
      </c>
      <c r="F272" s="280" t="s">
        <v>13033</v>
      </c>
      <c r="G272" s="281" t="s">
        <v>283</v>
      </c>
      <c r="H272" s="282">
        <v>13.904999999999999</v>
      </c>
      <c r="I272" s="283"/>
      <c r="J272" s="284">
        <f>ROUND(I272*H272,2)</f>
        <v>0</v>
      </c>
      <c r="K272" s="280" t="s">
        <v>188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253</v>
      </c>
      <c r="AT272" s="227" t="s">
        <v>296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189</v>
      </c>
      <c r="BM272" s="227" t="s">
        <v>13034</v>
      </c>
    </row>
    <row r="273" s="14" customFormat="1">
      <c r="A273" s="14"/>
      <c r="B273" s="245"/>
      <c r="C273" s="246"/>
      <c r="D273" s="236" t="s">
        <v>193</v>
      </c>
      <c r="E273" s="246"/>
      <c r="F273" s="248" t="s">
        <v>13035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193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182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253</v>
      </c>
      <c r="F274" s="214" t="s">
        <v>7149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SUM(P275:P582)</f>
        <v>0</v>
      </c>
      <c r="Q274" s="208"/>
      <c r="R274" s="209">
        <f>SUM(R275:R582)</f>
        <v>22.444324200000001</v>
      </c>
      <c r="S274" s="208"/>
      <c r="T274" s="210">
        <f>SUM(T275:T582)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182</v>
      </c>
      <c r="BK274" s="213">
        <f>SUM(BK275:BK582)</f>
        <v>0</v>
      </c>
    </row>
    <row r="275" s="2" customFormat="1" ht="37.8" customHeight="1">
      <c r="A275" s="41"/>
      <c r="B275" s="42"/>
      <c r="C275" s="216" t="s">
        <v>502</v>
      </c>
      <c r="D275" s="216" t="s">
        <v>184</v>
      </c>
      <c r="E275" s="217" t="s">
        <v>13036</v>
      </c>
      <c r="F275" s="218" t="s">
        <v>13037</v>
      </c>
      <c r="G275" s="219" t="s">
        <v>304</v>
      </c>
      <c r="H275" s="220">
        <v>72</v>
      </c>
      <c r="I275" s="221"/>
      <c r="J275" s="222">
        <f>ROUND(I275*H275,2)</f>
        <v>0</v>
      </c>
      <c r="K275" s="218" t="s">
        <v>188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189</v>
      </c>
      <c r="AT275" s="227" t="s">
        <v>184</v>
      </c>
      <c r="AU275" s="227" t="s">
        <v>80</v>
      </c>
      <c r="AY275" s="20" t="s">
        <v>182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189</v>
      </c>
      <c r="BM275" s="227" t="s">
        <v>13038</v>
      </c>
    </row>
    <row r="276" s="2" customFormat="1">
      <c r="A276" s="41"/>
      <c r="B276" s="42"/>
      <c r="C276" s="43"/>
      <c r="D276" s="229" t="s">
        <v>191</v>
      </c>
      <c r="E276" s="43"/>
      <c r="F276" s="230" t="s">
        <v>13039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191</v>
      </c>
      <c r="AU276" s="20" t="s">
        <v>80</v>
      </c>
    </row>
    <row r="277" s="2" customFormat="1" ht="24.15" customHeight="1">
      <c r="A277" s="41"/>
      <c r="B277" s="42"/>
      <c r="C277" s="278" t="s">
        <v>508</v>
      </c>
      <c r="D277" s="278" t="s">
        <v>296</v>
      </c>
      <c r="E277" s="279" t="s">
        <v>13040</v>
      </c>
      <c r="F277" s="280" t="s">
        <v>13041</v>
      </c>
      <c r="G277" s="281" t="s">
        <v>304</v>
      </c>
      <c r="H277" s="282">
        <v>73.079999999999998</v>
      </c>
      <c r="I277" s="283"/>
      <c r="J277" s="284">
        <f>ROUND(I277*H277,2)</f>
        <v>0</v>
      </c>
      <c r="K277" s="280" t="s">
        <v>188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253</v>
      </c>
      <c r="AT277" s="227" t="s">
        <v>296</v>
      </c>
      <c r="AU277" s="227" t="s">
        <v>80</v>
      </c>
      <c r="AY277" s="20" t="s">
        <v>182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189</v>
      </c>
      <c r="BM277" s="227" t="s">
        <v>13042</v>
      </c>
    </row>
    <row r="278" s="14" customFormat="1">
      <c r="A278" s="14"/>
      <c r="B278" s="245"/>
      <c r="C278" s="246"/>
      <c r="D278" s="236" t="s">
        <v>193</v>
      </c>
      <c r="E278" s="246"/>
      <c r="F278" s="248" t="s">
        <v>13043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193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182</v>
      </c>
    </row>
    <row r="279" s="2" customFormat="1" ht="37.8" customHeight="1">
      <c r="A279" s="41"/>
      <c r="B279" s="42"/>
      <c r="C279" s="216" t="s">
        <v>514</v>
      </c>
      <c r="D279" s="216" t="s">
        <v>184</v>
      </c>
      <c r="E279" s="217" t="s">
        <v>13044</v>
      </c>
      <c r="F279" s="218" t="s">
        <v>13045</v>
      </c>
      <c r="G279" s="219" t="s">
        <v>304</v>
      </c>
      <c r="H279" s="220">
        <v>22</v>
      </c>
      <c r="I279" s="221"/>
      <c r="J279" s="222">
        <f>ROUND(I279*H279,2)</f>
        <v>0</v>
      </c>
      <c r="K279" s="218" t="s">
        <v>188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189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189</v>
      </c>
      <c r="BM279" s="227" t="s">
        <v>13046</v>
      </c>
    </row>
    <row r="280" s="2" customFormat="1">
      <c r="A280" s="41"/>
      <c r="B280" s="42"/>
      <c r="C280" s="43"/>
      <c r="D280" s="229" t="s">
        <v>191</v>
      </c>
      <c r="E280" s="43"/>
      <c r="F280" s="230" t="s">
        <v>13047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191</v>
      </c>
      <c r="AU280" s="20" t="s">
        <v>80</v>
      </c>
    </row>
    <row r="281" s="2" customFormat="1" ht="24.15" customHeight="1">
      <c r="A281" s="41"/>
      <c r="B281" s="42"/>
      <c r="C281" s="278" t="s">
        <v>522</v>
      </c>
      <c r="D281" s="278" t="s">
        <v>296</v>
      </c>
      <c r="E281" s="279" t="s">
        <v>13048</v>
      </c>
      <c r="F281" s="280" t="s">
        <v>13049</v>
      </c>
      <c r="G281" s="281" t="s">
        <v>304</v>
      </c>
      <c r="H281" s="282">
        <v>22.329999999999998</v>
      </c>
      <c r="I281" s="283"/>
      <c r="J281" s="284">
        <f>ROUND(I281*H281,2)</f>
        <v>0</v>
      </c>
      <c r="K281" s="280" t="s">
        <v>188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182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189</v>
      </c>
      <c r="BM281" s="227" t="s">
        <v>13050</v>
      </c>
    </row>
    <row r="282" s="14" customFormat="1">
      <c r="A282" s="14"/>
      <c r="B282" s="245"/>
      <c r="C282" s="246"/>
      <c r="D282" s="236" t="s">
        <v>193</v>
      </c>
      <c r="E282" s="246"/>
      <c r="F282" s="248" t="s">
        <v>13051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193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182</v>
      </c>
    </row>
    <row r="283" s="2" customFormat="1" ht="37.8" customHeight="1">
      <c r="A283" s="41"/>
      <c r="B283" s="42"/>
      <c r="C283" s="216" t="s">
        <v>530</v>
      </c>
      <c r="D283" s="216" t="s">
        <v>184</v>
      </c>
      <c r="E283" s="217" t="s">
        <v>13052</v>
      </c>
      <c r="F283" s="218" t="s">
        <v>13053</v>
      </c>
      <c r="G283" s="219" t="s">
        <v>304</v>
      </c>
      <c r="H283" s="220">
        <v>20</v>
      </c>
      <c r="I283" s="221"/>
      <c r="J283" s="222">
        <f>ROUND(I283*H283,2)</f>
        <v>0</v>
      </c>
      <c r="K283" s="218" t="s">
        <v>188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189</v>
      </c>
      <c r="AT283" s="227" t="s">
        <v>184</v>
      </c>
      <c r="AU283" s="227" t="s">
        <v>80</v>
      </c>
      <c r="AY283" s="20" t="s">
        <v>182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189</v>
      </c>
      <c r="BM283" s="227" t="s">
        <v>13054</v>
      </c>
    </row>
    <row r="284" s="2" customFormat="1">
      <c r="A284" s="41"/>
      <c r="B284" s="42"/>
      <c r="C284" s="43"/>
      <c r="D284" s="229" t="s">
        <v>191</v>
      </c>
      <c r="E284" s="43"/>
      <c r="F284" s="230" t="s">
        <v>13055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191</v>
      </c>
      <c r="AU284" s="20" t="s">
        <v>80</v>
      </c>
    </row>
    <row r="285" s="2" customFormat="1" ht="24.15" customHeight="1">
      <c r="A285" s="41"/>
      <c r="B285" s="42"/>
      <c r="C285" s="278" t="s">
        <v>536</v>
      </c>
      <c r="D285" s="278" t="s">
        <v>296</v>
      </c>
      <c r="E285" s="279" t="s">
        <v>13056</v>
      </c>
      <c r="F285" s="280" t="s">
        <v>13057</v>
      </c>
      <c r="G285" s="281" t="s">
        <v>304</v>
      </c>
      <c r="H285" s="282">
        <v>20.300000000000001</v>
      </c>
      <c r="I285" s="283"/>
      <c r="J285" s="284">
        <f>ROUND(I285*H285,2)</f>
        <v>0</v>
      </c>
      <c r="K285" s="280" t="s">
        <v>188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182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189</v>
      </c>
      <c r="BM285" s="227" t="s">
        <v>13058</v>
      </c>
    </row>
    <row r="286" s="14" customFormat="1">
      <c r="A286" s="14"/>
      <c r="B286" s="245"/>
      <c r="C286" s="246"/>
      <c r="D286" s="236" t="s">
        <v>193</v>
      </c>
      <c r="E286" s="246"/>
      <c r="F286" s="248" t="s">
        <v>13059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193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182</v>
      </c>
    </row>
    <row r="287" s="2" customFormat="1" ht="37.8" customHeight="1">
      <c r="A287" s="41"/>
      <c r="B287" s="42"/>
      <c r="C287" s="216" t="s">
        <v>540</v>
      </c>
      <c r="D287" s="216" t="s">
        <v>184</v>
      </c>
      <c r="E287" s="217" t="s">
        <v>13060</v>
      </c>
      <c r="F287" s="218" t="s">
        <v>13061</v>
      </c>
      <c r="G287" s="219" t="s">
        <v>304</v>
      </c>
      <c r="H287" s="220">
        <v>11.300000000000001</v>
      </c>
      <c r="I287" s="221"/>
      <c r="J287" s="222">
        <f>ROUND(I287*H287,2)</f>
        <v>0</v>
      </c>
      <c r="K287" s="218" t="s">
        <v>188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189</v>
      </c>
      <c r="AT287" s="227" t="s">
        <v>184</v>
      </c>
      <c r="AU287" s="227" t="s">
        <v>80</v>
      </c>
      <c r="AY287" s="20" t="s">
        <v>182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189</v>
      </c>
      <c r="BM287" s="227" t="s">
        <v>13062</v>
      </c>
    </row>
    <row r="288" s="2" customFormat="1">
      <c r="A288" s="41"/>
      <c r="B288" s="42"/>
      <c r="C288" s="43"/>
      <c r="D288" s="229" t="s">
        <v>191</v>
      </c>
      <c r="E288" s="43"/>
      <c r="F288" s="230" t="s">
        <v>13063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191</v>
      </c>
      <c r="AU288" s="20" t="s">
        <v>80</v>
      </c>
    </row>
    <row r="289" s="2" customFormat="1" ht="24.15" customHeight="1">
      <c r="A289" s="41"/>
      <c r="B289" s="42"/>
      <c r="C289" s="278" t="s">
        <v>546</v>
      </c>
      <c r="D289" s="278" t="s">
        <v>296</v>
      </c>
      <c r="E289" s="279" t="s">
        <v>13064</v>
      </c>
      <c r="F289" s="280" t="s">
        <v>13065</v>
      </c>
      <c r="G289" s="281" t="s">
        <v>304</v>
      </c>
      <c r="H289" s="282">
        <v>11.470000000000001</v>
      </c>
      <c r="I289" s="283"/>
      <c r="J289" s="284">
        <f>ROUND(I289*H289,2)</f>
        <v>0</v>
      </c>
      <c r="K289" s="280" t="s">
        <v>188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182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189</v>
      </c>
      <c r="BM289" s="227" t="s">
        <v>13066</v>
      </c>
    </row>
    <row r="290" s="14" customFormat="1">
      <c r="A290" s="14"/>
      <c r="B290" s="245"/>
      <c r="C290" s="246"/>
      <c r="D290" s="236" t="s">
        <v>193</v>
      </c>
      <c r="E290" s="246"/>
      <c r="F290" s="248" t="s">
        <v>13067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193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182</v>
      </c>
    </row>
    <row r="291" s="2" customFormat="1" ht="44.25" customHeight="1">
      <c r="A291" s="41"/>
      <c r="B291" s="42"/>
      <c r="C291" s="216" t="s">
        <v>552</v>
      </c>
      <c r="D291" s="216" t="s">
        <v>184</v>
      </c>
      <c r="E291" s="217" t="s">
        <v>13068</v>
      </c>
      <c r="F291" s="218" t="s">
        <v>13069</v>
      </c>
      <c r="G291" s="219" t="s">
        <v>304</v>
      </c>
      <c r="H291" s="220">
        <v>6</v>
      </c>
      <c r="I291" s="221"/>
      <c r="J291" s="222">
        <f>ROUND(I291*H291,2)</f>
        <v>0</v>
      </c>
      <c r="K291" s="218" t="s">
        <v>188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189</v>
      </c>
      <c r="AT291" s="227" t="s">
        <v>184</v>
      </c>
      <c r="AU291" s="227" t="s">
        <v>80</v>
      </c>
      <c r="AY291" s="20" t="s">
        <v>182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189</v>
      </c>
      <c r="BM291" s="227" t="s">
        <v>13070</v>
      </c>
    </row>
    <row r="292" s="2" customFormat="1">
      <c r="A292" s="41"/>
      <c r="B292" s="42"/>
      <c r="C292" s="43"/>
      <c r="D292" s="229" t="s">
        <v>191</v>
      </c>
      <c r="E292" s="43"/>
      <c r="F292" s="230" t="s">
        <v>13071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191</v>
      </c>
      <c r="AU292" s="20" t="s">
        <v>80</v>
      </c>
    </row>
    <row r="293" s="2" customFormat="1" ht="37.8" customHeight="1">
      <c r="A293" s="41"/>
      <c r="B293" s="42"/>
      <c r="C293" s="278" t="s">
        <v>558</v>
      </c>
      <c r="D293" s="278" t="s">
        <v>296</v>
      </c>
      <c r="E293" s="279" t="s">
        <v>13072</v>
      </c>
      <c r="F293" s="280" t="s">
        <v>13073</v>
      </c>
      <c r="G293" s="281" t="s">
        <v>304</v>
      </c>
      <c r="H293" s="282">
        <v>6.0899999999999999</v>
      </c>
      <c r="I293" s="283"/>
      <c r="J293" s="284">
        <f>ROUND(I293*H293,2)</f>
        <v>0</v>
      </c>
      <c r="K293" s="280" t="s">
        <v>188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182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189</v>
      </c>
      <c r="BM293" s="227" t="s">
        <v>13074</v>
      </c>
    </row>
    <row r="294" s="14" customFormat="1">
      <c r="A294" s="14"/>
      <c r="B294" s="245"/>
      <c r="C294" s="246"/>
      <c r="D294" s="236" t="s">
        <v>193</v>
      </c>
      <c r="E294" s="246"/>
      <c r="F294" s="248" t="s">
        <v>13075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193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182</v>
      </c>
    </row>
    <row r="295" s="2" customFormat="1" ht="24.15" customHeight="1">
      <c r="A295" s="41"/>
      <c r="B295" s="42"/>
      <c r="C295" s="216" t="s">
        <v>566</v>
      </c>
      <c r="D295" s="216" t="s">
        <v>184</v>
      </c>
      <c r="E295" s="217" t="s">
        <v>13076</v>
      </c>
      <c r="F295" s="218" t="s">
        <v>13077</v>
      </c>
      <c r="G295" s="219" t="s">
        <v>304</v>
      </c>
      <c r="H295" s="220">
        <v>5</v>
      </c>
      <c r="I295" s="221"/>
      <c r="J295" s="222">
        <f>ROUND(I295*H295,2)</f>
        <v>0</v>
      </c>
      <c r="K295" s="218" t="s">
        <v>188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189</v>
      </c>
      <c r="AT295" s="227" t="s">
        <v>184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189</v>
      </c>
      <c r="BM295" s="227" t="s">
        <v>13078</v>
      </c>
    </row>
    <row r="296" s="2" customFormat="1">
      <c r="A296" s="41"/>
      <c r="B296" s="42"/>
      <c r="C296" s="43"/>
      <c r="D296" s="229" t="s">
        <v>191</v>
      </c>
      <c r="E296" s="43"/>
      <c r="F296" s="230" t="s">
        <v>13079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191</v>
      </c>
      <c r="AU296" s="20" t="s">
        <v>80</v>
      </c>
    </row>
    <row r="297" s="2" customFormat="1" ht="24.15" customHeight="1">
      <c r="A297" s="41"/>
      <c r="B297" s="42"/>
      <c r="C297" s="278" t="s">
        <v>574</v>
      </c>
      <c r="D297" s="278" t="s">
        <v>296</v>
      </c>
      <c r="E297" s="279" t="s">
        <v>13080</v>
      </c>
      <c r="F297" s="280" t="s">
        <v>13081</v>
      </c>
      <c r="G297" s="281" t="s">
        <v>304</v>
      </c>
      <c r="H297" s="282">
        <v>5.1500000000000004</v>
      </c>
      <c r="I297" s="283"/>
      <c r="J297" s="284">
        <f>ROUND(I297*H297,2)</f>
        <v>0</v>
      </c>
      <c r="K297" s="280" t="s">
        <v>188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182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189</v>
      </c>
      <c r="BM297" s="227" t="s">
        <v>13082</v>
      </c>
    </row>
    <row r="298" s="14" customFormat="1">
      <c r="A298" s="14"/>
      <c r="B298" s="245"/>
      <c r="C298" s="246"/>
      <c r="D298" s="236" t="s">
        <v>193</v>
      </c>
      <c r="E298" s="246"/>
      <c r="F298" s="248" t="s">
        <v>13083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193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182</v>
      </c>
    </row>
    <row r="299" s="2" customFormat="1" ht="24.15" customHeight="1">
      <c r="A299" s="41"/>
      <c r="B299" s="42"/>
      <c r="C299" s="216" t="s">
        <v>580</v>
      </c>
      <c r="D299" s="216" t="s">
        <v>184</v>
      </c>
      <c r="E299" s="217" t="s">
        <v>13084</v>
      </c>
      <c r="F299" s="218" t="s">
        <v>13085</v>
      </c>
      <c r="G299" s="219" t="s">
        <v>304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189</v>
      </c>
      <c r="AT299" s="227" t="s">
        <v>184</v>
      </c>
      <c r="AU299" s="227" t="s">
        <v>80</v>
      </c>
      <c r="AY299" s="20" t="s">
        <v>182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189</v>
      </c>
      <c r="BM299" s="227" t="s">
        <v>13086</v>
      </c>
    </row>
    <row r="300" s="2" customFormat="1" ht="24.15" customHeight="1">
      <c r="A300" s="41"/>
      <c r="B300" s="42"/>
      <c r="C300" s="278" t="s">
        <v>585</v>
      </c>
      <c r="D300" s="278" t="s">
        <v>296</v>
      </c>
      <c r="E300" s="279" t="s">
        <v>13087</v>
      </c>
      <c r="F300" s="280" t="s">
        <v>13088</v>
      </c>
      <c r="G300" s="281" t="s">
        <v>304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182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189</v>
      </c>
      <c r="BM300" s="227" t="s">
        <v>13089</v>
      </c>
    </row>
    <row r="301" s="14" customFormat="1">
      <c r="A301" s="14"/>
      <c r="B301" s="245"/>
      <c r="C301" s="246"/>
      <c r="D301" s="236" t="s">
        <v>193</v>
      </c>
      <c r="E301" s="246"/>
      <c r="F301" s="248" t="s">
        <v>13090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193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182</v>
      </c>
    </row>
    <row r="302" s="2" customFormat="1" ht="24.15" customHeight="1">
      <c r="A302" s="41"/>
      <c r="B302" s="42"/>
      <c r="C302" s="216" t="s">
        <v>593</v>
      </c>
      <c r="D302" s="216" t="s">
        <v>184</v>
      </c>
      <c r="E302" s="217" t="s">
        <v>13091</v>
      </c>
      <c r="F302" s="218" t="s">
        <v>13092</v>
      </c>
      <c r="G302" s="219" t="s">
        <v>304</v>
      </c>
      <c r="H302" s="220">
        <v>81</v>
      </c>
      <c r="I302" s="221"/>
      <c r="J302" s="222">
        <f>ROUND(I302*H302,2)</f>
        <v>0</v>
      </c>
      <c r="K302" s="218" t="s">
        <v>188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189</v>
      </c>
      <c r="AT302" s="227" t="s">
        <v>184</v>
      </c>
      <c r="AU302" s="227" t="s">
        <v>80</v>
      </c>
      <c r="AY302" s="20" t="s">
        <v>182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189</v>
      </c>
      <c r="BM302" s="227" t="s">
        <v>13093</v>
      </c>
    </row>
    <row r="303" s="2" customFormat="1">
      <c r="A303" s="41"/>
      <c r="B303" s="42"/>
      <c r="C303" s="43"/>
      <c r="D303" s="229" t="s">
        <v>191</v>
      </c>
      <c r="E303" s="43"/>
      <c r="F303" s="230" t="s">
        <v>13094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191</v>
      </c>
      <c r="AU303" s="20" t="s">
        <v>80</v>
      </c>
    </row>
    <row r="304" s="14" customFormat="1">
      <c r="A304" s="14"/>
      <c r="B304" s="245"/>
      <c r="C304" s="246"/>
      <c r="D304" s="236" t="s">
        <v>193</v>
      </c>
      <c r="E304" s="247" t="s">
        <v>19</v>
      </c>
      <c r="F304" s="248" t="s">
        <v>13095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193</v>
      </c>
      <c r="AU304" s="255" t="s">
        <v>80</v>
      </c>
      <c r="AV304" s="14" t="s">
        <v>80</v>
      </c>
      <c r="AW304" s="14" t="s">
        <v>195</v>
      </c>
      <c r="AX304" s="14" t="s">
        <v>71</v>
      </c>
      <c r="AY304" s="255" t="s">
        <v>182</v>
      </c>
    </row>
    <row r="305" s="14" customFormat="1">
      <c r="A305" s="14"/>
      <c r="B305" s="245"/>
      <c r="C305" s="246"/>
      <c r="D305" s="236" t="s">
        <v>193</v>
      </c>
      <c r="E305" s="247" t="s">
        <v>19</v>
      </c>
      <c r="F305" s="248" t="s">
        <v>13096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193</v>
      </c>
      <c r="AU305" s="255" t="s">
        <v>80</v>
      </c>
      <c r="AV305" s="14" t="s">
        <v>80</v>
      </c>
      <c r="AW305" s="14" t="s">
        <v>195</v>
      </c>
      <c r="AX305" s="14" t="s">
        <v>71</v>
      </c>
      <c r="AY305" s="255" t="s">
        <v>182</v>
      </c>
    </row>
    <row r="306" s="2" customFormat="1" ht="24.15" customHeight="1">
      <c r="A306" s="41"/>
      <c r="B306" s="42"/>
      <c r="C306" s="278" t="s">
        <v>599</v>
      </c>
      <c r="D306" s="278" t="s">
        <v>296</v>
      </c>
      <c r="E306" s="279" t="s">
        <v>13097</v>
      </c>
      <c r="F306" s="280" t="s">
        <v>13098</v>
      </c>
      <c r="G306" s="281" t="s">
        <v>304</v>
      </c>
      <c r="H306" s="282">
        <v>83.430000000000007</v>
      </c>
      <c r="I306" s="283"/>
      <c r="J306" s="284">
        <f>ROUND(I306*H306,2)</f>
        <v>0</v>
      </c>
      <c r="K306" s="280" t="s">
        <v>188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189</v>
      </c>
      <c r="BM306" s="227" t="s">
        <v>13099</v>
      </c>
    </row>
    <row r="307" s="14" customFormat="1">
      <c r="A307" s="14"/>
      <c r="B307" s="245"/>
      <c r="C307" s="246"/>
      <c r="D307" s="236" t="s">
        <v>193</v>
      </c>
      <c r="E307" s="247" t="s">
        <v>19</v>
      </c>
      <c r="F307" s="248" t="s">
        <v>13100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193</v>
      </c>
      <c r="AU307" s="255" t="s">
        <v>80</v>
      </c>
      <c r="AV307" s="14" t="s">
        <v>80</v>
      </c>
      <c r="AW307" s="14" t="s">
        <v>195</v>
      </c>
      <c r="AX307" s="14" t="s">
        <v>71</v>
      </c>
      <c r="AY307" s="255" t="s">
        <v>182</v>
      </c>
    </row>
    <row r="308" s="14" customFormat="1">
      <c r="A308" s="14"/>
      <c r="B308" s="245"/>
      <c r="C308" s="246"/>
      <c r="D308" s="236" t="s">
        <v>193</v>
      </c>
      <c r="E308" s="247" t="s">
        <v>19</v>
      </c>
      <c r="F308" s="248" t="s">
        <v>13101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193</v>
      </c>
      <c r="AU308" s="255" t="s">
        <v>80</v>
      </c>
      <c r="AV308" s="14" t="s">
        <v>80</v>
      </c>
      <c r="AW308" s="14" t="s">
        <v>195</v>
      </c>
      <c r="AX308" s="14" t="s">
        <v>71</v>
      </c>
      <c r="AY308" s="255" t="s">
        <v>182</v>
      </c>
    </row>
    <row r="309" s="14" customFormat="1">
      <c r="A309" s="14"/>
      <c r="B309" s="245"/>
      <c r="C309" s="246"/>
      <c r="D309" s="236" t="s">
        <v>193</v>
      </c>
      <c r="E309" s="246"/>
      <c r="F309" s="248" t="s">
        <v>13102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193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182</v>
      </c>
    </row>
    <row r="310" s="2" customFormat="1" ht="33" customHeight="1">
      <c r="A310" s="41"/>
      <c r="B310" s="42"/>
      <c r="C310" s="216" t="s">
        <v>605</v>
      </c>
      <c r="D310" s="216" t="s">
        <v>184</v>
      </c>
      <c r="E310" s="217" t="s">
        <v>13103</v>
      </c>
      <c r="F310" s="218" t="s">
        <v>13104</v>
      </c>
      <c r="G310" s="219" t="s">
        <v>304</v>
      </c>
      <c r="H310" s="220">
        <v>54</v>
      </c>
      <c r="I310" s="221"/>
      <c r="J310" s="222">
        <f>ROUND(I310*H310,2)</f>
        <v>0</v>
      </c>
      <c r="K310" s="218" t="s">
        <v>188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189</v>
      </c>
      <c r="AT310" s="227" t="s">
        <v>184</v>
      </c>
      <c r="AU310" s="227" t="s">
        <v>80</v>
      </c>
      <c r="AY310" s="20" t="s">
        <v>182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189</v>
      </c>
      <c r="BM310" s="227" t="s">
        <v>13105</v>
      </c>
    </row>
    <row r="311" s="2" customFormat="1">
      <c r="A311" s="41"/>
      <c r="B311" s="42"/>
      <c r="C311" s="43"/>
      <c r="D311" s="229" t="s">
        <v>191</v>
      </c>
      <c r="E311" s="43"/>
      <c r="F311" s="230" t="s">
        <v>13106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191</v>
      </c>
      <c r="AU311" s="20" t="s">
        <v>80</v>
      </c>
    </row>
    <row r="312" s="2" customFormat="1" ht="24.15" customHeight="1">
      <c r="A312" s="41"/>
      <c r="B312" s="42"/>
      <c r="C312" s="278" t="s">
        <v>611</v>
      </c>
      <c r="D312" s="278" t="s">
        <v>296</v>
      </c>
      <c r="E312" s="279" t="s">
        <v>13107</v>
      </c>
      <c r="F312" s="280" t="s">
        <v>13108</v>
      </c>
      <c r="G312" s="281" t="s">
        <v>304</v>
      </c>
      <c r="H312" s="282">
        <v>54.810000000000002</v>
      </c>
      <c r="I312" s="283"/>
      <c r="J312" s="284">
        <f>ROUND(I312*H312,2)</f>
        <v>0</v>
      </c>
      <c r="K312" s="280" t="s">
        <v>188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189</v>
      </c>
      <c r="BM312" s="227" t="s">
        <v>13109</v>
      </c>
    </row>
    <row r="313" s="14" customFormat="1">
      <c r="A313" s="14"/>
      <c r="B313" s="245"/>
      <c r="C313" s="246"/>
      <c r="D313" s="236" t="s">
        <v>193</v>
      </c>
      <c r="E313" s="246"/>
      <c r="F313" s="248" t="s">
        <v>13110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193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182</v>
      </c>
    </row>
    <row r="314" s="2" customFormat="1" ht="24.15" customHeight="1">
      <c r="A314" s="41"/>
      <c r="B314" s="42"/>
      <c r="C314" s="216" t="s">
        <v>616</v>
      </c>
      <c r="D314" s="216" t="s">
        <v>184</v>
      </c>
      <c r="E314" s="217" t="s">
        <v>13111</v>
      </c>
      <c r="F314" s="218" t="s">
        <v>13112</v>
      </c>
      <c r="G314" s="219" t="s">
        <v>304</v>
      </c>
      <c r="H314" s="220">
        <v>36</v>
      </c>
      <c r="I314" s="221"/>
      <c r="J314" s="222">
        <f>ROUND(I314*H314,2)</f>
        <v>0</v>
      </c>
      <c r="K314" s="218" t="s">
        <v>188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189</v>
      </c>
      <c r="AT314" s="227" t="s">
        <v>184</v>
      </c>
      <c r="AU314" s="227" t="s">
        <v>80</v>
      </c>
      <c r="AY314" s="20" t="s">
        <v>182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189</v>
      </c>
      <c r="BM314" s="227" t="s">
        <v>13113</v>
      </c>
    </row>
    <row r="315" s="2" customFormat="1">
      <c r="A315" s="41"/>
      <c r="B315" s="42"/>
      <c r="C315" s="43"/>
      <c r="D315" s="229" t="s">
        <v>191</v>
      </c>
      <c r="E315" s="43"/>
      <c r="F315" s="230" t="s">
        <v>13114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191</v>
      </c>
      <c r="AU315" s="20" t="s">
        <v>80</v>
      </c>
    </row>
    <row r="316" s="14" customFormat="1">
      <c r="A316" s="14"/>
      <c r="B316" s="245"/>
      <c r="C316" s="246"/>
      <c r="D316" s="236" t="s">
        <v>193</v>
      </c>
      <c r="E316" s="247" t="s">
        <v>19</v>
      </c>
      <c r="F316" s="248" t="s">
        <v>13115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193</v>
      </c>
      <c r="AU316" s="255" t="s">
        <v>80</v>
      </c>
      <c r="AV316" s="14" t="s">
        <v>80</v>
      </c>
      <c r="AW316" s="14" t="s">
        <v>195</v>
      </c>
      <c r="AX316" s="14" t="s">
        <v>71</v>
      </c>
      <c r="AY316" s="255" t="s">
        <v>182</v>
      </c>
    </row>
    <row r="317" s="14" customFormat="1">
      <c r="A317" s="14"/>
      <c r="B317" s="245"/>
      <c r="C317" s="246"/>
      <c r="D317" s="236" t="s">
        <v>193</v>
      </c>
      <c r="E317" s="247" t="s">
        <v>19</v>
      </c>
      <c r="F317" s="248" t="s">
        <v>13116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193</v>
      </c>
      <c r="AU317" s="255" t="s">
        <v>80</v>
      </c>
      <c r="AV317" s="14" t="s">
        <v>80</v>
      </c>
      <c r="AW317" s="14" t="s">
        <v>195</v>
      </c>
      <c r="AX317" s="14" t="s">
        <v>71</v>
      </c>
      <c r="AY317" s="255" t="s">
        <v>182</v>
      </c>
    </row>
    <row r="318" s="2" customFormat="1" ht="24.15" customHeight="1">
      <c r="A318" s="41"/>
      <c r="B318" s="42"/>
      <c r="C318" s="278" t="s">
        <v>629</v>
      </c>
      <c r="D318" s="278" t="s">
        <v>296</v>
      </c>
      <c r="E318" s="279" t="s">
        <v>13117</v>
      </c>
      <c r="F318" s="280" t="s">
        <v>13118</v>
      </c>
      <c r="G318" s="281" t="s">
        <v>304</v>
      </c>
      <c r="H318" s="282">
        <v>37.079999999999998</v>
      </c>
      <c r="I318" s="283"/>
      <c r="J318" s="284">
        <f>ROUND(I318*H318,2)</f>
        <v>0</v>
      </c>
      <c r="K318" s="280" t="s">
        <v>188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182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189</v>
      </c>
      <c r="BM318" s="227" t="s">
        <v>13119</v>
      </c>
    </row>
    <row r="319" s="14" customFormat="1">
      <c r="A319" s="14"/>
      <c r="B319" s="245"/>
      <c r="C319" s="246"/>
      <c r="D319" s="236" t="s">
        <v>193</v>
      </c>
      <c r="E319" s="247" t="s">
        <v>19</v>
      </c>
      <c r="F319" s="248" t="s">
        <v>13120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193</v>
      </c>
      <c r="AU319" s="255" t="s">
        <v>80</v>
      </c>
      <c r="AV319" s="14" t="s">
        <v>80</v>
      </c>
      <c r="AW319" s="14" t="s">
        <v>195</v>
      </c>
      <c r="AX319" s="14" t="s">
        <v>71</v>
      </c>
      <c r="AY319" s="255" t="s">
        <v>182</v>
      </c>
    </row>
    <row r="320" s="14" customFormat="1">
      <c r="A320" s="14"/>
      <c r="B320" s="245"/>
      <c r="C320" s="246"/>
      <c r="D320" s="236" t="s">
        <v>193</v>
      </c>
      <c r="E320" s="247" t="s">
        <v>19</v>
      </c>
      <c r="F320" s="248" t="s">
        <v>13121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193</v>
      </c>
      <c r="AU320" s="255" t="s">
        <v>80</v>
      </c>
      <c r="AV320" s="14" t="s">
        <v>80</v>
      </c>
      <c r="AW320" s="14" t="s">
        <v>195</v>
      </c>
      <c r="AX320" s="14" t="s">
        <v>71</v>
      </c>
      <c r="AY320" s="255" t="s">
        <v>182</v>
      </c>
    </row>
    <row r="321" s="14" customFormat="1">
      <c r="A321" s="14"/>
      <c r="B321" s="245"/>
      <c r="C321" s="246"/>
      <c r="D321" s="236" t="s">
        <v>193</v>
      </c>
      <c r="E321" s="246"/>
      <c r="F321" s="248" t="s">
        <v>13122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193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182</v>
      </c>
    </row>
    <row r="322" s="2" customFormat="1" ht="33" customHeight="1">
      <c r="A322" s="41"/>
      <c r="B322" s="42"/>
      <c r="C322" s="216" t="s">
        <v>635</v>
      </c>
      <c r="D322" s="216" t="s">
        <v>184</v>
      </c>
      <c r="E322" s="217" t="s">
        <v>13123</v>
      </c>
      <c r="F322" s="218" t="s">
        <v>13124</v>
      </c>
      <c r="G322" s="219" t="s">
        <v>304</v>
      </c>
      <c r="H322" s="220">
        <v>14</v>
      </c>
      <c r="I322" s="221"/>
      <c r="J322" s="222">
        <f>ROUND(I322*H322,2)</f>
        <v>0</v>
      </c>
      <c r="K322" s="218" t="s">
        <v>188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189</v>
      </c>
      <c r="AT322" s="227" t="s">
        <v>184</v>
      </c>
      <c r="AU322" s="227" t="s">
        <v>80</v>
      </c>
      <c r="AY322" s="20" t="s">
        <v>182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189</v>
      </c>
      <c r="BM322" s="227" t="s">
        <v>13125</v>
      </c>
    </row>
    <row r="323" s="2" customFormat="1">
      <c r="A323" s="41"/>
      <c r="B323" s="42"/>
      <c r="C323" s="43"/>
      <c r="D323" s="229" t="s">
        <v>191</v>
      </c>
      <c r="E323" s="43"/>
      <c r="F323" s="230" t="s">
        <v>13126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191</v>
      </c>
      <c r="AU323" s="20" t="s">
        <v>80</v>
      </c>
    </row>
    <row r="324" s="2" customFormat="1" ht="24.15" customHeight="1">
      <c r="A324" s="41"/>
      <c r="B324" s="42"/>
      <c r="C324" s="278" t="s">
        <v>641</v>
      </c>
      <c r="D324" s="278" t="s">
        <v>296</v>
      </c>
      <c r="E324" s="279" t="s">
        <v>13127</v>
      </c>
      <c r="F324" s="280" t="s">
        <v>13128</v>
      </c>
      <c r="G324" s="281" t="s">
        <v>304</v>
      </c>
      <c r="H324" s="282">
        <v>1.0149999999999999</v>
      </c>
      <c r="I324" s="283"/>
      <c r="J324" s="284">
        <f>ROUND(I324*H324,2)</f>
        <v>0</v>
      </c>
      <c r="K324" s="280" t="s">
        <v>188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253</v>
      </c>
      <c r="AT324" s="227" t="s">
        <v>296</v>
      </c>
      <c r="AU324" s="227" t="s">
        <v>80</v>
      </c>
      <c r="AY324" s="20" t="s">
        <v>182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189</v>
      </c>
      <c r="BM324" s="227" t="s">
        <v>13129</v>
      </c>
    </row>
    <row r="325" s="14" customFormat="1">
      <c r="A325" s="14"/>
      <c r="B325" s="245"/>
      <c r="C325" s="246"/>
      <c r="D325" s="236" t="s">
        <v>193</v>
      </c>
      <c r="E325" s="246"/>
      <c r="F325" s="248" t="s">
        <v>13130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193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182</v>
      </c>
    </row>
    <row r="326" s="2" customFormat="1" ht="24.15" customHeight="1">
      <c r="A326" s="41"/>
      <c r="B326" s="42"/>
      <c r="C326" s="278" t="s">
        <v>646</v>
      </c>
      <c r="D326" s="278" t="s">
        <v>296</v>
      </c>
      <c r="E326" s="279" t="s">
        <v>13131</v>
      </c>
      <c r="F326" s="280" t="s">
        <v>13132</v>
      </c>
      <c r="G326" s="281" t="s">
        <v>304</v>
      </c>
      <c r="H326" s="282">
        <v>13.195</v>
      </c>
      <c r="I326" s="283"/>
      <c r="J326" s="284">
        <f>ROUND(I326*H326,2)</f>
        <v>0</v>
      </c>
      <c r="K326" s="280" t="s">
        <v>188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189</v>
      </c>
      <c r="BM326" s="227" t="s">
        <v>13133</v>
      </c>
    </row>
    <row r="327" s="14" customFormat="1">
      <c r="A327" s="14"/>
      <c r="B327" s="245"/>
      <c r="C327" s="246"/>
      <c r="D327" s="236" t="s">
        <v>193</v>
      </c>
      <c r="E327" s="246"/>
      <c r="F327" s="248" t="s">
        <v>13134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193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182</v>
      </c>
    </row>
    <row r="328" s="2" customFormat="1" ht="24.15" customHeight="1">
      <c r="A328" s="41"/>
      <c r="B328" s="42"/>
      <c r="C328" s="216" t="s">
        <v>658</v>
      </c>
      <c r="D328" s="216" t="s">
        <v>184</v>
      </c>
      <c r="E328" s="217" t="s">
        <v>13135</v>
      </c>
      <c r="F328" s="218" t="s">
        <v>13136</v>
      </c>
      <c r="G328" s="219" t="s">
        <v>304</v>
      </c>
      <c r="H328" s="220">
        <v>37</v>
      </c>
      <c r="I328" s="221"/>
      <c r="J328" s="222">
        <f>ROUND(I328*H328,2)</f>
        <v>0</v>
      </c>
      <c r="K328" s="218" t="s">
        <v>188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189</v>
      </c>
      <c r="AT328" s="227" t="s">
        <v>184</v>
      </c>
      <c r="AU328" s="227" t="s">
        <v>80</v>
      </c>
      <c r="AY328" s="20" t="s">
        <v>182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189</v>
      </c>
      <c r="BM328" s="227" t="s">
        <v>13137</v>
      </c>
    </row>
    <row r="329" s="2" customFormat="1">
      <c r="A329" s="41"/>
      <c r="B329" s="42"/>
      <c r="C329" s="43"/>
      <c r="D329" s="229" t="s">
        <v>191</v>
      </c>
      <c r="E329" s="43"/>
      <c r="F329" s="230" t="s">
        <v>13138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191</v>
      </c>
      <c r="AU329" s="20" t="s">
        <v>80</v>
      </c>
    </row>
    <row r="330" s="2" customFormat="1" ht="24.15" customHeight="1">
      <c r="A330" s="41"/>
      <c r="B330" s="42"/>
      <c r="C330" s="278" t="s">
        <v>664</v>
      </c>
      <c r="D330" s="278" t="s">
        <v>296</v>
      </c>
      <c r="E330" s="279" t="s">
        <v>13139</v>
      </c>
      <c r="F330" s="280" t="s">
        <v>13140</v>
      </c>
      <c r="G330" s="281" t="s">
        <v>304</v>
      </c>
      <c r="H330" s="282">
        <v>38.109999999999999</v>
      </c>
      <c r="I330" s="283"/>
      <c r="J330" s="284">
        <f>ROUND(I330*H330,2)</f>
        <v>0</v>
      </c>
      <c r="K330" s="280" t="s">
        <v>188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253</v>
      </c>
      <c r="AT330" s="227" t="s">
        <v>296</v>
      </c>
      <c r="AU330" s="227" t="s">
        <v>80</v>
      </c>
      <c r="AY330" s="20" t="s">
        <v>182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189</v>
      </c>
      <c r="BM330" s="227" t="s">
        <v>13141</v>
      </c>
    </row>
    <row r="331" s="14" customFormat="1">
      <c r="A331" s="14"/>
      <c r="B331" s="245"/>
      <c r="C331" s="246"/>
      <c r="D331" s="236" t="s">
        <v>193</v>
      </c>
      <c r="E331" s="246"/>
      <c r="F331" s="248" t="s">
        <v>13142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193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182</v>
      </c>
    </row>
    <row r="332" s="2" customFormat="1" ht="44.25" customHeight="1">
      <c r="A332" s="41"/>
      <c r="B332" s="42"/>
      <c r="C332" s="216" t="s">
        <v>670</v>
      </c>
      <c r="D332" s="216" t="s">
        <v>184</v>
      </c>
      <c r="E332" s="217" t="s">
        <v>13143</v>
      </c>
      <c r="F332" s="218" t="s">
        <v>13144</v>
      </c>
      <c r="G332" s="219" t="s">
        <v>425</v>
      </c>
      <c r="H332" s="220">
        <v>2</v>
      </c>
      <c r="I332" s="221"/>
      <c r="J332" s="222">
        <f>ROUND(I332*H332,2)</f>
        <v>0</v>
      </c>
      <c r="K332" s="218" t="s">
        <v>188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189</v>
      </c>
      <c r="AT332" s="227" t="s">
        <v>184</v>
      </c>
      <c r="AU332" s="227" t="s">
        <v>80</v>
      </c>
      <c r="AY332" s="20" t="s">
        <v>182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189</v>
      </c>
      <c r="BM332" s="227" t="s">
        <v>13145</v>
      </c>
    </row>
    <row r="333" s="2" customFormat="1">
      <c r="A333" s="41"/>
      <c r="B333" s="42"/>
      <c r="C333" s="43"/>
      <c r="D333" s="229" t="s">
        <v>191</v>
      </c>
      <c r="E333" s="43"/>
      <c r="F333" s="230" t="s">
        <v>13146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191</v>
      </c>
      <c r="AU333" s="20" t="s">
        <v>80</v>
      </c>
    </row>
    <row r="334" s="2" customFormat="1" ht="16.5" customHeight="1">
      <c r="A334" s="41"/>
      <c r="B334" s="42"/>
      <c r="C334" s="278" t="s">
        <v>677</v>
      </c>
      <c r="D334" s="278" t="s">
        <v>296</v>
      </c>
      <c r="E334" s="279" t="s">
        <v>13147</v>
      </c>
      <c r="F334" s="280" t="s">
        <v>13148</v>
      </c>
      <c r="G334" s="281" t="s">
        <v>425</v>
      </c>
      <c r="H334" s="282">
        <v>2</v>
      </c>
      <c r="I334" s="283"/>
      <c r="J334" s="284">
        <f>ROUND(I334*H334,2)</f>
        <v>0</v>
      </c>
      <c r="K334" s="280" t="s">
        <v>188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253</v>
      </c>
      <c r="AT334" s="227" t="s">
        <v>296</v>
      </c>
      <c r="AU334" s="227" t="s">
        <v>80</v>
      </c>
      <c r="AY334" s="20" t="s">
        <v>182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189</v>
      </c>
      <c r="BM334" s="227" t="s">
        <v>13149</v>
      </c>
    </row>
    <row r="335" s="2" customFormat="1" ht="37.8" customHeight="1">
      <c r="A335" s="41"/>
      <c r="B335" s="42"/>
      <c r="C335" s="216" t="s">
        <v>691</v>
      </c>
      <c r="D335" s="216" t="s">
        <v>184</v>
      </c>
      <c r="E335" s="217" t="s">
        <v>13150</v>
      </c>
      <c r="F335" s="218" t="s">
        <v>13151</v>
      </c>
      <c r="G335" s="219" t="s">
        <v>425</v>
      </c>
      <c r="H335" s="220">
        <v>1</v>
      </c>
      <c r="I335" s="221"/>
      <c r="J335" s="222">
        <f>ROUND(I335*H335,2)</f>
        <v>0</v>
      </c>
      <c r="K335" s="218" t="s">
        <v>188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189</v>
      </c>
      <c r="AT335" s="227" t="s">
        <v>184</v>
      </c>
      <c r="AU335" s="227" t="s">
        <v>80</v>
      </c>
      <c r="AY335" s="20" t="s">
        <v>182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189</v>
      </c>
      <c r="BM335" s="227" t="s">
        <v>13152</v>
      </c>
    </row>
    <row r="336" s="2" customFormat="1">
      <c r="A336" s="41"/>
      <c r="B336" s="42"/>
      <c r="C336" s="43"/>
      <c r="D336" s="229" t="s">
        <v>191</v>
      </c>
      <c r="E336" s="43"/>
      <c r="F336" s="230" t="s">
        <v>13153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191</v>
      </c>
      <c r="AU336" s="20" t="s">
        <v>80</v>
      </c>
    </row>
    <row r="337" s="14" customFormat="1">
      <c r="A337" s="14"/>
      <c r="B337" s="245"/>
      <c r="C337" s="246"/>
      <c r="D337" s="236" t="s">
        <v>193</v>
      </c>
      <c r="E337" s="247" t="s">
        <v>19</v>
      </c>
      <c r="F337" s="248" t="s">
        <v>13154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193</v>
      </c>
      <c r="AU337" s="255" t="s">
        <v>80</v>
      </c>
      <c r="AV337" s="14" t="s">
        <v>80</v>
      </c>
      <c r="AW337" s="14" t="s">
        <v>195</v>
      </c>
      <c r="AX337" s="14" t="s">
        <v>71</v>
      </c>
      <c r="AY337" s="255" t="s">
        <v>182</v>
      </c>
    </row>
    <row r="338" s="2" customFormat="1" ht="24.15" customHeight="1">
      <c r="A338" s="41"/>
      <c r="B338" s="42"/>
      <c r="C338" s="278" t="s">
        <v>712</v>
      </c>
      <c r="D338" s="278" t="s">
        <v>296</v>
      </c>
      <c r="E338" s="279" t="s">
        <v>13155</v>
      </c>
      <c r="F338" s="280" t="s">
        <v>13156</v>
      </c>
      <c r="G338" s="281" t="s">
        <v>425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253</v>
      </c>
      <c r="AT338" s="227" t="s">
        <v>296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189</v>
      </c>
      <c r="BM338" s="227" t="s">
        <v>13157</v>
      </c>
    </row>
    <row r="339" s="2" customFormat="1" ht="44.25" customHeight="1">
      <c r="A339" s="41"/>
      <c r="B339" s="42"/>
      <c r="C339" s="216" t="s">
        <v>721</v>
      </c>
      <c r="D339" s="216" t="s">
        <v>184</v>
      </c>
      <c r="E339" s="217" t="s">
        <v>13158</v>
      </c>
      <c r="F339" s="218" t="s">
        <v>13159</v>
      </c>
      <c r="G339" s="219" t="s">
        <v>425</v>
      </c>
      <c r="H339" s="220">
        <v>31</v>
      </c>
      <c r="I339" s="221"/>
      <c r="J339" s="222">
        <f>ROUND(I339*H339,2)</f>
        <v>0</v>
      </c>
      <c r="K339" s="218" t="s">
        <v>188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189</v>
      </c>
      <c r="AT339" s="227" t="s">
        <v>184</v>
      </c>
      <c r="AU339" s="227" t="s">
        <v>80</v>
      </c>
      <c r="AY339" s="20" t="s">
        <v>182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189</v>
      </c>
      <c r="BM339" s="227" t="s">
        <v>13160</v>
      </c>
    </row>
    <row r="340" s="2" customFormat="1">
      <c r="A340" s="41"/>
      <c r="B340" s="42"/>
      <c r="C340" s="43"/>
      <c r="D340" s="229" t="s">
        <v>191</v>
      </c>
      <c r="E340" s="43"/>
      <c r="F340" s="230" t="s">
        <v>13161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191</v>
      </c>
      <c r="AU340" s="20" t="s">
        <v>80</v>
      </c>
    </row>
    <row r="341" s="2" customFormat="1" ht="16.5" customHeight="1">
      <c r="A341" s="41"/>
      <c r="B341" s="42"/>
      <c r="C341" s="278" t="s">
        <v>727</v>
      </c>
      <c r="D341" s="278" t="s">
        <v>296</v>
      </c>
      <c r="E341" s="279" t="s">
        <v>13162</v>
      </c>
      <c r="F341" s="280" t="s">
        <v>13163</v>
      </c>
      <c r="G341" s="281" t="s">
        <v>425</v>
      </c>
      <c r="H341" s="282">
        <v>3</v>
      </c>
      <c r="I341" s="283"/>
      <c r="J341" s="284">
        <f>ROUND(I341*H341,2)</f>
        <v>0</v>
      </c>
      <c r="K341" s="280" t="s">
        <v>188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253</v>
      </c>
      <c r="AT341" s="227" t="s">
        <v>296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189</v>
      </c>
      <c r="BM341" s="227" t="s">
        <v>13164</v>
      </c>
    </row>
    <row r="342" s="2" customFormat="1" ht="16.5" customHeight="1">
      <c r="A342" s="41"/>
      <c r="B342" s="42"/>
      <c r="C342" s="278" t="s">
        <v>735</v>
      </c>
      <c r="D342" s="278" t="s">
        <v>296</v>
      </c>
      <c r="E342" s="279" t="s">
        <v>13165</v>
      </c>
      <c r="F342" s="280" t="s">
        <v>13166</v>
      </c>
      <c r="G342" s="281" t="s">
        <v>425</v>
      </c>
      <c r="H342" s="282">
        <v>28</v>
      </c>
      <c r="I342" s="283"/>
      <c r="J342" s="284">
        <f>ROUND(I342*H342,2)</f>
        <v>0</v>
      </c>
      <c r="K342" s="280" t="s">
        <v>188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253</v>
      </c>
      <c r="AT342" s="227" t="s">
        <v>296</v>
      </c>
      <c r="AU342" s="227" t="s">
        <v>80</v>
      </c>
      <c r="AY342" s="20" t="s">
        <v>182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189</v>
      </c>
      <c r="BM342" s="227" t="s">
        <v>13167</v>
      </c>
    </row>
    <row r="343" s="2" customFormat="1" ht="37.8" customHeight="1">
      <c r="A343" s="41"/>
      <c r="B343" s="42"/>
      <c r="C343" s="216" t="s">
        <v>741</v>
      </c>
      <c r="D343" s="216" t="s">
        <v>184</v>
      </c>
      <c r="E343" s="217" t="s">
        <v>13168</v>
      </c>
      <c r="F343" s="218" t="s">
        <v>13169</v>
      </c>
      <c r="G343" s="219" t="s">
        <v>425</v>
      </c>
      <c r="H343" s="220">
        <v>2</v>
      </c>
      <c r="I343" s="221"/>
      <c r="J343" s="222">
        <f>ROUND(I343*H343,2)</f>
        <v>0</v>
      </c>
      <c r="K343" s="218" t="s">
        <v>188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189</v>
      </c>
      <c r="AT343" s="227" t="s">
        <v>184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189</v>
      </c>
      <c r="BM343" s="227" t="s">
        <v>13170</v>
      </c>
    </row>
    <row r="344" s="2" customFormat="1">
      <c r="A344" s="41"/>
      <c r="B344" s="42"/>
      <c r="C344" s="43"/>
      <c r="D344" s="229" t="s">
        <v>191</v>
      </c>
      <c r="E344" s="43"/>
      <c r="F344" s="230" t="s">
        <v>13171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191</v>
      </c>
      <c r="AU344" s="20" t="s">
        <v>80</v>
      </c>
    </row>
    <row r="345" s="2" customFormat="1" ht="24.15" customHeight="1">
      <c r="A345" s="41"/>
      <c r="B345" s="42"/>
      <c r="C345" s="278" t="s">
        <v>752</v>
      </c>
      <c r="D345" s="278" t="s">
        <v>296</v>
      </c>
      <c r="E345" s="279" t="s">
        <v>13172</v>
      </c>
      <c r="F345" s="280" t="s">
        <v>13173</v>
      </c>
      <c r="G345" s="281" t="s">
        <v>425</v>
      </c>
      <c r="H345" s="282">
        <v>2</v>
      </c>
      <c r="I345" s="283"/>
      <c r="J345" s="284">
        <f>ROUND(I345*H345,2)</f>
        <v>0</v>
      </c>
      <c r="K345" s="280" t="s">
        <v>188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253</v>
      </c>
      <c r="AT345" s="227" t="s">
        <v>296</v>
      </c>
      <c r="AU345" s="227" t="s">
        <v>80</v>
      </c>
      <c r="AY345" s="20" t="s">
        <v>182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189</v>
      </c>
      <c r="BM345" s="227" t="s">
        <v>13174</v>
      </c>
    </row>
    <row r="346" s="2" customFormat="1" ht="37.8" customHeight="1">
      <c r="A346" s="41"/>
      <c r="B346" s="42"/>
      <c r="C346" s="216" t="s">
        <v>762</v>
      </c>
      <c r="D346" s="216" t="s">
        <v>184</v>
      </c>
      <c r="E346" s="217" t="s">
        <v>13175</v>
      </c>
      <c r="F346" s="218" t="s">
        <v>13176</v>
      </c>
      <c r="G346" s="219" t="s">
        <v>425</v>
      </c>
      <c r="H346" s="220">
        <v>7</v>
      </c>
      <c r="I346" s="221"/>
      <c r="J346" s="222">
        <f>ROUND(I346*H346,2)</f>
        <v>0</v>
      </c>
      <c r="K346" s="218" t="s">
        <v>188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189</v>
      </c>
      <c r="AT346" s="227" t="s">
        <v>184</v>
      </c>
      <c r="AU346" s="227" t="s">
        <v>80</v>
      </c>
      <c r="AY346" s="20" t="s">
        <v>182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189</v>
      </c>
      <c r="BM346" s="227" t="s">
        <v>13177</v>
      </c>
    </row>
    <row r="347" s="2" customFormat="1">
      <c r="A347" s="41"/>
      <c r="B347" s="42"/>
      <c r="C347" s="43"/>
      <c r="D347" s="229" t="s">
        <v>191</v>
      </c>
      <c r="E347" s="43"/>
      <c r="F347" s="230" t="s">
        <v>13178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191</v>
      </c>
      <c r="AU347" s="20" t="s">
        <v>80</v>
      </c>
    </row>
    <row r="348" s="2" customFormat="1" ht="16.5" customHeight="1">
      <c r="A348" s="41"/>
      <c r="B348" s="42"/>
      <c r="C348" s="278" t="s">
        <v>768</v>
      </c>
      <c r="D348" s="278" t="s">
        <v>296</v>
      </c>
      <c r="E348" s="279" t="s">
        <v>13179</v>
      </c>
      <c r="F348" s="280" t="s">
        <v>13180</v>
      </c>
      <c r="G348" s="281" t="s">
        <v>425</v>
      </c>
      <c r="H348" s="282">
        <v>7</v>
      </c>
      <c r="I348" s="283"/>
      <c r="J348" s="284">
        <f>ROUND(I348*H348,2)</f>
        <v>0</v>
      </c>
      <c r="K348" s="280" t="s">
        <v>188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253</v>
      </c>
      <c r="AT348" s="227" t="s">
        <v>296</v>
      </c>
      <c r="AU348" s="227" t="s">
        <v>80</v>
      </c>
      <c r="AY348" s="20" t="s">
        <v>182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189</v>
      </c>
      <c r="BM348" s="227" t="s">
        <v>13181</v>
      </c>
    </row>
    <row r="349" s="2" customFormat="1" ht="44.25" customHeight="1">
      <c r="A349" s="41"/>
      <c r="B349" s="42"/>
      <c r="C349" s="216" t="s">
        <v>784</v>
      </c>
      <c r="D349" s="216" t="s">
        <v>184</v>
      </c>
      <c r="E349" s="217" t="s">
        <v>13182</v>
      </c>
      <c r="F349" s="218" t="s">
        <v>13183</v>
      </c>
      <c r="G349" s="219" t="s">
        <v>425</v>
      </c>
      <c r="H349" s="220">
        <v>22</v>
      </c>
      <c r="I349" s="221"/>
      <c r="J349" s="222">
        <f>ROUND(I349*H349,2)</f>
        <v>0</v>
      </c>
      <c r="K349" s="218" t="s">
        <v>188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189</v>
      </c>
      <c r="AT349" s="227" t="s">
        <v>184</v>
      </c>
      <c r="AU349" s="227" t="s">
        <v>80</v>
      </c>
      <c r="AY349" s="20" t="s">
        <v>182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189</v>
      </c>
      <c r="BM349" s="227" t="s">
        <v>13184</v>
      </c>
    </row>
    <row r="350" s="2" customFormat="1">
      <c r="A350" s="41"/>
      <c r="B350" s="42"/>
      <c r="C350" s="43"/>
      <c r="D350" s="229" t="s">
        <v>191</v>
      </c>
      <c r="E350" s="43"/>
      <c r="F350" s="230" t="s">
        <v>13185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191</v>
      </c>
      <c r="AU350" s="20" t="s">
        <v>80</v>
      </c>
    </row>
    <row r="351" s="14" customFormat="1">
      <c r="A351" s="14"/>
      <c r="B351" s="245"/>
      <c r="C351" s="246"/>
      <c r="D351" s="236" t="s">
        <v>193</v>
      </c>
      <c r="E351" s="247" t="s">
        <v>19</v>
      </c>
      <c r="F351" s="248" t="s">
        <v>13186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193</v>
      </c>
      <c r="AU351" s="255" t="s">
        <v>80</v>
      </c>
      <c r="AV351" s="14" t="s">
        <v>80</v>
      </c>
      <c r="AW351" s="14" t="s">
        <v>195</v>
      </c>
      <c r="AX351" s="14" t="s">
        <v>71</v>
      </c>
      <c r="AY351" s="255" t="s">
        <v>182</v>
      </c>
    </row>
    <row r="352" s="14" customFormat="1">
      <c r="A352" s="14"/>
      <c r="B352" s="245"/>
      <c r="C352" s="246"/>
      <c r="D352" s="236" t="s">
        <v>193</v>
      </c>
      <c r="E352" s="247" t="s">
        <v>19</v>
      </c>
      <c r="F352" s="248" t="s">
        <v>13187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193</v>
      </c>
      <c r="AU352" s="255" t="s">
        <v>80</v>
      </c>
      <c r="AV352" s="14" t="s">
        <v>80</v>
      </c>
      <c r="AW352" s="14" t="s">
        <v>195</v>
      </c>
      <c r="AX352" s="14" t="s">
        <v>71</v>
      </c>
      <c r="AY352" s="255" t="s">
        <v>182</v>
      </c>
    </row>
    <row r="353" s="14" customFormat="1">
      <c r="A353" s="14"/>
      <c r="B353" s="245"/>
      <c r="C353" s="246"/>
      <c r="D353" s="236" t="s">
        <v>193</v>
      </c>
      <c r="E353" s="247" t="s">
        <v>19</v>
      </c>
      <c r="F353" s="248" t="s">
        <v>13188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193</v>
      </c>
      <c r="AU353" s="255" t="s">
        <v>80</v>
      </c>
      <c r="AV353" s="14" t="s">
        <v>80</v>
      </c>
      <c r="AW353" s="14" t="s">
        <v>195</v>
      </c>
      <c r="AX353" s="14" t="s">
        <v>71</v>
      </c>
      <c r="AY353" s="255" t="s">
        <v>182</v>
      </c>
    </row>
    <row r="354" s="2" customFormat="1" ht="16.5" customHeight="1">
      <c r="A354" s="41"/>
      <c r="B354" s="42"/>
      <c r="C354" s="278" t="s">
        <v>798</v>
      </c>
      <c r="D354" s="278" t="s">
        <v>296</v>
      </c>
      <c r="E354" s="279" t="s">
        <v>13189</v>
      </c>
      <c r="F354" s="280" t="s">
        <v>13190</v>
      </c>
      <c r="G354" s="281" t="s">
        <v>425</v>
      </c>
      <c r="H354" s="282">
        <v>2</v>
      </c>
      <c r="I354" s="283"/>
      <c r="J354" s="284">
        <f>ROUND(I354*H354,2)</f>
        <v>0</v>
      </c>
      <c r="K354" s="280" t="s">
        <v>188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253</v>
      </c>
      <c r="AT354" s="227" t="s">
        <v>296</v>
      </c>
      <c r="AU354" s="227" t="s">
        <v>80</v>
      </c>
      <c r="AY354" s="20" t="s">
        <v>182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189</v>
      </c>
      <c r="BM354" s="227" t="s">
        <v>13191</v>
      </c>
    </row>
    <row r="355" s="14" customFormat="1">
      <c r="A355" s="14"/>
      <c r="B355" s="245"/>
      <c r="C355" s="246"/>
      <c r="D355" s="236" t="s">
        <v>193</v>
      </c>
      <c r="E355" s="247" t="s">
        <v>19</v>
      </c>
      <c r="F355" s="248" t="s">
        <v>13186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193</v>
      </c>
      <c r="AU355" s="255" t="s">
        <v>80</v>
      </c>
      <c r="AV355" s="14" t="s">
        <v>80</v>
      </c>
      <c r="AW355" s="14" t="s">
        <v>195</v>
      </c>
      <c r="AX355" s="14" t="s">
        <v>71</v>
      </c>
      <c r="AY355" s="255" t="s">
        <v>182</v>
      </c>
    </row>
    <row r="356" s="2" customFormat="1" ht="16.5" customHeight="1">
      <c r="A356" s="41"/>
      <c r="B356" s="42"/>
      <c r="C356" s="278" t="s">
        <v>811</v>
      </c>
      <c r="D356" s="278" t="s">
        <v>296</v>
      </c>
      <c r="E356" s="279" t="s">
        <v>13192</v>
      </c>
      <c r="F356" s="280" t="s">
        <v>13193</v>
      </c>
      <c r="G356" s="281" t="s">
        <v>425</v>
      </c>
      <c r="H356" s="282">
        <v>15</v>
      </c>
      <c r="I356" s="283"/>
      <c r="J356" s="284">
        <f>ROUND(I356*H356,2)</f>
        <v>0</v>
      </c>
      <c r="K356" s="280" t="s">
        <v>188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253</v>
      </c>
      <c r="AT356" s="227" t="s">
        <v>296</v>
      </c>
      <c r="AU356" s="227" t="s">
        <v>80</v>
      </c>
      <c r="AY356" s="20" t="s">
        <v>182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189</v>
      </c>
      <c r="BM356" s="227" t="s">
        <v>13194</v>
      </c>
    </row>
    <row r="357" s="14" customFormat="1">
      <c r="A357" s="14"/>
      <c r="B357" s="245"/>
      <c r="C357" s="246"/>
      <c r="D357" s="236" t="s">
        <v>193</v>
      </c>
      <c r="E357" s="247" t="s">
        <v>19</v>
      </c>
      <c r="F357" s="248" t="s">
        <v>13187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193</v>
      </c>
      <c r="AU357" s="255" t="s">
        <v>80</v>
      </c>
      <c r="AV357" s="14" t="s">
        <v>80</v>
      </c>
      <c r="AW357" s="14" t="s">
        <v>195</v>
      </c>
      <c r="AX357" s="14" t="s">
        <v>71</v>
      </c>
      <c r="AY357" s="255" t="s">
        <v>182</v>
      </c>
    </row>
    <row r="358" s="14" customFormat="1">
      <c r="A358" s="14"/>
      <c r="B358" s="245"/>
      <c r="C358" s="246"/>
      <c r="D358" s="236" t="s">
        <v>193</v>
      </c>
      <c r="E358" s="247" t="s">
        <v>19</v>
      </c>
      <c r="F358" s="248" t="s">
        <v>13195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193</v>
      </c>
      <c r="AU358" s="255" t="s">
        <v>80</v>
      </c>
      <c r="AV358" s="14" t="s">
        <v>80</v>
      </c>
      <c r="AW358" s="14" t="s">
        <v>195</v>
      </c>
      <c r="AX358" s="14" t="s">
        <v>71</v>
      </c>
      <c r="AY358" s="255" t="s">
        <v>182</v>
      </c>
    </row>
    <row r="359" s="2" customFormat="1" ht="16.5" customHeight="1">
      <c r="A359" s="41"/>
      <c r="B359" s="42"/>
      <c r="C359" s="278" t="s">
        <v>817</v>
      </c>
      <c r="D359" s="278" t="s">
        <v>296</v>
      </c>
      <c r="E359" s="279" t="s">
        <v>13196</v>
      </c>
      <c r="F359" s="280" t="s">
        <v>13197</v>
      </c>
      <c r="G359" s="281" t="s">
        <v>425</v>
      </c>
      <c r="H359" s="282">
        <v>5</v>
      </c>
      <c r="I359" s="283"/>
      <c r="J359" s="284">
        <f>ROUND(I359*H359,2)</f>
        <v>0</v>
      </c>
      <c r="K359" s="280" t="s">
        <v>188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253</v>
      </c>
      <c r="AT359" s="227" t="s">
        <v>296</v>
      </c>
      <c r="AU359" s="227" t="s">
        <v>80</v>
      </c>
      <c r="AY359" s="20" t="s">
        <v>182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189</v>
      </c>
      <c r="BM359" s="227" t="s">
        <v>13198</v>
      </c>
    </row>
    <row r="360" s="2" customFormat="1" ht="37.8" customHeight="1">
      <c r="A360" s="41"/>
      <c r="B360" s="42"/>
      <c r="C360" s="216" t="s">
        <v>823</v>
      </c>
      <c r="D360" s="216" t="s">
        <v>184</v>
      </c>
      <c r="E360" s="217" t="s">
        <v>13199</v>
      </c>
      <c r="F360" s="218" t="s">
        <v>13200</v>
      </c>
      <c r="G360" s="219" t="s">
        <v>425</v>
      </c>
      <c r="H360" s="220">
        <v>10</v>
      </c>
      <c r="I360" s="221"/>
      <c r="J360" s="222">
        <f>ROUND(I360*H360,2)</f>
        <v>0</v>
      </c>
      <c r="K360" s="218" t="s">
        <v>188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189</v>
      </c>
      <c r="AT360" s="227" t="s">
        <v>184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189</v>
      </c>
      <c r="BM360" s="227" t="s">
        <v>13201</v>
      </c>
    </row>
    <row r="361" s="2" customFormat="1">
      <c r="A361" s="41"/>
      <c r="B361" s="42"/>
      <c r="C361" s="43"/>
      <c r="D361" s="229" t="s">
        <v>191</v>
      </c>
      <c r="E361" s="43"/>
      <c r="F361" s="230" t="s">
        <v>13202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191</v>
      </c>
      <c r="AU361" s="20" t="s">
        <v>80</v>
      </c>
    </row>
    <row r="362" s="2" customFormat="1" ht="24.15" customHeight="1">
      <c r="A362" s="41"/>
      <c r="B362" s="42"/>
      <c r="C362" s="278" t="s">
        <v>832</v>
      </c>
      <c r="D362" s="278" t="s">
        <v>296</v>
      </c>
      <c r="E362" s="279" t="s">
        <v>13203</v>
      </c>
      <c r="F362" s="280" t="s">
        <v>13204</v>
      </c>
      <c r="G362" s="281" t="s">
        <v>425</v>
      </c>
      <c r="H362" s="282">
        <v>8</v>
      </c>
      <c r="I362" s="283"/>
      <c r="J362" s="284">
        <f>ROUND(I362*H362,2)</f>
        <v>0</v>
      </c>
      <c r="K362" s="280" t="s">
        <v>188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253</v>
      </c>
      <c r="AT362" s="227" t="s">
        <v>296</v>
      </c>
      <c r="AU362" s="227" t="s">
        <v>80</v>
      </c>
      <c r="AY362" s="20" t="s">
        <v>182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189</v>
      </c>
      <c r="BM362" s="227" t="s">
        <v>13205</v>
      </c>
    </row>
    <row r="363" s="2" customFormat="1" ht="24.15" customHeight="1">
      <c r="A363" s="41"/>
      <c r="B363" s="42"/>
      <c r="C363" s="278" t="s">
        <v>838</v>
      </c>
      <c r="D363" s="278" t="s">
        <v>296</v>
      </c>
      <c r="E363" s="279" t="s">
        <v>13206</v>
      </c>
      <c r="F363" s="280" t="s">
        <v>13207</v>
      </c>
      <c r="G363" s="281" t="s">
        <v>425</v>
      </c>
      <c r="H363" s="282">
        <v>2</v>
      </c>
      <c r="I363" s="283"/>
      <c r="J363" s="284">
        <f>ROUND(I363*H363,2)</f>
        <v>0</v>
      </c>
      <c r="K363" s="280" t="s">
        <v>188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253</v>
      </c>
      <c r="AT363" s="227" t="s">
        <v>296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189</v>
      </c>
      <c r="BM363" s="227" t="s">
        <v>13208</v>
      </c>
    </row>
    <row r="364" s="2" customFormat="1" ht="37.8" customHeight="1">
      <c r="A364" s="41"/>
      <c r="B364" s="42"/>
      <c r="C364" s="216" t="s">
        <v>847</v>
      </c>
      <c r="D364" s="216" t="s">
        <v>184</v>
      </c>
      <c r="E364" s="217" t="s">
        <v>13209</v>
      </c>
      <c r="F364" s="218" t="s">
        <v>13210</v>
      </c>
      <c r="G364" s="219" t="s">
        <v>425</v>
      </c>
      <c r="H364" s="220">
        <v>10</v>
      </c>
      <c r="I364" s="221"/>
      <c r="J364" s="222">
        <f>ROUND(I364*H364,2)</f>
        <v>0</v>
      </c>
      <c r="K364" s="218" t="s">
        <v>188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189</v>
      </c>
      <c r="AT364" s="227" t="s">
        <v>184</v>
      </c>
      <c r="AU364" s="227" t="s">
        <v>80</v>
      </c>
      <c r="AY364" s="20" t="s">
        <v>182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189</v>
      </c>
      <c r="BM364" s="227" t="s">
        <v>13211</v>
      </c>
    </row>
    <row r="365" s="2" customFormat="1">
      <c r="A365" s="41"/>
      <c r="B365" s="42"/>
      <c r="C365" s="43"/>
      <c r="D365" s="229" t="s">
        <v>191</v>
      </c>
      <c r="E365" s="43"/>
      <c r="F365" s="230" t="s">
        <v>13212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191</v>
      </c>
      <c r="AU365" s="20" t="s">
        <v>80</v>
      </c>
    </row>
    <row r="366" s="2" customFormat="1" ht="16.5" customHeight="1">
      <c r="A366" s="41"/>
      <c r="B366" s="42"/>
      <c r="C366" s="278" t="s">
        <v>855</v>
      </c>
      <c r="D366" s="278" t="s">
        <v>296</v>
      </c>
      <c r="E366" s="279" t="s">
        <v>13213</v>
      </c>
      <c r="F366" s="280" t="s">
        <v>13214</v>
      </c>
      <c r="G366" s="281" t="s">
        <v>425</v>
      </c>
      <c r="H366" s="282">
        <v>1</v>
      </c>
      <c r="I366" s="283"/>
      <c r="J366" s="284">
        <f>ROUND(I366*H366,2)</f>
        <v>0</v>
      </c>
      <c r="K366" s="280" t="s">
        <v>188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253</v>
      </c>
      <c r="AT366" s="227" t="s">
        <v>296</v>
      </c>
      <c r="AU366" s="227" t="s">
        <v>80</v>
      </c>
      <c r="AY366" s="20" t="s">
        <v>182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189</v>
      </c>
      <c r="BM366" s="227" t="s">
        <v>13215</v>
      </c>
    </row>
    <row r="367" s="2" customFormat="1" ht="16.5" customHeight="1">
      <c r="A367" s="41"/>
      <c r="B367" s="42"/>
      <c r="C367" s="278" t="s">
        <v>861</v>
      </c>
      <c r="D367" s="278" t="s">
        <v>296</v>
      </c>
      <c r="E367" s="279" t="s">
        <v>13216</v>
      </c>
      <c r="F367" s="280" t="s">
        <v>13217</v>
      </c>
      <c r="G367" s="281" t="s">
        <v>425</v>
      </c>
      <c r="H367" s="282">
        <v>9</v>
      </c>
      <c r="I367" s="283"/>
      <c r="J367" s="284">
        <f>ROUND(I367*H367,2)</f>
        <v>0</v>
      </c>
      <c r="K367" s="280" t="s">
        <v>188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253</v>
      </c>
      <c r="AT367" s="227" t="s">
        <v>296</v>
      </c>
      <c r="AU367" s="227" t="s">
        <v>80</v>
      </c>
      <c r="AY367" s="20" t="s">
        <v>182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189</v>
      </c>
      <c r="BM367" s="227" t="s">
        <v>13218</v>
      </c>
    </row>
    <row r="368" s="2" customFormat="1" ht="37.8" customHeight="1">
      <c r="A368" s="41"/>
      <c r="B368" s="42"/>
      <c r="C368" s="216" t="s">
        <v>865</v>
      </c>
      <c r="D368" s="216" t="s">
        <v>184</v>
      </c>
      <c r="E368" s="217" t="s">
        <v>13219</v>
      </c>
      <c r="F368" s="218" t="s">
        <v>13220</v>
      </c>
      <c r="G368" s="219" t="s">
        <v>425</v>
      </c>
      <c r="H368" s="220">
        <v>16</v>
      </c>
      <c r="I368" s="221"/>
      <c r="J368" s="222">
        <f>ROUND(I368*H368,2)</f>
        <v>0</v>
      </c>
      <c r="K368" s="218" t="s">
        <v>188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189</v>
      </c>
      <c r="AT368" s="227" t="s">
        <v>184</v>
      </c>
      <c r="AU368" s="227" t="s">
        <v>80</v>
      </c>
      <c r="AY368" s="20" t="s">
        <v>182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189</v>
      </c>
      <c r="BM368" s="227" t="s">
        <v>13221</v>
      </c>
    </row>
    <row r="369" s="2" customFormat="1">
      <c r="A369" s="41"/>
      <c r="B369" s="42"/>
      <c r="C369" s="43"/>
      <c r="D369" s="229" t="s">
        <v>191</v>
      </c>
      <c r="E369" s="43"/>
      <c r="F369" s="230" t="s">
        <v>13222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191</v>
      </c>
      <c r="AU369" s="20" t="s">
        <v>80</v>
      </c>
    </row>
    <row r="370" s="2" customFormat="1" ht="16.5" customHeight="1">
      <c r="A370" s="41"/>
      <c r="B370" s="42"/>
      <c r="C370" s="278" t="s">
        <v>871</v>
      </c>
      <c r="D370" s="278" t="s">
        <v>296</v>
      </c>
      <c r="E370" s="279" t="s">
        <v>13223</v>
      </c>
      <c r="F370" s="280" t="s">
        <v>13224</v>
      </c>
      <c r="G370" s="281" t="s">
        <v>425</v>
      </c>
      <c r="H370" s="282">
        <v>16</v>
      </c>
      <c r="I370" s="283"/>
      <c r="J370" s="284">
        <f>ROUND(I370*H370,2)</f>
        <v>0</v>
      </c>
      <c r="K370" s="280" t="s">
        <v>188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253</v>
      </c>
      <c r="AT370" s="227" t="s">
        <v>296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189</v>
      </c>
      <c r="BM370" s="227" t="s">
        <v>13225</v>
      </c>
    </row>
    <row r="371" s="2" customFormat="1" ht="37.8" customHeight="1">
      <c r="A371" s="41"/>
      <c r="B371" s="42"/>
      <c r="C371" s="216" t="s">
        <v>877</v>
      </c>
      <c r="D371" s="216" t="s">
        <v>184</v>
      </c>
      <c r="E371" s="217" t="s">
        <v>13226</v>
      </c>
      <c r="F371" s="218" t="s">
        <v>13227</v>
      </c>
      <c r="G371" s="219" t="s">
        <v>425</v>
      </c>
      <c r="H371" s="220">
        <v>1</v>
      </c>
      <c r="I371" s="221"/>
      <c r="J371" s="222">
        <f>ROUND(I371*H371,2)</f>
        <v>0</v>
      </c>
      <c r="K371" s="218" t="s">
        <v>188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189</v>
      </c>
      <c r="AT371" s="227" t="s">
        <v>184</v>
      </c>
      <c r="AU371" s="227" t="s">
        <v>80</v>
      </c>
      <c r="AY371" s="20" t="s">
        <v>182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189</v>
      </c>
      <c r="BM371" s="227" t="s">
        <v>13228</v>
      </c>
    </row>
    <row r="372" s="2" customFormat="1">
      <c r="A372" s="41"/>
      <c r="B372" s="42"/>
      <c r="C372" s="43"/>
      <c r="D372" s="229" t="s">
        <v>191</v>
      </c>
      <c r="E372" s="43"/>
      <c r="F372" s="230" t="s">
        <v>13229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191</v>
      </c>
      <c r="AU372" s="20" t="s">
        <v>80</v>
      </c>
    </row>
    <row r="373" s="2" customFormat="1" ht="21.75" customHeight="1">
      <c r="A373" s="41"/>
      <c r="B373" s="42"/>
      <c r="C373" s="278" t="s">
        <v>883</v>
      </c>
      <c r="D373" s="278" t="s">
        <v>296</v>
      </c>
      <c r="E373" s="279" t="s">
        <v>13230</v>
      </c>
      <c r="F373" s="280" t="s">
        <v>13231</v>
      </c>
      <c r="G373" s="281" t="s">
        <v>425</v>
      </c>
      <c r="H373" s="282">
        <v>1</v>
      </c>
      <c r="I373" s="283"/>
      <c r="J373" s="284">
        <f>ROUND(I373*H373,2)</f>
        <v>0</v>
      </c>
      <c r="K373" s="280" t="s">
        <v>188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253</v>
      </c>
      <c r="AT373" s="227" t="s">
        <v>296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189</v>
      </c>
      <c r="BM373" s="227" t="s">
        <v>13232</v>
      </c>
    </row>
    <row r="374" s="2" customFormat="1" ht="37.8" customHeight="1">
      <c r="A374" s="41"/>
      <c r="B374" s="42"/>
      <c r="C374" s="216" t="s">
        <v>890</v>
      </c>
      <c r="D374" s="216" t="s">
        <v>184</v>
      </c>
      <c r="E374" s="217" t="s">
        <v>13233</v>
      </c>
      <c r="F374" s="218" t="s">
        <v>13234</v>
      </c>
      <c r="G374" s="219" t="s">
        <v>425</v>
      </c>
      <c r="H374" s="220">
        <v>7</v>
      </c>
      <c r="I374" s="221"/>
      <c r="J374" s="222">
        <f>ROUND(I374*H374,2)</f>
        <v>0</v>
      </c>
      <c r="K374" s="218" t="s">
        <v>188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189</v>
      </c>
      <c r="AT374" s="227" t="s">
        <v>184</v>
      </c>
      <c r="AU374" s="227" t="s">
        <v>80</v>
      </c>
      <c r="AY374" s="20" t="s">
        <v>182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189</v>
      </c>
      <c r="BM374" s="227" t="s">
        <v>13235</v>
      </c>
    </row>
    <row r="375" s="2" customFormat="1">
      <c r="A375" s="41"/>
      <c r="B375" s="42"/>
      <c r="C375" s="43"/>
      <c r="D375" s="229" t="s">
        <v>191</v>
      </c>
      <c r="E375" s="43"/>
      <c r="F375" s="230" t="s">
        <v>13236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191</v>
      </c>
      <c r="AU375" s="20" t="s">
        <v>80</v>
      </c>
    </row>
    <row r="376" s="2" customFormat="1" ht="24.15" customHeight="1">
      <c r="A376" s="41"/>
      <c r="B376" s="42"/>
      <c r="C376" s="278" t="s">
        <v>896</v>
      </c>
      <c r="D376" s="278" t="s">
        <v>296</v>
      </c>
      <c r="E376" s="279" t="s">
        <v>13237</v>
      </c>
      <c r="F376" s="280" t="s">
        <v>13238</v>
      </c>
      <c r="G376" s="281" t="s">
        <v>425</v>
      </c>
      <c r="H376" s="282">
        <v>7</v>
      </c>
      <c r="I376" s="283"/>
      <c r="J376" s="284">
        <f>ROUND(I376*H376,2)</f>
        <v>0</v>
      </c>
      <c r="K376" s="280" t="s">
        <v>188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253</v>
      </c>
      <c r="AT376" s="227" t="s">
        <v>296</v>
      </c>
      <c r="AU376" s="227" t="s">
        <v>80</v>
      </c>
      <c r="AY376" s="20" t="s">
        <v>182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189</v>
      </c>
      <c r="BM376" s="227" t="s">
        <v>13239</v>
      </c>
    </row>
    <row r="377" s="2" customFormat="1" ht="37.8" customHeight="1">
      <c r="A377" s="41"/>
      <c r="B377" s="42"/>
      <c r="C377" s="216" t="s">
        <v>901</v>
      </c>
      <c r="D377" s="216" t="s">
        <v>184</v>
      </c>
      <c r="E377" s="217" t="s">
        <v>13240</v>
      </c>
      <c r="F377" s="218" t="s">
        <v>13241</v>
      </c>
      <c r="G377" s="219" t="s">
        <v>425</v>
      </c>
      <c r="H377" s="220">
        <v>13</v>
      </c>
      <c r="I377" s="221"/>
      <c r="J377" s="222">
        <f>ROUND(I377*H377,2)</f>
        <v>0</v>
      </c>
      <c r="K377" s="218" t="s">
        <v>188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189</v>
      </c>
      <c r="AT377" s="227" t="s">
        <v>184</v>
      </c>
      <c r="AU377" s="227" t="s">
        <v>80</v>
      </c>
      <c r="AY377" s="20" t="s">
        <v>182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189</v>
      </c>
      <c r="BM377" s="227" t="s">
        <v>13242</v>
      </c>
    </row>
    <row r="378" s="2" customFormat="1">
      <c r="A378" s="41"/>
      <c r="B378" s="42"/>
      <c r="C378" s="43"/>
      <c r="D378" s="229" t="s">
        <v>191</v>
      </c>
      <c r="E378" s="43"/>
      <c r="F378" s="230" t="s">
        <v>13243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191</v>
      </c>
      <c r="AU378" s="20" t="s">
        <v>80</v>
      </c>
    </row>
    <row r="379" s="14" customFormat="1">
      <c r="A379" s="14"/>
      <c r="B379" s="245"/>
      <c r="C379" s="246"/>
      <c r="D379" s="236" t="s">
        <v>193</v>
      </c>
      <c r="E379" s="247" t="s">
        <v>19</v>
      </c>
      <c r="F379" s="248" t="s">
        <v>13244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193</v>
      </c>
      <c r="AU379" s="255" t="s">
        <v>80</v>
      </c>
      <c r="AV379" s="14" t="s">
        <v>80</v>
      </c>
      <c r="AW379" s="14" t="s">
        <v>195</v>
      </c>
      <c r="AX379" s="14" t="s">
        <v>71</v>
      </c>
      <c r="AY379" s="255" t="s">
        <v>182</v>
      </c>
    </row>
    <row r="380" s="14" customFormat="1">
      <c r="A380" s="14"/>
      <c r="B380" s="245"/>
      <c r="C380" s="246"/>
      <c r="D380" s="236" t="s">
        <v>193</v>
      </c>
      <c r="E380" s="247" t="s">
        <v>19</v>
      </c>
      <c r="F380" s="248" t="s">
        <v>13245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193</v>
      </c>
      <c r="AU380" s="255" t="s">
        <v>80</v>
      </c>
      <c r="AV380" s="14" t="s">
        <v>80</v>
      </c>
      <c r="AW380" s="14" t="s">
        <v>195</v>
      </c>
      <c r="AX380" s="14" t="s">
        <v>71</v>
      </c>
      <c r="AY380" s="255" t="s">
        <v>182</v>
      </c>
    </row>
    <row r="381" s="14" customFormat="1">
      <c r="A381" s="14"/>
      <c r="B381" s="245"/>
      <c r="C381" s="246"/>
      <c r="D381" s="236" t="s">
        <v>193</v>
      </c>
      <c r="E381" s="247" t="s">
        <v>19</v>
      </c>
      <c r="F381" s="248" t="s">
        <v>13246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193</v>
      </c>
      <c r="AU381" s="255" t="s">
        <v>80</v>
      </c>
      <c r="AV381" s="14" t="s">
        <v>80</v>
      </c>
      <c r="AW381" s="14" t="s">
        <v>195</v>
      </c>
      <c r="AX381" s="14" t="s">
        <v>71</v>
      </c>
      <c r="AY381" s="255" t="s">
        <v>182</v>
      </c>
    </row>
    <row r="382" s="2" customFormat="1" ht="24.15" customHeight="1">
      <c r="A382" s="41"/>
      <c r="B382" s="42"/>
      <c r="C382" s="278" t="s">
        <v>907</v>
      </c>
      <c r="D382" s="278" t="s">
        <v>296</v>
      </c>
      <c r="E382" s="279" t="s">
        <v>13247</v>
      </c>
      <c r="F382" s="280" t="s">
        <v>13248</v>
      </c>
      <c r="G382" s="281" t="s">
        <v>425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253</v>
      </c>
      <c r="AT382" s="227" t="s">
        <v>296</v>
      </c>
      <c r="AU382" s="227" t="s">
        <v>80</v>
      </c>
      <c r="AY382" s="20" t="s">
        <v>182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189</v>
      </c>
      <c r="BM382" s="227" t="s">
        <v>13249</v>
      </c>
    </row>
    <row r="383" s="2" customFormat="1" ht="44.25" customHeight="1">
      <c r="A383" s="41"/>
      <c r="B383" s="42"/>
      <c r="C383" s="216" t="s">
        <v>915</v>
      </c>
      <c r="D383" s="216" t="s">
        <v>184</v>
      </c>
      <c r="E383" s="217" t="s">
        <v>13250</v>
      </c>
      <c r="F383" s="218" t="s">
        <v>13251</v>
      </c>
      <c r="G383" s="219" t="s">
        <v>425</v>
      </c>
      <c r="H383" s="220">
        <v>1</v>
      </c>
      <c r="I383" s="221"/>
      <c r="J383" s="222">
        <f>ROUND(I383*H383,2)</f>
        <v>0</v>
      </c>
      <c r="K383" s="218" t="s">
        <v>188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189</v>
      </c>
      <c r="AT383" s="227" t="s">
        <v>184</v>
      </c>
      <c r="AU383" s="227" t="s">
        <v>80</v>
      </c>
      <c r="AY383" s="20" t="s">
        <v>182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189</v>
      </c>
      <c r="BM383" s="227" t="s">
        <v>13252</v>
      </c>
    </row>
    <row r="384" s="2" customFormat="1">
      <c r="A384" s="41"/>
      <c r="B384" s="42"/>
      <c r="C384" s="43"/>
      <c r="D384" s="229" t="s">
        <v>191</v>
      </c>
      <c r="E384" s="43"/>
      <c r="F384" s="230" t="s">
        <v>13253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191</v>
      </c>
      <c r="AU384" s="20" t="s">
        <v>80</v>
      </c>
    </row>
    <row r="385" s="14" customFormat="1">
      <c r="A385" s="14"/>
      <c r="B385" s="245"/>
      <c r="C385" s="246"/>
      <c r="D385" s="236" t="s">
        <v>193</v>
      </c>
      <c r="E385" s="247" t="s">
        <v>19</v>
      </c>
      <c r="F385" s="248" t="s">
        <v>13254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193</v>
      </c>
      <c r="AU385" s="255" t="s">
        <v>80</v>
      </c>
      <c r="AV385" s="14" t="s">
        <v>80</v>
      </c>
      <c r="AW385" s="14" t="s">
        <v>195</v>
      </c>
      <c r="AX385" s="14" t="s">
        <v>71</v>
      </c>
      <c r="AY385" s="255" t="s">
        <v>182</v>
      </c>
    </row>
    <row r="386" s="2" customFormat="1" ht="16.5" customHeight="1">
      <c r="A386" s="41"/>
      <c r="B386" s="42"/>
      <c r="C386" s="278" t="s">
        <v>920</v>
      </c>
      <c r="D386" s="278" t="s">
        <v>296</v>
      </c>
      <c r="E386" s="279" t="s">
        <v>13255</v>
      </c>
      <c r="F386" s="280" t="s">
        <v>13256</v>
      </c>
      <c r="G386" s="281" t="s">
        <v>425</v>
      </c>
      <c r="H386" s="282">
        <v>1</v>
      </c>
      <c r="I386" s="283"/>
      <c r="J386" s="284">
        <f>ROUND(I386*H386,2)</f>
        <v>0</v>
      </c>
      <c r="K386" s="280" t="s">
        <v>188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253</v>
      </c>
      <c r="AT386" s="227" t="s">
        <v>296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189</v>
      </c>
      <c r="BM386" s="227" t="s">
        <v>13257</v>
      </c>
    </row>
    <row r="387" s="2" customFormat="1" ht="44.25" customHeight="1">
      <c r="A387" s="41"/>
      <c r="B387" s="42"/>
      <c r="C387" s="216" t="s">
        <v>927</v>
      </c>
      <c r="D387" s="216" t="s">
        <v>184</v>
      </c>
      <c r="E387" s="217" t="s">
        <v>13250</v>
      </c>
      <c r="F387" s="218" t="s">
        <v>13251</v>
      </c>
      <c r="G387" s="219" t="s">
        <v>425</v>
      </c>
      <c r="H387" s="220">
        <v>8</v>
      </c>
      <c r="I387" s="221"/>
      <c r="J387" s="222">
        <f>ROUND(I387*H387,2)</f>
        <v>0</v>
      </c>
      <c r="K387" s="218" t="s">
        <v>188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189</v>
      </c>
      <c r="AT387" s="227" t="s">
        <v>184</v>
      </c>
      <c r="AU387" s="227" t="s">
        <v>80</v>
      </c>
      <c r="AY387" s="20" t="s">
        <v>182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189</v>
      </c>
      <c r="BM387" s="227" t="s">
        <v>13258</v>
      </c>
    </row>
    <row r="388" s="2" customFormat="1">
      <c r="A388" s="41"/>
      <c r="B388" s="42"/>
      <c r="C388" s="43"/>
      <c r="D388" s="229" t="s">
        <v>191</v>
      </c>
      <c r="E388" s="43"/>
      <c r="F388" s="230" t="s">
        <v>13253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191</v>
      </c>
      <c r="AU388" s="20" t="s">
        <v>80</v>
      </c>
    </row>
    <row r="389" s="14" customFormat="1">
      <c r="A389" s="14"/>
      <c r="B389" s="245"/>
      <c r="C389" s="246"/>
      <c r="D389" s="236" t="s">
        <v>193</v>
      </c>
      <c r="E389" s="247" t="s">
        <v>19</v>
      </c>
      <c r="F389" s="248" t="s">
        <v>13187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193</v>
      </c>
      <c r="AU389" s="255" t="s">
        <v>80</v>
      </c>
      <c r="AV389" s="14" t="s">
        <v>80</v>
      </c>
      <c r="AW389" s="14" t="s">
        <v>195</v>
      </c>
      <c r="AX389" s="14" t="s">
        <v>71</v>
      </c>
      <c r="AY389" s="255" t="s">
        <v>182</v>
      </c>
    </row>
    <row r="390" s="14" customFormat="1">
      <c r="A390" s="14"/>
      <c r="B390" s="245"/>
      <c r="C390" s="246"/>
      <c r="D390" s="236" t="s">
        <v>193</v>
      </c>
      <c r="E390" s="247" t="s">
        <v>19</v>
      </c>
      <c r="F390" s="248" t="s">
        <v>13259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193</v>
      </c>
      <c r="AU390" s="255" t="s">
        <v>80</v>
      </c>
      <c r="AV390" s="14" t="s">
        <v>80</v>
      </c>
      <c r="AW390" s="14" t="s">
        <v>195</v>
      </c>
      <c r="AX390" s="14" t="s">
        <v>71</v>
      </c>
      <c r="AY390" s="255" t="s">
        <v>182</v>
      </c>
    </row>
    <row r="391" s="2" customFormat="1" ht="16.5" customHeight="1">
      <c r="A391" s="41"/>
      <c r="B391" s="42"/>
      <c r="C391" s="278" t="s">
        <v>932</v>
      </c>
      <c r="D391" s="278" t="s">
        <v>296</v>
      </c>
      <c r="E391" s="279" t="s">
        <v>13260</v>
      </c>
      <c r="F391" s="280" t="s">
        <v>13261</v>
      </c>
      <c r="G391" s="281" t="s">
        <v>425</v>
      </c>
      <c r="H391" s="282">
        <v>2</v>
      </c>
      <c r="I391" s="283"/>
      <c r="J391" s="284">
        <f>ROUND(I391*H391,2)</f>
        <v>0</v>
      </c>
      <c r="K391" s="280" t="s">
        <v>188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253</v>
      </c>
      <c r="AT391" s="227" t="s">
        <v>296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189</v>
      </c>
      <c r="BM391" s="227" t="s">
        <v>13262</v>
      </c>
    </row>
    <row r="392" s="2" customFormat="1" ht="16.5" customHeight="1">
      <c r="A392" s="41"/>
      <c r="B392" s="42"/>
      <c r="C392" s="278" t="s">
        <v>940</v>
      </c>
      <c r="D392" s="278" t="s">
        <v>296</v>
      </c>
      <c r="E392" s="279" t="s">
        <v>13263</v>
      </c>
      <c r="F392" s="280" t="s">
        <v>13264</v>
      </c>
      <c r="G392" s="281" t="s">
        <v>425</v>
      </c>
      <c r="H392" s="282">
        <v>8</v>
      </c>
      <c r="I392" s="283"/>
      <c r="J392" s="284">
        <f>ROUND(I392*H392,2)</f>
        <v>0</v>
      </c>
      <c r="K392" s="280" t="s">
        <v>188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253</v>
      </c>
      <c r="AT392" s="227" t="s">
        <v>296</v>
      </c>
      <c r="AU392" s="227" t="s">
        <v>80</v>
      </c>
      <c r="AY392" s="20" t="s">
        <v>182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189</v>
      </c>
      <c r="BM392" s="227" t="s">
        <v>13265</v>
      </c>
    </row>
    <row r="393" s="14" customFormat="1">
      <c r="A393" s="14"/>
      <c r="B393" s="245"/>
      <c r="C393" s="246"/>
      <c r="D393" s="236" t="s">
        <v>193</v>
      </c>
      <c r="E393" s="247" t="s">
        <v>19</v>
      </c>
      <c r="F393" s="248" t="s">
        <v>13187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193</v>
      </c>
      <c r="AU393" s="255" t="s">
        <v>80</v>
      </c>
      <c r="AV393" s="14" t="s">
        <v>80</v>
      </c>
      <c r="AW393" s="14" t="s">
        <v>195</v>
      </c>
      <c r="AX393" s="14" t="s">
        <v>71</v>
      </c>
      <c r="AY393" s="255" t="s">
        <v>182</v>
      </c>
    </row>
    <row r="394" s="14" customFormat="1">
      <c r="A394" s="14"/>
      <c r="B394" s="245"/>
      <c r="C394" s="246"/>
      <c r="D394" s="236" t="s">
        <v>193</v>
      </c>
      <c r="E394" s="247" t="s">
        <v>19</v>
      </c>
      <c r="F394" s="248" t="s">
        <v>13259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193</v>
      </c>
      <c r="AU394" s="255" t="s">
        <v>80</v>
      </c>
      <c r="AV394" s="14" t="s">
        <v>80</v>
      </c>
      <c r="AW394" s="14" t="s">
        <v>195</v>
      </c>
      <c r="AX394" s="14" t="s">
        <v>71</v>
      </c>
      <c r="AY394" s="255" t="s">
        <v>182</v>
      </c>
    </row>
    <row r="395" s="2" customFormat="1" ht="37.8" customHeight="1">
      <c r="A395" s="41"/>
      <c r="B395" s="42"/>
      <c r="C395" s="216" t="s">
        <v>946</v>
      </c>
      <c r="D395" s="216" t="s">
        <v>184</v>
      </c>
      <c r="E395" s="217" t="s">
        <v>13266</v>
      </c>
      <c r="F395" s="218" t="s">
        <v>13267</v>
      </c>
      <c r="G395" s="219" t="s">
        <v>425</v>
      </c>
      <c r="H395" s="220">
        <v>2</v>
      </c>
      <c r="I395" s="221"/>
      <c r="J395" s="222">
        <f>ROUND(I395*H395,2)</f>
        <v>0</v>
      </c>
      <c r="K395" s="218" t="s">
        <v>188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189</v>
      </c>
      <c r="AT395" s="227" t="s">
        <v>184</v>
      </c>
      <c r="AU395" s="227" t="s">
        <v>80</v>
      </c>
      <c r="AY395" s="20" t="s">
        <v>182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189</v>
      </c>
      <c r="BM395" s="227" t="s">
        <v>13268</v>
      </c>
    </row>
    <row r="396" s="2" customFormat="1">
      <c r="A396" s="41"/>
      <c r="B396" s="42"/>
      <c r="C396" s="43"/>
      <c r="D396" s="229" t="s">
        <v>191</v>
      </c>
      <c r="E396" s="43"/>
      <c r="F396" s="230" t="s">
        <v>13269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191</v>
      </c>
      <c r="AU396" s="20" t="s">
        <v>80</v>
      </c>
    </row>
    <row r="397" s="2" customFormat="1" ht="24.15" customHeight="1">
      <c r="A397" s="41"/>
      <c r="B397" s="42"/>
      <c r="C397" s="278" t="s">
        <v>951</v>
      </c>
      <c r="D397" s="278" t="s">
        <v>296</v>
      </c>
      <c r="E397" s="279" t="s">
        <v>13270</v>
      </c>
      <c r="F397" s="280" t="s">
        <v>13271</v>
      </c>
      <c r="G397" s="281" t="s">
        <v>425</v>
      </c>
      <c r="H397" s="282">
        <v>1</v>
      </c>
      <c r="I397" s="283"/>
      <c r="J397" s="284">
        <f>ROUND(I397*H397,2)</f>
        <v>0</v>
      </c>
      <c r="K397" s="280" t="s">
        <v>188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189</v>
      </c>
      <c r="BM397" s="227" t="s">
        <v>13272</v>
      </c>
    </row>
    <row r="398" s="2" customFormat="1" ht="24.15" customHeight="1">
      <c r="A398" s="41"/>
      <c r="B398" s="42"/>
      <c r="C398" s="278" t="s">
        <v>957</v>
      </c>
      <c r="D398" s="278" t="s">
        <v>296</v>
      </c>
      <c r="E398" s="279" t="s">
        <v>13273</v>
      </c>
      <c r="F398" s="280" t="s">
        <v>13274</v>
      </c>
      <c r="G398" s="281" t="s">
        <v>425</v>
      </c>
      <c r="H398" s="282">
        <v>1</v>
      </c>
      <c r="I398" s="283"/>
      <c r="J398" s="284">
        <f>ROUND(I398*H398,2)</f>
        <v>0</v>
      </c>
      <c r="K398" s="280" t="s">
        <v>188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253</v>
      </c>
      <c r="AT398" s="227" t="s">
        <v>296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189</v>
      </c>
      <c r="BM398" s="227" t="s">
        <v>13275</v>
      </c>
    </row>
    <row r="399" s="2" customFormat="1" ht="37.8" customHeight="1">
      <c r="A399" s="41"/>
      <c r="B399" s="42"/>
      <c r="C399" s="216" t="s">
        <v>963</v>
      </c>
      <c r="D399" s="216" t="s">
        <v>184</v>
      </c>
      <c r="E399" s="217" t="s">
        <v>13276</v>
      </c>
      <c r="F399" s="218" t="s">
        <v>13277</v>
      </c>
      <c r="G399" s="219" t="s">
        <v>425</v>
      </c>
      <c r="H399" s="220">
        <v>4</v>
      </c>
      <c r="I399" s="221"/>
      <c r="J399" s="222">
        <f>ROUND(I399*H399,2)</f>
        <v>0</v>
      </c>
      <c r="K399" s="218" t="s">
        <v>188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189</v>
      </c>
      <c r="AT399" s="227" t="s">
        <v>184</v>
      </c>
      <c r="AU399" s="227" t="s">
        <v>80</v>
      </c>
      <c r="AY399" s="20" t="s">
        <v>182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189</v>
      </c>
      <c r="BM399" s="227" t="s">
        <v>13278</v>
      </c>
    </row>
    <row r="400" s="2" customFormat="1">
      <c r="A400" s="41"/>
      <c r="B400" s="42"/>
      <c r="C400" s="43"/>
      <c r="D400" s="229" t="s">
        <v>191</v>
      </c>
      <c r="E400" s="43"/>
      <c r="F400" s="230" t="s">
        <v>13279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191</v>
      </c>
      <c r="AU400" s="20" t="s">
        <v>80</v>
      </c>
    </row>
    <row r="401" s="2" customFormat="1" ht="16.5" customHeight="1">
      <c r="A401" s="41"/>
      <c r="B401" s="42"/>
      <c r="C401" s="278" t="s">
        <v>969</v>
      </c>
      <c r="D401" s="278" t="s">
        <v>296</v>
      </c>
      <c r="E401" s="279" t="s">
        <v>13280</v>
      </c>
      <c r="F401" s="280" t="s">
        <v>13281</v>
      </c>
      <c r="G401" s="281" t="s">
        <v>425</v>
      </c>
      <c r="H401" s="282">
        <v>4</v>
      </c>
      <c r="I401" s="283"/>
      <c r="J401" s="284">
        <f>ROUND(I401*H401,2)</f>
        <v>0</v>
      </c>
      <c r="K401" s="280" t="s">
        <v>188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253</v>
      </c>
      <c r="AT401" s="227" t="s">
        <v>296</v>
      </c>
      <c r="AU401" s="227" t="s">
        <v>80</v>
      </c>
      <c r="AY401" s="20" t="s">
        <v>182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189</v>
      </c>
      <c r="BM401" s="227" t="s">
        <v>13282</v>
      </c>
    </row>
    <row r="402" s="2" customFormat="1" ht="37.8" customHeight="1">
      <c r="A402" s="41"/>
      <c r="B402" s="42"/>
      <c r="C402" s="216" t="s">
        <v>975</v>
      </c>
      <c r="D402" s="216" t="s">
        <v>184</v>
      </c>
      <c r="E402" s="217" t="s">
        <v>13283</v>
      </c>
      <c r="F402" s="218" t="s">
        <v>13284</v>
      </c>
      <c r="G402" s="219" t="s">
        <v>425</v>
      </c>
      <c r="H402" s="220">
        <v>8</v>
      </c>
      <c r="I402" s="221"/>
      <c r="J402" s="222">
        <f>ROUND(I402*H402,2)</f>
        <v>0</v>
      </c>
      <c r="K402" s="218" t="s">
        <v>188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189</v>
      </c>
      <c r="AT402" s="227" t="s">
        <v>184</v>
      </c>
      <c r="AU402" s="227" t="s">
        <v>80</v>
      </c>
      <c r="AY402" s="20" t="s">
        <v>182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189</v>
      </c>
      <c r="BM402" s="227" t="s">
        <v>13285</v>
      </c>
    </row>
    <row r="403" s="2" customFormat="1">
      <c r="A403" s="41"/>
      <c r="B403" s="42"/>
      <c r="C403" s="43"/>
      <c r="D403" s="229" t="s">
        <v>191</v>
      </c>
      <c r="E403" s="43"/>
      <c r="F403" s="230" t="s">
        <v>13286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191</v>
      </c>
      <c r="AU403" s="20" t="s">
        <v>80</v>
      </c>
    </row>
    <row r="404" s="14" customFormat="1">
      <c r="A404" s="14"/>
      <c r="B404" s="245"/>
      <c r="C404" s="246"/>
      <c r="D404" s="236" t="s">
        <v>193</v>
      </c>
      <c r="E404" s="247" t="s">
        <v>19</v>
      </c>
      <c r="F404" s="248" t="s">
        <v>13287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193</v>
      </c>
      <c r="AU404" s="255" t="s">
        <v>80</v>
      </c>
      <c r="AV404" s="14" t="s">
        <v>80</v>
      </c>
      <c r="AW404" s="14" t="s">
        <v>195</v>
      </c>
      <c r="AX404" s="14" t="s">
        <v>71</v>
      </c>
      <c r="AY404" s="255" t="s">
        <v>182</v>
      </c>
    </row>
    <row r="405" s="14" customFormat="1">
      <c r="A405" s="14"/>
      <c r="B405" s="245"/>
      <c r="C405" s="246"/>
      <c r="D405" s="236" t="s">
        <v>193</v>
      </c>
      <c r="E405" s="247" t="s">
        <v>19</v>
      </c>
      <c r="F405" s="248" t="s">
        <v>13288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193</v>
      </c>
      <c r="AU405" s="255" t="s">
        <v>80</v>
      </c>
      <c r="AV405" s="14" t="s">
        <v>80</v>
      </c>
      <c r="AW405" s="14" t="s">
        <v>195</v>
      </c>
      <c r="AX405" s="14" t="s">
        <v>71</v>
      </c>
      <c r="AY405" s="255" t="s">
        <v>182</v>
      </c>
    </row>
    <row r="406" s="2" customFormat="1" ht="24.15" customHeight="1">
      <c r="A406" s="41"/>
      <c r="B406" s="42"/>
      <c r="C406" s="278" t="s">
        <v>981</v>
      </c>
      <c r="D406" s="278" t="s">
        <v>296</v>
      </c>
      <c r="E406" s="279" t="s">
        <v>13289</v>
      </c>
      <c r="F406" s="280" t="s">
        <v>13290</v>
      </c>
      <c r="G406" s="281" t="s">
        <v>425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253</v>
      </c>
      <c r="AT406" s="227" t="s">
        <v>296</v>
      </c>
      <c r="AU406" s="227" t="s">
        <v>80</v>
      </c>
      <c r="AY406" s="20" t="s">
        <v>182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189</v>
      </c>
      <c r="BM406" s="227" t="s">
        <v>13291</v>
      </c>
    </row>
    <row r="407" s="2" customFormat="1" ht="37.8" customHeight="1">
      <c r="A407" s="41"/>
      <c r="B407" s="42"/>
      <c r="C407" s="216" t="s">
        <v>987</v>
      </c>
      <c r="D407" s="216" t="s">
        <v>184</v>
      </c>
      <c r="E407" s="217" t="s">
        <v>13283</v>
      </c>
      <c r="F407" s="218" t="s">
        <v>13284</v>
      </c>
      <c r="G407" s="219" t="s">
        <v>425</v>
      </c>
      <c r="H407" s="220">
        <v>4</v>
      </c>
      <c r="I407" s="221"/>
      <c r="J407" s="222">
        <f>ROUND(I407*H407,2)</f>
        <v>0</v>
      </c>
      <c r="K407" s="218" t="s">
        <v>188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189</v>
      </c>
      <c r="AT407" s="227" t="s">
        <v>184</v>
      </c>
      <c r="AU407" s="227" t="s">
        <v>80</v>
      </c>
      <c r="AY407" s="20" t="s">
        <v>182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189</v>
      </c>
      <c r="BM407" s="227" t="s">
        <v>13292</v>
      </c>
    </row>
    <row r="408" s="2" customFormat="1">
      <c r="A408" s="41"/>
      <c r="B408" s="42"/>
      <c r="C408" s="43"/>
      <c r="D408" s="229" t="s">
        <v>191</v>
      </c>
      <c r="E408" s="43"/>
      <c r="F408" s="230" t="s">
        <v>13286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191</v>
      </c>
      <c r="AU408" s="20" t="s">
        <v>80</v>
      </c>
    </row>
    <row r="409" s="14" customFormat="1">
      <c r="A409" s="14"/>
      <c r="B409" s="245"/>
      <c r="C409" s="246"/>
      <c r="D409" s="236" t="s">
        <v>193</v>
      </c>
      <c r="E409" s="247" t="s">
        <v>19</v>
      </c>
      <c r="F409" s="248" t="s">
        <v>13288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193</v>
      </c>
      <c r="AU409" s="255" t="s">
        <v>80</v>
      </c>
      <c r="AV409" s="14" t="s">
        <v>80</v>
      </c>
      <c r="AW409" s="14" t="s">
        <v>195</v>
      </c>
      <c r="AX409" s="14" t="s">
        <v>71</v>
      </c>
      <c r="AY409" s="255" t="s">
        <v>182</v>
      </c>
    </row>
    <row r="410" s="2" customFormat="1" ht="24.15" customHeight="1">
      <c r="A410" s="41"/>
      <c r="B410" s="42"/>
      <c r="C410" s="278" t="s">
        <v>993</v>
      </c>
      <c r="D410" s="278" t="s">
        <v>296</v>
      </c>
      <c r="E410" s="279" t="s">
        <v>13293</v>
      </c>
      <c r="F410" s="280" t="s">
        <v>13294</v>
      </c>
      <c r="G410" s="281" t="s">
        <v>425</v>
      </c>
      <c r="H410" s="282">
        <v>4</v>
      </c>
      <c r="I410" s="283"/>
      <c r="J410" s="284">
        <f>ROUND(I410*H410,2)</f>
        <v>0</v>
      </c>
      <c r="K410" s="280" t="s">
        <v>188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253</v>
      </c>
      <c r="AT410" s="227" t="s">
        <v>296</v>
      </c>
      <c r="AU410" s="227" t="s">
        <v>80</v>
      </c>
      <c r="AY410" s="20" t="s">
        <v>182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189</v>
      </c>
      <c r="BM410" s="227" t="s">
        <v>13295</v>
      </c>
    </row>
    <row r="411" s="2" customFormat="1" ht="37.8" customHeight="1">
      <c r="A411" s="41"/>
      <c r="B411" s="42"/>
      <c r="C411" s="216" t="s">
        <v>998</v>
      </c>
      <c r="D411" s="216" t="s">
        <v>184</v>
      </c>
      <c r="E411" s="217" t="s">
        <v>13296</v>
      </c>
      <c r="F411" s="218" t="s">
        <v>13297</v>
      </c>
      <c r="G411" s="219" t="s">
        <v>425</v>
      </c>
      <c r="H411" s="220">
        <v>3</v>
      </c>
      <c r="I411" s="221"/>
      <c r="J411" s="222">
        <f>ROUND(I411*H411,2)</f>
        <v>0</v>
      </c>
      <c r="K411" s="218" t="s">
        <v>188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189</v>
      </c>
      <c r="AT411" s="227" t="s">
        <v>184</v>
      </c>
      <c r="AU411" s="227" t="s">
        <v>80</v>
      </c>
      <c r="AY411" s="20" t="s">
        <v>182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189</v>
      </c>
      <c r="BM411" s="227" t="s">
        <v>13298</v>
      </c>
    </row>
    <row r="412" s="2" customFormat="1">
      <c r="A412" s="41"/>
      <c r="B412" s="42"/>
      <c r="C412" s="43"/>
      <c r="D412" s="229" t="s">
        <v>191</v>
      </c>
      <c r="E412" s="43"/>
      <c r="F412" s="230" t="s">
        <v>13299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191</v>
      </c>
      <c r="AU412" s="20" t="s">
        <v>80</v>
      </c>
    </row>
    <row r="413" s="2" customFormat="1" ht="24.15" customHeight="1">
      <c r="A413" s="41"/>
      <c r="B413" s="42"/>
      <c r="C413" s="278" t="s">
        <v>1003</v>
      </c>
      <c r="D413" s="278" t="s">
        <v>296</v>
      </c>
      <c r="E413" s="279" t="s">
        <v>13300</v>
      </c>
      <c r="F413" s="280" t="s">
        <v>13301</v>
      </c>
      <c r="G413" s="281" t="s">
        <v>425</v>
      </c>
      <c r="H413" s="282">
        <v>3</v>
      </c>
      <c r="I413" s="283"/>
      <c r="J413" s="284">
        <f>ROUND(I413*H413,2)</f>
        <v>0</v>
      </c>
      <c r="K413" s="280" t="s">
        <v>188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253</v>
      </c>
      <c r="AT413" s="227" t="s">
        <v>296</v>
      </c>
      <c r="AU413" s="227" t="s">
        <v>80</v>
      </c>
      <c r="AY413" s="20" t="s">
        <v>182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189</v>
      </c>
      <c r="BM413" s="227" t="s">
        <v>13302</v>
      </c>
    </row>
    <row r="414" s="2" customFormat="1" ht="33" customHeight="1">
      <c r="A414" s="41"/>
      <c r="B414" s="42"/>
      <c r="C414" s="216" t="s">
        <v>1009</v>
      </c>
      <c r="D414" s="216" t="s">
        <v>184</v>
      </c>
      <c r="E414" s="217" t="s">
        <v>13303</v>
      </c>
      <c r="F414" s="218" t="s">
        <v>13304</v>
      </c>
      <c r="G414" s="219" t="s">
        <v>187</v>
      </c>
      <c r="H414" s="220">
        <v>1.8839999999999999</v>
      </c>
      <c r="I414" s="221"/>
      <c r="J414" s="222">
        <f>ROUND(I414*H414,2)</f>
        <v>0</v>
      </c>
      <c r="K414" s="218" t="s">
        <v>188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189</v>
      </c>
      <c r="AT414" s="227" t="s">
        <v>184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189</v>
      </c>
      <c r="BM414" s="227" t="s">
        <v>13305</v>
      </c>
    </row>
    <row r="415" s="2" customFormat="1">
      <c r="A415" s="41"/>
      <c r="B415" s="42"/>
      <c r="C415" s="43"/>
      <c r="D415" s="229" t="s">
        <v>191</v>
      </c>
      <c r="E415" s="43"/>
      <c r="F415" s="230" t="s">
        <v>13306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191</v>
      </c>
      <c r="AU415" s="20" t="s">
        <v>80</v>
      </c>
    </row>
    <row r="416" s="14" customFormat="1">
      <c r="A416" s="14"/>
      <c r="B416" s="245"/>
      <c r="C416" s="246"/>
      <c r="D416" s="236" t="s">
        <v>193</v>
      </c>
      <c r="E416" s="247" t="s">
        <v>19</v>
      </c>
      <c r="F416" s="248" t="s">
        <v>13307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193</v>
      </c>
      <c r="AU416" s="255" t="s">
        <v>80</v>
      </c>
      <c r="AV416" s="14" t="s">
        <v>80</v>
      </c>
      <c r="AW416" s="14" t="s">
        <v>195</v>
      </c>
      <c r="AX416" s="14" t="s">
        <v>71</v>
      </c>
      <c r="AY416" s="255" t="s">
        <v>182</v>
      </c>
    </row>
    <row r="417" s="2" customFormat="1" ht="49.05" customHeight="1">
      <c r="A417" s="41"/>
      <c r="B417" s="42"/>
      <c r="C417" s="216" t="s">
        <v>1014</v>
      </c>
      <c r="D417" s="216" t="s">
        <v>184</v>
      </c>
      <c r="E417" s="217" t="s">
        <v>13308</v>
      </c>
      <c r="F417" s="218" t="s">
        <v>13309</v>
      </c>
      <c r="G417" s="219" t="s">
        <v>425</v>
      </c>
      <c r="H417" s="220">
        <v>1</v>
      </c>
      <c r="I417" s="221"/>
      <c r="J417" s="222">
        <f>ROUND(I417*H417,2)</f>
        <v>0</v>
      </c>
      <c r="K417" s="218" t="s">
        <v>188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189</v>
      </c>
      <c r="AT417" s="227" t="s">
        <v>184</v>
      </c>
      <c r="AU417" s="227" t="s">
        <v>80</v>
      </c>
      <c r="AY417" s="20" t="s">
        <v>182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189</v>
      </c>
      <c r="BM417" s="227" t="s">
        <v>13310</v>
      </c>
    </row>
    <row r="418" s="2" customFormat="1">
      <c r="A418" s="41"/>
      <c r="B418" s="42"/>
      <c r="C418" s="43"/>
      <c r="D418" s="229" t="s">
        <v>191</v>
      </c>
      <c r="E418" s="43"/>
      <c r="F418" s="230" t="s">
        <v>13311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191</v>
      </c>
      <c r="AU418" s="20" t="s">
        <v>80</v>
      </c>
    </row>
    <row r="419" s="2" customFormat="1" ht="24.15" customHeight="1">
      <c r="A419" s="41"/>
      <c r="B419" s="42"/>
      <c r="C419" s="278" t="s">
        <v>1025</v>
      </c>
      <c r="D419" s="278" t="s">
        <v>296</v>
      </c>
      <c r="E419" s="279" t="s">
        <v>13312</v>
      </c>
      <c r="F419" s="280" t="s">
        <v>13313</v>
      </c>
      <c r="G419" s="281" t="s">
        <v>425</v>
      </c>
      <c r="H419" s="282">
        <v>1</v>
      </c>
      <c r="I419" s="283"/>
      <c r="J419" s="284">
        <f>ROUND(I419*H419,2)</f>
        <v>0</v>
      </c>
      <c r="K419" s="280" t="s">
        <v>188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253</v>
      </c>
      <c r="AT419" s="227" t="s">
        <v>296</v>
      </c>
      <c r="AU419" s="227" t="s">
        <v>80</v>
      </c>
      <c r="AY419" s="20" t="s">
        <v>182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189</v>
      </c>
      <c r="BM419" s="227" t="s">
        <v>13314</v>
      </c>
    </row>
    <row r="420" s="2" customFormat="1" ht="24.15" customHeight="1">
      <c r="A420" s="41"/>
      <c r="B420" s="42"/>
      <c r="C420" s="278" t="s">
        <v>1030</v>
      </c>
      <c r="D420" s="278" t="s">
        <v>296</v>
      </c>
      <c r="E420" s="279" t="s">
        <v>13315</v>
      </c>
      <c r="F420" s="280" t="s">
        <v>13316</v>
      </c>
      <c r="G420" s="281" t="s">
        <v>425</v>
      </c>
      <c r="H420" s="282">
        <v>1</v>
      </c>
      <c r="I420" s="283"/>
      <c r="J420" s="284">
        <f>ROUND(I420*H420,2)</f>
        <v>0</v>
      </c>
      <c r="K420" s="280" t="s">
        <v>188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253</v>
      </c>
      <c r="AT420" s="227" t="s">
        <v>296</v>
      </c>
      <c r="AU420" s="227" t="s">
        <v>80</v>
      </c>
      <c r="AY420" s="20" t="s">
        <v>182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189</v>
      </c>
      <c r="BM420" s="227" t="s">
        <v>13317</v>
      </c>
    </row>
    <row r="421" s="2" customFormat="1" ht="44.25" customHeight="1">
      <c r="A421" s="41"/>
      <c r="B421" s="42"/>
      <c r="C421" s="216" t="s">
        <v>1036</v>
      </c>
      <c r="D421" s="216" t="s">
        <v>184</v>
      </c>
      <c r="E421" s="217" t="s">
        <v>13318</v>
      </c>
      <c r="F421" s="218" t="s">
        <v>13319</v>
      </c>
      <c r="G421" s="219" t="s">
        <v>425</v>
      </c>
      <c r="H421" s="220">
        <v>1</v>
      </c>
      <c r="I421" s="221"/>
      <c r="J421" s="222">
        <f>ROUND(I421*H421,2)</f>
        <v>0</v>
      </c>
      <c r="K421" s="218" t="s">
        <v>188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189</v>
      </c>
      <c r="AT421" s="227" t="s">
        <v>184</v>
      </c>
      <c r="AU421" s="227" t="s">
        <v>80</v>
      </c>
      <c r="AY421" s="20" t="s">
        <v>182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189</v>
      </c>
      <c r="BM421" s="227" t="s">
        <v>13320</v>
      </c>
    </row>
    <row r="422" s="2" customFormat="1">
      <c r="A422" s="41"/>
      <c r="B422" s="42"/>
      <c r="C422" s="43"/>
      <c r="D422" s="229" t="s">
        <v>191</v>
      </c>
      <c r="E422" s="43"/>
      <c r="F422" s="230" t="s">
        <v>13321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191</v>
      </c>
      <c r="AU422" s="20" t="s">
        <v>80</v>
      </c>
    </row>
    <row r="423" s="2" customFormat="1" ht="24.15" customHeight="1">
      <c r="A423" s="41"/>
      <c r="B423" s="42"/>
      <c r="C423" s="278" t="s">
        <v>1043</v>
      </c>
      <c r="D423" s="278" t="s">
        <v>296</v>
      </c>
      <c r="E423" s="279" t="s">
        <v>13322</v>
      </c>
      <c r="F423" s="280" t="s">
        <v>13323</v>
      </c>
      <c r="G423" s="281" t="s">
        <v>425</v>
      </c>
      <c r="H423" s="282">
        <v>1</v>
      </c>
      <c r="I423" s="283"/>
      <c r="J423" s="284">
        <f>ROUND(I423*H423,2)</f>
        <v>0</v>
      </c>
      <c r="K423" s="280" t="s">
        <v>188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182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189</v>
      </c>
      <c r="BM423" s="227" t="s">
        <v>13324</v>
      </c>
    </row>
    <row r="424" s="2" customFormat="1" ht="16.5" customHeight="1">
      <c r="A424" s="41"/>
      <c r="B424" s="42"/>
      <c r="C424" s="216" t="s">
        <v>1051</v>
      </c>
      <c r="D424" s="216" t="s">
        <v>184</v>
      </c>
      <c r="E424" s="217" t="s">
        <v>13325</v>
      </c>
      <c r="F424" s="218" t="s">
        <v>13326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189</v>
      </c>
      <c r="AT424" s="227" t="s">
        <v>184</v>
      </c>
      <c r="AU424" s="227" t="s">
        <v>80</v>
      </c>
      <c r="AY424" s="20" t="s">
        <v>182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189</v>
      </c>
      <c r="BM424" s="227" t="s">
        <v>13327</v>
      </c>
    </row>
    <row r="425" s="14" customFormat="1">
      <c r="A425" s="14"/>
      <c r="B425" s="245"/>
      <c r="C425" s="246"/>
      <c r="D425" s="236" t="s">
        <v>193</v>
      </c>
      <c r="E425" s="247" t="s">
        <v>19</v>
      </c>
      <c r="F425" s="248" t="s">
        <v>13328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193</v>
      </c>
      <c r="AU425" s="255" t="s">
        <v>80</v>
      </c>
      <c r="AV425" s="14" t="s">
        <v>80</v>
      </c>
      <c r="AW425" s="14" t="s">
        <v>195</v>
      </c>
      <c r="AX425" s="14" t="s">
        <v>71</v>
      </c>
      <c r="AY425" s="255" t="s">
        <v>182</v>
      </c>
    </row>
    <row r="426" s="2" customFormat="1" ht="16.5" customHeight="1">
      <c r="A426" s="41"/>
      <c r="B426" s="42"/>
      <c r="C426" s="278" t="s">
        <v>1056</v>
      </c>
      <c r="D426" s="278" t="s">
        <v>296</v>
      </c>
      <c r="E426" s="279" t="s">
        <v>13329</v>
      </c>
      <c r="F426" s="280" t="s">
        <v>13330</v>
      </c>
      <c r="G426" s="281" t="s">
        <v>425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182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189</v>
      </c>
      <c r="BM426" s="227" t="s">
        <v>13331</v>
      </c>
    </row>
    <row r="427" s="2" customFormat="1" ht="24.15" customHeight="1">
      <c r="A427" s="41"/>
      <c r="B427" s="42"/>
      <c r="C427" s="216" t="s">
        <v>1061</v>
      </c>
      <c r="D427" s="216" t="s">
        <v>184</v>
      </c>
      <c r="E427" s="217" t="s">
        <v>13332</v>
      </c>
      <c r="F427" s="218" t="s">
        <v>13333</v>
      </c>
      <c r="G427" s="219" t="s">
        <v>304</v>
      </c>
      <c r="H427" s="220">
        <v>125.3</v>
      </c>
      <c r="I427" s="221"/>
      <c r="J427" s="222">
        <f>ROUND(I427*H427,2)</f>
        <v>0</v>
      </c>
      <c r="K427" s="218" t="s">
        <v>188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189</v>
      </c>
      <c r="AT427" s="227" t="s">
        <v>184</v>
      </c>
      <c r="AU427" s="227" t="s">
        <v>80</v>
      </c>
      <c r="AY427" s="20" t="s">
        <v>182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189</v>
      </c>
      <c r="BM427" s="227" t="s">
        <v>13334</v>
      </c>
    </row>
    <row r="428" s="2" customFormat="1">
      <c r="A428" s="41"/>
      <c r="B428" s="42"/>
      <c r="C428" s="43"/>
      <c r="D428" s="229" t="s">
        <v>191</v>
      </c>
      <c r="E428" s="43"/>
      <c r="F428" s="230" t="s">
        <v>13335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191</v>
      </c>
      <c r="AU428" s="20" t="s">
        <v>80</v>
      </c>
    </row>
    <row r="429" s="14" customFormat="1">
      <c r="A429" s="14"/>
      <c r="B429" s="245"/>
      <c r="C429" s="246"/>
      <c r="D429" s="236" t="s">
        <v>193</v>
      </c>
      <c r="E429" s="247" t="s">
        <v>19</v>
      </c>
      <c r="F429" s="248" t="s">
        <v>13336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193</v>
      </c>
      <c r="AU429" s="255" t="s">
        <v>80</v>
      </c>
      <c r="AV429" s="14" t="s">
        <v>80</v>
      </c>
      <c r="AW429" s="14" t="s">
        <v>195</v>
      </c>
      <c r="AX429" s="14" t="s">
        <v>71</v>
      </c>
      <c r="AY429" s="255" t="s">
        <v>182</v>
      </c>
    </row>
    <row r="430" s="2" customFormat="1" ht="16.5" customHeight="1">
      <c r="A430" s="41"/>
      <c r="B430" s="42"/>
      <c r="C430" s="216" t="s">
        <v>1067</v>
      </c>
      <c r="D430" s="216" t="s">
        <v>184</v>
      </c>
      <c r="E430" s="217" t="s">
        <v>13337</v>
      </c>
      <c r="F430" s="218" t="s">
        <v>13338</v>
      </c>
      <c r="G430" s="219" t="s">
        <v>304</v>
      </c>
      <c r="H430" s="220">
        <v>125.3</v>
      </c>
      <c r="I430" s="221"/>
      <c r="J430" s="222">
        <f>ROUND(I430*H430,2)</f>
        <v>0</v>
      </c>
      <c r="K430" s="218" t="s">
        <v>188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189</v>
      </c>
      <c r="AT430" s="227" t="s">
        <v>184</v>
      </c>
      <c r="AU430" s="227" t="s">
        <v>80</v>
      </c>
      <c r="AY430" s="20" t="s">
        <v>182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189</v>
      </c>
      <c r="BM430" s="227" t="s">
        <v>13339</v>
      </c>
    </row>
    <row r="431" s="2" customFormat="1">
      <c r="A431" s="41"/>
      <c r="B431" s="42"/>
      <c r="C431" s="43"/>
      <c r="D431" s="229" t="s">
        <v>191</v>
      </c>
      <c r="E431" s="43"/>
      <c r="F431" s="230" t="s">
        <v>13340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191</v>
      </c>
      <c r="AU431" s="20" t="s">
        <v>80</v>
      </c>
    </row>
    <row r="432" s="14" customFormat="1">
      <c r="A432" s="14"/>
      <c r="B432" s="245"/>
      <c r="C432" s="246"/>
      <c r="D432" s="236" t="s">
        <v>193</v>
      </c>
      <c r="E432" s="247" t="s">
        <v>19</v>
      </c>
      <c r="F432" s="248" t="s">
        <v>13341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193</v>
      </c>
      <c r="AU432" s="255" t="s">
        <v>80</v>
      </c>
      <c r="AV432" s="14" t="s">
        <v>80</v>
      </c>
      <c r="AW432" s="14" t="s">
        <v>195</v>
      </c>
      <c r="AX432" s="14" t="s">
        <v>71</v>
      </c>
      <c r="AY432" s="255" t="s">
        <v>182</v>
      </c>
    </row>
    <row r="433" s="2" customFormat="1" ht="24.15" customHeight="1">
      <c r="A433" s="41"/>
      <c r="B433" s="42"/>
      <c r="C433" s="216" t="s">
        <v>1071</v>
      </c>
      <c r="D433" s="216" t="s">
        <v>184</v>
      </c>
      <c r="E433" s="217" t="s">
        <v>13342</v>
      </c>
      <c r="F433" s="218" t="s">
        <v>13343</v>
      </c>
      <c r="G433" s="219" t="s">
        <v>13344</v>
      </c>
      <c r="H433" s="220">
        <v>9</v>
      </c>
      <c r="I433" s="221"/>
      <c r="J433" s="222">
        <f>ROUND(I433*H433,2)</f>
        <v>0</v>
      </c>
      <c r="K433" s="218" t="s">
        <v>188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189</v>
      </c>
      <c r="AT433" s="227" t="s">
        <v>184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189</v>
      </c>
      <c r="BM433" s="227" t="s">
        <v>13345</v>
      </c>
    </row>
    <row r="434" s="2" customFormat="1">
      <c r="A434" s="41"/>
      <c r="B434" s="42"/>
      <c r="C434" s="43"/>
      <c r="D434" s="229" t="s">
        <v>191</v>
      </c>
      <c r="E434" s="43"/>
      <c r="F434" s="230" t="s">
        <v>13346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191</v>
      </c>
      <c r="AU434" s="20" t="s">
        <v>80</v>
      </c>
    </row>
    <row r="435" s="14" customFormat="1">
      <c r="A435" s="14"/>
      <c r="B435" s="245"/>
      <c r="C435" s="246"/>
      <c r="D435" s="236" t="s">
        <v>193</v>
      </c>
      <c r="E435" s="247" t="s">
        <v>19</v>
      </c>
      <c r="F435" s="248" t="s">
        <v>13347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193</v>
      </c>
      <c r="AU435" s="255" t="s">
        <v>80</v>
      </c>
      <c r="AV435" s="14" t="s">
        <v>80</v>
      </c>
      <c r="AW435" s="14" t="s">
        <v>195</v>
      </c>
      <c r="AX435" s="14" t="s">
        <v>71</v>
      </c>
      <c r="AY435" s="255" t="s">
        <v>182</v>
      </c>
    </row>
    <row r="436" s="14" customFormat="1">
      <c r="A436" s="14"/>
      <c r="B436" s="245"/>
      <c r="C436" s="246"/>
      <c r="D436" s="236" t="s">
        <v>193</v>
      </c>
      <c r="E436" s="247" t="s">
        <v>19</v>
      </c>
      <c r="F436" s="248" t="s">
        <v>13348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193</v>
      </c>
      <c r="AU436" s="255" t="s">
        <v>80</v>
      </c>
      <c r="AV436" s="14" t="s">
        <v>80</v>
      </c>
      <c r="AW436" s="14" t="s">
        <v>195</v>
      </c>
      <c r="AX436" s="14" t="s">
        <v>71</v>
      </c>
      <c r="AY436" s="255" t="s">
        <v>182</v>
      </c>
    </row>
    <row r="437" s="14" customFormat="1">
      <c r="A437" s="14"/>
      <c r="B437" s="245"/>
      <c r="C437" s="246"/>
      <c r="D437" s="236" t="s">
        <v>193</v>
      </c>
      <c r="E437" s="247" t="s">
        <v>19</v>
      </c>
      <c r="F437" s="248" t="s">
        <v>13349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193</v>
      </c>
      <c r="AU437" s="255" t="s">
        <v>80</v>
      </c>
      <c r="AV437" s="14" t="s">
        <v>80</v>
      </c>
      <c r="AW437" s="14" t="s">
        <v>195</v>
      </c>
      <c r="AX437" s="14" t="s">
        <v>71</v>
      </c>
      <c r="AY437" s="255" t="s">
        <v>182</v>
      </c>
    </row>
    <row r="438" s="2" customFormat="1" ht="24.15" customHeight="1">
      <c r="A438" s="41"/>
      <c r="B438" s="42"/>
      <c r="C438" s="216" t="s">
        <v>1077</v>
      </c>
      <c r="D438" s="216" t="s">
        <v>184</v>
      </c>
      <c r="E438" s="217" t="s">
        <v>13350</v>
      </c>
      <c r="F438" s="218" t="s">
        <v>13351</v>
      </c>
      <c r="G438" s="219" t="s">
        <v>13344</v>
      </c>
      <c r="H438" s="220">
        <v>4</v>
      </c>
      <c r="I438" s="221"/>
      <c r="J438" s="222">
        <f>ROUND(I438*H438,2)</f>
        <v>0</v>
      </c>
      <c r="K438" s="218" t="s">
        <v>188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189</v>
      </c>
      <c r="AT438" s="227" t="s">
        <v>184</v>
      </c>
      <c r="AU438" s="227" t="s">
        <v>80</v>
      </c>
      <c r="AY438" s="20" t="s">
        <v>182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189</v>
      </c>
      <c r="BM438" s="227" t="s">
        <v>13352</v>
      </c>
    </row>
    <row r="439" s="2" customFormat="1">
      <c r="A439" s="41"/>
      <c r="B439" s="42"/>
      <c r="C439" s="43"/>
      <c r="D439" s="229" t="s">
        <v>191</v>
      </c>
      <c r="E439" s="43"/>
      <c r="F439" s="230" t="s">
        <v>13353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191</v>
      </c>
      <c r="AU439" s="20" t="s">
        <v>80</v>
      </c>
    </row>
    <row r="440" s="14" customFormat="1">
      <c r="A440" s="14"/>
      <c r="B440" s="245"/>
      <c r="C440" s="246"/>
      <c r="D440" s="236" t="s">
        <v>193</v>
      </c>
      <c r="E440" s="247" t="s">
        <v>19</v>
      </c>
      <c r="F440" s="248" t="s">
        <v>13348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193</v>
      </c>
      <c r="AU440" s="255" t="s">
        <v>80</v>
      </c>
      <c r="AV440" s="14" t="s">
        <v>80</v>
      </c>
      <c r="AW440" s="14" t="s">
        <v>195</v>
      </c>
      <c r="AX440" s="14" t="s">
        <v>71</v>
      </c>
      <c r="AY440" s="255" t="s">
        <v>182</v>
      </c>
    </row>
    <row r="441" s="14" customFormat="1">
      <c r="A441" s="14"/>
      <c r="B441" s="245"/>
      <c r="C441" s="246"/>
      <c r="D441" s="236" t="s">
        <v>193</v>
      </c>
      <c r="E441" s="247" t="s">
        <v>19</v>
      </c>
      <c r="F441" s="248" t="s">
        <v>13354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193</v>
      </c>
      <c r="AU441" s="255" t="s">
        <v>80</v>
      </c>
      <c r="AV441" s="14" t="s">
        <v>80</v>
      </c>
      <c r="AW441" s="14" t="s">
        <v>195</v>
      </c>
      <c r="AX441" s="14" t="s">
        <v>71</v>
      </c>
      <c r="AY441" s="255" t="s">
        <v>182</v>
      </c>
    </row>
    <row r="442" s="14" customFormat="1">
      <c r="A442" s="14"/>
      <c r="B442" s="245"/>
      <c r="C442" s="246"/>
      <c r="D442" s="236" t="s">
        <v>193</v>
      </c>
      <c r="E442" s="247" t="s">
        <v>19</v>
      </c>
      <c r="F442" s="248" t="s">
        <v>13355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193</v>
      </c>
      <c r="AU442" s="255" t="s">
        <v>80</v>
      </c>
      <c r="AV442" s="14" t="s">
        <v>80</v>
      </c>
      <c r="AW442" s="14" t="s">
        <v>195</v>
      </c>
      <c r="AX442" s="14" t="s">
        <v>71</v>
      </c>
      <c r="AY442" s="255" t="s">
        <v>182</v>
      </c>
    </row>
    <row r="443" s="2" customFormat="1" ht="24.15" customHeight="1">
      <c r="A443" s="41"/>
      <c r="B443" s="42"/>
      <c r="C443" s="216" t="s">
        <v>1086</v>
      </c>
      <c r="D443" s="216" t="s">
        <v>184</v>
      </c>
      <c r="E443" s="217" t="s">
        <v>13356</v>
      </c>
      <c r="F443" s="218" t="s">
        <v>13357</v>
      </c>
      <c r="G443" s="219" t="s">
        <v>13344</v>
      </c>
      <c r="H443" s="220">
        <v>3</v>
      </c>
      <c r="I443" s="221"/>
      <c r="J443" s="222">
        <f>ROUND(I443*H443,2)</f>
        <v>0</v>
      </c>
      <c r="K443" s="218" t="s">
        <v>188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189</v>
      </c>
      <c r="AT443" s="227" t="s">
        <v>184</v>
      </c>
      <c r="AU443" s="227" t="s">
        <v>80</v>
      </c>
      <c r="AY443" s="20" t="s">
        <v>182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189</v>
      </c>
      <c r="BM443" s="227" t="s">
        <v>13358</v>
      </c>
    </row>
    <row r="444" s="2" customFormat="1">
      <c r="A444" s="41"/>
      <c r="B444" s="42"/>
      <c r="C444" s="43"/>
      <c r="D444" s="229" t="s">
        <v>191</v>
      </c>
      <c r="E444" s="43"/>
      <c r="F444" s="230" t="s">
        <v>13359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191</v>
      </c>
      <c r="AU444" s="20" t="s">
        <v>80</v>
      </c>
    </row>
    <row r="445" s="14" customFormat="1">
      <c r="A445" s="14"/>
      <c r="B445" s="245"/>
      <c r="C445" s="246"/>
      <c r="D445" s="236" t="s">
        <v>193</v>
      </c>
      <c r="E445" s="247" t="s">
        <v>19</v>
      </c>
      <c r="F445" s="248" t="s">
        <v>13360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193</v>
      </c>
      <c r="AU445" s="255" t="s">
        <v>80</v>
      </c>
      <c r="AV445" s="14" t="s">
        <v>80</v>
      </c>
      <c r="AW445" s="14" t="s">
        <v>195</v>
      </c>
      <c r="AX445" s="14" t="s">
        <v>71</v>
      </c>
      <c r="AY445" s="255" t="s">
        <v>182</v>
      </c>
    </row>
    <row r="446" s="2" customFormat="1" ht="24.15" customHeight="1">
      <c r="A446" s="41"/>
      <c r="B446" s="42"/>
      <c r="C446" s="216" t="s">
        <v>1096</v>
      </c>
      <c r="D446" s="216" t="s">
        <v>184</v>
      </c>
      <c r="E446" s="217" t="s">
        <v>13361</v>
      </c>
      <c r="F446" s="218" t="s">
        <v>13362</v>
      </c>
      <c r="G446" s="219" t="s">
        <v>425</v>
      </c>
      <c r="H446" s="220">
        <v>3</v>
      </c>
      <c r="I446" s="221"/>
      <c r="J446" s="222">
        <f>ROUND(I446*H446,2)</f>
        <v>0</v>
      </c>
      <c r="K446" s="218" t="s">
        <v>188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189</v>
      </c>
      <c r="AT446" s="227" t="s">
        <v>184</v>
      </c>
      <c r="AU446" s="227" t="s">
        <v>80</v>
      </c>
      <c r="AY446" s="20" t="s">
        <v>182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189</v>
      </c>
      <c r="BM446" s="227" t="s">
        <v>13363</v>
      </c>
    </row>
    <row r="447" s="2" customFormat="1">
      <c r="A447" s="41"/>
      <c r="B447" s="42"/>
      <c r="C447" s="43"/>
      <c r="D447" s="229" t="s">
        <v>191</v>
      </c>
      <c r="E447" s="43"/>
      <c r="F447" s="230" t="s">
        <v>13364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191</v>
      </c>
      <c r="AU447" s="20" t="s">
        <v>80</v>
      </c>
    </row>
    <row r="448" s="14" customFormat="1">
      <c r="A448" s="14"/>
      <c r="B448" s="245"/>
      <c r="C448" s="246"/>
      <c r="D448" s="236" t="s">
        <v>193</v>
      </c>
      <c r="E448" s="247" t="s">
        <v>19</v>
      </c>
      <c r="F448" s="248" t="s">
        <v>13328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193</v>
      </c>
      <c r="AU448" s="255" t="s">
        <v>80</v>
      </c>
      <c r="AV448" s="14" t="s">
        <v>80</v>
      </c>
      <c r="AW448" s="14" t="s">
        <v>195</v>
      </c>
      <c r="AX448" s="14" t="s">
        <v>71</v>
      </c>
      <c r="AY448" s="255" t="s">
        <v>182</v>
      </c>
    </row>
    <row r="449" s="2" customFormat="1" ht="21.75" customHeight="1">
      <c r="A449" s="41"/>
      <c r="B449" s="42"/>
      <c r="C449" s="278" t="s">
        <v>1101</v>
      </c>
      <c r="D449" s="278" t="s">
        <v>296</v>
      </c>
      <c r="E449" s="279" t="s">
        <v>13365</v>
      </c>
      <c r="F449" s="280" t="s">
        <v>13366</v>
      </c>
      <c r="G449" s="281" t="s">
        <v>425</v>
      </c>
      <c r="H449" s="282">
        <v>3</v>
      </c>
      <c r="I449" s="283"/>
      <c r="J449" s="284">
        <f>ROUND(I449*H449,2)</f>
        <v>0</v>
      </c>
      <c r="K449" s="280" t="s">
        <v>188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253</v>
      </c>
      <c r="AT449" s="227" t="s">
        <v>296</v>
      </c>
      <c r="AU449" s="227" t="s">
        <v>80</v>
      </c>
      <c r="AY449" s="20" t="s">
        <v>182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189</v>
      </c>
      <c r="BM449" s="227" t="s">
        <v>13367</v>
      </c>
    </row>
    <row r="450" s="2" customFormat="1" ht="24.15" customHeight="1">
      <c r="A450" s="41"/>
      <c r="B450" s="42"/>
      <c r="C450" s="216" t="s">
        <v>1108</v>
      </c>
      <c r="D450" s="216" t="s">
        <v>184</v>
      </c>
      <c r="E450" s="217" t="s">
        <v>13368</v>
      </c>
      <c r="F450" s="218" t="s">
        <v>13369</v>
      </c>
      <c r="G450" s="219" t="s">
        <v>425</v>
      </c>
      <c r="H450" s="220">
        <v>2</v>
      </c>
      <c r="I450" s="221"/>
      <c r="J450" s="222">
        <f>ROUND(I450*H450,2)</f>
        <v>0</v>
      </c>
      <c r="K450" s="218" t="s">
        <v>188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189</v>
      </c>
      <c r="AT450" s="227" t="s">
        <v>184</v>
      </c>
      <c r="AU450" s="227" t="s">
        <v>80</v>
      </c>
      <c r="AY450" s="20" t="s">
        <v>182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189</v>
      </c>
      <c r="BM450" s="227" t="s">
        <v>13370</v>
      </c>
    </row>
    <row r="451" s="2" customFormat="1">
      <c r="A451" s="41"/>
      <c r="B451" s="42"/>
      <c r="C451" s="43"/>
      <c r="D451" s="229" t="s">
        <v>191</v>
      </c>
      <c r="E451" s="43"/>
      <c r="F451" s="230" t="s">
        <v>13371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191</v>
      </c>
      <c r="AU451" s="20" t="s">
        <v>80</v>
      </c>
    </row>
    <row r="452" s="14" customFormat="1">
      <c r="A452" s="14"/>
      <c r="B452" s="245"/>
      <c r="C452" s="246"/>
      <c r="D452" s="236" t="s">
        <v>193</v>
      </c>
      <c r="E452" s="247" t="s">
        <v>19</v>
      </c>
      <c r="F452" s="248" t="s">
        <v>13372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193</v>
      </c>
      <c r="AU452" s="255" t="s">
        <v>80</v>
      </c>
      <c r="AV452" s="14" t="s">
        <v>80</v>
      </c>
      <c r="AW452" s="14" t="s">
        <v>195</v>
      </c>
      <c r="AX452" s="14" t="s">
        <v>71</v>
      </c>
      <c r="AY452" s="255" t="s">
        <v>182</v>
      </c>
    </row>
    <row r="453" s="2" customFormat="1" ht="16.5" customHeight="1">
      <c r="A453" s="41"/>
      <c r="B453" s="42"/>
      <c r="C453" s="278" t="s">
        <v>1113</v>
      </c>
      <c r="D453" s="278" t="s">
        <v>296</v>
      </c>
      <c r="E453" s="279" t="s">
        <v>13373</v>
      </c>
      <c r="F453" s="280" t="s">
        <v>13374</v>
      </c>
      <c r="G453" s="281" t="s">
        <v>425</v>
      </c>
      <c r="H453" s="282">
        <v>2</v>
      </c>
      <c r="I453" s="283"/>
      <c r="J453" s="284">
        <f>ROUND(I453*H453,2)</f>
        <v>0</v>
      </c>
      <c r="K453" s="280" t="s">
        <v>188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182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189</v>
      </c>
      <c r="BM453" s="227" t="s">
        <v>13375</v>
      </c>
    </row>
    <row r="454" s="2" customFormat="1" ht="24.15" customHeight="1">
      <c r="A454" s="41"/>
      <c r="B454" s="42"/>
      <c r="C454" s="216" t="s">
        <v>1119</v>
      </c>
      <c r="D454" s="216" t="s">
        <v>184</v>
      </c>
      <c r="E454" s="217" t="s">
        <v>13376</v>
      </c>
      <c r="F454" s="218" t="s">
        <v>13377</v>
      </c>
      <c r="G454" s="219" t="s">
        <v>425</v>
      </c>
      <c r="H454" s="220">
        <v>3</v>
      </c>
      <c r="I454" s="221"/>
      <c r="J454" s="222">
        <f>ROUND(I454*H454,2)</f>
        <v>0</v>
      </c>
      <c r="K454" s="218" t="s">
        <v>188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189</v>
      </c>
      <c r="AT454" s="227" t="s">
        <v>184</v>
      </c>
      <c r="AU454" s="227" t="s">
        <v>80</v>
      </c>
      <c r="AY454" s="20" t="s">
        <v>182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189</v>
      </c>
      <c r="BM454" s="227" t="s">
        <v>13378</v>
      </c>
    </row>
    <row r="455" s="2" customFormat="1">
      <c r="A455" s="41"/>
      <c r="B455" s="42"/>
      <c r="C455" s="43"/>
      <c r="D455" s="229" t="s">
        <v>191</v>
      </c>
      <c r="E455" s="43"/>
      <c r="F455" s="230" t="s">
        <v>13379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191</v>
      </c>
      <c r="AU455" s="20" t="s">
        <v>80</v>
      </c>
    </row>
    <row r="456" s="14" customFormat="1">
      <c r="A456" s="14"/>
      <c r="B456" s="245"/>
      <c r="C456" s="246"/>
      <c r="D456" s="236" t="s">
        <v>193</v>
      </c>
      <c r="E456" s="247" t="s">
        <v>19</v>
      </c>
      <c r="F456" s="248" t="s">
        <v>13328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193</v>
      </c>
      <c r="AU456" s="255" t="s">
        <v>80</v>
      </c>
      <c r="AV456" s="14" t="s">
        <v>80</v>
      </c>
      <c r="AW456" s="14" t="s">
        <v>195</v>
      </c>
      <c r="AX456" s="14" t="s">
        <v>71</v>
      </c>
      <c r="AY456" s="255" t="s">
        <v>182</v>
      </c>
    </row>
    <row r="457" s="2" customFormat="1" ht="24.15" customHeight="1">
      <c r="A457" s="41"/>
      <c r="B457" s="42"/>
      <c r="C457" s="278" t="s">
        <v>1127</v>
      </c>
      <c r="D457" s="278" t="s">
        <v>296</v>
      </c>
      <c r="E457" s="279" t="s">
        <v>13380</v>
      </c>
      <c r="F457" s="280" t="s">
        <v>13381</v>
      </c>
      <c r="G457" s="281" t="s">
        <v>425</v>
      </c>
      <c r="H457" s="282">
        <v>3</v>
      </c>
      <c r="I457" s="283"/>
      <c r="J457" s="284">
        <f>ROUND(I457*H457,2)</f>
        <v>0</v>
      </c>
      <c r="K457" s="280" t="s">
        <v>188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182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189</v>
      </c>
      <c r="BM457" s="227" t="s">
        <v>13382</v>
      </c>
    </row>
    <row r="458" s="2" customFormat="1" ht="24.15" customHeight="1">
      <c r="A458" s="41"/>
      <c r="B458" s="42"/>
      <c r="C458" s="216" t="s">
        <v>1132</v>
      </c>
      <c r="D458" s="216" t="s">
        <v>184</v>
      </c>
      <c r="E458" s="217" t="s">
        <v>13383</v>
      </c>
      <c r="F458" s="218" t="s">
        <v>13384</v>
      </c>
      <c r="G458" s="219" t="s">
        <v>425</v>
      </c>
      <c r="H458" s="220">
        <v>3</v>
      </c>
      <c r="I458" s="221"/>
      <c r="J458" s="222">
        <f>ROUND(I458*H458,2)</f>
        <v>0</v>
      </c>
      <c r="K458" s="218" t="s">
        <v>188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189</v>
      </c>
      <c r="AT458" s="227" t="s">
        <v>184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189</v>
      </c>
      <c r="BM458" s="227" t="s">
        <v>13385</v>
      </c>
    </row>
    <row r="459" s="2" customFormat="1">
      <c r="A459" s="41"/>
      <c r="B459" s="42"/>
      <c r="C459" s="43"/>
      <c r="D459" s="229" t="s">
        <v>191</v>
      </c>
      <c r="E459" s="43"/>
      <c r="F459" s="230" t="s">
        <v>13386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191</v>
      </c>
      <c r="AU459" s="20" t="s">
        <v>80</v>
      </c>
    </row>
    <row r="460" s="2" customFormat="1" ht="24.15" customHeight="1">
      <c r="A460" s="41"/>
      <c r="B460" s="42"/>
      <c r="C460" s="278" t="s">
        <v>1138</v>
      </c>
      <c r="D460" s="278" t="s">
        <v>296</v>
      </c>
      <c r="E460" s="279" t="s">
        <v>13387</v>
      </c>
      <c r="F460" s="280" t="s">
        <v>13388</v>
      </c>
      <c r="G460" s="281" t="s">
        <v>425</v>
      </c>
      <c r="H460" s="282">
        <v>1</v>
      </c>
      <c r="I460" s="283"/>
      <c r="J460" s="284">
        <f>ROUND(I460*H460,2)</f>
        <v>0</v>
      </c>
      <c r="K460" s="280" t="s">
        <v>188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189</v>
      </c>
      <c r="BM460" s="227" t="s">
        <v>13389</v>
      </c>
    </row>
    <row r="461" s="14" customFormat="1">
      <c r="A461" s="14"/>
      <c r="B461" s="245"/>
      <c r="C461" s="246"/>
      <c r="D461" s="236" t="s">
        <v>193</v>
      </c>
      <c r="E461" s="247" t="s">
        <v>19</v>
      </c>
      <c r="F461" s="248" t="s">
        <v>13390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193</v>
      </c>
      <c r="AU461" s="255" t="s">
        <v>80</v>
      </c>
      <c r="AV461" s="14" t="s">
        <v>80</v>
      </c>
      <c r="AW461" s="14" t="s">
        <v>195</v>
      </c>
      <c r="AX461" s="14" t="s">
        <v>78</v>
      </c>
      <c r="AY461" s="255" t="s">
        <v>182</v>
      </c>
    </row>
    <row r="462" s="2" customFormat="1" ht="24.15" customHeight="1">
      <c r="A462" s="41"/>
      <c r="B462" s="42"/>
      <c r="C462" s="278" t="s">
        <v>1144</v>
      </c>
      <c r="D462" s="278" t="s">
        <v>296</v>
      </c>
      <c r="E462" s="279" t="s">
        <v>13391</v>
      </c>
      <c r="F462" s="280" t="s">
        <v>13392</v>
      </c>
      <c r="G462" s="281" t="s">
        <v>425</v>
      </c>
      <c r="H462" s="282">
        <v>7</v>
      </c>
      <c r="I462" s="283"/>
      <c r="J462" s="284">
        <f>ROUND(I462*H462,2)</f>
        <v>0</v>
      </c>
      <c r="K462" s="280" t="s">
        <v>188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182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189</v>
      </c>
      <c r="BM462" s="227" t="s">
        <v>13393</v>
      </c>
    </row>
    <row r="463" s="2" customFormat="1" ht="24.15" customHeight="1">
      <c r="A463" s="41"/>
      <c r="B463" s="42"/>
      <c r="C463" s="278" t="s">
        <v>1151</v>
      </c>
      <c r="D463" s="278" t="s">
        <v>296</v>
      </c>
      <c r="E463" s="279" t="s">
        <v>13394</v>
      </c>
      <c r="F463" s="280" t="s">
        <v>13395</v>
      </c>
      <c r="G463" s="281" t="s">
        <v>425</v>
      </c>
      <c r="H463" s="282">
        <v>2</v>
      </c>
      <c r="I463" s="283"/>
      <c r="J463" s="284">
        <f>ROUND(I463*H463,2)</f>
        <v>0</v>
      </c>
      <c r="K463" s="280" t="s">
        <v>188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182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189</v>
      </c>
      <c r="BM463" s="227" t="s">
        <v>13396</v>
      </c>
    </row>
    <row r="464" s="14" customFormat="1">
      <c r="A464" s="14"/>
      <c r="B464" s="245"/>
      <c r="C464" s="246"/>
      <c r="D464" s="236" t="s">
        <v>193</v>
      </c>
      <c r="E464" s="247" t="s">
        <v>19</v>
      </c>
      <c r="F464" s="248" t="s">
        <v>13397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193</v>
      </c>
      <c r="AU464" s="255" t="s">
        <v>80</v>
      </c>
      <c r="AV464" s="14" t="s">
        <v>80</v>
      </c>
      <c r="AW464" s="14" t="s">
        <v>195</v>
      </c>
      <c r="AX464" s="14" t="s">
        <v>71</v>
      </c>
      <c r="AY464" s="255" t="s">
        <v>182</v>
      </c>
    </row>
    <row r="465" s="2" customFormat="1" ht="24.15" customHeight="1">
      <c r="A465" s="41"/>
      <c r="B465" s="42"/>
      <c r="C465" s="278" t="s">
        <v>1166</v>
      </c>
      <c r="D465" s="278" t="s">
        <v>296</v>
      </c>
      <c r="E465" s="279" t="s">
        <v>13398</v>
      </c>
      <c r="F465" s="280" t="s">
        <v>13399</v>
      </c>
      <c r="G465" s="281" t="s">
        <v>425</v>
      </c>
      <c r="H465" s="282">
        <v>1</v>
      </c>
      <c r="I465" s="283"/>
      <c r="J465" s="284">
        <f>ROUND(I465*H465,2)</f>
        <v>0</v>
      </c>
      <c r="K465" s="280" t="s">
        <v>188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182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189</v>
      </c>
      <c r="BM465" s="227" t="s">
        <v>13400</v>
      </c>
    </row>
    <row r="466" s="14" customFormat="1">
      <c r="A466" s="14"/>
      <c r="B466" s="245"/>
      <c r="C466" s="246"/>
      <c r="D466" s="236" t="s">
        <v>193</v>
      </c>
      <c r="E466" s="247" t="s">
        <v>19</v>
      </c>
      <c r="F466" s="248" t="s">
        <v>13401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193</v>
      </c>
      <c r="AU466" s="255" t="s">
        <v>80</v>
      </c>
      <c r="AV466" s="14" t="s">
        <v>80</v>
      </c>
      <c r="AW466" s="14" t="s">
        <v>195</v>
      </c>
      <c r="AX466" s="14" t="s">
        <v>71</v>
      </c>
      <c r="AY466" s="255" t="s">
        <v>182</v>
      </c>
    </row>
    <row r="467" s="2" customFormat="1" ht="24.15" customHeight="1">
      <c r="A467" s="41"/>
      <c r="B467" s="42"/>
      <c r="C467" s="278" t="s">
        <v>1172</v>
      </c>
      <c r="D467" s="278" t="s">
        <v>296</v>
      </c>
      <c r="E467" s="279" t="s">
        <v>13402</v>
      </c>
      <c r="F467" s="280" t="s">
        <v>13403</v>
      </c>
      <c r="G467" s="281" t="s">
        <v>425</v>
      </c>
      <c r="H467" s="282">
        <v>1</v>
      </c>
      <c r="I467" s="283"/>
      <c r="J467" s="284">
        <f>ROUND(I467*H467,2)</f>
        <v>0</v>
      </c>
      <c r="K467" s="280" t="s">
        <v>188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182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189</v>
      </c>
      <c r="BM467" s="227" t="s">
        <v>13404</v>
      </c>
    </row>
    <row r="468" s="14" customFormat="1">
      <c r="A468" s="14"/>
      <c r="B468" s="245"/>
      <c r="C468" s="246"/>
      <c r="D468" s="236" t="s">
        <v>193</v>
      </c>
      <c r="E468" s="247" t="s">
        <v>19</v>
      </c>
      <c r="F468" s="248" t="s">
        <v>13401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193</v>
      </c>
      <c r="AU468" s="255" t="s">
        <v>80</v>
      </c>
      <c r="AV468" s="14" t="s">
        <v>80</v>
      </c>
      <c r="AW468" s="14" t="s">
        <v>195</v>
      </c>
      <c r="AX468" s="14" t="s">
        <v>71</v>
      </c>
      <c r="AY468" s="255" t="s">
        <v>182</v>
      </c>
    </row>
    <row r="469" s="2" customFormat="1" ht="21.75" customHeight="1">
      <c r="A469" s="41"/>
      <c r="B469" s="42"/>
      <c r="C469" s="278" t="s">
        <v>1186</v>
      </c>
      <c r="D469" s="278" t="s">
        <v>296</v>
      </c>
      <c r="E469" s="279" t="s">
        <v>13405</v>
      </c>
      <c r="F469" s="280" t="s">
        <v>13406</v>
      </c>
      <c r="G469" s="281" t="s">
        <v>425</v>
      </c>
      <c r="H469" s="282">
        <v>2</v>
      </c>
      <c r="I469" s="283"/>
      <c r="J469" s="284">
        <f>ROUND(I469*H469,2)</f>
        <v>0</v>
      </c>
      <c r="K469" s="280" t="s">
        <v>188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182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189</v>
      </c>
      <c r="BM469" s="227" t="s">
        <v>13407</v>
      </c>
    </row>
    <row r="470" s="14" customFormat="1">
      <c r="A470" s="14"/>
      <c r="B470" s="245"/>
      <c r="C470" s="246"/>
      <c r="D470" s="236" t="s">
        <v>193</v>
      </c>
      <c r="E470" s="247" t="s">
        <v>19</v>
      </c>
      <c r="F470" s="248" t="s">
        <v>13408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193</v>
      </c>
      <c r="AU470" s="255" t="s">
        <v>80</v>
      </c>
      <c r="AV470" s="14" t="s">
        <v>80</v>
      </c>
      <c r="AW470" s="14" t="s">
        <v>195</v>
      </c>
      <c r="AX470" s="14" t="s">
        <v>71</v>
      </c>
      <c r="AY470" s="255" t="s">
        <v>182</v>
      </c>
    </row>
    <row r="471" s="2" customFormat="1" ht="37.8" customHeight="1">
      <c r="A471" s="41"/>
      <c r="B471" s="42"/>
      <c r="C471" s="216" t="s">
        <v>1192</v>
      </c>
      <c r="D471" s="216" t="s">
        <v>184</v>
      </c>
      <c r="E471" s="217" t="s">
        <v>13409</v>
      </c>
      <c r="F471" s="218" t="s">
        <v>13410</v>
      </c>
      <c r="G471" s="219" t="s">
        <v>425</v>
      </c>
      <c r="H471" s="220">
        <v>2</v>
      </c>
      <c r="I471" s="221"/>
      <c r="J471" s="222">
        <f>ROUND(I471*H471,2)</f>
        <v>0</v>
      </c>
      <c r="K471" s="218" t="s">
        <v>188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189</v>
      </c>
      <c r="AT471" s="227" t="s">
        <v>184</v>
      </c>
      <c r="AU471" s="227" t="s">
        <v>80</v>
      </c>
      <c r="AY471" s="20" t="s">
        <v>182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189</v>
      </c>
      <c r="BM471" s="227" t="s">
        <v>13411</v>
      </c>
    </row>
    <row r="472" s="2" customFormat="1">
      <c r="A472" s="41"/>
      <c r="B472" s="42"/>
      <c r="C472" s="43"/>
      <c r="D472" s="229" t="s">
        <v>191</v>
      </c>
      <c r="E472" s="43"/>
      <c r="F472" s="230" t="s">
        <v>13412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191</v>
      </c>
      <c r="AU472" s="20" t="s">
        <v>80</v>
      </c>
    </row>
    <row r="473" s="14" customFormat="1">
      <c r="A473" s="14"/>
      <c r="B473" s="245"/>
      <c r="C473" s="246"/>
      <c r="D473" s="236" t="s">
        <v>193</v>
      </c>
      <c r="E473" s="247" t="s">
        <v>19</v>
      </c>
      <c r="F473" s="248" t="s">
        <v>13413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193</v>
      </c>
      <c r="AU473" s="255" t="s">
        <v>80</v>
      </c>
      <c r="AV473" s="14" t="s">
        <v>80</v>
      </c>
      <c r="AW473" s="14" t="s">
        <v>195</v>
      </c>
      <c r="AX473" s="14" t="s">
        <v>71</v>
      </c>
      <c r="AY473" s="255" t="s">
        <v>182</v>
      </c>
    </row>
    <row r="474" s="2" customFormat="1" ht="37.8" customHeight="1">
      <c r="A474" s="41"/>
      <c r="B474" s="42"/>
      <c r="C474" s="216" t="s">
        <v>1197</v>
      </c>
      <c r="D474" s="216" t="s">
        <v>184</v>
      </c>
      <c r="E474" s="217" t="s">
        <v>13414</v>
      </c>
      <c r="F474" s="218" t="s">
        <v>13415</v>
      </c>
      <c r="G474" s="219" t="s">
        <v>425</v>
      </c>
      <c r="H474" s="220">
        <v>2</v>
      </c>
      <c r="I474" s="221"/>
      <c r="J474" s="222">
        <f>ROUND(I474*H474,2)</f>
        <v>0</v>
      </c>
      <c r="K474" s="218" t="s">
        <v>188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189</v>
      </c>
      <c r="AT474" s="227" t="s">
        <v>184</v>
      </c>
      <c r="AU474" s="227" t="s">
        <v>80</v>
      </c>
      <c r="AY474" s="20" t="s">
        <v>182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189</v>
      </c>
      <c r="BM474" s="227" t="s">
        <v>13416</v>
      </c>
    </row>
    <row r="475" s="2" customFormat="1">
      <c r="A475" s="41"/>
      <c r="B475" s="42"/>
      <c r="C475" s="43"/>
      <c r="D475" s="229" t="s">
        <v>191</v>
      </c>
      <c r="E475" s="43"/>
      <c r="F475" s="230" t="s">
        <v>13417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191</v>
      </c>
      <c r="AU475" s="20" t="s">
        <v>80</v>
      </c>
    </row>
    <row r="476" s="2" customFormat="1" ht="44.25" customHeight="1">
      <c r="A476" s="41"/>
      <c r="B476" s="42"/>
      <c r="C476" s="216" t="s">
        <v>1203</v>
      </c>
      <c r="D476" s="216" t="s">
        <v>184</v>
      </c>
      <c r="E476" s="217" t="s">
        <v>13418</v>
      </c>
      <c r="F476" s="218" t="s">
        <v>13419</v>
      </c>
      <c r="G476" s="219" t="s">
        <v>425</v>
      </c>
      <c r="H476" s="220">
        <v>2</v>
      </c>
      <c r="I476" s="221"/>
      <c r="J476" s="222">
        <f>ROUND(I476*H476,2)</f>
        <v>0</v>
      </c>
      <c r="K476" s="218" t="s">
        <v>188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189</v>
      </c>
      <c r="AT476" s="227" t="s">
        <v>184</v>
      </c>
      <c r="AU476" s="227" t="s">
        <v>80</v>
      </c>
      <c r="AY476" s="20" t="s">
        <v>182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189</v>
      </c>
      <c r="BM476" s="227" t="s">
        <v>13420</v>
      </c>
    </row>
    <row r="477" s="2" customFormat="1">
      <c r="A477" s="41"/>
      <c r="B477" s="42"/>
      <c r="C477" s="43"/>
      <c r="D477" s="229" t="s">
        <v>191</v>
      </c>
      <c r="E477" s="43"/>
      <c r="F477" s="230" t="s">
        <v>13421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191</v>
      </c>
      <c r="AU477" s="20" t="s">
        <v>80</v>
      </c>
    </row>
    <row r="478" s="2" customFormat="1" ht="44.25" customHeight="1">
      <c r="A478" s="41"/>
      <c r="B478" s="42"/>
      <c r="C478" s="216" t="s">
        <v>1209</v>
      </c>
      <c r="D478" s="216" t="s">
        <v>184</v>
      </c>
      <c r="E478" s="217" t="s">
        <v>13422</v>
      </c>
      <c r="F478" s="218" t="s">
        <v>13423</v>
      </c>
      <c r="G478" s="219" t="s">
        <v>425</v>
      </c>
      <c r="H478" s="220">
        <v>2</v>
      </c>
      <c r="I478" s="221"/>
      <c r="J478" s="222">
        <f>ROUND(I478*H478,2)</f>
        <v>0</v>
      </c>
      <c r="K478" s="218" t="s">
        <v>188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189</v>
      </c>
      <c r="AT478" s="227" t="s">
        <v>184</v>
      </c>
      <c r="AU478" s="227" t="s">
        <v>80</v>
      </c>
      <c r="AY478" s="20" t="s">
        <v>182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189</v>
      </c>
      <c r="BM478" s="227" t="s">
        <v>13424</v>
      </c>
    </row>
    <row r="479" s="2" customFormat="1">
      <c r="A479" s="41"/>
      <c r="B479" s="42"/>
      <c r="C479" s="43"/>
      <c r="D479" s="229" t="s">
        <v>191</v>
      </c>
      <c r="E479" s="43"/>
      <c r="F479" s="230" t="s">
        <v>13425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191</v>
      </c>
      <c r="AU479" s="20" t="s">
        <v>80</v>
      </c>
    </row>
    <row r="480" s="2" customFormat="1" ht="37.8" customHeight="1">
      <c r="A480" s="41"/>
      <c r="B480" s="42"/>
      <c r="C480" s="216" t="s">
        <v>1265</v>
      </c>
      <c r="D480" s="216" t="s">
        <v>184</v>
      </c>
      <c r="E480" s="217" t="s">
        <v>13426</v>
      </c>
      <c r="F480" s="218" t="s">
        <v>13427</v>
      </c>
      <c r="G480" s="219" t="s">
        <v>425</v>
      </c>
      <c r="H480" s="220">
        <v>2</v>
      </c>
      <c r="I480" s="221"/>
      <c r="J480" s="222">
        <f>ROUND(I480*H480,2)</f>
        <v>0</v>
      </c>
      <c r="K480" s="218" t="s">
        <v>188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189</v>
      </c>
      <c r="AT480" s="227" t="s">
        <v>184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189</v>
      </c>
      <c r="BM480" s="227" t="s">
        <v>13428</v>
      </c>
    </row>
    <row r="481" s="2" customFormat="1">
      <c r="A481" s="41"/>
      <c r="B481" s="42"/>
      <c r="C481" s="43"/>
      <c r="D481" s="229" t="s">
        <v>191</v>
      </c>
      <c r="E481" s="43"/>
      <c r="F481" s="230" t="s">
        <v>13429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191</v>
      </c>
      <c r="AU481" s="20" t="s">
        <v>80</v>
      </c>
    </row>
    <row r="482" s="14" customFormat="1">
      <c r="A482" s="14"/>
      <c r="B482" s="245"/>
      <c r="C482" s="246"/>
      <c r="D482" s="236" t="s">
        <v>193</v>
      </c>
      <c r="E482" s="247" t="s">
        <v>19</v>
      </c>
      <c r="F482" s="248" t="s">
        <v>13430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193</v>
      </c>
      <c r="AU482" s="255" t="s">
        <v>80</v>
      </c>
      <c r="AV482" s="14" t="s">
        <v>80</v>
      </c>
      <c r="AW482" s="14" t="s">
        <v>195</v>
      </c>
      <c r="AX482" s="14" t="s">
        <v>71</v>
      </c>
      <c r="AY482" s="255" t="s">
        <v>182</v>
      </c>
    </row>
    <row r="483" s="2" customFormat="1" ht="16.5" customHeight="1">
      <c r="A483" s="41"/>
      <c r="B483" s="42"/>
      <c r="C483" s="278" t="s">
        <v>1275</v>
      </c>
      <c r="D483" s="278" t="s">
        <v>296</v>
      </c>
      <c r="E483" s="279" t="s">
        <v>13431</v>
      </c>
      <c r="F483" s="280" t="s">
        <v>13432</v>
      </c>
      <c r="G483" s="281" t="s">
        <v>425</v>
      </c>
      <c r="H483" s="282">
        <v>2</v>
      </c>
      <c r="I483" s="283"/>
      <c r="J483" s="284">
        <f>ROUND(I483*H483,2)</f>
        <v>0</v>
      </c>
      <c r="K483" s="280" t="s">
        <v>188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182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189</v>
      </c>
      <c r="BM483" s="227" t="s">
        <v>13433</v>
      </c>
    </row>
    <row r="484" s="2" customFormat="1" ht="37.8" customHeight="1">
      <c r="A484" s="41"/>
      <c r="B484" s="42"/>
      <c r="C484" s="216" t="s">
        <v>1282</v>
      </c>
      <c r="D484" s="216" t="s">
        <v>184</v>
      </c>
      <c r="E484" s="217" t="s">
        <v>13434</v>
      </c>
      <c r="F484" s="218" t="s">
        <v>13435</v>
      </c>
      <c r="G484" s="219" t="s">
        <v>425</v>
      </c>
      <c r="H484" s="220">
        <v>1</v>
      </c>
      <c r="I484" s="221"/>
      <c r="J484" s="222">
        <f>ROUND(I484*H484,2)</f>
        <v>0</v>
      </c>
      <c r="K484" s="218" t="s">
        <v>188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189</v>
      </c>
      <c r="AT484" s="227" t="s">
        <v>184</v>
      </c>
      <c r="AU484" s="227" t="s">
        <v>80</v>
      </c>
      <c r="AY484" s="20" t="s">
        <v>182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189</v>
      </c>
      <c r="BM484" s="227" t="s">
        <v>13436</v>
      </c>
    </row>
    <row r="485" s="2" customFormat="1">
      <c r="A485" s="41"/>
      <c r="B485" s="42"/>
      <c r="C485" s="43"/>
      <c r="D485" s="229" t="s">
        <v>191</v>
      </c>
      <c r="E485" s="43"/>
      <c r="F485" s="230" t="s">
        <v>13437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191</v>
      </c>
      <c r="AU485" s="20" t="s">
        <v>80</v>
      </c>
    </row>
    <row r="486" s="14" customFormat="1">
      <c r="A486" s="14"/>
      <c r="B486" s="245"/>
      <c r="C486" s="246"/>
      <c r="D486" s="236" t="s">
        <v>193</v>
      </c>
      <c r="E486" s="247" t="s">
        <v>19</v>
      </c>
      <c r="F486" s="248" t="s">
        <v>13438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193</v>
      </c>
      <c r="AU486" s="255" t="s">
        <v>80</v>
      </c>
      <c r="AV486" s="14" t="s">
        <v>80</v>
      </c>
      <c r="AW486" s="14" t="s">
        <v>195</v>
      </c>
      <c r="AX486" s="14" t="s">
        <v>71</v>
      </c>
      <c r="AY486" s="255" t="s">
        <v>182</v>
      </c>
    </row>
    <row r="487" s="2" customFormat="1" ht="44.25" customHeight="1">
      <c r="A487" s="41"/>
      <c r="B487" s="42"/>
      <c r="C487" s="216" t="s">
        <v>1310</v>
      </c>
      <c r="D487" s="216" t="s">
        <v>184</v>
      </c>
      <c r="E487" s="217" t="s">
        <v>13439</v>
      </c>
      <c r="F487" s="218" t="s">
        <v>13440</v>
      </c>
      <c r="G487" s="219" t="s">
        <v>425</v>
      </c>
      <c r="H487" s="220">
        <v>3</v>
      </c>
      <c r="I487" s="221"/>
      <c r="J487" s="222">
        <f>ROUND(I487*H487,2)</f>
        <v>0</v>
      </c>
      <c r="K487" s="218" t="s">
        <v>188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189</v>
      </c>
      <c r="AT487" s="227" t="s">
        <v>184</v>
      </c>
      <c r="AU487" s="227" t="s">
        <v>80</v>
      </c>
      <c r="AY487" s="20" t="s">
        <v>182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189</v>
      </c>
      <c r="BM487" s="227" t="s">
        <v>13441</v>
      </c>
    </row>
    <row r="488" s="2" customFormat="1">
      <c r="A488" s="41"/>
      <c r="B488" s="42"/>
      <c r="C488" s="43"/>
      <c r="D488" s="229" t="s">
        <v>191</v>
      </c>
      <c r="E488" s="43"/>
      <c r="F488" s="230" t="s">
        <v>13442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191</v>
      </c>
      <c r="AU488" s="20" t="s">
        <v>80</v>
      </c>
    </row>
    <row r="489" s="14" customFormat="1">
      <c r="A489" s="14"/>
      <c r="B489" s="245"/>
      <c r="C489" s="246"/>
      <c r="D489" s="236" t="s">
        <v>193</v>
      </c>
      <c r="E489" s="247" t="s">
        <v>19</v>
      </c>
      <c r="F489" s="248" t="s">
        <v>13443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193</v>
      </c>
      <c r="AU489" s="255" t="s">
        <v>80</v>
      </c>
      <c r="AV489" s="14" t="s">
        <v>80</v>
      </c>
      <c r="AW489" s="14" t="s">
        <v>195</v>
      </c>
      <c r="AX489" s="14" t="s">
        <v>71</v>
      </c>
      <c r="AY489" s="255" t="s">
        <v>182</v>
      </c>
    </row>
    <row r="490" s="2" customFormat="1" ht="44.25" customHeight="1">
      <c r="A490" s="41"/>
      <c r="B490" s="42"/>
      <c r="C490" s="216" t="s">
        <v>1322</v>
      </c>
      <c r="D490" s="216" t="s">
        <v>184</v>
      </c>
      <c r="E490" s="217" t="s">
        <v>13444</v>
      </c>
      <c r="F490" s="218" t="s">
        <v>13445</v>
      </c>
      <c r="G490" s="219" t="s">
        <v>425</v>
      </c>
      <c r="H490" s="220">
        <v>4</v>
      </c>
      <c r="I490" s="221"/>
      <c r="J490" s="222">
        <f>ROUND(I490*H490,2)</f>
        <v>0</v>
      </c>
      <c r="K490" s="218" t="s">
        <v>188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189</v>
      </c>
      <c r="AT490" s="227" t="s">
        <v>184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189</v>
      </c>
      <c r="BM490" s="227" t="s">
        <v>13446</v>
      </c>
    </row>
    <row r="491" s="2" customFormat="1">
      <c r="A491" s="41"/>
      <c r="B491" s="42"/>
      <c r="C491" s="43"/>
      <c r="D491" s="229" t="s">
        <v>191</v>
      </c>
      <c r="E491" s="43"/>
      <c r="F491" s="230" t="s">
        <v>13447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191</v>
      </c>
      <c r="AU491" s="20" t="s">
        <v>80</v>
      </c>
    </row>
    <row r="492" s="13" customFormat="1">
      <c r="A492" s="13"/>
      <c r="B492" s="234"/>
      <c r="C492" s="235"/>
      <c r="D492" s="236" t="s">
        <v>193</v>
      </c>
      <c r="E492" s="237" t="s">
        <v>19</v>
      </c>
      <c r="F492" s="238" t="s">
        <v>13448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193</v>
      </c>
      <c r="AU492" s="244" t="s">
        <v>80</v>
      </c>
      <c r="AV492" s="13" t="s">
        <v>78</v>
      </c>
      <c r="AW492" s="13" t="s">
        <v>195</v>
      </c>
      <c r="AX492" s="13" t="s">
        <v>71</v>
      </c>
      <c r="AY492" s="244" t="s">
        <v>182</v>
      </c>
    </row>
    <row r="493" s="14" customFormat="1">
      <c r="A493" s="14"/>
      <c r="B493" s="245"/>
      <c r="C493" s="246"/>
      <c r="D493" s="236" t="s">
        <v>193</v>
      </c>
      <c r="E493" s="247" t="s">
        <v>19</v>
      </c>
      <c r="F493" s="248" t="s">
        <v>13449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193</v>
      </c>
      <c r="AU493" s="255" t="s">
        <v>80</v>
      </c>
      <c r="AV493" s="14" t="s">
        <v>80</v>
      </c>
      <c r="AW493" s="14" t="s">
        <v>195</v>
      </c>
      <c r="AX493" s="14" t="s">
        <v>71</v>
      </c>
      <c r="AY493" s="255" t="s">
        <v>182</v>
      </c>
    </row>
    <row r="494" s="14" customFormat="1">
      <c r="A494" s="14"/>
      <c r="B494" s="245"/>
      <c r="C494" s="246"/>
      <c r="D494" s="236" t="s">
        <v>193</v>
      </c>
      <c r="E494" s="247" t="s">
        <v>19</v>
      </c>
      <c r="F494" s="248" t="s">
        <v>13450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193</v>
      </c>
      <c r="AU494" s="255" t="s">
        <v>80</v>
      </c>
      <c r="AV494" s="14" t="s">
        <v>80</v>
      </c>
      <c r="AW494" s="14" t="s">
        <v>195</v>
      </c>
      <c r="AX494" s="14" t="s">
        <v>71</v>
      </c>
      <c r="AY494" s="255" t="s">
        <v>182</v>
      </c>
    </row>
    <row r="495" s="2" customFormat="1" ht="37.8" customHeight="1">
      <c r="A495" s="41"/>
      <c r="B495" s="42"/>
      <c r="C495" s="216" t="s">
        <v>1328</v>
      </c>
      <c r="D495" s="216" t="s">
        <v>184</v>
      </c>
      <c r="E495" s="217" t="s">
        <v>13451</v>
      </c>
      <c r="F495" s="218" t="s">
        <v>13452</v>
      </c>
      <c r="G495" s="219" t="s">
        <v>425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189</v>
      </c>
      <c r="AT495" s="227" t="s">
        <v>184</v>
      </c>
      <c r="AU495" s="227" t="s">
        <v>80</v>
      </c>
      <c r="AY495" s="20" t="s">
        <v>182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189</v>
      </c>
      <c r="BM495" s="227" t="s">
        <v>13453</v>
      </c>
    </row>
    <row r="496" s="14" customFormat="1">
      <c r="A496" s="14"/>
      <c r="B496" s="245"/>
      <c r="C496" s="246"/>
      <c r="D496" s="236" t="s">
        <v>193</v>
      </c>
      <c r="E496" s="247" t="s">
        <v>19</v>
      </c>
      <c r="F496" s="248" t="s">
        <v>13454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193</v>
      </c>
      <c r="AU496" s="255" t="s">
        <v>80</v>
      </c>
      <c r="AV496" s="14" t="s">
        <v>80</v>
      </c>
      <c r="AW496" s="14" t="s">
        <v>195</v>
      </c>
      <c r="AX496" s="14" t="s">
        <v>71</v>
      </c>
      <c r="AY496" s="255" t="s">
        <v>182</v>
      </c>
    </row>
    <row r="497" s="2" customFormat="1" ht="37.8" customHeight="1">
      <c r="A497" s="41"/>
      <c r="B497" s="42"/>
      <c r="C497" s="216" t="s">
        <v>1343</v>
      </c>
      <c r="D497" s="216" t="s">
        <v>184</v>
      </c>
      <c r="E497" s="217" t="s">
        <v>13455</v>
      </c>
      <c r="F497" s="218" t="s">
        <v>13456</v>
      </c>
      <c r="G497" s="219" t="s">
        <v>425</v>
      </c>
      <c r="H497" s="220">
        <v>9</v>
      </c>
      <c r="I497" s="221"/>
      <c r="J497" s="222">
        <f>ROUND(I497*H497,2)</f>
        <v>0</v>
      </c>
      <c r="K497" s="218" t="s">
        <v>188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189</v>
      </c>
      <c r="AT497" s="227" t="s">
        <v>184</v>
      </c>
      <c r="AU497" s="227" t="s">
        <v>80</v>
      </c>
      <c r="AY497" s="20" t="s">
        <v>182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189</v>
      </c>
      <c r="BM497" s="227" t="s">
        <v>13457</v>
      </c>
    </row>
    <row r="498" s="2" customFormat="1">
      <c r="A498" s="41"/>
      <c r="B498" s="42"/>
      <c r="C498" s="43"/>
      <c r="D498" s="229" t="s">
        <v>191</v>
      </c>
      <c r="E498" s="43"/>
      <c r="F498" s="230" t="s">
        <v>13458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191</v>
      </c>
      <c r="AU498" s="20" t="s">
        <v>80</v>
      </c>
    </row>
    <row r="499" s="14" customFormat="1">
      <c r="A499" s="14"/>
      <c r="B499" s="245"/>
      <c r="C499" s="246"/>
      <c r="D499" s="236" t="s">
        <v>193</v>
      </c>
      <c r="E499" s="247" t="s">
        <v>19</v>
      </c>
      <c r="F499" s="248" t="s">
        <v>13459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193</v>
      </c>
      <c r="AU499" s="255" t="s">
        <v>80</v>
      </c>
      <c r="AV499" s="14" t="s">
        <v>80</v>
      </c>
      <c r="AW499" s="14" t="s">
        <v>195</v>
      </c>
      <c r="AX499" s="14" t="s">
        <v>71</v>
      </c>
      <c r="AY499" s="255" t="s">
        <v>182</v>
      </c>
    </row>
    <row r="500" s="14" customFormat="1">
      <c r="A500" s="14"/>
      <c r="B500" s="245"/>
      <c r="C500" s="246"/>
      <c r="D500" s="236" t="s">
        <v>193</v>
      </c>
      <c r="E500" s="247" t="s">
        <v>19</v>
      </c>
      <c r="F500" s="248" t="s">
        <v>13460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193</v>
      </c>
      <c r="AU500" s="255" t="s">
        <v>80</v>
      </c>
      <c r="AV500" s="14" t="s">
        <v>80</v>
      </c>
      <c r="AW500" s="14" t="s">
        <v>195</v>
      </c>
      <c r="AX500" s="14" t="s">
        <v>71</v>
      </c>
      <c r="AY500" s="255" t="s">
        <v>182</v>
      </c>
    </row>
    <row r="501" s="14" customFormat="1">
      <c r="A501" s="14"/>
      <c r="B501" s="245"/>
      <c r="C501" s="246"/>
      <c r="D501" s="236" t="s">
        <v>193</v>
      </c>
      <c r="E501" s="247" t="s">
        <v>19</v>
      </c>
      <c r="F501" s="248" t="s">
        <v>13461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193</v>
      </c>
      <c r="AU501" s="255" t="s">
        <v>80</v>
      </c>
      <c r="AV501" s="14" t="s">
        <v>80</v>
      </c>
      <c r="AW501" s="14" t="s">
        <v>195</v>
      </c>
      <c r="AX501" s="14" t="s">
        <v>71</v>
      </c>
      <c r="AY501" s="255" t="s">
        <v>182</v>
      </c>
    </row>
    <row r="502" s="2" customFormat="1" ht="44.25" customHeight="1">
      <c r="A502" s="41"/>
      <c r="B502" s="42"/>
      <c r="C502" s="216" t="s">
        <v>1352</v>
      </c>
      <c r="D502" s="216" t="s">
        <v>184</v>
      </c>
      <c r="E502" s="217" t="s">
        <v>13462</v>
      </c>
      <c r="F502" s="218" t="s">
        <v>13463</v>
      </c>
      <c r="G502" s="219" t="s">
        <v>425</v>
      </c>
      <c r="H502" s="220">
        <v>8</v>
      </c>
      <c r="I502" s="221"/>
      <c r="J502" s="222">
        <f>ROUND(I502*H502,2)</f>
        <v>0</v>
      </c>
      <c r="K502" s="218" t="s">
        <v>188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189</v>
      </c>
      <c r="AT502" s="227" t="s">
        <v>184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189</v>
      </c>
      <c r="BM502" s="227" t="s">
        <v>13464</v>
      </c>
    </row>
    <row r="503" s="2" customFormat="1">
      <c r="A503" s="41"/>
      <c r="B503" s="42"/>
      <c r="C503" s="43"/>
      <c r="D503" s="229" t="s">
        <v>191</v>
      </c>
      <c r="E503" s="43"/>
      <c r="F503" s="230" t="s">
        <v>13465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191</v>
      </c>
      <c r="AU503" s="20" t="s">
        <v>80</v>
      </c>
    </row>
    <row r="504" s="14" customFormat="1">
      <c r="A504" s="14"/>
      <c r="B504" s="245"/>
      <c r="C504" s="246"/>
      <c r="D504" s="236" t="s">
        <v>193</v>
      </c>
      <c r="E504" s="247" t="s">
        <v>19</v>
      </c>
      <c r="F504" s="248" t="s">
        <v>13466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193</v>
      </c>
      <c r="AU504" s="255" t="s">
        <v>80</v>
      </c>
      <c r="AV504" s="14" t="s">
        <v>80</v>
      </c>
      <c r="AW504" s="14" t="s">
        <v>195</v>
      </c>
      <c r="AX504" s="14" t="s">
        <v>71</v>
      </c>
      <c r="AY504" s="255" t="s">
        <v>182</v>
      </c>
    </row>
    <row r="505" s="14" customFormat="1">
      <c r="A505" s="14"/>
      <c r="B505" s="245"/>
      <c r="C505" s="246"/>
      <c r="D505" s="236" t="s">
        <v>193</v>
      </c>
      <c r="E505" s="247" t="s">
        <v>19</v>
      </c>
      <c r="F505" s="248" t="s">
        <v>13460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193</v>
      </c>
      <c r="AU505" s="255" t="s">
        <v>80</v>
      </c>
      <c r="AV505" s="14" t="s">
        <v>80</v>
      </c>
      <c r="AW505" s="14" t="s">
        <v>195</v>
      </c>
      <c r="AX505" s="14" t="s">
        <v>71</v>
      </c>
      <c r="AY505" s="255" t="s">
        <v>182</v>
      </c>
    </row>
    <row r="506" s="14" customFormat="1">
      <c r="A506" s="14"/>
      <c r="B506" s="245"/>
      <c r="C506" s="246"/>
      <c r="D506" s="236" t="s">
        <v>193</v>
      </c>
      <c r="E506" s="247" t="s">
        <v>19</v>
      </c>
      <c r="F506" s="248" t="s">
        <v>13461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193</v>
      </c>
      <c r="AU506" s="255" t="s">
        <v>80</v>
      </c>
      <c r="AV506" s="14" t="s">
        <v>80</v>
      </c>
      <c r="AW506" s="14" t="s">
        <v>195</v>
      </c>
      <c r="AX506" s="14" t="s">
        <v>71</v>
      </c>
      <c r="AY506" s="255" t="s">
        <v>182</v>
      </c>
    </row>
    <row r="507" s="2" customFormat="1" ht="44.25" customHeight="1">
      <c r="A507" s="41"/>
      <c r="B507" s="42"/>
      <c r="C507" s="216" t="s">
        <v>1394</v>
      </c>
      <c r="D507" s="216" t="s">
        <v>184</v>
      </c>
      <c r="E507" s="217" t="s">
        <v>13467</v>
      </c>
      <c r="F507" s="218" t="s">
        <v>13468</v>
      </c>
      <c r="G507" s="219" t="s">
        <v>425</v>
      </c>
      <c r="H507" s="220">
        <v>1</v>
      </c>
      <c r="I507" s="221"/>
      <c r="J507" s="222">
        <f>ROUND(I507*H507,2)</f>
        <v>0</v>
      </c>
      <c r="K507" s="218" t="s">
        <v>188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189</v>
      </c>
      <c r="AT507" s="227" t="s">
        <v>184</v>
      </c>
      <c r="AU507" s="227" t="s">
        <v>80</v>
      </c>
      <c r="AY507" s="20" t="s">
        <v>182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189</v>
      </c>
      <c r="BM507" s="227" t="s">
        <v>13469</v>
      </c>
    </row>
    <row r="508" s="2" customFormat="1">
      <c r="A508" s="41"/>
      <c r="B508" s="42"/>
      <c r="C508" s="43"/>
      <c r="D508" s="229" t="s">
        <v>191</v>
      </c>
      <c r="E508" s="43"/>
      <c r="F508" s="230" t="s">
        <v>13470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191</v>
      </c>
      <c r="AU508" s="20" t="s">
        <v>80</v>
      </c>
    </row>
    <row r="509" s="14" customFormat="1">
      <c r="A509" s="14"/>
      <c r="B509" s="245"/>
      <c r="C509" s="246"/>
      <c r="D509" s="236" t="s">
        <v>193</v>
      </c>
      <c r="E509" s="247" t="s">
        <v>19</v>
      </c>
      <c r="F509" s="248" t="s">
        <v>13471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193</v>
      </c>
      <c r="AU509" s="255" t="s">
        <v>80</v>
      </c>
      <c r="AV509" s="14" t="s">
        <v>80</v>
      </c>
      <c r="AW509" s="14" t="s">
        <v>195</v>
      </c>
      <c r="AX509" s="14" t="s">
        <v>71</v>
      </c>
      <c r="AY509" s="255" t="s">
        <v>182</v>
      </c>
    </row>
    <row r="510" s="2" customFormat="1" ht="44.25" customHeight="1">
      <c r="A510" s="41"/>
      <c r="B510" s="42"/>
      <c r="C510" s="216" t="s">
        <v>1400</v>
      </c>
      <c r="D510" s="216" t="s">
        <v>184</v>
      </c>
      <c r="E510" s="217" t="s">
        <v>13472</v>
      </c>
      <c r="F510" s="218" t="s">
        <v>13473</v>
      </c>
      <c r="G510" s="219" t="s">
        <v>425</v>
      </c>
      <c r="H510" s="220">
        <v>16</v>
      </c>
      <c r="I510" s="221"/>
      <c r="J510" s="222">
        <f>ROUND(I510*H510,2)</f>
        <v>0</v>
      </c>
      <c r="K510" s="218" t="s">
        <v>188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189</v>
      </c>
      <c r="AT510" s="227" t="s">
        <v>184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189</v>
      </c>
      <c r="BM510" s="227" t="s">
        <v>13474</v>
      </c>
    </row>
    <row r="511" s="2" customFormat="1">
      <c r="A511" s="41"/>
      <c r="B511" s="42"/>
      <c r="C511" s="43"/>
      <c r="D511" s="229" t="s">
        <v>191</v>
      </c>
      <c r="E511" s="43"/>
      <c r="F511" s="230" t="s">
        <v>13475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191</v>
      </c>
      <c r="AU511" s="20" t="s">
        <v>80</v>
      </c>
    </row>
    <row r="512" s="2" customFormat="1" ht="16.5" customHeight="1">
      <c r="A512" s="41"/>
      <c r="B512" s="42"/>
      <c r="C512" s="278" t="s">
        <v>1407</v>
      </c>
      <c r="D512" s="278" t="s">
        <v>296</v>
      </c>
      <c r="E512" s="279" t="s">
        <v>13476</v>
      </c>
      <c r="F512" s="280" t="s">
        <v>13477</v>
      </c>
      <c r="G512" s="281" t="s">
        <v>425</v>
      </c>
      <c r="H512" s="282">
        <v>4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0.025999999999999999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182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189</v>
      </c>
      <c r="BM512" s="227" t="s">
        <v>13478</v>
      </c>
    </row>
    <row r="513" s="13" customFormat="1">
      <c r="A513" s="13"/>
      <c r="B513" s="234"/>
      <c r="C513" s="235"/>
      <c r="D513" s="236" t="s">
        <v>193</v>
      </c>
      <c r="E513" s="237" t="s">
        <v>19</v>
      </c>
      <c r="F513" s="238" t="s">
        <v>13448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193</v>
      </c>
      <c r="AU513" s="244" t="s">
        <v>80</v>
      </c>
      <c r="AV513" s="13" t="s">
        <v>78</v>
      </c>
      <c r="AW513" s="13" t="s">
        <v>195</v>
      </c>
      <c r="AX513" s="13" t="s">
        <v>71</v>
      </c>
      <c r="AY513" s="244" t="s">
        <v>182</v>
      </c>
    </row>
    <row r="514" s="14" customFormat="1">
      <c r="A514" s="14"/>
      <c r="B514" s="245"/>
      <c r="C514" s="246"/>
      <c r="D514" s="236" t="s">
        <v>193</v>
      </c>
      <c r="E514" s="247" t="s">
        <v>19</v>
      </c>
      <c r="F514" s="248" t="s">
        <v>13449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193</v>
      </c>
      <c r="AU514" s="255" t="s">
        <v>80</v>
      </c>
      <c r="AV514" s="14" t="s">
        <v>80</v>
      </c>
      <c r="AW514" s="14" t="s">
        <v>195</v>
      </c>
      <c r="AX514" s="14" t="s">
        <v>71</v>
      </c>
      <c r="AY514" s="255" t="s">
        <v>182</v>
      </c>
    </row>
    <row r="515" s="14" customFormat="1">
      <c r="A515" s="14"/>
      <c r="B515" s="245"/>
      <c r="C515" s="246"/>
      <c r="D515" s="236" t="s">
        <v>193</v>
      </c>
      <c r="E515" s="247" t="s">
        <v>19</v>
      </c>
      <c r="F515" s="248" t="s">
        <v>13450</v>
      </c>
      <c r="G515" s="246"/>
      <c r="H515" s="249">
        <v>2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193</v>
      </c>
      <c r="AU515" s="255" t="s">
        <v>80</v>
      </c>
      <c r="AV515" s="14" t="s">
        <v>80</v>
      </c>
      <c r="AW515" s="14" t="s">
        <v>195</v>
      </c>
      <c r="AX515" s="14" t="s">
        <v>71</v>
      </c>
      <c r="AY515" s="255" t="s">
        <v>182</v>
      </c>
    </row>
    <row r="516" s="2" customFormat="1" ht="37.8" customHeight="1">
      <c r="A516" s="41"/>
      <c r="B516" s="42"/>
      <c r="C516" s="216" t="s">
        <v>1415</v>
      </c>
      <c r="D516" s="216" t="s">
        <v>184</v>
      </c>
      <c r="E516" s="217" t="s">
        <v>13479</v>
      </c>
      <c r="F516" s="218" t="s">
        <v>13480</v>
      </c>
      <c r="G516" s="219" t="s">
        <v>425</v>
      </c>
      <c r="H516" s="220">
        <v>16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0.32319999999999999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189</v>
      </c>
      <c r="AT516" s="227" t="s">
        <v>184</v>
      </c>
      <c r="AU516" s="227" t="s">
        <v>80</v>
      </c>
      <c r="AY516" s="20" t="s">
        <v>182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189</v>
      </c>
      <c r="BM516" s="227" t="s">
        <v>13481</v>
      </c>
    </row>
    <row r="517" s="14" customFormat="1">
      <c r="A517" s="14"/>
      <c r="B517" s="245"/>
      <c r="C517" s="246"/>
      <c r="D517" s="236" t="s">
        <v>193</v>
      </c>
      <c r="E517" s="247" t="s">
        <v>19</v>
      </c>
      <c r="F517" s="248" t="s">
        <v>13460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193</v>
      </c>
      <c r="AU517" s="255" t="s">
        <v>80</v>
      </c>
      <c r="AV517" s="14" t="s">
        <v>80</v>
      </c>
      <c r="AW517" s="14" t="s">
        <v>195</v>
      </c>
      <c r="AX517" s="14" t="s">
        <v>71</v>
      </c>
      <c r="AY517" s="255" t="s">
        <v>182</v>
      </c>
    </row>
    <row r="518" s="14" customFormat="1">
      <c r="A518" s="14"/>
      <c r="B518" s="245"/>
      <c r="C518" s="246"/>
      <c r="D518" s="236" t="s">
        <v>193</v>
      </c>
      <c r="E518" s="247" t="s">
        <v>19</v>
      </c>
      <c r="F518" s="248" t="s">
        <v>13461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193</v>
      </c>
      <c r="AU518" s="255" t="s">
        <v>80</v>
      </c>
      <c r="AV518" s="14" t="s">
        <v>80</v>
      </c>
      <c r="AW518" s="14" t="s">
        <v>195</v>
      </c>
      <c r="AX518" s="14" t="s">
        <v>71</v>
      </c>
      <c r="AY518" s="255" t="s">
        <v>182</v>
      </c>
    </row>
    <row r="519" s="14" customFormat="1">
      <c r="A519" s="14"/>
      <c r="B519" s="245"/>
      <c r="C519" s="246"/>
      <c r="D519" s="236" t="s">
        <v>193</v>
      </c>
      <c r="E519" s="247" t="s">
        <v>19</v>
      </c>
      <c r="F519" s="248" t="s">
        <v>13482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193</v>
      </c>
      <c r="AU519" s="255" t="s">
        <v>80</v>
      </c>
      <c r="AV519" s="14" t="s">
        <v>80</v>
      </c>
      <c r="AW519" s="14" t="s">
        <v>195</v>
      </c>
      <c r="AX519" s="14" t="s">
        <v>71</v>
      </c>
      <c r="AY519" s="255" t="s">
        <v>182</v>
      </c>
    </row>
    <row r="520" s="14" customFormat="1">
      <c r="A520" s="14"/>
      <c r="B520" s="245"/>
      <c r="C520" s="246"/>
      <c r="D520" s="236" t="s">
        <v>193</v>
      </c>
      <c r="E520" s="247" t="s">
        <v>19</v>
      </c>
      <c r="F520" s="248" t="s">
        <v>13483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193</v>
      </c>
      <c r="AU520" s="255" t="s">
        <v>80</v>
      </c>
      <c r="AV520" s="14" t="s">
        <v>80</v>
      </c>
      <c r="AW520" s="14" t="s">
        <v>195</v>
      </c>
      <c r="AX520" s="14" t="s">
        <v>71</v>
      </c>
      <c r="AY520" s="255" t="s">
        <v>182</v>
      </c>
    </row>
    <row r="521" s="2" customFormat="1" ht="44.25" customHeight="1">
      <c r="A521" s="41"/>
      <c r="B521" s="42"/>
      <c r="C521" s="216" t="s">
        <v>1424</v>
      </c>
      <c r="D521" s="216" t="s">
        <v>184</v>
      </c>
      <c r="E521" s="217" t="s">
        <v>13484</v>
      </c>
      <c r="F521" s="218" t="s">
        <v>13485</v>
      </c>
      <c r="G521" s="219" t="s">
        <v>425</v>
      </c>
      <c r="H521" s="220">
        <v>1</v>
      </c>
      <c r="I521" s="221"/>
      <c r="J521" s="222">
        <f>ROUND(I521*H521,2)</f>
        <v>0</v>
      </c>
      <c r="K521" s="218" t="s">
        <v>188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0.10661</v>
      </c>
      <c r="R521" s="225">
        <f>Q521*H521</f>
        <v>0.10661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189</v>
      </c>
      <c r="AT521" s="227" t="s">
        <v>184</v>
      </c>
      <c r="AU521" s="227" t="s">
        <v>80</v>
      </c>
      <c r="AY521" s="20" t="s">
        <v>182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189</v>
      </c>
      <c r="BM521" s="227" t="s">
        <v>13486</v>
      </c>
    </row>
    <row r="522" s="2" customFormat="1">
      <c r="A522" s="41"/>
      <c r="B522" s="42"/>
      <c r="C522" s="43"/>
      <c r="D522" s="229" t="s">
        <v>191</v>
      </c>
      <c r="E522" s="43"/>
      <c r="F522" s="230" t="s">
        <v>13487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191</v>
      </c>
      <c r="AU522" s="20" t="s">
        <v>80</v>
      </c>
    </row>
    <row r="523" s="14" customFormat="1">
      <c r="A523" s="14"/>
      <c r="B523" s="245"/>
      <c r="C523" s="246"/>
      <c r="D523" s="236" t="s">
        <v>193</v>
      </c>
      <c r="E523" s="247" t="s">
        <v>19</v>
      </c>
      <c r="F523" s="248" t="s">
        <v>13254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193</v>
      </c>
      <c r="AU523" s="255" t="s">
        <v>80</v>
      </c>
      <c r="AV523" s="14" t="s">
        <v>80</v>
      </c>
      <c r="AW523" s="14" t="s">
        <v>195</v>
      </c>
      <c r="AX523" s="14" t="s">
        <v>71</v>
      </c>
      <c r="AY523" s="255" t="s">
        <v>182</v>
      </c>
    </row>
    <row r="524" s="2" customFormat="1" ht="37.8" customHeight="1">
      <c r="A524" s="41"/>
      <c r="B524" s="42"/>
      <c r="C524" s="216" t="s">
        <v>1439</v>
      </c>
      <c r="D524" s="216" t="s">
        <v>184</v>
      </c>
      <c r="E524" s="217" t="s">
        <v>13488</v>
      </c>
      <c r="F524" s="218" t="s">
        <v>13489</v>
      </c>
      <c r="G524" s="219" t="s">
        <v>425</v>
      </c>
      <c r="H524" s="220">
        <v>1</v>
      </c>
      <c r="I524" s="221"/>
      <c r="J524" s="222">
        <f>ROUND(I524*H524,2)</f>
        <v>0</v>
      </c>
      <c r="K524" s="218" t="s">
        <v>188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0.10661</v>
      </c>
      <c r="R524" s="225">
        <f>Q524*H524</f>
        <v>0.10661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189</v>
      </c>
      <c r="AT524" s="227" t="s">
        <v>184</v>
      </c>
      <c r="AU524" s="227" t="s">
        <v>80</v>
      </c>
      <c r="AY524" s="20" t="s">
        <v>182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189</v>
      </c>
      <c r="BM524" s="227" t="s">
        <v>13490</v>
      </c>
    </row>
    <row r="525" s="2" customFormat="1">
      <c r="A525" s="41"/>
      <c r="B525" s="42"/>
      <c r="C525" s="43"/>
      <c r="D525" s="229" t="s">
        <v>191</v>
      </c>
      <c r="E525" s="43"/>
      <c r="F525" s="230" t="s">
        <v>13491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191</v>
      </c>
      <c r="AU525" s="20" t="s">
        <v>80</v>
      </c>
    </row>
    <row r="526" s="14" customFormat="1">
      <c r="A526" s="14"/>
      <c r="B526" s="245"/>
      <c r="C526" s="246"/>
      <c r="D526" s="236" t="s">
        <v>193</v>
      </c>
      <c r="E526" s="247" t="s">
        <v>19</v>
      </c>
      <c r="F526" s="248" t="s">
        <v>13492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193</v>
      </c>
      <c r="AU526" s="255" t="s">
        <v>80</v>
      </c>
      <c r="AV526" s="14" t="s">
        <v>80</v>
      </c>
      <c r="AW526" s="14" t="s">
        <v>195</v>
      </c>
      <c r="AX526" s="14" t="s">
        <v>71</v>
      </c>
      <c r="AY526" s="255" t="s">
        <v>182</v>
      </c>
    </row>
    <row r="527" s="2" customFormat="1" ht="44.25" customHeight="1">
      <c r="A527" s="41"/>
      <c r="B527" s="42"/>
      <c r="C527" s="216" t="s">
        <v>1454</v>
      </c>
      <c r="D527" s="216" t="s">
        <v>184</v>
      </c>
      <c r="E527" s="217" t="s">
        <v>13493</v>
      </c>
      <c r="F527" s="218" t="s">
        <v>13494</v>
      </c>
      <c r="G527" s="219" t="s">
        <v>425</v>
      </c>
      <c r="H527" s="220">
        <v>4</v>
      </c>
      <c r="I527" s="221"/>
      <c r="J527" s="222">
        <f>ROUND(I527*H527,2)</f>
        <v>0</v>
      </c>
      <c r="K527" s="218" t="s">
        <v>188</v>
      </c>
      <c r="L527" s="47"/>
      <c r="M527" s="223" t="s">
        <v>19</v>
      </c>
      <c r="N527" s="224" t="s">
        <v>42</v>
      </c>
      <c r="O527" s="87"/>
      <c r="P527" s="225">
        <f>O527*H527</f>
        <v>0</v>
      </c>
      <c r="Q527" s="225">
        <v>0.10833</v>
      </c>
      <c r="R527" s="225">
        <f>Q527*H527</f>
        <v>0.43331999999999998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189</v>
      </c>
      <c r="AT527" s="227" t="s">
        <v>184</v>
      </c>
      <c r="AU527" s="227" t="s">
        <v>80</v>
      </c>
      <c r="AY527" s="20" t="s">
        <v>182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189</v>
      </c>
      <c r="BM527" s="227" t="s">
        <v>13495</v>
      </c>
    </row>
    <row r="528" s="2" customFormat="1">
      <c r="A528" s="41"/>
      <c r="B528" s="42"/>
      <c r="C528" s="43"/>
      <c r="D528" s="229" t="s">
        <v>191</v>
      </c>
      <c r="E528" s="43"/>
      <c r="F528" s="230" t="s">
        <v>13496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191</v>
      </c>
      <c r="AU528" s="20" t="s">
        <v>80</v>
      </c>
    </row>
    <row r="529" s="14" customFormat="1">
      <c r="A529" s="14"/>
      <c r="B529" s="245"/>
      <c r="C529" s="246"/>
      <c r="D529" s="236" t="s">
        <v>193</v>
      </c>
      <c r="E529" s="247" t="s">
        <v>19</v>
      </c>
      <c r="F529" s="248" t="s">
        <v>13497</v>
      </c>
      <c r="G529" s="246"/>
      <c r="H529" s="249">
        <v>4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193</v>
      </c>
      <c r="AU529" s="255" t="s">
        <v>80</v>
      </c>
      <c r="AV529" s="14" t="s">
        <v>80</v>
      </c>
      <c r="AW529" s="14" t="s">
        <v>195</v>
      </c>
      <c r="AX529" s="14" t="s">
        <v>71</v>
      </c>
      <c r="AY529" s="255" t="s">
        <v>182</v>
      </c>
    </row>
    <row r="530" s="2" customFormat="1" ht="37.8" customHeight="1">
      <c r="A530" s="41"/>
      <c r="B530" s="42"/>
      <c r="C530" s="216" t="s">
        <v>1460</v>
      </c>
      <c r="D530" s="216" t="s">
        <v>184</v>
      </c>
      <c r="E530" s="217" t="s">
        <v>13498</v>
      </c>
      <c r="F530" s="218" t="s">
        <v>13499</v>
      </c>
      <c r="G530" s="219" t="s">
        <v>425</v>
      </c>
      <c r="H530" s="220">
        <v>5</v>
      </c>
      <c r="I530" s="221"/>
      <c r="J530" s="222">
        <f>ROUND(I530*H530,2)</f>
        <v>0</v>
      </c>
      <c r="K530" s="218" t="s">
        <v>188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0.024240000000000001</v>
      </c>
      <c r="R530" s="225">
        <f>Q530*H530</f>
        <v>0.1212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189</v>
      </c>
      <c r="AT530" s="227" t="s">
        <v>184</v>
      </c>
      <c r="AU530" s="227" t="s">
        <v>80</v>
      </c>
      <c r="AY530" s="20" t="s">
        <v>182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189</v>
      </c>
      <c r="BM530" s="227" t="s">
        <v>13500</v>
      </c>
    </row>
    <row r="531" s="2" customFormat="1">
      <c r="A531" s="41"/>
      <c r="B531" s="42"/>
      <c r="C531" s="43"/>
      <c r="D531" s="229" t="s">
        <v>191</v>
      </c>
      <c r="E531" s="43"/>
      <c r="F531" s="230" t="s">
        <v>13501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191</v>
      </c>
      <c r="AU531" s="20" t="s">
        <v>80</v>
      </c>
    </row>
    <row r="532" s="14" customFormat="1">
      <c r="A532" s="14"/>
      <c r="B532" s="245"/>
      <c r="C532" s="246"/>
      <c r="D532" s="236" t="s">
        <v>193</v>
      </c>
      <c r="E532" s="247" t="s">
        <v>19</v>
      </c>
      <c r="F532" s="248" t="s">
        <v>13502</v>
      </c>
      <c r="G532" s="246"/>
      <c r="H532" s="249">
        <v>5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193</v>
      </c>
      <c r="AU532" s="255" t="s">
        <v>80</v>
      </c>
      <c r="AV532" s="14" t="s">
        <v>80</v>
      </c>
      <c r="AW532" s="14" t="s">
        <v>195</v>
      </c>
      <c r="AX532" s="14" t="s">
        <v>71</v>
      </c>
      <c r="AY532" s="255" t="s">
        <v>182</v>
      </c>
    </row>
    <row r="533" s="2" customFormat="1" ht="37.8" customHeight="1">
      <c r="A533" s="41"/>
      <c r="B533" s="42"/>
      <c r="C533" s="216" t="s">
        <v>1472</v>
      </c>
      <c r="D533" s="216" t="s">
        <v>184</v>
      </c>
      <c r="E533" s="217" t="s">
        <v>13503</v>
      </c>
      <c r="F533" s="218" t="s">
        <v>13504</v>
      </c>
      <c r="G533" s="219" t="s">
        <v>425</v>
      </c>
      <c r="H533" s="220">
        <v>1</v>
      </c>
      <c r="I533" s="221"/>
      <c r="J533" s="222">
        <f>ROUND(I533*H533,2)</f>
        <v>0</v>
      </c>
      <c r="K533" s="218" t="s">
        <v>188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0.072480000000000003</v>
      </c>
      <c r="R533" s="225">
        <f>Q533*H533</f>
        <v>0.072480000000000003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189</v>
      </c>
      <c r="AT533" s="227" t="s">
        <v>184</v>
      </c>
      <c r="AU533" s="227" t="s">
        <v>80</v>
      </c>
      <c r="AY533" s="20" t="s">
        <v>182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189</v>
      </c>
      <c r="BM533" s="227" t="s">
        <v>13505</v>
      </c>
    </row>
    <row r="534" s="2" customFormat="1">
      <c r="A534" s="41"/>
      <c r="B534" s="42"/>
      <c r="C534" s="43"/>
      <c r="D534" s="229" t="s">
        <v>191</v>
      </c>
      <c r="E534" s="43"/>
      <c r="F534" s="230" t="s">
        <v>13506</v>
      </c>
      <c r="G534" s="43"/>
      <c r="H534" s="43"/>
      <c r="I534" s="231"/>
      <c r="J534" s="43"/>
      <c r="K534" s="43"/>
      <c r="L534" s="47"/>
      <c r="M534" s="232"/>
      <c r="N534" s="233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191</v>
      </c>
      <c r="AU534" s="20" t="s">
        <v>80</v>
      </c>
    </row>
    <row r="535" s="14" customFormat="1">
      <c r="A535" s="14"/>
      <c r="B535" s="245"/>
      <c r="C535" s="246"/>
      <c r="D535" s="236" t="s">
        <v>193</v>
      </c>
      <c r="E535" s="247" t="s">
        <v>19</v>
      </c>
      <c r="F535" s="248" t="s">
        <v>13492</v>
      </c>
      <c r="G535" s="246"/>
      <c r="H535" s="249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193</v>
      </c>
      <c r="AU535" s="255" t="s">
        <v>80</v>
      </c>
      <c r="AV535" s="14" t="s">
        <v>80</v>
      </c>
      <c r="AW535" s="14" t="s">
        <v>195</v>
      </c>
      <c r="AX535" s="14" t="s">
        <v>71</v>
      </c>
      <c r="AY535" s="255" t="s">
        <v>182</v>
      </c>
    </row>
    <row r="536" s="2" customFormat="1" ht="37.8" customHeight="1">
      <c r="A536" s="41"/>
      <c r="B536" s="42"/>
      <c r="C536" s="216" t="s">
        <v>1485</v>
      </c>
      <c r="D536" s="216" t="s">
        <v>184</v>
      </c>
      <c r="E536" s="217" t="s">
        <v>13507</v>
      </c>
      <c r="F536" s="218" t="s">
        <v>13508</v>
      </c>
      <c r="G536" s="219" t="s">
        <v>425</v>
      </c>
      <c r="H536" s="220">
        <v>6</v>
      </c>
      <c r="I536" s="221"/>
      <c r="J536" s="222">
        <f>ROUND(I536*H536,2)</f>
        <v>0</v>
      </c>
      <c r="K536" s="218" t="s">
        <v>188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189</v>
      </c>
      <c r="AT536" s="227" t="s">
        <v>184</v>
      </c>
      <c r="AU536" s="227" t="s">
        <v>80</v>
      </c>
      <c r="AY536" s="20" t="s">
        <v>182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189</v>
      </c>
      <c r="BM536" s="227" t="s">
        <v>13509</v>
      </c>
    </row>
    <row r="537" s="2" customFormat="1">
      <c r="A537" s="41"/>
      <c r="B537" s="42"/>
      <c r="C537" s="43"/>
      <c r="D537" s="229" t="s">
        <v>191</v>
      </c>
      <c r="E537" s="43"/>
      <c r="F537" s="230" t="s">
        <v>13510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191</v>
      </c>
      <c r="AU537" s="20" t="s">
        <v>80</v>
      </c>
    </row>
    <row r="538" s="2" customFormat="1" ht="37.8" customHeight="1">
      <c r="A538" s="41"/>
      <c r="B538" s="42"/>
      <c r="C538" s="216" t="s">
        <v>1541</v>
      </c>
      <c r="D538" s="216" t="s">
        <v>184</v>
      </c>
      <c r="E538" s="217" t="s">
        <v>13511</v>
      </c>
      <c r="F538" s="218" t="s">
        <v>13512</v>
      </c>
      <c r="G538" s="219" t="s">
        <v>425</v>
      </c>
      <c r="H538" s="220">
        <v>4</v>
      </c>
      <c r="I538" s="221"/>
      <c r="J538" s="222">
        <f>ROUND(I538*H538,2)</f>
        <v>0</v>
      </c>
      <c r="K538" s="218" t="s">
        <v>188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0.092920000000000003</v>
      </c>
      <c r="R538" s="225">
        <f>Q538*H538</f>
        <v>0.37168000000000001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189</v>
      </c>
      <c r="AT538" s="227" t="s">
        <v>184</v>
      </c>
      <c r="AU538" s="227" t="s">
        <v>80</v>
      </c>
      <c r="AY538" s="20" t="s">
        <v>182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189</v>
      </c>
      <c r="BM538" s="227" t="s">
        <v>13513</v>
      </c>
    </row>
    <row r="539" s="2" customFormat="1">
      <c r="A539" s="41"/>
      <c r="B539" s="42"/>
      <c r="C539" s="43"/>
      <c r="D539" s="229" t="s">
        <v>191</v>
      </c>
      <c r="E539" s="43"/>
      <c r="F539" s="230" t="s">
        <v>13514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191</v>
      </c>
      <c r="AU539" s="20" t="s">
        <v>80</v>
      </c>
    </row>
    <row r="540" s="2" customFormat="1" ht="37.8" customHeight="1">
      <c r="A540" s="41"/>
      <c r="B540" s="42"/>
      <c r="C540" s="216" t="s">
        <v>1584</v>
      </c>
      <c r="D540" s="216" t="s">
        <v>184</v>
      </c>
      <c r="E540" s="217" t="s">
        <v>13515</v>
      </c>
      <c r="F540" s="218" t="s">
        <v>13516</v>
      </c>
      <c r="G540" s="219" t="s">
        <v>425</v>
      </c>
      <c r="H540" s="220">
        <v>6</v>
      </c>
      <c r="I540" s="221"/>
      <c r="J540" s="222">
        <f>ROUND(I540*H540,2)</f>
        <v>0</v>
      </c>
      <c r="K540" s="218" t="s">
        <v>188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0.21007999999999999</v>
      </c>
      <c r="R540" s="225">
        <f>Q540*H540</f>
        <v>1.2604799999999998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189</v>
      </c>
      <c r="AT540" s="227" t="s">
        <v>184</v>
      </c>
      <c r="AU540" s="227" t="s">
        <v>80</v>
      </c>
      <c r="AY540" s="20" t="s">
        <v>182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189</v>
      </c>
      <c r="BM540" s="227" t="s">
        <v>13517</v>
      </c>
    </row>
    <row r="541" s="2" customFormat="1">
      <c r="A541" s="41"/>
      <c r="B541" s="42"/>
      <c r="C541" s="43"/>
      <c r="D541" s="229" t="s">
        <v>191</v>
      </c>
      <c r="E541" s="43"/>
      <c r="F541" s="230" t="s">
        <v>13518</v>
      </c>
      <c r="G541" s="43"/>
      <c r="H541" s="43"/>
      <c r="I541" s="231"/>
      <c r="J541" s="43"/>
      <c r="K541" s="43"/>
      <c r="L541" s="47"/>
      <c r="M541" s="232"/>
      <c r="N541" s="233"/>
      <c r="O541" s="87"/>
      <c r="P541" s="87"/>
      <c r="Q541" s="87"/>
      <c r="R541" s="87"/>
      <c r="S541" s="87"/>
      <c r="T541" s="88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T541" s="20" t="s">
        <v>191</v>
      </c>
      <c r="AU541" s="20" t="s">
        <v>80</v>
      </c>
    </row>
    <row r="542" s="14" customFormat="1">
      <c r="A542" s="14"/>
      <c r="B542" s="245"/>
      <c r="C542" s="246"/>
      <c r="D542" s="236" t="s">
        <v>193</v>
      </c>
      <c r="E542" s="247" t="s">
        <v>19</v>
      </c>
      <c r="F542" s="248" t="s">
        <v>13519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193</v>
      </c>
      <c r="AU542" s="255" t="s">
        <v>80</v>
      </c>
      <c r="AV542" s="14" t="s">
        <v>80</v>
      </c>
      <c r="AW542" s="14" t="s">
        <v>195</v>
      </c>
      <c r="AX542" s="14" t="s">
        <v>71</v>
      </c>
      <c r="AY542" s="255" t="s">
        <v>182</v>
      </c>
    </row>
    <row r="543" s="2" customFormat="1" ht="16.5" customHeight="1">
      <c r="A543" s="41"/>
      <c r="B543" s="42"/>
      <c r="C543" s="216" t="s">
        <v>1597</v>
      </c>
      <c r="D543" s="216" t="s">
        <v>184</v>
      </c>
      <c r="E543" s="217" t="s">
        <v>13520</v>
      </c>
      <c r="F543" s="218" t="s">
        <v>13521</v>
      </c>
      <c r="G543" s="219" t="s">
        <v>425</v>
      </c>
      <c r="H543" s="220">
        <v>2</v>
      </c>
      <c r="I543" s="221"/>
      <c r="J543" s="222">
        <f>ROUND(I543*H543,2)</f>
        <v>0</v>
      </c>
      <c r="K543" s="218" t="s">
        <v>19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</v>
      </c>
      <c r="R543" s="225">
        <f>Q543*H543</f>
        <v>0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189</v>
      </c>
      <c r="AT543" s="227" t="s">
        <v>184</v>
      </c>
      <c r="AU543" s="227" t="s">
        <v>80</v>
      </c>
      <c r="AY543" s="20" t="s">
        <v>182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189</v>
      </c>
      <c r="BM543" s="227" t="s">
        <v>13522</v>
      </c>
    </row>
    <row r="544" s="14" customFormat="1">
      <c r="A544" s="14"/>
      <c r="B544" s="245"/>
      <c r="C544" s="246"/>
      <c r="D544" s="236" t="s">
        <v>193</v>
      </c>
      <c r="E544" s="247" t="s">
        <v>19</v>
      </c>
      <c r="F544" s="248" t="s">
        <v>13523</v>
      </c>
      <c r="G544" s="246"/>
      <c r="H544" s="249">
        <v>2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193</v>
      </c>
      <c r="AU544" s="255" t="s">
        <v>80</v>
      </c>
      <c r="AV544" s="14" t="s">
        <v>80</v>
      </c>
      <c r="AW544" s="14" t="s">
        <v>195</v>
      </c>
      <c r="AX544" s="14" t="s">
        <v>71</v>
      </c>
      <c r="AY544" s="255" t="s">
        <v>182</v>
      </c>
    </row>
    <row r="545" s="2" customFormat="1" ht="16.5" customHeight="1">
      <c r="A545" s="41"/>
      <c r="B545" s="42"/>
      <c r="C545" s="278" t="s">
        <v>1603</v>
      </c>
      <c r="D545" s="278" t="s">
        <v>296</v>
      </c>
      <c r="E545" s="279" t="s">
        <v>13524</v>
      </c>
      <c r="F545" s="280" t="s">
        <v>13525</v>
      </c>
      <c r="G545" s="281" t="s">
        <v>425</v>
      </c>
      <c r="H545" s="282">
        <v>2</v>
      </c>
      <c r="I545" s="283"/>
      <c r="J545" s="284">
        <f>ROUND(I545*H545,2)</f>
        <v>0</v>
      </c>
      <c r="K545" s="280" t="s">
        <v>19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</v>
      </c>
      <c r="R545" s="225">
        <f>Q545*H545</f>
        <v>0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253</v>
      </c>
      <c r="AT545" s="227" t="s">
        <v>296</v>
      </c>
      <c r="AU545" s="227" t="s">
        <v>80</v>
      </c>
      <c r="AY545" s="20" t="s">
        <v>182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189</v>
      </c>
      <c r="BM545" s="227" t="s">
        <v>13526</v>
      </c>
    </row>
    <row r="546" s="2" customFormat="1" ht="16.5" customHeight="1">
      <c r="A546" s="41"/>
      <c r="B546" s="42"/>
      <c r="C546" s="278" t="s">
        <v>1615</v>
      </c>
      <c r="D546" s="278" t="s">
        <v>296</v>
      </c>
      <c r="E546" s="279" t="s">
        <v>13527</v>
      </c>
      <c r="F546" s="280" t="s">
        <v>13528</v>
      </c>
      <c r="G546" s="281" t="s">
        <v>425</v>
      </c>
      <c r="H546" s="282">
        <v>2</v>
      </c>
      <c r="I546" s="283"/>
      <c r="J546" s="284">
        <f>ROUND(I546*H546,2)</f>
        <v>0</v>
      </c>
      <c r="K546" s="280" t="s">
        <v>188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0.00089999999999999998</v>
      </c>
      <c r="R546" s="225">
        <f>Q546*H546</f>
        <v>0.0018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182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189</v>
      </c>
      <c r="BM546" s="227" t="s">
        <v>13529</v>
      </c>
    </row>
    <row r="547" s="14" customFormat="1">
      <c r="A547" s="14"/>
      <c r="B547" s="245"/>
      <c r="C547" s="246"/>
      <c r="D547" s="236" t="s">
        <v>193</v>
      </c>
      <c r="E547" s="247" t="s">
        <v>19</v>
      </c>
      <c r="F547" s="248" t="s">
        <v>13523</v>
      </c>
      <c r="G547" s="246"/>
      <c r="H547" s="249">
        <v>2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193</v>
      </c>
      <c r="AU547" s="255" t="s">
        <v>80</v>
      </c>
      <c r="AV547" s="14" t="s">
        <v>80</v>
      </c>
      <c r="AW547" s="14" t="s">
        <v>195</v>
      </c>
      <c r="AX547" s="14" t="s">
        <v>71</v>
      </c>
      <c r="AY547" s="255" t="s">
        <v>182</v>
      </c>
    </row>
    <row r="548" s="2" customFormat="1" ht="49.05" customHeight="1">
      <c r="A548" s="41"/>
      <c r="B548" s="42"/>
      <c r="C548" s="216" t="s">
        <v>1621</v>
      </c>
      <c r="D548" s="216" t="s">
        <v>184</v>
      </c>
      <c r="E548" s="217" t="s">
        <v>13530</v>
      </c>
      <c r="F548" s="218" t="s">
        <v>13531</v>
      </c>
      <c r="G548" s="219" t="s">
        <v>187</v>
      </c>
      <c r="H548" s="220">
        <v>40.289999999999999</v>
      </c>
      <c r="I548" s="221"/>
      <c r="J548" s="222">
        <f>ROUND(I548*H548,2)</f>
        <v>0</v>
      </c>
      <c r="K548" s="218" t="s">
        <v>188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0.05978</v>
      </c>
      <c r="R548" s="225">
        <f>Q548*H548</f>
        <v>2.4085361999999999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189</v>
      </c>
      <c r="AT548" s="227" t="s">
        <v>184</v>
      </c>
      <c r="AU548" s="227" t="s">
        <v>80</v>
      </c>
      <c r="AY548" s="20" t="s">
        <v>182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189</v>
      </c>
      <c r="BM548" s="227" t="s">
        <v>13532</v>
      </c>
    </row>
    <row r="549" s="2" customFormat="1">
      <c r="A549" s="41"/>
      <c r="B549" s="42"/>
      <c r="C549" s="43"/>
      <c r="D549" s="229" t="s">
        <v>191</v>
      </c>
      <c r="E549" s="43"/>
      <c r="F549" s="230" t="s">
        <v>13533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191</v>
      </c>
      <c r="AU549" s="20" t="s">
        <v>80</v>
      </c>
    </row>
    <row r="550" s="2" customFormat="1">
      <c r="A550" s="41"/>
      <c r="B550" s="42"/>
      <c r="C550" s="43"/>
      <c r="D550" s="236" t="s">
        <v>1123</v>
      </c>
      <c r="E550" s="43"/>
      <c r="F550" s="288" t="s">
        <v>13534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1123</v>
      </c>
      <c r="AU550" s="20" t="s">
        <v>80</v>
      </c>
    </row>
    <row r="551" s="14" customFormat="1">
      <c r="A551" s="14"/>
      <c r="B551" s="245"/>
      <c r="C551" s="246"/>
      <c r="D551" s="236" t="s">
        <v>193</v>
      </c>
      <c r="E551" s="247" t="s">
        <v>19</v>
      </c>
      <c r="F551" s="248" t="s">
        <v>13535</v>
      </c>
      <c r="G551" s="246"/>
      <c r="H551" s="249">
        <v>40.289999999999999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193</v>
      </c>
      <c r="AU551" s="255" t="s">
        <v>80</v>
      </c>
      <c r="AV551" s="14" t="s">
        <v>80</v>
      </c>
      <c r="AW551" s="14" t="s">
        <v>195</v>
      </c>
      <c r="AX551" s="14" t="s">
        <v>71</v>
      </c>
      <c r="AY551" s="255" t="s">
        <v>182</v>
      </c>
    </row>
    <row r="552" s="2" customFormat="1" ht="49.05" customHeight="1">
      <c r="A552" s="41"/>
      <c r="B552" s="42"/>
      <c r="C552" s="216" t="s">
        <v>1627</v>
      </c>
      <c r="D552" s="216" t="s">
        <v>184</v>
      </c>
      <c r="E552" s="217" t="s">
        <v>13536</v>
      </c>
      <c r="F552" s="218" t="s">
        <v>13537</v>
      </c>
      <c r="G552" s="219" t="s">
        <v>187</v>
      </c>
      <c r="H552" s="220">
        <v>7.4500000000000002</v>
      </c>
      <c r="I552" s="221"/>
      <c r="J552" s="222">
        <f>ROUND(I552*H552,2)</f>
        <v>0</v>
      </c>
      <c r="K552" s="218" t="s">
        <v>188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0.094799999999999995</v>
      </c>
      <c r="R552" s="225">
        <f>Q552*H552</f>
        <v>0.70626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189</v>
      </c>
      <c r="AT552" s="227" t="s">
        <v>184</v>
      </c>
      <c r="AU552" s="227" t="s">
        <v>80</v>
      </c>
      <c r="AY552" s="20" t="s">
        <v>182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189</v>
      </c>
      <c r="BM552" s="227" t="s">
        <v>13538</v>
      </c>
    </row>
    <row r="553" s="2" customFormat="1">
      <c r="A553" s="41"/>
      <c r="B553" s="42"/>
      <c r="C553" s="43"/>
      <c r="D553" s="229" t="s">
        <v>191</v>
      </c>
      <c r="E553" s="43"/>
      <c r="F553" s="230" t="s">
        <v>13539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191</v>
      </c>
      <c r="AU553" s="20" t="s">
        <v>80</v>
      </c>
    </row>
    <row r="554" s="2" customFormat="1">
      <c r="A554" s="41"/>
      <c r="B554" s="42"/>
      <c r="C554" s="43"/>
      <c r="D554" s="236" t="s">
        <v>1123</v>
      </c>
      <c r="E554" s="43"/>
      <c r="F554" s="288" t="s">
        <v>13534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1123</v>
      </c>
      <c r="AU554" s="20" t="s">
        <v>80</v>
      </c>
    </row>
    <row r="555" s="14" customFormat="1">
      <c r="A555" s="14"/>
      <c r="B555" s="245"/>
      <c r="C555" s="246"/>
      <c r="D555" s="236" t="s">
        <v>193</v>
      </c>
      <c r="E555" s="247" t="s">
        <v>19</v>
      </c>
      <c r="F555" s="248" t="s">
        <v>13540</v>
      </c>
      <c r="G555" s="246"/>
      <c r="H555" s="249">
        <v>7.4500000000000002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193</v>
      </c>
      <c r="AU555" s="255" t="s">
        <v>80</v>
      </c>
      <c r="AV555" s="14" t="s">
        <v>80</v>
      </c>
      <c r="AW555" s="14" t="s">
        <v>195</v>
      </c>
      <c r="AX555" s="14" t="s">
        <v>71</v>
      </c>
      <c r="AY555" s="255" t="s">
        <v>182</v>
      </c>
    </row>
    <row r="556" s="2" customFormat="1" ht="49.05" customHeight="1">
      <c r="A556" s="41"/>
      <c r="B556" s="42"/>
      <c r="C556" s="216" t="s">
        <v>1634</v>
      </c>
      <c r="D556" s="216" t="s">
        <v>184</v>
      </c>
      <c r="E556" s="217" t="s">
        <v>13541</v>
      </c>
      <c r="F556" s="218" t="s">
        <v>13542</v>
      </c>
      <c r="G556" s="219" t="s">
        <v>187</v>
      </c>
      <c r="H556" s="220">
        <v>16.559999999999999</v>
      </c>
      <c r="I556" s="221"/>
      <c r="J556" s="222">
        <f>ROUND(I556*H556,2)</f>
        <v>0</v>
      </c>
      <c r="K556" s="218" t="s">
        <v>188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0.073510000000000006</v>
      </c>
      <c r="R556" s="225">
        <f>Q556*H556</f>
        <v>1.2173255999999999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189</v>
      </c>
      <c r="AT556" s="227" t="s">
        <v>184</v>
      </c>
      <c r="AU556" s="227" t="s">
        <v>80</v>
      </c>
      <c r="AY556" s="20" t="s">
        <v>182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189</v>
      </c>
      <c r="BM556" s="227" t="s">
        <v>13543</v>
      </c>
    </row>
    <row r="557" s="2" customFormat="1">
      <c r="A557" s="41"/>
      <c r="B557" s="42"/>
      <c r="C557" s="43"/>
      <c r="D557" s="229" t="s">
        <v>191</v>
      </c>
      <c r="E557" s="43"/>
      <c r="F557" s="230" t="s">
        <v>13544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191</v>
      </c>
      <c r="AU557" s="20" t="s">
        <v>80</v>
      </c>
    </row>
    <row r="558" s="2" customFormat="1">
      <c r="A558" s="41"/>
      <c r="B558" s="42"/>
      <c r="C558" s="43"/>
      <c r="D558" s="236" t="s">
        <v>1123</v>
      </c>
      <c r="E558" s="43"/>
      <c r="F558" s="288" t="s">
        <v>13534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1123</v>
      </c>
      <c r="AU558" s="20" t="s">
        <v>80</v>
      </c>
    </row>
    <row r="559" s="14" customFormat="1">
      <c r="A559" s="14"/>
      <c r="B559" s="245"/>
      <c r="C559" s="246"/>
      <c r="D559" s="236" t="s">
        <v>193</v>
      </c>
      <c r="E559" s="247" t="s">
        <v>19</v>
      </c>
      <c r="F559" s="248" t="s">
        <v>13545</v>
      </c>
      <c r="G559" s="246"/>
      <c r="H559" s="249">
        <v>16.559999999999999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5" t="s">
        <v>193</v>
      </c>
      <c r="AU559" s="255" t="s">
        <v>80</v>
      </c>
      <c r="AV559" s="14" t="s">
        <v>80</v>
      </c>
      <c r="AW559" s="14" t="s">
        <v>195</v>
      </c>
      <c r="AX559" s="14" t="s">
        <v>71</v>
      </c>
      <c r="AY559" s="255" t="s">
        <v>182</v>
      </c>
    </row>
    <row r="560" s="2" customFormat="1" ht="44.25" customHeight="1">
      <c r="A560" s="41"/>
      <c r="B560" s="42"/>
      <c r="C560" s="216" t="s">
        <v>1648</v>
      </c>
      <c r="D560" s="216" t="s">
        <v>184</v>
      </c>
      <c r="E560" s="217" t="s">
        <v>13546</v>
      </c>
      <c r="F560" s="218" t="s">
        <v>13547</v>
      </c>
      <c r="G560" s="219" t="s">
        <v>425</v>
      </c>
      <c r="H560" s="220">
        <v>5</v>
      </c>
      <c r="I560" s="221"/>
      <c r="J560" s="222">
        <f>ROUND(I560*H560,2)</f>
        <v>0</v>
      </c>
      <c r="K560" s="218" t="s">
        <v>188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0.058500000000000003</v>
      </c>
      <c r="R560" s="225">
        <f>Q560*H560</f>
        <v>0.29250000000000004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189</v>
      </c>
      <c r="AT560" s="227" t="s">
        <v>184</v>
      </c>
      <c r="AU560" s="227" t="s">
        <v>80</v>
      </c>
      <c r="AY560" s="20" t="s">
        <v>182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189</v>
      </c>
      <c r="BM560" s="227" t="s">
        <v>13548</v>
      </c>
    </row>
    <row r="561" s="2" customFormat="1">
      <c r="A561" s="41"/>
      <c r="B561" s="42"/>
      <c r="C561" s="43"/>
      <c r="D561" s="229" t="s">
        <v>191</v>
      </c>
      <c r="E561" s="43"/>
      <c r="F561" s="230" t="s">
        <v>13549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191</v>
      </c>
      <c r="AU561" s="20" t="s">
        <v>80</v>
      </c>
    </row>
    <row r="562" s="14" customFormat="1">
      <c r="A562" s="14"/>
      <c r="B562" s="245"/>
      <c r="C562" s="246"/>
      <c r="D562" s="236" t="s">
        <v>193</v>
      </c>
      <c r="E562" s="247" t="s">
        <v>19</v>
      </c>
      <c r="F562" s="248" t="s">
        <v>13550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193</v>
      </c>
      <c r="AU562" s="255" t="s">
        <v>80</v>
      </c>
      <c r="AV562" s="14" t="s">
        <v>80</v>
      </c>
      <c r="AW562" s="14" t="s">
        <v>195</v>
      </c>
      <c r="AX562" s="14" t="s">
        <v>71</v>
      </c>
      <c r="AY562" s="255" t="s">
        <v>182</v>
      </c>
    </row>
    <row r="563" s="2" customFormat="1" ht="44.25" customHeight="1">
      <c r="A563" s="41"/>
      <c r="B563" s="42"/>
      <c r="C563" s="216" t="s">
        <v>1654</v>
      </c>
      <c r="D563" s="216" t="s">
        <v>184</v>
      </c>
      <c r="E563" s="217" t="s">
        <v>13551</v>
      </c>
      <c r="F563" s="218" t="s">
        <v>13552</v>
      </c>
      <c r="G563" s="219" t="s">
        <v>425</v>
      </c>
      <c r="H563" s="220">
        <v>6</v>
      </c>
      <c r="I563" s="221"/>
      <c r="J563" s="222">
        <f>ROUND(I563*H563,2)</f>
        <v>0</v>
      </c>
      <c r="K563" s="218" t="s">
        <v>188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0.0935</v>
      </c>
      <c r="R563" s="225">
        <f>Q563*H563</f>
        <v>0.56099999999999994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189</v>
      </c>
      <c r="AT563" s="227" t="s">
        <v>184</v>
      </c>
      <c r="AU563" s="227" t="s">
        <v>80</v>
      </c>
      <c r="AY563" s="20" t="s">
        <v>182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189</v>
      </c>
      <c r="BM563" s="227" t="s">
        <v>13553</v>
      </c>
    </row>
    <row r="564" s="2" customFormat="1">
      <c r="A564" s="41"/>
      <c r="B564" s="42"/>
      <c r="C564" s="43"/>
      <c r="D564" s="229" t="s">
        <v>191</v>
      </c>
      <c r="E564" s="43"/>
      <c r="F564" s="230" t="s">
        <v>13554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191</v>
      </c>
      <c r="AU564" s="20" t="s">
        <v>80</v>
      </c>
    </row>
    <row r="565" s="14" customFormat="1">
      <c r="A565" s="14"/>
      <c r="B565" s="245"/>
      <c r="C565" s="246"/>
      <c r="D565" s="236" t="s">
        <v>193</v>
      </c>
      <c r="E565" s="247" t="s">
        <v>19</v>
      </c>
      <c r="F565" s="248" t="s">
        <v>13555</v>
      </c>
      <c r="G565" s="246"/>
      <c r="H565" s="249">
        <v>6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193</v>
      </c>
      <c r="AU565" s="255" t="s">
        <v>80</v>
      </c>
      <c r="AV565" s="14" t="s">
        <v>80</v>
      </c>
      <c r="AW565" s="14" t="s">
        <v>195</v>
      </c>
      <c r="AX565" s="14" t="s">
        <v>71</v>
      </c>
      <c r="AY565" s="255" t="s">
        <v>182</v>
      </c>
    </row>
    <row r="566" s="2" customFormat="1" ht="24.15" customHeight="1">
      <c r="A566" s="41"/>
      <c r="B566" s="42"/>
      <c r="C566" s="216" t="s">
        <v>1660</v>
      </c>
      <c r="D566" s="216" t="s">
        <v>184</v>
      </c>
      <c r="E566" s="217" t="s">
        <v>13556</v>
      </c>
      <c r="F566" s="218" t="s">
        <v>13557</v>
      </c>
      <c r="G566" s="219" t="s">
        <v>425</v>
      </c>
      <c r="H566" s="220">
        <v>1</v>
      </c>
      <c r="I566" s="221"/>
      <c r="J566" s="222">
        <f>ROUND(I566*H566,2)</f>
        <v>0</v>
      </c>
      <c r="K566" s="218" t="s">
        <v>188</v>
      </c>
      <c r="L566" s="47"/>
      <c r="M566" s="223" t="s">
        <v>19</v>
      </c>
      <c r="N566" s="224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0.050000000000000003</v>
      </c>
      <c r="T566" s="226">
        <f>S566*H566</f>
        <v>0.050000000000000003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189</v>
      </c>
      <c r="AT566" s="227" t="s">
        <v>184</v>
      </c>
      <c r="AU566" s="227" t="s">
        <v>80</v>
      </c>
      <c r="AY566" s="20" t="s">
        <v>182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189</v>
      </c>
      <c r="BM566" s="227" t="s">
        <v>13558</v>
      </c>
    </row>
    <row r="567" s="2" customFormat="1">
      <c r="A567" s="41"/>
      <c r="B567" s="42"/>
      <c r="C567" s="43"/>
      <c r="D567" s="229" t="s">
        <v>191</v>
      </c>
      <c r="E567" s="43"/>
      <c r="F567" s="230" t="s">
        <v>13559</v>
      </c>
      <c r="G567" s="43"/>
      <c r="H567" s="43"/>
      <c r="I567" s="231"/>
      <c r="J567" s="43"/>
      <c r="K567" s="43"/>
      <c r="L567" s="47"/>
      <c r="M567" s="232"/>
      <c r="N567" s="233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191</v>
      </c>
      <c r="AU567" s="20" t="s">
        <v>80</v>
      </c>
    </row>
    <row r="568" s="14" customFormat="1">
      <c r="A568" s="14"/>
      <c r="B568" s="245"/>
      <c r="C568" s="246"/>
      <c r="D568" s="236" t="s">
        <v>193</v>
      </c>
      <c r="E568" s="247" t="s">
        <v>19</v>
      </c>
      <c r="F568" s="248" t="s">
        <v>13560</v>
      </c>
      <c r="G568" s="246"/>
      <c r="H568" s="249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193</v>
      </c>
      <c r="AU568" s="255" t="s">
        <v>80</v>
      </c>
      <c r="AV568" s="14" t="s">
        <v>80</v>
      </c>
      <c r="AW568" s="14" t="s">
        <v>195</v>
      </c>
      <c r="AX568" s="14" t="s">
        <v>71</v>
      </c>
      <c r="AY568" s="255" t="s">
        <v>182</v>
      </c>
    </row>
    <row r="569" s="2" customFormat="1" ht="37.8" customHeight="1">
      <c r="A569" s="41"/>
      <c r="B569" s="42"/>
      <c r="C569" s="216" t="s">
        <v>1666</v>
      </c>
      <c r="D569" s="216" t="s">
        <v>184</v>
      </c>
      <c r="E569" s="217" t="s">
        <v>13561</v>
      </c>
      <c r="F569" s="218" t="s">
        <v>13562</v>
      </c>
      <c r="G569" s="219" t="s">
        <v>425</v>
      </c>
      <c r="H569" s="220">
        <v>3</v>
      </c>
      <c r="I569" s="221"/>
      <c r="J569" s="222">
        <f>ROUND(I569*H569,2)</f>
        <v>0</v>
      </c>
      <c r="K569" s="218" t="s">
        <v>188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0.089999999999999997</v>
      </c>
      <c r="R569" s="225">
        <f>Q569*H569</f>
        <v>0.27000000000000002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189</v>
      </c>
      <c r="AT569" s="227" t="s">
        <v>184</v>
      </c>
      <c r="AU569" s="227" t="s">
        <v>80</v>
      </c>
      <c r="AY569" s="20" t="s">
        <v>182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189</v>
      </c>
      <c r="BM569" s="227" t="s">
        <v>13563</v>
      </c>
    </row>
    <row r="570" s="2" customFormat="1">
      <c r="A570" s="41"/>
      <c r="B570" s="42"/>
      <c r="C570" s="43"/>
      <c r="D570" s="229" t="s">
        <v>191</v>
      </c>
      <c r="E570" s="43"/>
      <c r="F570" s="230" t="s">
        <v>13564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191</v>
      </c>
      <c r="AU570" s="20" t="s">
        <v>80</v>
      </c>
    </row>
    <row r="571" s="14" customFormat="1">
      <c r="A571" s="14"/>
      <c r="B571" s="245"/>
      <c r="C571" s="246"/>
      <c r="D571" s="236" t="s">
        <v>193</v>
      </c>
      <c r="E571" s="247" t="s">
        <v>19</v>
      </c>
      <c r="F571" s="248" t="s">
        <v>13328</v>
      </c>
      <c r="G571" s="246"/>
      <c r="H571" s="249">
        <v>3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193</v>
      </c>
      <c r="AU571" s="255" t="s">
        <v>80</v>
      </c>
      <c r="AV571" s="14" t="s">
        <v>80</v>
      </c>
      <c r="AW571" s="14" t="s">
        <v>195</v>
      </c>
      <c r="AX571" s="14" t="s">
        <v>71</v>
      </c>
      <c r="AY571" s="255" t="s">
        <v>182</v>
      </c>
    </row>
    <row r="572" s="2" customFormat="1" ht="21.75" customHeight="1">
      <c r="A572" s="41"/>
      <c r="B572" s="42"/>
      <c r="C572" s="278" t="s">
        <v>1672</v>
      </c>
      <c r="D572" s="278" t="s">
        <v>296</v>
      </c>
      <c r="E572" s="279" t="s">
        <v>13565</v>
      </c>
      <c r="F572" s="280" t="s">
        <v>13566</v>
      </c>
      <c r="G572" s="281" t="s">
        <v>425</v>
      </c>
      <c r="H572" s="282">
        <v>3</v>
      </c>
      <c r="I572" s="283"/>
      <c r="J572" s="284">
        <f>ROUND(I572*H572,2)</f>
        <v>0</v>
      </c>
      <c r="K572" s="280" t="s">
        <v>188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0.080000000000000002</v>
      </c>
      <c r="R572" s="225">
        <f>Q572*H572</f>
        <v>0.23999999999999999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253</v>
      </c>
      <c r="AT572" s="227" t="s">
        <v>296</v>
      </c>
      <c r="AU572" s="227" t="s">
        <v>80</v>
      </c>
      <c r="AY572" s="20" t="s">
        <v>182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189</v>
      </c>
      <c r="BM572" s="227" t="s">
        <v>13567</v>
      </c>
    </row>
    <row r="573" s="2" customFormat="1" ht="24.15" customHeight="1">
      <c r="A573" s="41"/>
      <c r="B573" s="42"/>
      <c r="C573" s="216" t="s">
        <v>1679</v>
      </c>
      <c r="D573" s="216" t="s">
        <v>184</v>
      </c>
      <c r="E573" s="217" t="s">
        <v>13568</v>
      </c>
      <c r="F573" s="218" t="s">
        <v>13569</v>
      </c>
      <c r="G573" s="219" t="s">
        <v>425</v>
      </c>
      <c r="H573" s="220">
        <v>1</v>
      </c>
      <c r="I573" s="221"/>
      <c r="J573" s="222">
        <f>ROUND(I573*H573,2)</f>
        <v>0</v>
      </c>
      <c r="K573" s="218" t="s">
        <v>188</v>
      </c>
      <c r="L573" s="47"/>
      <c r="M573" s="223" t="s">
        <v>19</v>
      </c>
      <c r="N573" s="224" t="s">
        <v>42</v>
      </c>
      <c r="O573" s="87"/>
      <c r="P573" s="225">
        <f>O573*H573</f>
        <v>0</v>
      </c>
      <c r="Q573" s="225">
        <v>0</v>
      </c>
      <c r="R573" s="225">
        <f>Q573*H573</f>
        <v>0</v>
      </c>
      <c r="S573" s="225">
        <v>0.050000000000000003</v>
      </c>
      <c r="T573" s="226">
        <f>S573*H573</f>
        <v>0.050000000000000003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189</v>
      </c>
      <c r="AT573" s="227" t="s">
        <v>184</v>
      </c>
      <c r="AU573" s="227" t="s">
        <v>80</v>
      </c>
      <c r="AY573" s="20" t="s">
        <v>182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189</v>
      </c>
      <c r="BM573" s="227" t="s">
        <v>13570</v>
      </c>
    </row>
    <row r="574" s="2" customFormat="1">
      <c r="A574" s="41"/>
      <c r="B574" s="42"/>
      <c r="C574" s="43"/>
      <c r="D574" s="229" t="s">
        <v>191</v>
      </c>
      <c r="E574" s="43"/>
      <c r="F574" s="230" t="s">
        <v>13571</v>
      </c>
      <c r="G574" s="43"/>
      <c r="H574" s="43"/>
      <c r="I574" s="231"/>
      <c r="J574" s="43"/>
      <c r="K574" s="43"/>
      <c r="L574" s="47"/>
      <c r="M574" s="232"/>
      <c r="N574" s="233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191</v>
      </c>
      <c r="AU574" s="20" t="s">
        <v>80</v>
      </c>
    </row>
    <row r="575" s="14" customFormat="1">
      <c r="A575" s="14"/>
      <c r="B575" s="245"/>
      <c r="C575" s="246"/>
      <c r="D575" s="236" t="s">
        <v>193</v>
      </c>
      <c r="E575" s="247" t="s">
        <v>19</v>
      </c>
      <c r="F575" s="248" t="s">
        <v>13560</v>
      </c>
      <c r="G575" s="246"/>
      <c r="H575" s="249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193</v>
      </c>
      <c r="AU575" s="255" t="s">
        <v>80</v>
      </c>
      <c r="AV575" s="14" t="s">
        <v>80</v>
      </c>
      <c r="AW575" s="14" t="s">
        <v>195</v>
      </c>
      <c r="AX575" s="14" t="s">
        <v>71</v>
      </c>
      <c r="AY575" s="255" t="s">
        <v>182</v>
      </c>
    </row>
    <row r="576" s="2" customFormat="1" ht="24.15" customHeight="1">
      <c r="A576" s="41"/>
      <c r="B576" s="42"/>
      <c r="C576" s="216" t="s">
        <v>1685</v>
      </c>
      <c r="D576" s="216" t="s">
        <v>184</v>
      </c>
      <c r="E576" s="217" t="s">
        <v>13572</v>
      </c>
      <c r="F576" s="218" t="s">
        <v>13573</v>
      </c>
      <c r="G576" s="219" t="s">
        <v>425</v>
      </c>
      <c r="H576" s="220">
        <v>1</v>
      </c>
      <c r="I576" s="221"/>
      <c r="J576" s="222">
        <f>ROUND(I576*H576,2)</f>
        <v>0</v>
      </c>
      <c r="K576" s="218" t="s">
        <v>188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0.040000000000000001</v>
      </c>
      <c r="R576" s="225">
        <f>Q576*H576</f>
        <v>0.040000000000000001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189</v>
      </c>
      <c r="AT576" s="227" t="s">
        <v>184</v>
      </c>
      <c r="AU576" s="227" t="s">
        <v>80</v>
      </c>
      <c r="AY576" s="20" t="s">
        <v>182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189</v>
      </c>
      <c r="BM576" s="227" t="s">
        <v>13574</v>
      </c>
    </row>
    <row r="577" s="2" customFormat="1">
      <c r="A577" s="41"/>
      <c r="B577" s="42"/>
      <c r="C577" s="43"/>
      <c r="D577" s="229" t="s">
        <v>191</v>
      </c>
      <c r="E577" s="43"/>
      <c r="F577" s="230" t="s">
        <v>13575</v>
      </c>
      <c r="G577" s="43"/>
      <c r="H577" s="43"/>
      <c r="I577" s="231"/>
      <c r="J577" s="43"/>
      <c r="K577" s="43"/>
      <c r="L577" s="47"/>
      <c r="M577" s="232"/>
      <c r="N577" s="233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191</v>
      </c>
      <c r="AU577" s="20" t="s">
        <v>80</v>
      </c>
    </row>
    <row r="578" s="2" customFormat="1" ht="24.15" customHeight="1">
      <c r="A578" s="41"/>
      <c r="B578" s="42"/>
      <c r="C578" s="278" t="s">
        <v>1710</v>
      </c>
      <c r="D578" s="278" t="s">
        <v>296</v>
      </c>
      <c r="E578" s="279" t="s">
        <v>13576</v>
      </c>
      <c r="F578" s="280" t="s">
        <v>13577</v>
      </c>
      <c r="G578" s="281" t="s">
        <v>425</v>
      </c>
      <c r="H578" s="282">
        <v>1</v>
      </c>
      <c r="I578" s="283"/>
      <c r="J578" s="284">
        <f>ROUND(I578*H578,2)</f>
        <v>0</v>
      </c>
      <c r="K578" s="280" t="s">
        <v>188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0.041099999999999998</v>
      </c>
      <c r="R578" s="225">
        <f>Q578*H578</f>
        <v>0.041099999999999998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253</v>
      </c>
      <c r="AT578" s="227" t="s">
        <v>296</v>
      </c>
      <c r="AU578" s="227" t="s">
        <v>80</v>
      </c>
      <c r="AY578" s="20" t="s">
        <v>182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189</v>
      </c>
      <c r="BM578" s="227" t="s">
        <v>13578</v>
      </c>
    </row>
    <row r="579" s="2" customFormat="1" ht="16.5" customHeight="1">
      <c r="A579" s="41"/>
      <c r="B579" s="42"/>
      <c r="C579" s="216" t="s">
        <v>1716</v>
      </c>
      <c r="D579" s="216" t="s">
        <v>184</v>
      </c>
      <c r="E579" s="217" t="s">
        <v>13579</v>
      </c>
      <c r="F579" s="218" t="s">
        <v>13580</v>
      </c>
      <c r="G579" s="219" t="s">
        <v>304</v>
      </c>
      <c r="H579" s="220">
        <v>125.3</v>
      </c>
      <c r="I579" s="221"/>
      <c r="J579" s="222">
        <f>ROUND(I579*H579,2)</f>
        <v>0</v>
      </c>
      <c r="K579" s="218" t="s">
        <v>188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0.00019000000000000001</v>
      </c>
      <c r="R579" s="225">
        <f>Q579*H579</f>
        <v>0.023807000000000002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189</v>
      </c>
      <c r="AT579" s="227" t="s">
        <v>184</v>
      </c>
      <c r="AU579" s="227" t="s">
        <v>80</v>
      </c>
      <c r="AY579" s="20" t="s">
        <v>182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189</v>
      </c>
      <c r="BM579" s="227" t="s">
        <v>13581</v>
      </c>
    </row>
    <row r="580" s="2" customFormat="1">
      <c r="A580" s="41"/>
      <c r="B580" s="42"/>
      <c r="C580" s="43"/>
      <c r="D580" s="229" t="s">
        <v>191</v>
      </c>
      <c r="E580" s="43"/>
      <c r="F580" s="230" t="s">
        <v>13582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191</v>
      </c>
      <c r="AU580" s="20" t="s">
        <v>80</v>
      </c>
    </row>
    <row r="581" s="2" customFormat="1" ht="24.15" customHeight="1">
      <c r="A581" s="41"/>
      <c r="B581" s="42"/>
      <c r="C581" s="216" t="s">
        <v>1722</v>
      </c>
      <c r="D581" s="216" t="s">
        <v>184</v>
      </c>
      <c r="E581" s="217" t="s">
        <v>13583</v>
      </c>
      <c r="F581" s="218" t="s">
        <v>13584</v>
      </c>
      <c r="G581" s="219" t="s">
        <v>304</v>
      </c>
      <c r="H581" s="220">
        <v>125.3</v>
      </c>
      <c r="I581" s="221"/>
      <c r="J581" s="222">
        <f>ROUND(I581*H581,2)</f>
        <v>0</v>
      </c>
      <c r="K581" s="218" t="s">
        <v>188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9.0000000000000006E-05</v>
      </c>
      <c r="R581" s="225">
        <f>Q581*H581</f>
        <v>0.011277000000000001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189</v>
      </c>
      <c r="AT581" s="227" t="s">
        <v>184</v>
      </c>
      <c r="AU581" s="227" t="s">
        <v>80</v>
      </c>
      <c r="AY581" s="20" t="s">
        <v>182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189</v>
      </c>
      <c r="BM581" s="227" t="s">
        <v>13585</v>
      </c>
    </row>
    <row r="582" s="2" customFormat="1">
      <c r="A582" s="41"/>
      <c r="B582" s="42"/>
      <c r="C582" s="43"/>
      <c r="D582" s="229" t="s">
        <v>191</v>
      </c>
      <c r="E582" s="43"/>
      <c r="F582" s="230" t="s">
        <v>13586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191</v>
      </c>
      <c r="AU582" s="20" t="s">
        <v>80</v>
      </c>
    </row>
    <row r="583" s="12" customFormat="1" ht="22.8" customHeight="1">
      <c r="A583" s="12"/>
      <c r="B583" s="200"/>
      <c r="C583" s="201"/>
      <c r="D583" s="202" t="s">
        <v>70</v>
      </c>
      <c r="E583" s="214" t="s">
        <v>260</v>
      </c>
      <c r="F583" s="214" t="s">
        <v>7156</v>
      </c>
      <c r="G583" s="201"/>
      <c r="H583" s="201"/>
      <c r="I583" s="204"/>
      <c r="J583" s="215">
        <f>BK583</f>
        <v>0</v>
      </c>
      <c r="K583" s="201"/>
      <c r="L583" s="206"/>
      <c r="M583" s="207"/>
      <c r="N583" s="208"/>
      <c r="O583" s="208"/>
      <c r="P583" s="209">
        <f>SUM(P584:P599)</f>
        <v>0</v>
      </c>
      <c r="Q583" s="208"/>
      <c r="R583" s="209">
        <f>SUM(R584:R599)</f>
        <v>0.46462500000000001</v>
      </c>
      <c r="S583" s="208"/>
      <c r="T583" s="210">
        <f>SUM(T584:T599)</f>
        <v>5.8505000000000003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R583" s="211" t="s">
        <v>78</v>
      </c>
      <c r="AT583" s="212" t="s">
        <v>70</v>
      </c>
      <c r="AU583" s="212" t="s">
        <v>78</v>
      </c>
      <c r="AY583" s="211" t="s">
        <v>182</v>
      </c>
      <c r="BK583" s="213">
        <f>SUM(BK584:BK599)</f>
        <v>0</v>
      </c>
    </row>
    <row r="584" s="2" customFormat="1" ht="24.15" customHeight="1">
      <c r="A584" s="41"/>
      <c r="B584" s="42"/>
      <c r="C584" s="216" t="s">
        <v>1731</v>
      </c>
      <c r="D584" s="216" t="s">
        <v>184</v>
      </c>
      <c r="E584" s="217" t="s">
        <v>13587</v>
      </c>
      <c r="F584" s="218" t="s">
        <v>13588</v>
      </c>
      <c r="G584" s="219" t="s">
        <v>304</v>
      </c>
      <c r="H584" s="220">
        <v>1.5</v>
      </c>
      <c r="I584" s="221"/>
      <c r="J584" s="222">
        <f>ROUND(I584*H584,2)</f>
        <v>0</v>
      </c>
      <c r="K584" s="218" t="s">
        <v>188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0.29221000000000003</v>
      </c>
      <c r="R584" s="225">
        <f>Q584*H584</f>
        <v>0.43831500000000001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189</v>
      </c>
      <c r="AT584" s="227" t="s">
        <v>184</v>
      </c>
      <c r="AU584" s="227" t="s">
        <v>80</v>
      </c>
      <c r="AY584" s="20" t="s">
        <v>182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189</v>
      </c>
      <c r="BM584" s="227" t="s">
        <v>13589</v>
      </c>
    </row>
    <row r="585" s="2" customFormat="1">
      <c r="A585" s="41"/>
      <c r="B585" s="42"/>
      <c r="C585" s="43"/>
      <c r="D585" s="229" t="s">
        <v>191</v>
      </c>
      <c r="E585" s="43"/>
      <c r="F585" s="230" t="s">
        <v>13590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191</v>
      </c>
      <c r="AU585" s="20" t="s">
        <v>80</v>
      </c>
    </row>
    <row r="586" s="2" customFormat="1" ht="37.8" customHeight="1">
      <c r="A586" s="41"/>
      <c r="B586" s="42"/>
      <c r="C586" s="278" t="s">
        <v>1737</v>
      </c>
      <c r="D586" s="278" t="s">
        <v>296</v>
      </c>
      <c r="E586" s="279" t="s">
        <v>13591</v>
      </c>
      <c r="F586" s="280" t="s">
        <v>13592</v>
      </c>
      <c r="G586" s="281" t="s">
        <v>304</v>
      </c>
      <c r="H586" s="282">
        <v>1.5</v>
      </c>
      <c r="I586" s="283"/>
      <c r="J586" s="284">
        <f>ROUND(I586*H586,2)</f>
        <v>0</v>
      </c>
      <c r="K586" s="280" t="s">
        <v>188</v>
      </c>
      <c r="L586" s="285"/>
      <c r="M586" s="286" t="s">
        <v>19</v>
      </c>
      <c r="N586" s="287" t="s">
        <v>42</v>
      </c>
      <c r="O586" s="87"/>
      <c r="P586" s="225">
        <f>O586*H586</f>
        <v>0</v>
      </c>
      <c r="Q586" s="225">
        <v>0.012500000000000001</v>
      </c>
      <c r="R586" s="225">
        <f>Q586*H586</f>
        <v>0.018750000000000003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253</v>
      </c>
      <c r="AT586" s="227" t="s">
        <v>296</v>
      </c>
      <c r="AU586" s="227" t="s">
        <v>80</v>
      </c>
      <c r="AY586" s="20" t="s">
        <v>182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189</v>
      </c>
      <c r="BM586" s="227" t="s">
        <v>13593</v>
      </c>
    </row>
    <row r="587" s="2" customFormat="1" ht="55.5" customHeight="1">
      <c r="A587" s="41"/>
      <c r="B587" s="42"/>
      <c r="C587" s="216" t="s">
        <v>1744</v>
      </c>
      <c r="D587" s="216" t="s">
        <v>184</v>
      </c>
      <c r="E587" s="217" t="s">
        <v>8045</v>
      </c>
      <c r="F587" s="218" t="s">
        <v>8046</v>
      </c>
      <c r="G587" s="219" t="s">
        <v>425</v>
      </c>
      <c r="H587" s="220">
        <v>10</v>
      </c>
      <c r="I587" s="221"/>
      <c r="J587" s="222">
        <f>ROUND(I587*H587,2)</f>
        <v>0</v>
      </c>
      <c r="K587" s="218" t="s">
        <v>188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0.52300000000000002</v>
      </c>
      <c r="T587" s="226">
        <f>S587*H587</f>
        <v>5.2300000000000004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189</v>
      </c>
      <c r="AT587" s="227" t="s">
        <v>184</v>
      </c>
      <c r="AU587" s="227" t="s">
        <v>80</v>
      </c>
      <c r="AY587" s="20" t="s">
        <v>182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189</v>
      </c>
      <c r="BM587" s="227" t="s">
        <v>13594</v>
      </c>
    </row>
    <row r="588" s="2" customFormat="1">
      <c r="A588" s="41"/>
      <c r="B588" s="42"/>
      <c r="C588" s="43"/>
      <c r="D588" s="229" t="s">
        <v>191</v>
      </c>
      <c r="E588" s="43"/>
      <c r="F588" s="230" t="s">
        <v>8048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191</v>
      </c>
      <c r="AU588" s="20" t="s">
        <v>80</v>
      </c>
    </row>
    <row r="589" s="14" customFormat="1">
      <c r="A589" s="14"/>
      <c r="B589" s="245"/>
      <c r="C589" s="246"/>
      <c r="D589" s="236" t="s">
        <v>193</v>
      </c>
      <c r="E589" s="247" t="s">
        <v>19</v>
      </c>
      <c r="F589" s="248" t="s">
        <v>13595</v>
      </c>
      <c r="G589" s="246"/>
      <c r="H589" s="249">
        <v>1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193</v>
      </c>
      <c r="AU589" s="255" t="s">
        <v>80</v>
      </c>
      <c r="AV589" s="14" t="s">
        <v>80</v>
      </c>
      <c r="AW589" s="14" t="s">
        <v>195</v>
      </c>
      <c r="AX589" s="14" t="s">
        <v>71</v>
      </c>
      <c r="AY589" s="255" t="s">
        <v>182</v>
      </c>
    </row>
    <row r="590" s="14" customFormat="1">
      <c r="A590" s="14"/>
      <c r="B590" s="245"/>
      <c r="C590" s="246"/>
      <c r="D590" s="236" t="s">
        <v>193</v>
      </c>
      <c r="E590" s="247" t="s">
        <v>19</v>
      </c>
      <c r="F590" s="248" t="s">
        <v>13596</v>
      </c>
      <c r="G590" s="246"/>
      <c r="H590" s="249">
        <v>9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193</v>
      </c>
      <c r="AU590" s="255" t="s">
        <v>80</v>
      </c>
      <c r="AV590" s="14" t="s">
        <v>80</v>
      </c>
      <c r="AW590" s="14" t="s">
        <v>195</v>
      </c>
      <c r="AX590" s="14" t="s">
        <v>71</v>
      </c>
      <c r="AY590" s="255" t="s">
        <v>182</v>
      </c>
    </row>
    <row r="591" s="2" customFormat="1" ht="44.25" customHeight="1">
      <c r="A591" s="41"/>
      <c r="B591" s="42"/>
      <c r="C591" s="216" t="s">
        <v>1752</v>
      </c>
      <c r="D591" s="216" t="s">
        <v>184</v>
      </c>
      <c r="E591" s="217" t="s">
        <v>13597</v>
      </c>
      <c r="F591" s="218" t="s">
        <v>13598</v>
      </c>
      <c r="G591" s="219" t="s">
        <v>425</v>
      </c>
      <c r="H591" s="220">
        <v>3</v>
      </c>
      <c r="I591" s="221"/>
      <c r="J591" s="222">
        <f>ROUND(I591*H591,2)</f>
        <v>0</v>
      </c>
      <c r="K591" s="218" t="s">
        <v>188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0.187</v>
      </c>
      <c r="T591" s="226">
        <f>S591*H591</f>
        <v>0.56099999999999994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189</v>
      </c>
      <c r="AT591" s="227" t="s">
        <v>184</v>
      </c>
      <c r="AU591" s="227" t="s">
        <v>80</v>
      </c>
      <c r="AY591" s="20" t="s">
        <v>182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189</v>
      </c>
      <c r="BM591" s="227" t="s">
        <v>13599</v>
      </c>
    </row>
    <row r="592" s="2" customFormat="1">
      <c r="A592" s="41"/>
      <c r="B592" s="42"/>
      <c r="C592" s="43"/>
      <c r="D592" s="229" t="s">
        <v>191</v>
      </c>
      <c r="E592" s="43"/>
      <c r="F592" s="230" t="s">
        <v>13600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191</v>
      </c>
      <c r="AU592" s="20" t="s">
        <v>80</v>
      </c>
    </row>
    <row r="593" s="14" customFormat="1">
      <c r="A593" s="14"/>
      <c r="B593" s="245"/>
      <c r="C593" s="246"/>
      <c r="D593" s="236" t="s">
        <v>193</v>
      </c>
      <c r="E593" s="247" t="s">
        <v>19</v>
      </c>
      <c r="F593" s="248" t="s">
        <v>13601</v>
      </c>
      <c r="G593" s="246"/>
      <c r="H593" s="249">
        <v>3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193</v>
      </c>
      <c r="AU593" s="255" t="s">
        <v>80</v>
      </c>
      <c r="AV593" s="14" t="s">
        <v>80</v>
      </c>
      <c r="AW593" s="14" t="s">
        <v>195</v>
      </c>
      <c r="AX593" s="14" t="s">
        <v>71</v>
      </c>
      <c r="AY593" s="255" t="s">
        <v>182</v>
      </c>
    </row>
    <row r="594" s="2" customFormat="1" ht="44.25" customHeight="1">
      <c r="A594" s="41"/>
      <c r="B594" s="42"/>
      <c r="C594" s="216" t="s">
        <v>1761</v>
      </c>
      <c r="D594" s="216" t="s">
        <v>184</v>
      </c>
      <c r="E594" s="217" t="s">
        <v>13602</v>
      </c>
      <c r="F594" s="218" t="s">
        <v>13603</v>
      </c>
      <c r="G594" s="219" t="s">
        <v>304</v>
      </c>
      <c r="H594" s="220">
        <v>7</v>
      </c>
      <c r="I594" s="221"/>
      <c r="J594" s="222">
        <f>ROUND(I594*H594,2)</f>
        <v>0</v>
      </c>
      <c r="K594" s="218" t="s">
        <v>188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0.00108</v>
      </c>
      <c r="R594" s="225">
        <f>Q594*H594</f>
        <v>0.0075599999999999999</v>
      </c>
      <c r="S594" s="225">
        <v>0.0085000000000000006</v>
      </c>
      <c r="T594" s="226">
        <f>S594*H594</f>
        <v>0.059500000000000004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189</v>
      </c>
      <c r="AT594" s="227" t="s">
        <v>184</v>
      </c>
      <c r="AU594" s="227" t="s">
        <v>80</v>
      </c>
      <c r="AY594" s="20" t="s">
        <v>182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189</v>
      </c>
      <c r="BM594" s="227" t="s">
        <v>13604</v>
      </c>
    </row>
    <row r="595" s="2" customFormat="1">
      <c r="A595" s="41"/>
      <c r="B595" s="42"/>
      <c r="C595" s="43"/>
      <c r="D595" s="229" t="s">
        <v>191</v>
      </c>
      <c r="E595" s="43"/>
      <c r="F595" s="230" t="s">
        <v>13605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191</v>
      </c>
      <c r="AU595" s="20" t="s">
        <v>80</v>
      </c>
    </row>
    <row r="596" s="14" customFormat="1">
      <c r="A596" s="14"/>
      <c r="B596" s="245"/>
      <c r="C596" s="246"/>
      <c r="D596" s="236" t="s">
        <v>193</v>
      </c>
      <c r="E596" s="247" t="s">
        <v>19</v>
      </c>
      <c r="F596" s="248" t="s">
        <v>13606</v>
      </c>
      <c r="G596" s="246"/>
      <c r="H596" s="249">
        <v>7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193</v>
      </c>
      <c r="AU596" s="255" t="s">
        <v>80</v>
      </c>
      <c r="AV596" s="14" t="s">
        <v>80</v>
      </c>
      <c r="AW596" s="14" t="s">
        <v>195</v>
      </c>
      <c r="AX596" s="14" t="s">
        <v>71</v>
      </c>
      <c r="AY596" s="255" t="s">
        <v>182</v>
      </c>
    </row>
    <row r="597" s="2" customFormat="1" ht="66.75" customHeight="1">
      <c r="A597" s="41"/>
      <c r="B597" s="42"/>
      <c r="C597" s="216" t="s">
        <v>1768</v>
      </c>
      <c r="D597" s="216" t="s">
        <v>184</v>
      </c>
      <c r="E597" s="217" t="s">
        <v>13607</v>
      </c>
      <c r="F597" s="218" t="s">
        <v>13608</v>
      </c>
      <c r="G597" s="219" t="s">
        <v>283</v>
      </c>
      <c r="H597" s="220">
        <v>15</v>
      </c>
      <c r="I597" s="221"/>
      <c r="J597" s="222">
        <f>ROUND(I597*H597,2)</f>
        <v>0</v>
      </c>
      <c r="K597" s="218" t="s">
        <v>188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189</v>
      </c>
      <c r="AT597" s="227" t="s">
        <v>184</v>
      </c>
      <c r="AU597" s="227" t="s">
        <v>80</v>
      </c>
      <c r="AY597" s="20" t="s">
        <v>182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189</v>
      </c>
      <c r="BM597" s="227" t="s">
        <v>13609</v>
      </c>
    </row>
    <row r="598" s="2" customFormat="1">
      <c r="A598" s="41"/>
      <c r="B598" s="42"/>
      <c r="C598" s="43"/>
      <c r="D598" s="229" t="s">
        <v>191</v>
      </c>
      <c r="E598" s="43"/>
      <c r="F598" s="230" t="s">
        <v>13610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191</v>
      </c>
      <c r="AU598" s="20" t="s">
        <v>80</v>
      </c>
    </row>
    <row r="599" s="14" customFormat="1">
      <c r="A599" s="14"/>
      <c r="B599" s="245"/>
      <c r="C599" s="246"/>
      <c r="D599" s="236" t="s">
        <v>193</v>
      </c>
      <c r="E599" s="247" t="s">
        <v>19</v>
      </c>
      <c r="F599" s="248" t="s">
        <v>12853</v>
      </c>
      <c r="G599" s="246"/>
      <c r="H599" s="249">
        <v>15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193</v>
      </c>
      <c r="AU599" s="255" t="s">
        <v>80</v>
      </c>
      <c r="AV599" s="14" t="s">
        <v>80</v>
      </c>
      <c r="AW599" s="14" t="s">
        <v>195</v>
      </c>
      <c r="AX599" s="14" t="s">
        <v>71</v>
      </c>
      <c r="AY599" s="255" t="s">
        <v>182</v>
      </c>
    </row>
    <row r="600" s="12" customFormat="1" ht="22.8" customHeight="1">
      <c r="A600" s="12"/>
      <c r="B600" s="200"/>
      <c r="C600" s="201"/>
      <c r="D600" s="202" t="s">
        <v>70</v>
      </c>
      <c r="E600" s="214" t="s">
        <v>3125</v>
      </c>
      <c r="F600" s="214" t="s">
        <v>3126</v>
      </c>
      <c r="G600" s="201"/>
      <c r="H600" s="201"/>
      <c r="I600" s="204"/>
      <c r="J600" s="215">
        <f>BK600</f>
        <v>0</v>
      </c>
      <c r="K600" s="201"/>
      <c r="L600" s="206"/>
      <c r="M600" s="207"/>
      <c r="N600" s="208"/>
      <c r="O600" s="208"/>
      <c r="P600" s="209">
        <f>SUM(P601:P606)</f>
        <v>0</v>
      </c>
      <c r="Q600" s="208"/>
      <c r="R600" s="209">
        <f>SUM(R601:R606)</f>
        <v>0</v>
      </c>
      <c r="S600" s="208"/>
      <c r="T600" s="210">
        <f>SUM(T601:T606)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1" t="s">
        <v>78</v>
      </c>
      <c r="AT600" s="212" t="s">
        <v>70</v>
      </c>
      <c r="AU600" s="212" t="s">
        <v>78</v>
      </c>
      <c r="AY600" s="211" t="s">
        <v>182</v>
      </c>
      <c r="BK600" s="213">
        <f>SUM(BK601:BK606)</f>
        <v>0</v>
      </c>
    </row>
    <row r="601" s="2" customFormat="1" ht="33" customHeight="1">
      <c r="A601" s="41"/>
      <c r="B601" s="42"/>
      <c r="C601" s="216" t="s">
        <v>1775</v>
      </c>
      <c r="D601" s="216" t="s">
        <v>184</v>
      </c>
      <c r="E601" s="217" t="s">
        <v>3173</v>
      </c>
      <c r="F601" s="218" t="s">
        <v>3174</v>
      </c>
      <c r="G601" s="219" t="s">
        <v>256</v>
      </c>
      <c r="H601" s="220">
        <v>19.332999999999998</v>
      </c>
      <c r="I601" s="221"/>
      <c r="J601" s="222">
        <f>ROUND(I601*H601,2)</f>
        <v>0</v>
      </c>
      <c r="K601" s="218" t="s">
        <v>3175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</v>
      </c>
      <c r="R601" s="225">
        <f>Q601*H601</f>
        <v>0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189</v>
      </c>
      <c r="AT601" s="227" t="s">
        <v>184</v>
      </c>
      <c r="AU601" s="227" t="s">
        <v>80</v>
      </c>
      <c r="AY601" s="20" t="s">
        <v>182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189</v>
      </c>
      <c r="BM601" s="227" t="s">
        <v>13611</v>
      </c>
    </row>
    <row r="602" s="2" customFormat="1" ht="44.25" customHeight="1">
      <c r="A602" s="41"/>
      <c r="B602" s="42"/>
      <c r="C602" s="216" t="s">
        <v>1781</v>
      </c>
      <c r="D602" s="216" t="s">
        <v>184</v>
      </c>
      <c r="E602" s="217" t="s">
        <v>3179</v>
      </c>
      <c r="F602" s="218" t="s">
        <v>3180</v>
      </c>
      <c r="G602" s="219" t="s">
        <v>256</v>
      </c>
      <c r="H602" s="220">
        <v>115.99800000000001</v>
      </c>
      <c r="I602" s="221"/>
      <c r="J602" s="222">
        <f>ROUND(I602*H602,2)</f>
        <v>0</v>
      </c>
      <c r="K602" s="218" t="s">
        <v>188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189</v>
      </c>
      <c r="AT602" s="227" t="s">
        <v>184</v>
      </c>
      <c r="AU602" s="227" t="s">
        <v>80</v>
      </c>
      <c r="AY602" s="20" t="s">
        <v>182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189</v>
      </c>
      <c r="BM602" s="227" t="s">
        <v>13612</v>
      </c>
    </row>
    <row r="603" s="2" customFormat="1">
      <c r="A603" s="41"/>
      <c r="B603" s="42"/>
      <c r="C603" s="43"/>
      <c r="D603" s="229" t="s">
        <v>191</v>
      </c>
      <c r="E603" s="43"/>
      <c r="F603" s="230" t="s">
        <v>3182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191</v>
      </c>
      <c r="AU603" s="20" t="s">
        <v>80</v>
      </c>
    </row>
    <row r="604" s="14" customFormat="1">
      <c r="A604" s="14"/>
      <c r="B604" s="245"/>
      <c r="C604" s="246"/>
      <c r="D604" s="236" t="s">
        <v>193</v>
      </c>
      <c r="E604" s="246"/>
      <c r="F604" s="248" t="s">
        <v>13613</v>
      </c>
      <c r="G604" s="246"/>
      <c r="H604" s="249">
        <v>115.99800000000001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193</v>
      </c>
      <c r="AU604" s="255" t="s">
        <v>80</v>
      </c>
      <c r="AV604" s="14" t="s">
        <v>80</v>
      </c>
      <c r="AW604" s="14" t="s">
        <v>4</v>
      </c>
      <c r="AX604" s="14" t="s">
        <v>78</v>
      </c>
      <c r="AY604" s="255" t="s">
        <v>182</v>
      </c>
    </row>
    <row r="605" s="2" customFormat="1" ht="49.05" customHeight="1">
      <c r="A605" s="41"/>
      <c r="B605" s="42"/>
      <c r="C605" s="216" t="s">
        <v>1787</v>
      </c>
      <c r="D605" s="216" t="s">
        <v>184</v>
      </c>
      <c r="E605" s="217" t="s">
        <v>3226</v>
      </c>
      <c r="F605" s="218" t="s">
        <v>3227</v>
      </c>
      <c r="G605" s="219" t="s">
        <v>256</v>
      </c>
      <c r="H605" s="220">
        <v>9.5679999999999996</v>
      </c>
      <c r="I605" s="221"/>
      <c r="J605" s="222">
        <f>ROUND(I605*H605,2)</f>
        <v>0</v>
      </c>
      <c r="K605" s="218" t="s">
        <v>188</v>
      </c>
      <c r="L605" s="47"/>
      <c r="M605" s="223" t="s">
        <v>19</v>
      </c>
      <c r="N605" s="224" t="s">
        <v>42</v>
      </c>
      <c r="O605" s="87"/>
      <c r="P605" s="225">
        <f>O605*H605</f>
        <v>0</v>
      </c>
      <c r="Q605" s="225">
        <v>0</v>
      </c>
      <c r="R605" s="225">
        <f>Q605*H605</f>
        <v>0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189</v>
      </c>
      <c r="AT605" s="227" t="s">
        <v>184</v>
      </c>
      <c r="AU605" s="227" t="s">
        <v>80</v>
      </c>
      <c r="AY605" s="20" t="s">
        <v>182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189</v>
      </c>
      <c r="BM605" s="227" t="s">
        <v>13614</v>
      </c>
    </row>
    <row r="606" s="2" customFormat="1">
      <c r="A606" s="41"/>
      <c r="B606" s="42"/>
      <c r="C606" s="43"/>
      <c r="D606" s="229" t="s">
        <v>191</v>
      </c>
      <c r="E606" s="43"/>
      <c r="F606" s="230" t="s">
        <v>3229</v>
      </c>
      <c r="G606" s="43"/>
      <c r="H606" s="43"/>
      <c r="I606" s="231"/>
      <c r="J606" s="43"/>
      <c r="K606" s="43"/>
      <c r="L606" s="47"/>
      <c r="M606" s="232"/>
      <c r="N606" s="233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191</v>
      </c>
      <c r="AU606" s="20" t="s">
        <v>80</v>
      </c>
    </row>
    <row r="607" s="12" customFormat="1" ht="22.8" customHeight="1">
      <c r="A607" s="12"/>
      <c r="B607" s="200"/>
      <c r="C607" s="201"/>
      <c r="D607" s="202" t="s">
        <v>70</v>
      </c>
      <c r="E607" s="214" t="s">
        <v>3231</v>
      </c>
      <c r="F607" s="214" t="s">
        <v>3232</v>
      </c>
      <c r="G607" s="201"/>
      <c r="H607" s="201"/>
      <c r="I607" s="204"/>
      <c r="J607" s="215">
        <f>BK607</f>
        <v>0</v>
      </c>
      <c r="K607" s="201"/>
      <c r="L607" s="206"/>
      <c r="M607" s="207"/>
      <c r="N607" s="208"/>
      <c r="O607" s="208"/>
      <c r="P607" s="209">
        <f>SUM(P608:P618)</f>
        <v>0</v>
      </c>
      <c r="Q607" s="208"/>
      <c r="R607" s="209">
        <f>SUM(R608:R618)</f>
        <v>0</v>
      </c>
      <c r="S607" s="208"/>
      <c r="T607" s="210">
        <f>SUM(T608:T618)</f>
        <v>0</v>
      </c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R607" s="211" t="s">
        <v>78</v>
      </c>
      <c r="AT607" s="212" t="s">
        <v>70</v>
      </c>
      <c r="AU607" s="212" t="s">
        <v>78</v>
      </c>
      <c r="AY607" s="211" t="s">
        <v>182</v>
      </c>
      <c r="BK607" s="213">
        <f>SUM(BK608:BK618)</f>
        <v>0</v>
      </c>
    </row>
    <row r="608" s="2" customFormat="1" ht="66.75" customHeight="1">
      <c r="A608" s="41"/>
      <c r="B608" s="42"/>
      <c r="C608" s="216" t="s">
        <v>1797</v>
      </c>
      <c r="D608" s="216" t="s">
        <v>184</v>
      </c>
      <c r="E608" s="217" t="s">
        <v>13615</v>
      </c>
      <c r="F608" s="218" t="s">
        <v>13616</v>
      </c>
      <c r="G608" s="219" t="s">
        <v>256</v>
      </c>
      <c r="H608" s="220">
        <v>7.75</v>
      </c>
      <c r="I608" s="221"/>
      <c r="J608" s="222">
        <f>ROUND(I608*H608,2)</f>
        <v>0</v>
      </c>
      <c r="K608" s="218" t="s">
        <v>188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189</v>
      </c>
      <c r="AT608" s="227" t="s">
        <v>184</v>
      </c>
      <c r="AU608" s="227" t="s">
        <v>80</v>
      </c>
      <c r="AY608" s="20" t="s">
        <v>182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189</v>
      </c>
      <c r="BM608" s="227" t="s">
        <v>13617</v>
      </c>
    </row>
    <row r="609" s="2" customFormat="1">
      <c r="A609" s="41"/>
      <c r="B609" s="42"/>
      <c r="C609" s="43"/>
      <c r="D609" s="229" t="s">
        <v>191</v>
      </c>
      <c r="E609" s="43"/>
      <c r="F609" s="230" t="s">
        <v>13618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191</v>
      </c>
      <c r="AU609" s="20" t="s">
        <v>80</v>
      </c>
    </row>
    <row r="610" s="14" customFormat="1">
      <c r="A610" s="14"/>
      <c r="B610" s="245"/>
      <c r="C610" s="246"/>
      <c r="D610" s="236" t="s">
        <v>193</v>
      </c>
      <c r="E610" s="247" t="s">
        <v>19</v>
      </c>
      <c r="F610" s="248" t="s">
        <v>13619</v>
      </c>
      <c r="G610" s="246"/>
      <c r="H610" s="249">
        <v>7.75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193</v>
      </c>
      <c r="AU610" s="255" t="s">
        <v>80</v>
      </c>
      <c r="AV610" s="14" t="s">
        <v>80</v>
      </c>
      <c r="AW610" s="14" t="s">
        <v>195</v>
      </c>
      <c r="AX610" s="14" t="s">
        <v>71</v>
      </c>
      <c r="AY610" s="255" t="s">
        <v>182</v>
      </c>
    </row>
    <row r="611" s="2" customFormat="1" ht="37.8" customHeight="1">
      <c r="A611" s="41"/>
      <c r="B611" s="42"/>
      <c r="C611" s="216" t="s">
        <v>1803</v>
      </c>
      <c r="D611" s="216" t="s">
        <v>184</v>
      </c>
      <c r="E611" s="217" t="s">
        <v>1133</v>
      </c>
      <c r="F611" s="218" t="s">
        <v>1134</v>
      </c>
      <c r="G611" s="219" t="s">
        <v>256</v>
      </c>
      <c r="H611" s="220">
        <v>30.797999999999998</v>
      </c>
      <c r="I611" s="221"/>
      <c r="J611" s="222">
        <f>ROUND(I611*H611,2)</f>
        <v>0</v>
      </c>
      <c r="K611" s="218" t="s">
        <v>188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189</v>
      </c>
      <c r="AT611" s="227" t="s">
        <v>184</v>
      </c>
      <c r="AU611" s="227" t="s">
        <v>80</v>
      </c>
      <c r="AY611" s="20" t="s">
        <v>182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189</v>
      </c>
      <c r="BM611" s="227" t="s">
        <v>13620</v>
      </c>
    </row>
    <row r="612" s="2" customFormat="1">
      <c r="A612" s="41"/>
      <c r="B612" s="42"/>
      <c r="C612" s="43"/>
      <c r="D612" s="229" t="s">
        <v>191</v>
      </c>
      <c r="E612" s="43"/>
      <c r="F612" s="230" t="s">
        <v>1136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191</v>
      </c>
      <c r="AU612" s="20" t="s">
        <v>80</v>
      </c>
    </row>
    <row r="613" s="2" customFormat="1" ht="49.05" customHeight="1">
      <c r="A613" s="41"/>
      <c r="B613" s="42"/>
      <c r="C613" s="216" t="s">
        <v>1808</v>
      </c>
      <c r="D613" s="216" t="s">
        <v>184</v>
      </c>
      <c r="E613" s="217" t="s">
        <v>13621</v>
      </c>
      <c r="F613" s="218" t="s">
        <v>13622</v>
      </c>
      <c r="G613" s="219" t="s">
        <v>256</v>
      </c>
      <c r="H613" s="220">
        <v>11.443</v>
      </c>
      <c r="I613" s="221"/>
      <c r="J613" s="222">
        <f>ROUND(I613*H613,2)</f>
        <v>0</v>
      </c>
      <c r="K613" s="218" t="s">
        <v>188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189</v>
      </c>
      <c r="AT613" s="227" t="s">
        <v>184</v>
      </c>
      <c r="AU613" s="227" t="s">
        <v>80</v>
      </c>
      <c r="AY613" s="20" t="s">
        <v>182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189</v>
      </c>
      <c r="BM613" s="227" t="s">
        <v>13623</v>
      </c>
    </row>
    <row r="614" s="2" customFormat="1">
      <c r="A614" s="41"/>
      <c r="B614" s="42"/>
      <c r="C614" s="43"/>
      <c r="D614" s="229" t="s">
        <v>191</v>
      </c>
      <c r="E614" s="43"/>
      <c r="F614" s="230" t="s">
        <v>13624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191</v>
      </c>
      <c r="AU614" s="20" t="s">
        <v>80</v>
      </c>
    </row>
    <row r="615" s="14" customFormat="1">
      <c r="A615" s="14"/>
      <c r="B615" s="245"/>
      <c r="C615" s="246"/>
      <c r="D615" s="236" t="s">
        <v>193</v>
      </c>
      <c r="E615" s="247" t="s">
        <v>19</v>
      </c>
      <c r="F615" s="248" t="s">
        <v>13625</v>
      </c>
      <c r="G615" s="246"/>
      <c r="H615" s="249">
        <v>11.443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193</v>
      </c>
      <c r="AU615" s="255" t="s">
        <v>80</v>
      </c>
      <c r="AV615" s="14" t="s">
        <v>80</v>
      </c>
      <c r="AW615" s="14" t="s">
        <v>195</v>
      </c>
      <c r="AX615" s="14" t="s">
        <v>71</v>
      </c>
      <c r="AY615" s="255" t="s">
        <v>182</v>
      </c>
    </row>
    <row r="616" s="2" customFormat="1" ht="49.05" customHeight="1">
      <c r="A616" s="41"/>
      <c r="B616" s="42"/>
      <c r="C616" s="216" t="s">
        <v>1814</v>
      </c>
      <c r="D616" s="216" t="s">
        <v>184</v>
      </c>
      <c r="E616" s="217" t="s">
        <v>13626</v>
      </c>
      <c r="F616" s="218" t="s">
        <v>13627</v>
      </c>
      <c r="G616" s="219" t="s">
        <v>256</v>
      </c>
      <c r="H616" s="220">
        <v>22.893999999999998</v>
      </c>
      <c r="I616" s="221"/>
      <c r="J616" s="222">
        <f>ROUND(I616*H616,2)</f>
        <v>0</v>
      </c>
      <c r="K616" s="218" t="s">
        <v>188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189</v>
      </c>
      <c r="AT616" s="227" t="s">
        <v>184</v>
      </c>
      <c r="AU616" s="227" t="s">
        <v>80</v>
      </c>
      <c r="AY616" s="20" t="s">
        <v>182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189</v>
      </c>
      <c r="BM616" s="227" t="s">
        <v>13628</v>
      </c>
    </row>
    <row r="617" s="2" customFormat="1">
      <c r="A617" s="41"/>
      <c r="B617" s="42"/>
      <c r="C617" s="43"/>
      <c r="D617" s="229" t="s">
        <v>191</v>
      </c>
      <c r="E617" s="43"/>
      <c r="F617" s="230" t="s">
        <v>13629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191</v>
      </c>
      <c r="AU617" s="20" t="s">
        <v>80</v>
      </c>
    </row>
    <row r="618" s="14" customFormat="1">
      <c r="A618" s="14"/>
      <c r="B618" s="245"/>
      <c r="C618" s="246"/>
      <c r="D618" s="236" t="s">
        <v>193</v>
      </c>
      <c r="E618" s="247" t="s">
        <v>19</v>
      </c>
      <c r="F618" s="248" t="s">
        <v>13630</v>
      </c>
      <c r="G618" s="246"/>
      <c r="H618" s="249">
        <v>22.893999999999991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193</v>
      </c>
      <c r="AU618" s="255" t="s">
        <v>80</v>
      </c>
      <c r="AV618" s="14" t="s">
        <v>80</v>
      </c>
      <c r="AW618" s="14" t="s">
        <v>195</v>
      </c>
      <c r="AX618" s="14" t="s">
        <v>71</v>
      </c>
      <c r="AY618" s="255" t="s">
        <v>182</v>
      </c>
    </row>
    <row r="619" s="12" customFormat="1" ht="25.92" customHeight="1">
      <c r="A619" s="12"/>
      <c r="B619" s="200"/>
      <c r="C619" s="201"/>
      <c r="D619" s="202" t="s">
        <v>70</v>
      </c>
      <c r="E619" s="203" t="s">
        <v>3251</v>
      </c>
      <c r="F619" s="203" t="s">
        <v>3252</v>
      </c>
      <c r="G619" s="201"/>
      <c r="H619" s="201"/>
      <c r="I619" s="204"/>
      <c r="J619" s="205">
        <f>BK619</f>
        <v>0</v>
      </c>
      <c r="K619" s="201"/>
      <c r="L619" s="206"/>
      <c r="M619" s="207"/>
      <c r="N619" s="208"/>
      <c r="O619" s="208"/>
      <c r="P619" s="209">
        <f>P620</f>
        <v>0</v>
      </c>
      <c r="Q619" s="208"/>
      <c r="R619" s="209">
        <f>R620</f>
        <v>0.21626000000000001</v>
      </c>
      <c r="S619" s="208"/>
      <c r="T619" s="210">
        <f>T620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80</v>
      </c>
      <c r="AT619" s="212" t="s">
        <v>70</v>
      </c>
      <c r="AU619" s="212" t="s">
        <v>71</v>
      </c>
      <c r="AY619" s="211" t="s">
        <v>182</v>
      </c>
      <c r="BK619" s="213">
        <f>BK620</f>
        <v>0</v>
      </c>
    </row>
    <row r="620" s="12" customFormat="1" ht="22.8" customHeight="1">
      <c r="A620" s="12"/>
      <c r="B620" s="200"/>
      <c r="C620" s="201"/>
      <c r="D620" s="202" t="s">
        <v>70</v>
      </c>
      <c r="E620" s="214" t="s">
        <v>4902</v>
      </c>
      <c r="F620" s="214" t="s">
        <v>7253</v>
      </c>
      <c r="G620" s="201"/>
      <c r="H620" s="201"/>
      <c r="I620" s="204"/>
      <c r="J620" s="215">
        <f>BK620</f>
        <v>0</v>
      </c>
      <c r="K620" s="201"/>
      <c r="L620" s="206"/>
      <c r="M620" s="207"/>
      <c r="N620" s="208"/>
      <c r="O620" s="208"/>
      <c r="P620" s="209">
        <f>SUM(P621:P628)</f>
        <v>0</v>
      </c>
      <c r="Q620" s="208"/>
      <c r="R620" s="209">
        <f>SUM(R621:R628)</f>
        <v>0.21626000000000001</v>
      </c>
      <c r="S620" s="208"/>
      <c r="T620" s="210">
        <f>SUM(T621:T628)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78</v>
      </c>
      <c r="AY620" s="211" t="s">
        <v>182</v>
      </c>
      <c r="BK620" s="213">
        <f>SUM(BK621:BK628)</f>
        <v>0</v>
      </c>
    </row>
    <row r="621" s="2" customFormat="1" ht="37.8" customHeight="1">
      <c r="A621" s="41"/>
      <c r="B621" s="42"/>
      <c r="C621" s="216" t="s">
        <v>1822</v>
      </c>
      <c r="D621" s="216" t="s">
        <v>184</v>
      </c>
      <c r="E621" s="217" t="s">
        <v>13631</v>
      </c>
      <c r="F621" s="218" t="s">
        <v>13632</v>
      </c>
      <c r="G621" s="219" t="s">
        <v>425</v>
      </c>
      <c r="H621" s="220">
        <v>1</v>
      </c>
      <c r="I621" s="221"/>
      <c r="J621" s="222">
        <f>ROUND(I621*H621,2)</f>
        <v>0</v>
      </c>
      <c r="K621" s="218" t="s">
        <v>188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0.010240000000000001</v>
      </c>
      <c r="R621" s="225">
        <f>Q621*H621</f>
        <v>0.010240000000000001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308</v>
      </c>
      <c r="AT621" s="227" t="s">
        <v>184</v>
      </c>
      <c r="AU621" s="227" t="s">
        <v>80</v>
      </c>
      <c r="AY621" s="20" t="s">
        <v>182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308</v>
      </c>
      <c r="BM621" s="227" t="s">
        <v>13633</v>
      </c>
    </row>
    <row r="622" s="2" customFormat="1">
      <c r="A622" s="41"/>
      <c r="B622" s="42"/>
      <c r="C622" s="43"/>
      <c r="D622" s="229" t="s">
        <v>191</v>
      </c>
      <c r="E622" s="43"/>
      <c r="F622" s="230" t="s">
        <v>13634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191</v>
      </c>
      <c r="AU622" s="20" t="s">
        <v>80</v>
      </c>
    </row>
    <row r="623" s="2" customFormat="1" ht="24.15" customHeight="1">
      <c r="A623" s="41"/>
      <c r="B623" s="42"/>
      <c r="C623" s="216" t="s">
        <v>1827</v>
      </c>
      <c r="D623" s="216" t="s">
        <v>184</v>
      </c>
      <c r="E623" s="217" t="s">
        <v>13635</v>
      </c>
      <c r="F623" s="218" t="s">
        <v>13636</v>
      </c>
      <c r="G623" s="219" t="s">
        <v>425</v>
      </c>
      <c r="H623" s="220">
        <v>2</v>
      </c>
      <c r="I623" s="221"/>
      <c r="J623" s="222">
        <f>ROUND(I623*H623,2)</f>
        <v>0</v>
      </c>
      <c r="K623" s="218" t="s">
        <v>19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0.010189999999999999</v>
      </c>
      <c r="R623" s="225">
        <f>Q623*H623</f>
        <v>0.020379999999999999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184</v>
      </c>
      <c r="AU623" s="227" t="s">
        <v>80</v>
      </c>
      <c r="AY623" s="20" t="s">
        <v>182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13637</v>
      </c>
    </row>
    <row r="624" s="2" customFormat="1" ht="16.5" customHeight="1">
      <c r="A624" s="41"/>
      <c r="B624" s="42"/>
      <c r="C624" s="216" t="s">
        <v>1838</v>
      </c>
      <c r="D624" s="216" t="s">
        <v>184</v>
      </c>
      <c r="E624" s="217" t="s">
        <v>13638</v>
      </c>
      <c r="F624" s="218" t="s">
        <v>13639</v>
      </c>
      <c r="G624" s="219" t="s">
        <v>425</v>
      </c>
      <c r="H624" s="220">
        <v>7</v>
      </c>
      <c r="I624" s="221"/>
      <c r="J624" s="222">
        <f>ROUND(I624*H624,2)</f>
        <v>0</v>
      </c>
      <c r="K624" s="218" t="s">
        <v>188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0.026519999999999998</v>
      </c>
      <c r="R624" s="225">
        <f>Q624*H624</f>
        <v>0.18564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308</v>
      </c>
      <c r="AT624" s="227" t="s">
        <v>184</v>
      </c>
      <c r="AU624" s="227" t="s">
        <v>80</v>
      </c>
      <c r="AY624" s="20" t="s">
        <v>182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13640</v>
      </c>
    </row>
    <row r="625" s="2" customFormat="1">
      <c r="A625" s="41"/>
      <c r="B625" s="42"/>
      <c r="C625" s="43"/>
      <c r="D625" s="229" t="s">
        <v>191</v>
      </c>
      <c r="E625" s="43"/>
      <c r="F625" s="230" t="s">
        <v>13641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191</v>
      </c>
      <c r="AU625" s="20" t="s">
        <v>80</v>
      </c>
    </row>
    <row r="626" s="14" customFormat="1">
      <c r="A626" s="14"/>
      <c r="B626" s="245"/>
      <c r="C626" s="246"/>
      <c r="D626" s="236" t="s">
        <v>193</v>
      </c>
      <c r="E626" s="247" t="s">
        <v>19</v>
      </c>
      <c r="F626" s="248" t="s">
        <v>13642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193</v>
      </c>
      <c r="AU626" s="255" t="s">
        <v>80</v>
      </c>
      <c r="AV626" s="14" t="s">
        <v>80</v>
      </c>
      <c r="AW626" s="14" t="s">
        <v>195</v>
      </c>
      <c r="AX626" s="14" t="s">
        <v>71</v>
      </c>
      <c r="AY626" s="255" t="s">
        <v>182</v>
      </c>
    </row>
    <row r="627" s="2" customFormat="1" ht="49.05" customHeight="1">
      <c r="A627" s="41"/>
      <c r="B627" s="42"/>
      <c r="C627" s="216" t="s">
        <v>1847</v>
      </c>
      <c r="D627" s="216" t="s">
        <v>184</v>
      </c>
      <c r="E627" s="217" t="s">
        <v>13643</v>
      </c>
      <c r="F627" s="218" t="s">
        <v>13644</v>
      </c>
      <c r="G627" s="219" t="s">
        <v>256</v>
      </c>
      <c r="H627" s="220">
        <v>0.216</v>
      </c>
      <c r="I627" s="221"/>
      <c r="J627" s="222">
        <f>ROUND(I627*H627,2)</f>
        <v>0</v>
      </c>
      <c r="K627" s="218" t="s">
        <v>188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308</v>
      </c>
      <c r="AT627" s="227" t="s">
        <v>184</v>
      </c>
      <c r="AU627" s="227" t="s">
        <v>80</v>
      </c>
      <c r="AY627" s="20" t="s">
        <v>182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13645</v>
      </c>
    </row>
    <row r="628" s="2" customFormat="1">
      <c r="A628" s="41"/>
      <c r="B628" s="42"/>
      <c r="C628" s="43"/>
      <c r="D628" s="229" t="s">
        <v>191</v>
      </c>
      <c r="E628" s="43"/>
      <c r="F628" s="230" t="s">
        <v>13646</v>
      </c>
      <c r="G628" s="43"/>
      <c r="H628" s="43"/>
      <c r="I628" s="231"/>
      <c r="J628" s="43"/>
      <c r="K628" s="43"/>
      <c r="L628" s="47"/>
      <c r="M628" s="298"/>
      <c r="N628" s="299"/>
      <c r="O628" s="291"/>
      <c r="P628" s="291"/>
      <c r="Q628" s="291"/>
      <c r="R628" s="291"/>
      <c r="S628" s="291"/>
      <c r="T628" s="300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191</v>
      </c>
      <c r="AU628" s="20" t="s">
        <v>80</v>
      </c>
    </row>
    <row r="629" s="2" customFormat="1" ht="6.96" customHeight="1">
      <c r="A629" s="41"/>
      <c r="B629" s="62"/>
      <c r="C629" s="63"/>
      <c r="D629" s="63"/>
      <c r="E629" s="63"/>
      <c r="F629" s="63"/>
      <c r="G629" s="63"/>
      <c r="H629" s="63"/>
      <c r="I629" s="63"/>
      <c r="J629" s="63"/>
      <c r="K629" s="63"/>
      <c r="L629" s="47"/>
      <c r="M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</row>
  </sheetData>
  <sheetProtection sheet="1" autoFilter="0" formatColumns="0" formatRows="0" objects="1" scenarios="1" spinCount="100000" saltValue="fmC2iqGFj7o94CKRB6yizhGwRc1yCcTQd08WK18/Rw5gJNeBoovZpX53joQ6OFAVHWsv6nXvj7tB8XhAoFZTkw==" hashValue="9YX5vSbIo5MRiy5e2w0Q6iTiK/1THV2tn1sJl/p+o6h/FqghfQWtpza0beqf9cHAcwVv9luxYzR3VSGrTYmTUA==" algorithmName="SHA-512" password="CC35"/>
  <autoFilter ref="C90:K628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2" r:id="rId91" display="https://podminky.urs.cz/item/CS_URS_2025_01/894812316"/>
    <hyperlink ref="F525" r:id="rId92" display="https://podminky.urs.cz/item/CS_URS_2025_01/894812320"/>
    <hyperlink ref="F528" r:id="rId93" display="https://podminky.urs.cz/item/CS_URS_2025_01/894812322"/>
    <hyperlink ref="F531" r:id="rId94" display="https://podminky.urs.cz/item/CS_URS_2025_01/894812332"/>
    <hyperlink ref="F534" r:id="rId95" display="https://podminky.urs.cz/item/CS_URS_2025_01/894812335"/>
    <hyperlink ref="F537" r:id="rId96" display="https://podminky.urs.cz/item/CS_URS_2025_01/894812339"/>
    <hyperlink ref="F539" r:id="rId97" display="https://podminky.urs.cz/item/CS_URS_2025_01/894812357"/>
    <hyperlink ref="F541" r:id="rId98" display="https://podminky.urs.cz/item/CS_URS_2025_01/894812377"/>
    <hyperlink ref="F549" r:id="rId99" display="https://podminky.urs.cz/item/CS_URS_2025_01/897172113"/>
    <hyperlink ref="F553" r:id="rId100" display="https://podminky.urs.cz/item/CS_URS_2025_01/897172121"/>
    <hyperlink ref="F557" r:id="rId101" display="https://podminky.urs.cz/item/CS_URS_2025_01/897172122"/>
    <hyperlink ref="F561" r:id="rId102" display="https://podminky.urs.cz/item/CS_URS_2025_01/897173122"/>
    <hyperlink ref="F564" r:id="rId103" display="https://podminky.urs.cz/item/CS_URS_2025_01/897173125"/>
    <hyperlink ref="F567" r:id="rId104" display="https://podminky.urs.cz/item/CS_URS_2025_01/899101211"/>
    <hyperlink ref="F570" r:id="rId105" display="https://podminky.urs.cz/item/CS_URS_2025_01/899103112"/>
    <hyperlink ref="F574" r:id="rId106" display="https://podminky.urs.cz/item/CS_URS_2025_01/899201211"/>
    <hyperlink ref="F577" r:id="rId107" display="https://podminky.urs.cz/item/CS_URS_2025_01/899401112"/>
    <hyperlink ref="F580" r:id="rId108" display="https://podminky.urs.cz/item/CS_URS_2025_01/899721111"/>
    <hyperlink ref="F582" r:id="rId109" display="https://podminky.urs.cz/item/CS_URS_2025_01/899722113"/>
    <hyperlink ref="F585" r:id="rId110" display="https://podminky.urs.cz/item/CS_URS_2025_01/935113111"/>
    <hyperlink ref="F588" r:id="rId111" display="https://podminky.urs.cz/item/CS_URS_2025_01/971024481"/>
    <hyperlink ref="F592" r:id="rId112" display="https://podminky.urs.cz/item/CS_URS_2025_01/971052441"/>
    <hyperlink ref="F595" r:id="rId113" display="https://podminky.urs.cz/item/CS_URS_2025_01/977151115"/>
    <hyperlink ref="F598" r:id="rId114" display="https://podminky.urs.cz/item/CS_URS_2025_01/979071011"/>
    <hyperlink ref="F603" r:id="rId115" display="https://podminky.urs.cz/item/CS_URS_2025_01/997013509"/>
    <hyperlink ref="F606" r:id="rId116" display="https://podminky.urs.cz/item/CS_URS_2025_01/997013871"/>
    <hyperlink ref="F609" r:id="rId117" display="https://podminky.urs.cz/item/CS_URS_2025_01/998011008"/>
    <hyperlink ref="F612" r:id="rId118" display="https://podminky.urs.cz/item/CS_URS_2025_01/998223011"/>
    <hyperlink ref="F614" r:id="rId119" display="https://podminky.urs.cz/item/CS_URS_2025_01/998274101"/>
    <hyperlink ref="F617" r:id="rId120" display="https://podminky.urs.cz/item/CS_URS_2025_01/998276101"/>
    <hyperlink ref="F622" r:id="rId121" display="https://podminky.urs.cz/item/CS_URS_2025_01/721211621"/>
    <hyperlink ref="F625" r:id="rId122" display="https://podminky.urs.cz/item/CS_URS_2025_01/721241102"/>
    <hyperlink ref="F628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13647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167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9. 5. 2025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168</v>
      </c>
      <c r="D81" s="192" t="s">
        <v>56</v>
      </c>
      <c r="E81" s="192" t="s">
        <v>52</v>
      </c>
      <c r="F81" s="192" t="s">
        <v>53</v>
      </c>
      <c r="G81" s="192" t="s">
        <v>169</v>
      </c>
      <c r="H81" s="192" t="s">
        <v>170</v>
      </c>
      <c r="I81" s="192" t="s">
        <v>171</v>
      </c>
      <c r="J81" s="192" t="s">
        <v>130</v>
      </c>
      <c r="K81" s="193" t="s">
        <v>172</v>
      </c>
      <c r="L81" s="194"/>
      <c r="M81" s="95" t="s">
        <v>19</v>
      </c>
      <c r="N81" s="96" t="s">
        <v>41</v>
      </c>
      <c r="O81" s="96" t="s">
        <v>173</v>
      </c>
      <c r="P81" s="96" t="s">
        <v>174</v>
      </c>
      <c r="Q81" s="96" t="s">
        <v>175</v>
      </c>
      <c r="R81" s="96" t="s">
        <v>176</v>
      </c>
      <c r="S81" s="96" t="s">
        <v>177</v>
      </c>
      <c r="T81" s="97" t="s">
        <v>178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179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180</v>
      </c>
      <c r="F83" s="203" t="s">
        <v>181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182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183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182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184</v>
      </c>
      <c r="E85" s="217" t="s">
        <v>12899</v>
      </c>
      <c r="F85" s="218" t="s">
        <v>12900</v>
      </c>
      <c r="G85" s="219" t="s">
        <v>187</v>
      </c>
      <c r="H85" s="220">
        <v>62.296999999999997</v>
      </c>
      <c r="I85" s="221"/>
      <c r="J85" s="222">
        <f>ROUND(I85*H85,2)</f>
        <v>0</v>
      </c>
      <c r="K85" s="218" t="s">
        <v>188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189</v>
      </c>
      <c r="AT85" s="227" t="s">
        <v>184</v>
      </c>
      <c r="AU85" s="227" t="s">
        <v>80</v>
      </c>
      <c r="AY85" s="20" t="s">
        <v>182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189</v>
      </c>
      <c r="BM85" s="227" t="s">
        <v>13648</v>
      </c>
    </row>
    <row r="86" s="2" customFormat="1">
      <c r="A86" s="41"/>
      <c r="B86" s="42"/>
      <c r="C86" s="43"/>
      <c r="D86" s="229" t="s">
        <v>191</v>
      </c>
      <c r="E86" s="43"/>
      <c r="F86" s="230" t="s">
        <v>12902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191</v>
      </c>
      <c r="AU86" s="20" t="s">
        <v>80</v>
      </c>
    </row>
    <row r="87" s="14" customFormat="1">
      <c r="A87" s="14"/>
      <c r="B87" s="245"/>
      <c r="C87" s="246"/>
      <c r="D87" s="236" t="s">
        <v>193</v>
      </c>
      <c r="E87" s="247" t="s">
        <v>19</v>
      </c>
      <c r="F87" s="248" t="s">
        <v>13649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193</v>
      </c>
      <c r="AU87" s="255" t="s">
        <v>80</v>
      </c>
      <c r="AV87" s="14" t="s">
        <v>80</v>
      </c>
      <c r="AW87" s="14" t="s">
        <v>195</v>
      </c>
      <c r="AX87" s="14" t="s">
        <v>71</v>
      </c>
      <c r="AY87" s="255" t="s">
        <v>182</v>
      </c>
    </row>
    <row r="88" s="14" customFormat="1">
      <c r="A88" s="14"/>
      <c r="B88" s="245"/>
      <c r="C88" s="246"/>
      <c r="D88" s="236" t="s">
        <v>193</v>
      </c>
      <c r="E88" s="247" t="s">
        <v>19</v>
      </c>
      <c r="F88" s="248" t="s">
        <v>13650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193</v>
      </c>
      <c r="AU88" s="255" t="s">
        <v>80</v>
      </c>
      <c r="AV88" s="14" t="s">
        <v>80</v>
      </c>
      <c r="AW88" s="14" t="s">
        <v>195</v>
      </c>
      <c r="AX88" s="14" t="s">
        <v>71</v>
      </c>
      <c r="AY88" s="255" t="s">
        <v>182</v>
      </c>
    </row>
    <row r="89" s="2" customFormat="1" ht="37.8" customHeight="1">
      <c r="A89" s="41"/>
      <c r="B89" s="42"/>
      <c r="C89" s="216" t="s">
        <v>80</v>
      </c>
      <c r="D89" s="216" t="s">
        <v>184</v>
      </c>
      <c r="E89" s="217" t="s">
        <v>12923</v>
      </c>
      <c r="F89" s="218" t="s">
        <v>12924</v>
      </c>
      <c r="G89" s="219" t="s">
        <v>187</v>
      </c>
      <c r="H89" s="220">
        <v>62.296999999999997</v>
      </c>
      <c r="I89" s="221"/>
      <c r="J89" s="222">
        <f>ROUND(I89*H89,2)</f>
        <v>0</v>
      </c>
      <c r="K89" s="218" t="s">
        <v>188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189</v>
      </c>
      <c r="AT89" s="227" t="s">
        <v>184</v>
      </c>
      <c r="AU89" s="227" t="s">
        <v>80</v>
      </c>
      <c r="AY89" s="20" t="s">
        <v>182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189</v>
      </c>
      <c r="BM89" s="227" t="s">
        <v>13651</v>
      </c>
    </row>
    <row r="90" s="2" customFormat="1">
      <c r="A90" s="41"/>
      <c r="B90" s="42"/>
      <c r="C90" s="43"/>
      <c r="D90" s="229" t="s">
        <v>191</v>
      </c>
      <c r="E90" s="43"/>
      <c r="F90" s="230" t="s">
        <v>12926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191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184</v>
      </c>
      <c r="E91" s="217" t="s">
        <v>221</v>
      </c>
      <c r="F91" s="218" t="s">
        <v>222</v>
      </c>
      <c r="G91" s="219" t="s">
        <v>187</v>
      </c>
      <c r="H91" s="220">
        <v>32.640000000000001</v>
      </c>
      <c r="I91" s="221"/>
      <c r="J91" s="222">
        <f>ROUND(I91*H91,2)</f>
        <v>0</v>
      </c>
      <c r="K91" s="218" t="s">
        <v>188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189</v>
      </c>
      <c r="AT91" s="227" t="s">
        <v>184</v>
      </c>
      <c r="AU91" s="227" t="s">
        <v>80</v>
      </c>
      <c r="AY91" s="20" t="s">
        <v>182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189</v>
      </c>
      <c r="BM91" s="227" t="s">
        <v>13652</v>
      </c>
    </row>
    <row r="92" s="2" customFormat="1">
      <c r="A92" s="41"/>
      <c r="B92" s="42"/>
      <c r="C92" s="43"/>
      <c r="D92" s="229" t="s">
        <v>191</v>
      </c>
      <c r="E92" s="43"/>
      <c r="F92" s="230" t="s">
        <v>224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191</v>
      </c>
      <c r="AU92" s="20" t="s">
        <v>80</v>
      </c>
    </row>
    <row r="93" s="14" customFormat="1">
      <c r="A93" s="14"/>
      <c r="B93" s="245"/>
      <c r="C93" s="246"/>
      <c r="D93" s="236" t="s">
        <v>193</v>
      </c>
      <c r="E93" s="247" t="s">
        <v>19</v>
      </c>
      <c r="F93" s="248" t="s">
        <v>13653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193</v>
      </c>
      <c r="AU93" s="255" t="s">
        <v>80</v>
      </c>
      <c r="AV93" s="14" t="s">
        <v>80</v>
      </c>
      <c r="AW93" s="14" t="s">
        <v>195</v>
      </c>
      <c r="AX93" s="14" t="s">
        <v>71</v>
      </c>
      <c r="AY93" s="255" t="s">
        <v>182</v>
      </c>
    </row>
    <row r="94" s="2" customFormat="1" ht="62.7" customHeight="1">
      <c r="A94" s="41"/>
      <c r="B94" s="42"/>
      <c r="C94" s="216" t="s">
        <v>189</v>
      </c>
      <c r="D94" s="216" t="s">
        <v>184</v>
      </c>
      <c r="E94" s="217" t="s">
        <v>227</v>
      </c>
      <c r="F94" s="218" t="s">
        <v>228</v>
      </c>
      <c r="G94" s="219" t="s">
        <v>187</v>
      </c>
      <c r="H94" s="220">
        <v>32.640000000000001</v>
      </c>
      <c r="I94" s="221"/>
      <c r="J94" s="222">
        <f>ROUND(I94*H94,2)</f>
        <v>0</v>
      </c>
      <c r="K94" s="218" t="s">
        <v>188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189</v>
      </c>
      <c r="AT94" s="227" t="s">
        <v>184</v>
      </c>
      <c r="AU94" s="227" t="s">
        <v>80</v>
      </c>
      <c r="AY94" s="20" t="s">
        <v>182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189</v>
      </c>
      <c r="BM94" s="227" t="s">
        <v>13654</v>
      </c>
    </row>
    <row r="95" s="2" customFormat="1">
      <c r="A95" s="41"/>
      <c r="B95" s="42"/>
      <c r="C95" s="43"/>
      <c r="D95" s="229" t="s">
        <v>191</v>
      </c>
      <c r="E95" s="43"/>
      <c r="F95" s="230" t="s">
        <v>230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191</v>
      </c>
      <c r="AU95" s="20" t="s">
        <v>80</v>
      </c>
    </row>
    <row r="96" s="2" customFormat="1" ht="62.7" customHeight="1">
      <c r="A96" s="41"/>
      <c r="B96" s="42"/>
      <c r="C96" s="216" t="s">
        <v>232</v>
      </c>
      <c r="D96" s="216" t="s">
        <v>184</v>
      </c>
      <c r="E96" s="217" t="s">
        <v>233</v>
      </c>
      <c r="F96" s="218" t="s">
        <v>234</v>
      </c>
      <c r="G96" s="219" t="s">
        <v>187</v>
      </c>
      <c r="H96" s="220">
        <v>80.715999999999994</v>
      </c>
      <c r="I96" s="221"/>
      <c r="J96" s="222">
        <f>ROUND(I96*H96,2)</f>
        <v>0</v>
      </c>
      <c r="K96" s="218" t="s">
        <v>188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189</v>
      </c>
      <c r="AT96" s="227" t="s">
        <v>184</v>
      </c>
      <c r="AU96" s="227" t="s">
        <v>80</v>
      </c>
      <c r="AY96" s="20" t="s">
        <v>182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189</v>
      </c>
      <c r="BM96" s="227" t="s">
        <v>13655</v>
      </c>
    </row>
    <row r="97" s="2" customFormat="1">
      <c r="A97" s="41"/>
      <c r="B97" s="42"/>
      <c r="C97" s="43"/>
      <c r="D97" s="229" t="s">
        <v>191</v>
      </c>
      <c r="E97" s="43"/>
      <c r="F97" s="230" t="s">
        <v>236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191</v>
      </c>
      <c r="AU97" s="20" t="s">
        <v>80</v>
      </c>
    </row>
    <row r="98" s="14" customFormat="1">
      <c r="A98" s="14"/>
      <c r="B98" s="245"/>
      <c r="C98" s="246"/>
      <c r="D98" s="236" t="s">
        <v>193</v>
      </c>
      <c r="E98" s="247" t="s">
        <v>19</v>
      </c>
      <c r="F98" s="248" t="s">
        <v>13656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193</v>
      </c>
      <c r="AU98" s="255" t="s">
        <v>80</v>
      </c>
      <c r="AV98" s="14" t="s">
        <v>80</v>
      </c>
      <c r="AW98" s="14" t="s">
        <v>195</v>
      </c>
      <c r="AX98" s="14" t="s">
        <v>71</v>
      </c>
      <c r="AY98" s="255" t="s">
        <v>182</v>
      </c>
    </row>
    <row r="99" s="14" customFormat="1">
      <c r="A99" s="14"/>
      <c r="B99" s="245"/>
      <c r="C99" s="246"/>
      <c r="D99" s="236" t="s">
        <v>193</v>
      </c>
      <c r="E99" s="247" t="s">
        <v>19</v>
      </c>
      <c r="F99" s="248" t="s">
        <v>13657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193</v>
      </c>
      <c r="AU99" s="255" t="s">
        <v>80</v>
      </c>
      <c r="AV99" s="14" t="s">
        <v>80</v>
      </c>
      <c r="AW99" s="14" t="s">
        <v>195</v>
      </c>
      <c r="AX99" s="14" t="s">
        <v>71</v>
      </c>
      <c r="AY99" s="255" t="s">
        <v>182</v>
      </c>
    </row>
    <row r="100" s="2" customFormat="1" ht="62.7" customHeight="1">
      <c r="A100" s="41"/>
      <c r="B100" s="42"/>
      <c r="C100" s="216" t="s">
        <v>238</v>
      </c>
      <c r="D100" s="216" t="s">
        <v>184</v>
      </c>
      <c r="E100" s="217" t="s">
        <v>239</v>
      </c>
      <c r="F100" s="218" t="s">
        <v>240</v>
      </c>
      <c r="G100" s="219" t="s">
        <v>187</v>
      </c>
      <c r="H100" s="220">
        <v>38.259</v>
      </c>
      <c r="I100" s="221"/>
      <c r="J100" s="222">
        <f>ROUND(I100*H100,2)</f>
        <v>0</v>
      </c>
      <c r="K100" s="218" t="s">
        <v>188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189</v>
      </c>
      <c r="AT100" s="227" t="s">
        <v>184</v>
      </c>
      <c r="AU100" s="227" t="s">
        <v>80</v>
      </c>
      <c r="AY100" s="20" t="s">
        <v>182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189</v>
      </c>
      <c r="BM100" s="227" t="s">
        <v>13658</v>
      </c>
    </row>
    <row r="101" s="2" customFormat="1">
      <c r="A101" s="41"/>
      <c r="B101" s="42"/>
      <c r="C101" s="43"/>
      <c r="D101" s="229" t="s">
        <v>191</v>
      </c>
      <c r="E101" s="43"/>
      <c r="F101" s="230" t="s">
        <v>242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191</v>
      </c>
      <c r="AU101" s="20" t="s">
        <v>80</v>
      </c>
    </row>
    <row r="102" s="13" customFormat="1">
      <c r="A102" s="13"/>
      <c r="B102" s="234"/>
      <c r="C102" s="235"/>
      <c r="D102" s="236" t="s">
        <v>193</v>
      </c>
      <c r="E102" s="237" t="s">
        <v>19</v>
      </c>
      <c r="F102" s="238" t="s">
        <v>243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193</v>
      </c>
      <c r="AU102" s="244" t="s">
        <v>80</v>
      </c>
      <c r="AV102" s="13" t="s">
        <v>78</v>
      </c>
      <c r="AW102" s="13" t="s">
        <v>195</v>
      </c>
      <c r="AX102" s="13" t="s">
        <v>71</v>
      </c>
      <c r="AY102" s="244" t="s">
        <v>182</v>
      </c>
    </row>
    <row r="103" s="14" customFormat="1">
      <c r="A103" s="14"/>
      <c r="B103" s="245"/>
      <c r="C103" s="246"/>
      <c r="D103" s="236" t="s">
        <v>193</v>
      </c>
      <c r="E103" s="247" t="s">
        <v>19</v>
      </c>
      <c r="F103" s="248" t="s">
        <v>13659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193</v>
      </c>
      <c r="AU103" s="255" t="s">
        <v>80</v>
      </c>
      <c r="AV103" s="14" t="s">
        <v>80</v>
      </c>
      <c r="AW103" s="14" t="s">
        <v>195</v>
      </c>
      <c r="AX103" s="14" t="s">
        <v>71</v>
      </c>
      <c r="AY103" s="255" t="s">
        <v>182</v>
      </c>
    </row>
    <row r="104" s="14" customFormat="1">
      <c r="A104" s="14"/>
      <c r="B104" s="245"/>
      <c r="C104" s="246"/>
      <c r="D104" s="236" t="s">
        <v>193</v>
      </c>
      <c r="E104" s="247" t="s">
        <v>19</v>
      </c>
      <c r="F104" s="248" t="s">
        <v>13660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193</v>
      </c>
      <c r="AU104" s="255" t="s">
        <v>80</v>
      </c>
      <c r="AV104" s="14" t="s">
        <v>80</v>
      </c>
      <c r="AW104" s="14" t="s">
        <v>195</v>
      </c>
      <c r="AX104" s="14" t="s">
        <v>71</v>
      </c>
      <c r="AY104" s="255" t="s">
        <v>182</v>
      </c>
    </row>
    <row r="105" s="2" customFormat="1" ht="44.25" customHeight="1">
      <c r="A105" s="41"/>
      <c r="B105" s="42"/>
      <c r="C105" s="216" t="s">
        <v>246</v>
      </c>
      <c r="D105" s="216" t="s">
        <v>184</v>
      </c>
      <c r="E105" s="217" t="s">
        <v>247</v>
      </c>
      <c r="F105" s="218" t="s">
        <v>248</v>
      </c>
      <c r="G105" s="219" t="s">
        <v>187</v>
      </c>
      <c r="H105" s="220">
        <v>56.677999999999997</v>
      </c>
      <c r="I105" s="221"/>
      <c r="J105" s="222">
        <f>ROUND(I105*H105,2)</f>
        <v>0</v>
      </c>
      <c r="K105" s="218" t="s">
        <v>188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189</v>
      </c>
      <c r="AT105" s="227" t="s">
        <v>184</v>
      </c>
      <c r="AU105" s="227" t="s">
        <v>80</v>
      </c>
      <c r="AY105" s="20" t="s">
        <v>182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189</v>
      </c>
      <c r="BM105" s="227" t="s">
        <v>13661</v>
      </c>
    </row>
    <row r="106" s="2" customFormat="1">
      <c r="A106" s="41"/>
      <c r="B106" s="42"/>
      <c r="C106" s="43"/>
      <c r="D106" s="229" t="s">
        <v>191</v>
      </c>
      <c r="E106" s="43"/>
      <c r="F106" s="230" t="s">
        <v>250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191</v>
      </c>
      <c r="AU106" s="20" t="s">
        <v>80</v>
      </c>
    </row>
    <row r="107" s="14" customFormat="1">
      <c r="A107" s="14"/>
      <c r="B107" s="245"/>
      <c r="C107" s="246"/>
      <c r="D107" s="236" t="s">
        <v>193</v>
      </c>
      <c r="E107" s="247" t="s">
        <v>19</v>
      </c>
      <c r="F107" s="248" t="s">
        <v>13662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193</v>
      </c>
      <c r="AU107" s="255" t="s">
        <v>80</v>
      </c>
      <c r="AV107" s="14" t="s">
        <v>80</v>
      </c>
      <c r="AW107" s="14" t="s">
        <v>195</v>
      </c>
      <c r="AX107" s="14" t="s">
        <v>71</v>
      </c>
      <c r="AY107" s="255" t="s">
        <v>182</v>
      </c>
    </row>
    <row r="108" s="14" customFormat="1">
      <c r="A108" s="14"/>
      <c r="B108" s="245"/>
      <c r="C108" s="246"/>
      <c r="D108" s="236" t="s">
        <v>193</v>
      </c>
      <c r="E108" s="247" t="s">
        <v>19</v>
      </c>
      <c r="F108" s="248" t="s">
        <v>13657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193</v>
      </c>
      <c r="AU108" s="255" t="s">
        <v>80</v>
      </c>
      <c r="AV108" s="14" t="s">
        <v>80</v>
      </c>
      <c r="AW108" s="14" t="s">
        <v>195</v>
      </c>
      <c r="AX108" s="14" t="s">
        <v>71</v>
      </c>
      <c r="AY108" s="255" t="s">
        <v>182</v>
      </c>
    </row>
    <row r="109" s="2" customFormat="1" ht="44.25" customHeight="1">
      <c r="A109" s="41"/>
      <c r="B109" s="42"/>
      <c r="C109" s="216" t="s">
        <v>253</v>
      </c>
      <c r="D109" s="216" t="s">
        <v>184</v>
      </c>
      <c r="E109" s="217" t="s">
        <v>254</v>
      </c>
      <c r="F109" s="218" t="s">
        <v>255</v>
      </c>
      <c r="G109" s="219" t="s">
        <v>256</v>
      </c>
      <c r="H109" s="220">
        <v>72.691999999999993</v>
      </c>
      <c r="I109" s="221"/>
      <c r="J109" s="222">
        <f>ROUND(I109*H109,2)</f>
        <v>0</v>
      </c>
      <c r="K109" s="218" t="s">
        <v>188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189</v>
      </c>
      <c r="AT109" s="227" t="s">
        <v>184</v>
      </c>
      <c r="AU109" s="227" t="s">
        <v>80</v>
      </c>
      <c r="AY109" s="20" t="s">
        <v>182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189</v>
      </c>
      <c r="BM109" s="227" t="s">
        <v>13663</v>
      </c>
    </row>
    <row r="110" s="2" customFormat="1">
      <c r="A110" s="41"/>
      <c r="B110" s="42"/>
      <c r="C110" s="43"/>
      <c r="D110" s="229" t="s">
        <v>191</v>
      </c>
      <c r="E110" s="43"/>
      <c r="F110" s="230" t="s">
        <v>258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191</v>
      </c>
      <c r="AU110" s="20" t="s">
        <v>80</v>
      </c>
    </row>
    <row r="111" s="14" customFormat="1">
      <c r="A111" s="14"/>
      <c r="B111" s="245"/>
      <c r="C111" s="246"/>
      <c r="D111" s="236" t="s">
        <v>193</v>
      </c>
      <c r="E111" s="247" t="s">
        <v>19</v>
      </c>
      <c r="F111" s="248" t="s">
        <v>13664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193</v>
      </c>
      <c r="AU111" s="255" t="s">
        <v>80</v>
      </c>
      <c r="AV111" s="14" t="s">
        <v>80</v>
      </c>
      <c r="AW111" s="14" t="s">
        <v>195</v>
      </c>
      <c r="AX111" s="14" t="s">
        <v>71</v>
      </c>
      <c r="AY111" s="255" t="s">
        <v>182</v>
      </c>
    </row>
    <row r="112" s="14" customFormat="1">
      <c r="A112" s="14"/>
      <c r="B112" s="245"/>
      <c r="C112" s="246"/>
      <c r="D112" s="236" t="s">
        <v>193</v>
      </c>
      <c r="E112" s="246"/>
      <c r="F112" s="248" t="s">
        <v>13665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182</v>
      </c>
    </row>
    <row r="113" s="2" customFormat="1" ht="37.8" customHeight="1">
      <c r="A113" s="41"/>
      <c r="B113" s="42"/>
      <c r="C113" s="216" t="s">
        <v>260</v>
      </c>
      <c r="D113" s="216" t="s">
        <v>184</v>
      </c>
      <c r="E113" s="217" t="s">
        <v>261</v>
      </c>
      <c r="F113" s="218" t="s">
        <v>262</v>
      </c>
      <c r="G113" s="219" t="s">
        <v>187</v>
      </c>
      <c r="H113" s="220">
        <v>24.038</v>
      </c>
      <c r="I113" s="221"/>
      <c r="J113" s="222">
        <f>ROUND(I113*H113,2)</f>
        <v>0</v>
      </c>
      <c r="K113" s="218" t="s">
        <v>188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189</v>
      </c>
      <c r="AT113" s="227" t="s">
        <v>184</v>
      </c>
      <c r="AU113" s="227" t="s">
        <v>80</v>
      </c>
      <c r="AY113" s="20" t="s">
        <v>182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189</v>
      </c>
      <c r="BM113" s="227" t="s">
        <v>13666</v>
      </c>
    </row>
    <row r="114" s="2" customFormat="1">
      <c r="A114" s="41"/>
      <c r="B114" s="42"/>
      <c r="C114" s="43"/>
      <c r="D114" s="229" t="s">
        <v>191</v>
      </c>
      <c r="E114" s="43"/>
      <c r="F114" s="230" t="s">
        <v>264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191</v>
      </c>
      <c r="AU114" s="20" t="s">
        <v>80</v>
      </c>
    </row>
    <row r="115" s="14" customFormat="1">
      <c r="A115" s="14"/>
      <c r="B115" s="245"/>
      <c r="C115" s="246"/>
      <c r="D115" s="236" t="s">
        <v>193</v>
      </c>
      <c r="E115" s="247" t="s">
        <v>19</v>
      </c>
      <c r="F115" s="248" t="s">
        <v>13667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193</v>
      </c>
      <c r="AU115" s="255" t="s">
        <v>80</v>
      </c>
      <c r="AV115" s="14" t="s">
        <v>80</v>
      </c>
      <c r="AW115" s="14" t="s">
        <v>195</v>
      </c>
      <c r="AX115" s="14" t="s">
        <v>71</v>
      </c>
      <c r="AY115" s="255" t="s">
        <v>182</v>
      </c>
    </row>
    <row r="116" s="2" customFormat="1" ht="44.25" customHeight="1">
      <c r="A116" s="41"/>
      <c r="B116" s="42"/>
      <c r="C116" s="216" t="s">
        <v>266</v>
      </c>
      <c r="D116" s="216" t="s">
        <v>184</v>
      </c>
      <c r="E116" s="217" t="s">
        <v>274</v>
      </c>
      <c r="F116" s="218" t="s">
        <v>275</v>
      </c>
      <c r="G116" s="219" t="s">
        <v>187</v>
      </c>
      <c r="H116" s="220">
        <v>24.038</v>
      </c>
      <c r="I116" s="221"/>
      <c r="J116" s="222">
        <f>ROUND(I116*H116,2)</f>
        <v>0</v>
      </c>
      <c r="K116" s="218" t="s">
        <v>188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189</v>
      </c>
      <c r="AT116" s="227" t="s">
        <v>184</v>
      </c>
      <c r="AU116" s="227" t="s">
        <v>80</v>
      </c>
      <c r="AY116" s="20" t="s">
        <v>182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189</v>
      </c>
      <c r="BM116" s="227" t="s">
        <v>13668</v>
      </c>
    </row>
    <row r="117" s="2" customFormat="1">
      <c r="A117" s="41"/>
      <c r="B117" s="42"/>
      <c r="C117" s="43"/>
      <c r="D117" s="229" t="s">
        <v>191</v>
      </c>
      <c r="E117" s="43"/>
      <c r="F117" s="230" t="s">
        <v>277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191</v>
      </c>
      <c r="AU117" s="20" t="s">
        <v>80</v>
      </c>
    </row>
    <row r="118" s="14" customFormat="1">
      <c r="A118" s="14"/>
      <c r="B118" s="245"/>
      <c r="C118" s="246"/>
      <c r="D118" s="236" t="s">
        <v>193</v>
      </c>
      <c r="E118" s="247" t="s">
        <v>19</v>
      </c>
      <c r="F118" s="248" t="s">
        <v>13659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193</v>
      </c>
      <c r="AU118" s="255" t="s">
        <v>80</v>
      </c>
      <c r="AV118" s="14" t="s">
        <v>80</v>
      </c>
      <c r="AW118" s="14" t="s">
        <v>195</v>
      </c>
      <c r="AX118" s="14" t="s">
        <v>71</v>
      </c>
      <c r="AY118" s="255" t="s">
        <v>182</v>
      </c>
    </row>
    <row r="119" s="14" customFormat="1">
      <c r="A119" s="14"/>
      <c r="B119" s="245"/>
      <c r="C119" s="246"/>
      <c r="D119" s="236" t="s">
        <v>193</v>
      </c>
      <c r="E119" s="247" t="s">
        <v>19</v>
      </c>
      <c r="F119" s="248" t="s">
        <v>13669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193</v>
      </c>
      <c r="AU119" s="255" t="s">
        <v>80</v>
      </c>
      <c r="AV119" s="14" t="s">
        <v>80</v>
      </c>
      <c r="AW119" s="14" t="s">
        <v>195</v>
      </c>
      <c r="AX119" s="14" t="s">
        <v>71</v>
      </c>
      <c r="AY119" s="255" t="s">
        <v>182</v>
      </c>
    </row>
    <row r="120" s="14" customFormat="1">
      <c r="A120" s="14"/>
      <c r="B120" s="245"/>
      <c r="C120" s="246"/>
      <c r="D120" s="236" t="s">
        <v>193</v>
      </c>
      <c r="E120" s="247" t="s">
        <v>19</v>
      </c>
      <c r="F120" s="248" t="s">
        <v>13670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193</v>
      </c>
      <c r="AU120" s="255" t="s">
        <v>80</v>
      </c>
      <c r="AV120" s="14" t="s">
        <v>80</v>
      </c>
      <c r="AW120" s="14" t="s">
        <v>195</v>
      </c>
      <c r="AX120" s="14" t="s">
        <v>71</v>
      </c>
      <c r="AY120" s="255" t="s">
        <v>182</v>
      </c>
    </row>
    <row r="121" s="14" customFormat="1">
      <c r="A121" s="14"/>
      <c r="B121" s="245"/>
      <c r="C121" s="246"/>
      <c r="D121" s="236" t="s">
        <v>193</v>
      </c>
      <c r="E121" s="247" t="s">
        <v>19</v>
      </c>
      <c r="F121" s="248" t="s">
        <v>13671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193</v>
      </c>
      <c r="AU121" s="255" t="s">
        <v>80</v>
      </c>
      <c r="AV121" s="14" t="s">
        <v>80</v>
      </c>
      <c r="AW121" s="14" t="s">
        <v>195</v>
      </c>
      <c r="AX121" s="14" t="s">
        <v>71</v>
      </c>
      <c r="AY121" s="255" t="s">
        <v>182</v>
      </c>
    </row>
    <row r="122" s="2" customFormat="1" ht="66.75" customHeight="1">
      <c r="A122" s="41"/>
      <c r="B122" s="42"/>
      <c r="C122" s="216" t="s">
        <v>273</v>
      </c>
      <c r="D122" s="216" t="s">
        <v>184</v>
      </c>
      <c r="E122" s="217" t="s">
        <v>7089</v>
      </c>
      <c r="F122" s="218" t="s">
        <v>7090</v>
      </c>
      <c r="G122" s="219" t="s">
        <v>187</v>
      </c>
      <c r="H122" s="220">
        <v>23.451000000000001</v>
      </c>
      <c r="I122" s="221"/>
      <c r="J122" s="222">
        <f>ROUND(I122*H122,2)</f>
        <v>0</v>
      </c>
      <c r="K122" s="218" t="s">
        <v>188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189</v>
      </c>
      <c r="AT122" s="227" t="s">
        <v>184</v>
      </c>
      <c r="AU122" s="227" t="s">
        <v>80</v>
      </c>
      <c r="AY122" s="20" t="s">
        <v>182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189</v>
      </c>
      <c r="BM122" s="227" t="s">
        <v>13672</v>
      </c>
    </row>
    <row r="123" s="2" customFormat="1">
      <c r="A123" s="41"/>
      <c r="B123" s="42"/>
      <c r="C123" s="43"/>
      <c r="D123" s="229" t="s">
        <v>191</v>
      </c>
      <c r="E123" s="43"/>
      <c r="F123" s="230" t="s">
        <v>7092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191</v>
      </c>
      <c r="AU123" s="20" t="s">
        <v>80</v>
      </c>
    </row>
    <row r="124" s="14" customFormat="1">
      <c r="A124" s="14"/>
      <c r="B124" s="245"/>
      <c r="C124" s="246"/>
      <c r="D124" s="236" t="s">
        <v>193</v>
      </c>
      <c r="E124" s="247" t="s">
        <v>19</v>
      </c>
      <c r="F124" s="248" t="s">
        <v>13673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193</v>
      </c>
      <c r="AU124" s="255" t="s">
        <v>80</v>
      </c>
      <c r="AV124" s="14" t="s">
        <v>80</v>
      </c>
      <c r="AW124" s="14" t="s">
        <v>195</v>
      </c>
      <c r="AX124" s="14" t="s">
        <v>71</v>
      </c>
      <c r="AY124" s="255" t="s">
        <v>182</v>
      </c>
    </row>
    <row r="125" s="14" customFormat="1">
      <c r="A125" s="14"/>
      <c r="B125" s="245"/>
      <c r="C125" s="246"/>
      <c r="D125" s="236" t="s">
        <v>193</v>
      </c>
      <c r="E125" s="247" t="s">
        <v>19</v>
      </c>
      <c r="F125" s="248" t="s">
        <v>13674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193</v>
      </c>
      <c r="AU125" s="255" t="s">
        <v>80</v>
      </c>
      <c r="AV125" s="14" t="s">
        <v>80</v>
      </c>
      <c r="AW125" s="14" t="s">
        <v>195</v>
      </c>
      <c r="AX125" s="14" t="s">
        <v>71</v>
      </c>
      <c r="AY125" s="255" t="s">
        <v>182</v>
      </c>
    </row>
    <row r="126" s="2" customFormat="1" ht="16.5" customHeight="1">
      <c r="A126" s="41"/>
      <c r="B126" s="42"/>
      <c r="C126" s="278" t="s">
        <v>8</v>
      </c>
      <c r="D126" s="278" t="s">
        <v>296</v>
      </c>
      <c r="E126" s="279" t="s">
        <v>7095</v>
      </c>
      <c r="F126" s="280" t="s">
        <v>7096</v>
      </c>
      <c r="G126" s="281" t="s">
        <v>256</v>
      </c>
      <c r="H126" s="282">
        <v>46.902000000000001</v>
      </c>
      <c r="I126" s="283"/>
      <c r="J126" s="284">
        <f>ROUND(I126*H126,2)</f>
        <v>0</v>
      </c>
      <c r="K126" s="280" t="s">
        <v>188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253</v>
      </c>
      <c r="AT126" s="227" t="s">
        <v>296</v>
      </c>
      <c r="AU126" s="227" t="s">
        <v>80</v>
      </c>
      <c r="AY126" s="20" t="s">
        <v>182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189</v>
      </c>
      <c r="BM126" s="227" t="s">
        <v>13675</v>
      </c>
    </row>
    <row r="127" s="14" customFormat="1">
      <c r="A127" s="14"/>
      <c r="B127" s="245"/>
      <c r="C127" s="246"/>
      <c r="D127" s="236" t="s">
        <v>193</v>
      </c>
      <c r="E127" s="246"/>
      <c r="F127" s="248" t="s">
        <v>13676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182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189</v>
      </c>
      <c r="F128" s="214" t="s">
        <v>854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182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289</v>
      </c>
      <c r="D129" s="216" t="s">
        <v>184</v>
      </c>
      <c r="E129" s="217" t="s">
        <v>13677</v>
      </c>
      <c r="F129" s="218" t="s">
        <v>13678</v>
      </c>
      <c r="G129" s="219" t="s">
        <v>187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189</v>
      </c>
      <c r="AT129" s="227" t="s">
        <v>184</v>
      </c>
      <c r="AU129" s="227" t="s">
        <v>80</v>
      </c>
      <c r="AY129" s="20" t="s">
        <v>182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189</v>
      </c>
      <c r="BM129" s="227" t="s">
        <v>13679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13680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14" customFormat="1">
      <c r="A131" s="14"/>
      <c r="B131" s="245"/>
      <c r="C131" s="246"/>
      <c r="D131" s="236" t="s">
        <v>193</v>
      </c>
      <c r="E131" s="247" t="s">
        <v>19</v>
      </c>
      <c r="F131" s="248" t="s">
        <v>13681</v>
      </c>
      <c r="G131" s="246"/>
      <c r="H131" s="249">
        <v>0.504</v>
      </c>
      <c r="I131" s="250"/>
      <c r="J131" s="246"/>
      <c r="K131" s="246"/>
      <c r="L131" s="251"/>
      <c r="M131" s="294"/>
      <c r="N131" s="295"/>
      <c r="O131" s="295"/>
      <c r="P131" s="295"/>
      <c r="Q131" s="295"/>
      <c r="R131" s="295"/>
      <c r="S131" s="295"/>
      <c r="T131" s="296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195</v>
      </c>
      <c r="AX131" s="14" t="s">
        <v>71</v>
      </c>
      <c r="AY131" s="255" t="s">
        <v>182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NEFgIYPUMqOaz+jCDmjN93mS7eQCCXi5GpHVakCobyNGTzRvvbOIzI+G9qijJIcHiSbbFdt+whEkhFzxav/wvQ==" hashValue="1tKzkMmg4cHCN0Vmtbb1lHGXXYEO/o8oDPVYbspZGSgvUrpVcvbX4pA2EJ7TdOR/OCnWShe5ibuh1/9xVD0F8A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13682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8462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8463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13683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13684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13685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13686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13687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167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9. 5. 2025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168</v>
      </c>
      <c r="D85" s="192" t="s">
        <v>56</v>
      </c>
      <c r="E85" s="192" t="s">
        <v>52</v>
      </c>
      <c r="F85" s="192" t="s">
        <v>53</v>
      </c>
      <c r="G85" s="192" t="s">
        <v>169</v>
      </c>
      <c r="H85" s="192" t="s">
        <v>170</v>
      </c>
      <c r="I85" s="192" t="s">
        <v>171</v>
      </c>
      <c r="J85" s="192" t="s">
        <v>130</v>
      </c>
      <c r="K85" s="193" t="s">
        <v>172</v>
      </c>
      <c r="L85" s="194"/>
      <c r="M85" s="95" t="s">
        <v>19</v>
      </c>
      <c r="N85" s="96" t="s">
        <v>41</v>
      </c>
      <c r="O85" s="96" t="s">
        <v>173</v>
      </c>
      <c r="P85" s="96" t="s">
        <v>174</v>
      </c>
      <c r="Q85" s="96" t="s">
        <v>175</v>
      </c>
      <c r="R85" s="96" t="s">
        <v>176</v>
      </c>
      <c r="S85" s="96" t="s">
        <v>177</v>
      </c>
      <c r="T85" s="97" t="s">
        <v>178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179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9616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232</v>
      </c>
      <c r="AT87" s="212" t="s">
        <v>70</v>
      </c>
      <c r="AU87" s="212" t="s">
        <v>71</v>
      </c>
      <c r="AY87" s="211" t="s">
        <v>182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9617</v>
      </c>
      <c r="F88" s="214" t="s">
        <v>9618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232</v>
      </c>
      <c r="AT88" s="212" t="s">
        <v>70</v>
      </c>
      <c r="AU88" s="212" t="s">
        <v>78</v>
      </c>
      <c r="AY88" s="211" t="s">
        <v>182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184</v>
      </c>
      <c r="E89" s="217" t="s">
        <v>13688</v>
      </c>
      <c r="F89" s="218" t="s">
        <v>13689</v>
      </c>
      <c r="G89" s="219" t="s">
        <v>2233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6713</v>
      </c>
      <c r="AT89" s="227" t="s">
        <v>184</v>
      </c>
      <c r="AU89" s="227" t="s">
        <v>80</v>
      </c>
      <c r="AY89" s="20" t="s">
        <v>182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6713</v>
      </c>
      <c r="BM89" s="227" t="s">
        <v>13690</v>
      </c>
    </row>
    <row r="90" s="2" customFormat="1" ht="16.5" customHeight="1">
      <c r="A90" s="41"/>
      <c r="B90" s="42"/>
      <c r="C90" s="216" t="s">
        <v>80</v>
      </c>
      <c r="D90" s="216" t="s">
        <v>184</v>
      </c>
      <c r="E90" s="217" t="s">
        <v>13691</v>
      </c>
      <c r="F90" s="218" t="s">
        <v>13692</v>
      </c>
      <c r="G90" s="219" t="s">
        <v>2233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6713</v>
      </c>
      <c r="AT90" s="227" t="s">
        <v>184</v>
      </c>
      <c r="AU90" s="227" t="s">
        <v>80</v>
      </c>
      <c r="AY90" s="20" t="s">
        <v>182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6713</v>
      </c>
      <c r="BM90" s="227" t="s">
        <v>13693</v>
      </c>
    </row>
    <row r="91" s="2" customFormat="1" ht="16.5" customHeight="1">
      <c r="A91" s="41"/>
      <c r="B91" s="42"/>
      <c r="C91" s="216" t="s">
        <v>97</v>
      </c>
      <c r="D91" s="216" t="s">
        <v>184</v>
      </c>
      <c r="E91" s="217" t="s">
        <v>9619</v>
      </c>
      <c r="F91" s="218" t="s">
        <v>9620</v>
      </c>
      <c r="G91" s="219" t="s">
        <v>2233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6713</v>
      </c>
      <c r="AT91" s="227" t="s">
        <v>184</v>
      </c>
      <c r="AU91" s="227" t="s">
        <v>80</v>
      </c>
      <c r="AY91" s="20" t="s">
        <v>182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6713</v>
      </c>
      <c r="BM91" s="227" t="s">
        <v>13694</v>
      </c>
    </row>
    <row r="92" s="2" customFormat="1" ht="24.15" customHeight="1">
      <c r="A92" s="41"/>
      <c r="B92" s="42"/>
      <c r="C92" s="216" t="s">
        <v>189</v>
      </c>
      <c r="D92" s="216" t="s">
        <v>184</v>
      </c>
      <c r="E92" s="217" t="s">
        <v>13695</v>
      </c>
      <c r="F92" s="218" t="s">
        <v>13696</v>
      </c>
      <c r="G92" s="219" t="s">
        <v>2233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6713</v>
      </c>
      <c r="AT92" s="227" t="s">
        <v>184</v>
      </c>
      <c r="AU92" s="227" t="s">
        <v>80</v>
      </c>
      <c r="AY92" s="20" t="s">
        <v>182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6713</v>
      </c>
      <c r="BM92" s="227" t="s">
        <v>13697</v>
      </c>
    </row>
    <row r="93" s="2" customFormat="1">
      <c r="A93" s="41"/>
      <c r="B93" s="42"/>
      <c r="C93" s="43"/>
      <c r="D93" s="236" t="s">
        <v>1123</v>
      </c>
      <c r="E93" s="43"/>
      <c r="F93" s="288" t="s">
        <v>13698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1123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13699</v>
      </c>
      <c r="F94" s="214" t="s">
        <v>13700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232</v>
      </c>
      <c r="AT94" s="212" t="s">
        <v>70</v>
      </c>
      <c r="AU94" s="212" t="s">
        <v>78</v>
      </c>
      <c r="AY94" s="211" t="s">
        <v>182</v>
      </c>
      <c r="BK94" s="213">
        <f>SUM(BK95:BK101)</f>
        <v>0</v>
      </c>
    </row>
    <row r="95" s="2" customFormat="1" ht="21.75" customHeight="1">
      <c r="A95" s="41"/>
      <c r="B95" s="42"/>
      <c r="C95" s="216" t="s">
        <v>232</v>
      </c>
      <c r="D95" s="216" t="s">
        <v>184</v>
      </c>
      <c r="E95" s="217" t="s">
        <v>13701</v>
      </c>
      <c r="F95" s="218" t="s">
        <v>13702</v>
      </c>
      <c r="G95" s="219" t="s">
        <v>13703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6713</v>
      </c>
      <c r="AT95" s="227" t="s">
        <v>184</v>
      </c>
      <c r="AU95" s="227" t="s">
        <v>80</v>
      </c>
      <c r="AY95" s="20" t="s">
        <v>182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6713</v>
      </c>
      <c r="BM95" s="227" t="s">
        <v>13704</v>
      </c>
    </row>
    <row r="96" s="2" customFormat="1" ht="16.5" customHeight="1">
      <c r="A96" s="41"/>
      <c r="B96" s="42"/>
      <c r="C96" s="216" t="s">
        <v>238</v>
      </c>
      <c r="D96" s="216" t="s">
        <v>184</v>
      </c>
      <c r="E96" s="217" t="s">
        <v>13705</v>
      </c>
      <c r="F96" s="218" t="s">
        <v>13706</v>
      </c>
      <c r="G96" s="219" t="s">
        <v>13703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6713</v>
      </c>
      <c r="AT96" s="227" t="s">
        <v>184</v>
      </c>
      <c r="AU96" s="227" t="s">
        <v>80</v>
      </c>
      <c r="AY96" s="20" t="s">
        <v>182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6713</v>
      </c>
      <c r="BM96" s="227" t="s">
        <v>13707</v>
      </c>
    </row>
    <row r="97" s="2" customFormat="1" ht="16.5" customHeight="1">
      <c r="A97" s="41"/>
      <c r="B97" s="42"/>
      <c r="C97" s="216" t="s">
        <v>246</v>
      </c>
      <c r="D97" s="216" t="s">
        <v>184</v>
      </c>
      <c r="E97" s="217" t="s">
        <v>13708</v>
      </c>
      <c r="F97" s="218" t="s">
        <v>13709</v>
      </c>
      <c r="G97" s="219" t="s">
        <v>13703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6713</v>
      </c>
      <c r="AT97" s="227" t="s">
        <v>184</v>
      </c>
      <c r="AU97" s="227" t="s">
        <v>80</v>
      </c>
      <c r="AY97" s="20" t="s">
        <v>182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6713</v>
      </c>
      <c r="BM97" s="227" t="s">
        <v>13710</v>
      </c>
    </row>
    <row r="98" s="2" customFormat="1" ht="24.15" customHeight="1">
      <c r="A98" s="41"/>
      <c r="B98" s="42"/>
      <c r="C98" s="216" t="s">
        <v>253</v>
      </c>
      <c r="D98" s="216" t="s">
        <v>184</v>
      </c>
      <c r="E98" s="217" t="s">
        <v>13711</v>
      </c>
      <c r="F98" s="218" t="s">
        <v>13712</v>
      </c>
      <c r="G98" s="219" t="s">
        <v>13703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6713</v>
      </c>
      <c r="AT98" s="227" t="s">
        <v>184</v>
      </c>
      <c r="AU98" s="227" t="s">
        <v>80</v>
      </c>
      <c r="AY98" s="20" t="s">
        <v>182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6713</v>
      </c>
      <c r="BM98" s="227" t="s">
        <v>13713</v>
      </c>
    </row>
    <row r="99" s="2" customFormat="1" ht="16.5" customHeight="1">
      <c r="A99" s="41"/>
      <c r="B99" s="42"/>
      <c r="C99" s="216" t="s">
        <v>260</v>
      </c>
      <c r="D99" s="216" t="s">
        <v>184</v>
      </c>
      <c r="E99" s="217" t="s">
        <v>13714</v>
      </c>
      <c r="F99" s="218" t="s">
        <v>13715</v>
      </c>
      <c r="G99" s="219" t="s">
        <v>2233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6713</v>
      </c>
      <c r="AT99" s="227" t="s">
        <v>184</v>
      </c>
      <c r="AU99" s="227" t="s">
        <v>80</v>
      </c>
      <c r="AY99" s="20" t="s">
        <v>182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6713</v>
      </c>
      <c r="BM99" s="227" t="s">
        <v>13716</v>
      </c>
    </row>
    <row r="100" s="2" customFormat="1" ht="16.5" customHeight="1">
      <c r="A100" s="41"/>
      <c r="B100" s="42"/>
      <c r="C100" s="216" t="s">
        <v>266</v>
      </c>
      <c r="D100" s="216" t="s">
        <v>184</v>
      </c>
      <c r="E100" s="217" t="s">
        <v>13717</v>
      </c>
      <c r="F100" s="218" t="s">
        <v>13718</v>
      </c>
      <c r="G100" s="219" t="s">
        <v>13703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6713</v>
      </c>
      <c r="AT100" s="227" t="s">
        <v>184</v>
      </c>
      <c r="AU100" s="227" t="s">
        <v>80</v>
      </c>
      <c r="AY100" s="20" t="s">
        <v>182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6713</v>
      </c>
      <c r="BM100" s="227" t="s">
        <v>13719</v>
      </c>
    </row>
    <row r="101" s="2" customFormat="1" ht="16.5" customHeight="1">
      <c r="A101" s="41"/>
      <c r="B101" s="42"/>
      <c r="C101" s="216" t="s">
        <v>273</v>
      </c>
      <c r="D101" s="216" t="s">
        <v>184</v>
      </c>
      <c r="E101" s="217" t="s">
        <v>13720</v>
      </c>
      <c r="F101" s="218" t="s">
        <v>13721</v>
      </c>
      <c r="G101" s="219" t="s">
        <v>2233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6713</v>
      </c>
      <c r="AT101" s="227" t="s">
        <v>184</v>
      </c>
      <c r="AU101" s="227" t="s">
        <v>80</v>
      </c>
      <c r="AY101" s="20" t="s">
        <v>182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6713</v>
      </c>
      <c r="BM101" s="227" t="s">
        <v>13722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13723</v>
      </c>
      <c r="F102" s="214" t="s">
        <v>13724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232</v>
      </c>
      <c r="AT102" s="212" t="s">
        <v>70</v>
      </c>
      <c r="AU102" s="212" t="s">
        <v>78</v>
      </c>
      <c r="AY102" s="211" t="s">
        <v>182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184</v>
      </c>
      <c r="E103" s="217" t="s">
        <v>13725</v>
      </c>
      <c r="F103" s="218" t="s">
        <v>13726</v>
      </c>
      <c r="G103" s="219" t="s">
        <v>2233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6713</v>
      </c>
      <c r="AT103" s="227" t="s">
        <v>184</v>
      </c>
      <c r="AU103" s="227" t="s">
        <v>80</v>
      </c>
      <c r="AY103" s="20" t="s">
        <v>182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6713</v>
      </c>
      <c r="BM103" s="227" t="s">
        <v>13727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13728</v>
      </c>
      <c r="F104" s="214" t="s">
        <v>13729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232</v>
      </c>
      <c r="AT104" s="212" t="s">
        <v>70</v>
      </c>
      <c r="AU104" s="212" t="s">
        <v>78</v>
      </c>
      <c r="AY104" s="211" t="s">
        <v>182</v>
      </c>
      <c r="BK104" s="213">
        <f>BK105</f>
        <v>0</v>
      </c>
    </row>
    <row r="105" s="2" customFormat="1" ht="16.5" customHeight="1">
      <c r="A105" s="41"/>
      <c r="B105" s="42"/>
      <c r="C105" s="216" t="s">
        <v>289</v>
      </c>
      <c r="D105" s="216" t="s">
        <v>184</v>
      </c>
      <c r="E105" s="217" t="s">
        <v>13730</v>
      </c>
      <c r="F105" s="218" t="s">
        <v>13731</v>
      </c>
      <c r="G105" s="219" t="s">
        <v>2233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6713</v>
      </c>
      <c r="AT105" s="227" t="s">
        <v>184</v>
      </c>
      <c r="AU105" s="227" t="s">
        <v>80</v>
      </c>
      <c r="AY105" s="20" t="s">
        <v>182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6713</v>
      </c>
      <c r="BM105" s="227" t="s">
        <v>13732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13733</v>
      </c>
      <c r="F106" s="214" t="s">
        <v>13734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232</v>
      </c>
      <c r="AT106" s="212" t="s">
        <v>70</v>
      </c>
      <c r="AU106" s="212" t="s">
        <v>78</v>
      </c>
      <c r="AY106" s="211" t="s">
        <v>182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295</v>
      </c>
      <c r="D107" s="216" t="s">
        <v>184</v>
      </c>
      <c r="E107" s="217" t="s">
        <v>13735</v>
      </c>
      <c r="F107" s="218" t="s">
        <v>13736</v>
      </c>
      <c r="G107" s="219" t="s">
        <v>2233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6713</v>
      </c>
      <c r="AT107" s="227" t="s">
        <v>184</v>
      </c>
      <c r="AU107" s="227" t="s">
        <v>80</v>
      </c>
      <c r="AY107" s="20" t="s">
        <v>182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6713</v>
      </c>
      <c r="BM107" s="227" t="s">
        <v>13737</v>
      </c>
    </row>
    <row r="108" s="2" customFormat="1" ht="16.5" customHeight="1">
      <c r="A108" s="41"/>
      <c r="B108" s="42"/>
      <c r="C108" s="216" t="s">
        <v>301</v>
      </c>
      <c r="D108" s="216" t="s">
        <v>184</v>
      </c>
      <c r="E108" s="217" t="s">
        <v>13738</v>
      </c>
      <c r="F108" s="218" t="s">
        <v>13739</v>
      </c>
      <c r="G108" s="219" t="s">
        <v>2233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6713</v>
      </c>
      <c r="AT108" s="227" t="s">
        <v>184</v>
      </c>
      <c r="AU108" s="227" t="s">
        <v>80</v>
      </c>
      <c r="AY108" s="20" t="s">
        <v>182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6713</v>
      </c>
      <c r="BM108" s="227" t="s">
        <v>13740</v>
      </c>
    </row>
    <row r="109" s="2" customFormat="1" ht="16.5" customHeight="1">
      <c r="A109" s="41"/>
      <c r="B109" s="42"/>
      <c r="C109" s="216" t="s">
        <v>308</v>
      </c>
      <c r="D109" s="216" t="s">
        <v>184</v>
      </c>
      <c r="E109" s="217" t="s">
        <v>13741</v>
      </c>
      <c r="F109" s="218" t="s">
        <v>13742</v>
      </c>
      <c r="G109" s="219" t="s">
        <v>2233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6713</v>
      </c>
      <c r="AT109" s="227" t="s">
        <v>184</v>
      </c>
      <c r="AU109" s="227" t="s">
        <v>80</v>
      </c>
      <c r="AY109" s="20" t="s">
        <v>182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6713</v>
      </c>
      <c r="BM109" s="227" t="s">
        <v>13743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13744</v>
      </c>
      <c r="F110" s="214" t="s">
        <v>13745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232</v>
      </c>
      <c r="AT110" s="212" t="s">
        <v>70</v>
      </c>
      <c r="AU110" s="212" t="s">
        <v>78</v>
      </c>
      <c r="AY110" s="211" t="s">
        <v>182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314</v>
      </c>
      <c r="D111" s="216" t="s">
        <v>184</v>
      </c>
      <c r="E111" s="217" t="s">
        <v>13746</v>
      </c>
      <c r="F111" s="218" t="s">
        <v>13747</v>
      </c>
      <c r="G111" s="219" t="s">
        <v>2233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6713</v>
      </c>
      <c r="AT111" s="227" t="s">
        <v>184</v>
      </c>
      <c r="AU111" s="227" t="s">
        <v>80</v>
      </c>
      <c r="AY111" s="20" t="s">
        <v>182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6713</v>
      </c>
      <c r="BM111" s="227" t="s">
        <v>13748</v>
      </c>
    </row>
    <row r="112" s="2" customFormat="1" ht="16.5" customHeight="1">
      <c r="A112" s="41"/>
      <c r="B112" s="42"/>
      <c r="C112" s="216" t="s">
        <v>319</v>
      </c>
      <c r="D112" s="216" t="s">
        <v>184</v>
      </c>
      <c r="E112" s="217" t="s">
        <v>13749</v>
      </c>
      <c r="F112" s="218" t="s">
        <v>13750</v>
      </c>
      <c r="G112" s="219" t="s">
        <v>2233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89" t="s">
        <v>19</v>
      </c>
      <c r="N112" s="290" t="s">
        <v>42</v>
      </c>
      <c r="O112" s="291"/>
      <c r="P112" s="292">
        <f>O112*H112</f>
        <v>0</v>
      </c>
      <c r="Q112" s="292">
        <v>0</v>
      </c>
      <c r="R112" s="292">
        <f>Q112*H112</f>
        <v>0</v>
      </c>
      <c r="S112" s="292">
        <v>0</v>
      </c>
      <c r="T112" s="293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6713</v>
      </c>
      <c r="AT112" s="227" t="s">
        <v>184</v>
      </c>
      <c r="AU112" s="227" t="s">
        <v>80</v>
      </c>
      <c r="AY112" s="20" t="s">
        <v>182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6713</v>
      </c>
      <c r="BM112" s="227" t="s">
        <v>13751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y98ujJRzKI6VPjeTSLIfjWAzSQ4YNrCrPBT5qpxwyikQ7pCl1W8xpQLL51Cz09FYCgWTf6XLuYHxVWZialMmOQ==" hashValue="fnOy02I3zbd6hISSvEawsw3MGGkm+udwpQWFcgIaVEiYigQpvvfsJaQ3wjGl44x4EyYS9NJGPTIbUzYBkd2Qjg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13752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13753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13754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13755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13756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13757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13758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13759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13760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13761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13762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13763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13764</v>
      </c>
      <c r="F19" s="312" t="s">
        <v>13765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13766</v>
      </c>
      <c r="F20" s="312" t="s">
        <v>13767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13768</v>
      </c>
      <c r="F21" s="312" t="s">
        <v>13769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13770</v>
      </c>
      <c r="F22" s="312" t="s">
        <v>11328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13771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13772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13773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13774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13775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13776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13777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13778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13779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13780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168</v>
      </c>
      <c r="F36" s="312"/>
      <c r="G36" s="312" t="s">
        <v>13781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13782</v>
      </c>
      <c r="F37" s="312"/>
      <c r="G37" s="312" t="s">
        <v>13783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13784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13785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169</v>
      </c>
      <c r="F40" s="312"/>
      <c r="G40" s="312" t="s">
        <v>13786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170</v>
      </c>
      <c r="F41" s="312"/>
      <c r="G41" s="312" t="s">
        <v>13787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13788</v>
      </c>
      <c r="F42" s="312"/>
      <c r="G42" s="312" t="s">
        <v>13789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13790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13791</v>
      </c>
      <c r="F44" s="312"/>
      <c r="G44" s="312" t="s">
        <v>13792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172</v>
      </c>
      <c r="F45" s="312"/>
      <c r="G45" s="312" t="s">
        <v>13793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13794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13795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13796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13797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13798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13799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13800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13801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13802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13803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13804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13805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13806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13807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13808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13809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13810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13811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13812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13813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13814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13815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13816</v>
      </c>
      <c r="D76" s="330"/>
      <c r="E76" s="330"/>
      <c r="F76" s="330" t="s">
        <v>13817</v>
      </c>
      <c r="G76" s="331"/>
      <c r="H76" s="330" t="s">
        <v>53</v>
      </c>
      <c r="I76" s="330" t="s">
        <v>56</v>
      </c>
      <c r="J76" s="330" t="s">
        <v>13818</v>
      </c>
      <c r="K76" s="329"/>
    </row>
    <row r="77" s="1" customFormat="1" ht="17.25" customHeight="1">
      <c r="B77" s="327"/>
      <c r="C77" s="332" t="s">
        <v>13819</v>
      </c>
      <c r="D77" s="332"/>
      <c r="E77" s="332"/>
      <c r="F77" s="333" t="s">
        <v>13820</v>
      </c>
      <c r="G77" s="334"/>
      <c r="H77" s="332"/>
      <c r="I77" s="332"/>
      <c r="J77" s="332" t="s">
        <v>13821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13822</v>
      </c>
      <c r="G79" s="339"/>
      <c r="H79" s="315" t="s">
        <v>13823</v>
      </c>
      <c r="I79" s="315" t="s">
        <v>13824</v>
      </c>
      <c r="J79" s="315">
        <v>20</v>
      </c>
      <c r="K79" s="329"/>
    </row>
    <row r="80" s="1" customFormat="1" ht="15" customHeight="1">
      <c r="B80" s="327"/>
      <c r="C80" s="315" t="s">
        <v>13825</v>
      </c>
      <c r="D80" s="315"/>
      <c r="E80" s="315"/>
      <c r="F80" s="338" t="s">
        <v>13822</v>
      </c>
      <c r="G80" s="339"/>
      <c r="H80" s="315" t="s">
        <v>13826</v>
      </c>
      <c r="I80" s="315" t="s">
        <v>13824</v>
      </c>
      <c r="J80" s="315">
        <v>120</v>
      </c>
      <c r="K80" s="329"/>
    </row>
    <row r="81" s="1" customFormat="1" ht="15" customHeight="1">
      <c r="B81" s="340"/>
      <c r="C81" s="315" t="s">
        <v>13827</v>
      </c>
      <c r="D81" s="315"/>
      <c r="E81" s="315"/>
      <c r="F81" s="338" t="s">
        <v>13828</v>
      </c>
      <c r="G81" s="339"/>
      <c r="H81" s="315" t="s">
        <v>13829</v>
      </c>
      <c r="I81" s="315" t="s">
        <v>13824</v>
      </c>
      <c r="J81" s="315">
        <v>50</v>
      </c>
      <c r="K81" s="329"/>
    </row>
    <row r="82" s="1" customFormat="1" ht="15" customHeight="1">
      <c r="B82" s="340"/>
      <c r="C82" s="315" t="s">
        <v>13830</v>
      </c>
      <c r="D82" s="315"/>
      <c r="E82" s="315"/>
      <c r="F82" s="338" t="s">
        <v>13822</v>
      </c>
      <c r="G82" s="339"/>
      <c r="H82" s="315" t="s">
        <v>13831</v>
      </c>
      <c r="I82" s="315" t="s">
        <v>13832</v>
      </c>
      <c r="J82" s="315"/>
      <c r="K82" s="329"/>
    </row>
    <row r="83" s="1" customFormat="1" ht="15" customHeight="1">
      <c r="B83" s="340"/>
      <c r="C83" s="341" t="s">
        <v>13833</v>
      </c>
      <c r="D83" s="341"/>
      <c r="E83" s="341"/>
      <c r="F83" s="342" t="s">
        <v>13828</v>
      </c>
      <c r="G83" s="341"/>
      <c r="H83" s="341" t="s">
        <v>13834</v>
      </c>
      <c r="I83" s="341" t="s">
        <v>13824</v>
      </c>
      <c r="J83" s="341">
        <v>15</v>
      </c>
      <c r="K83" s="329"/>
    </row>
    <row r="84" s="1" customFormat="1" ht="15" customHeight="1">
      <c r="B84" s="340"/>
      <c r="C84" s="341" t="s">
        <v>13835</v>
      </c>
      <c r="D84" s="341"/>
      <c r="E84" s="341"/>
      <c r="F84" s="342" t="s">
        <v>13828</v>
      </c>
      <c r="G84" s="341"/>
      <c r="H84" s="341" t="s">
        <v>13836</v>
      </c>
      <c r="I84" s="341" t="s">
        <v>13824</v>
      </c>
      <c r="J84" s="341">
        <v>15</v>
      </c>
      <c r="K84" s="329"/>
    </row>
    <row r="85" s="1" customFormat="1" ht="15" customHeight="1">
      <c r="B85" s="340"/>
      <c r="C85" s="341" t="s">
        <v>13837</v>
      </c>
      <c r="D85" s="341"/>
      <c r="E85" s="341"/>
      <c r="F85" s="342" t="s">
        <v>13828</v>
      </c>
      <c r="G85" s="341"/>
      <c r="H85" s="341" t="s">
        <v>13838</v>
      </c>
      <c r="I85" s="341" t="s">
        <v>13824</v>
      </c>
      <c r="J85" s="341">
        <v>20</v>
      </c>
      <c r="K85" s="329"/>
    </row>
    <row r="86" s="1" customFormat="1" ht="15" customHeight="1">
      <c r="B86" s="340"/>
      <c r="C86" s="341" t="s">
        <v>13839</v>
      </c>
      <c r="D86" s="341"/>
      <c r="E86" s="341"/>
      <c r="F86" s="342" t="s">
        <v>13828</v>
      </c>
      <c r="G86" s="341"/>
      <c r="H86" s="341" t="s">
        <v>13840</v>
      </c>
      <c r="I86" s="341" t="s">
        <v>13824</v>
      </c>
      <c r="J86" s="341">
        <v>20</v>
      </c>
      <c r="K86" s="329"/>
    </row>
    <row r="87" s="1" customFormat="1" ht="15" customHeight="1">
      <c r="B87" s="340"/>
      <c r="C87" s="315" t="s">
        <v>13841</v>
      </c>
      <c r="D87" s="315"/>
      <c r="E87" s="315"/>
      <c r="F87" s="338" t="s">
        <v>13828</v>
      </c>
      <c r="G87" s="339"/>
      <c r="H87" s="315" t="s">
        <v>13842</v>
      </c>
      <c r="I87" s="315" t="s">
        <v>13824</v>
      </c>
      <c r="J87" s="315">
        <v>50</v>
      </c>
      <c r="K87" s="329"/>
    </row>
    <row r="88" s="1" customFormat="1" ht="15" customHeight="1">
      <c r="B88" s="340"/>
      <c r="C88" s="315" t="s">
        <v>13843</v>
      </c>
      <c r="D88" s="315"/>
      <c r="E88" s="315"/>
      <c r="F88" s="338" t="s">
        <v>13828</v>
      </c>
      <c r="G88" s="339"/>
      <c r="H88" s="315" t="s">
        <v>13844</v>
      </c>
      <c r="I88" s="315" t="s">
        <v>13824</v>
      </c>
      <c r="J88" s="315">
        <v>20</v>
      </c>
      <c r="K88" s="329"/>
    </row>
    <row r="89" s="1" customFormat="1" ht="15" customHeight="1">
      <c r="B89" s="340"/>
      <c r="C89" s="315" t="s">
        <v>13845</v>
      </c>
      <c r="D89" s="315"/>
      <c r="E89" s="315"/>
      <c r="F89" s="338" t="s">
        <v>13828</v>
      </c>
      <c r="G89" s="339"/>
      <c r="H89" s="315" t="s">
        <v>13846</v>
      </c>
      <c r="I89" s="315" t="s">
        <v>13824</v>
      </c>
      <c r="J89" s="315">
        <v>20</v>
      </c>
      <c r="K89" s="329"/>
    </row>
    <row r="90" s="1" customFormat="1" ht="15" customHeight="1">
      <c r="B90" s="340"/>
      <c r="C90" s="315" t="s">
        <v>13847</v>
      </c>
      <c r="D90" s="315"/>
      <c r="E90" s="315"/>
      <c r="F90" s="338" t="s">
        <v>13828</v>
      </c>
      <c r="G90" s="339"/>
      <c r="H90" s="315" t="s">
        <v>13848</v>
      </c>
      <c r="I90" s="315" t="s">
        <v>13824</v>
      </c>
      <c r="J90" s="315">
        <v>50</v>
      </c>
      <c r="K90" s="329"/>
    </row>
    <row r="91" s="1" customFormat="1" ht="15" customHeight="1">
      <c r="B91" s="340"/>
      <c r="C91" s="315" t="s">
        <v>13849</v>
      </c>
      <c r="D91" s="315"/>
      <c r="E91" s="315"/>
      <c r="F91" s="338" t="s">
        <v>13828</v>
      </c>
      <c r="G91" s="339"/>
      <c r="H91" s="315" t="s">
        <v>13849</v>
      </c>
      <c r="I91" s="315" t="s">
        <v>13824</v>
      </c>
      <c r="J91" s="315">
        <v>50</v>
      </c>
      <c r="K91" s="329"/>
    </row>
    <row r="92" s="1" customFormat="1" ht="15" customHeight="1">
      <c r="B92" s="340"/>
      <c r="C92" s="315" t="s">
        <v>13850</v>
      </c>
      <c r="D92" s="315"/>
      <c r="E92" s="315"/>
      <c r="F92" s="338" t="s">
        <v>13828</v>
      </c>
      <c r="G92" s="339"/>
      <c r="H92" s="315" t="s">
        <v>13851</v>
      </c>
      <c r="I92" s="315" t="s">
        <v>13824</v>
      </c>
      <c r="J92" s="315">
        <v>255</v>
      </c>
      <c r="K92" s="329"/>
    </row>
    <row r="93" s="1" customFormat="1" ht="15" customHeight="1">
      <c r="B93" s="340"/>
      <c r="C93" s="315" t="s">
        <v>13852</v>
      </c>
      <c r="D93" s="315"/>
      <c r="E93" s="315"/>
      <c r="F93" s="338" t="s">
        <v>13822</v>
      </c>
      <c r="G93" s="339"/>
      <c r="H93" s="315" t="s">
        <v>13853</v>
      </c>
      <c r="I93" s="315" t="s">
        <v>13854</v>
      </c>
      <c r="J93" s="315"/>
      <c r="K93" s="329"/>
    </row>
    <row r="94" s="1" customFormat="1" ht="15" customHeight="1">
      <c r="B94" s="340"/>
      <c r="C94" s="315" t="s">
        <v>13855</v>
      </c>
      <c r="D94" s="315"/>
      <c r="E94" s="315"/>
      <c r="F94" s="338" t="s">
        <v>13822</v>
      </c>
      <c r="G94" s="339"/>
      <c r="H94" s="315" t="s">
        <v>13856</v>
      </c>
      <c r="I94" s="315" t="s">
        <v>13857</v>
      </c>
      <c r="J94" s="315"/>
      <c r="K94" s="329"/>
    </row>
    <row r="95" s="1" customFormat="1" ht="15" customHeight="1">
      <c r="B95" s="340"/>
      <c r="C95" s="315" t="s">
        <v>13858</v>
      </c>
      <c r="D95" s="315"/>
      <c r="E95" s="315"/>
      <c r="F95" s="338" t="s">
        <v>13822</v>
      </c>
      <c r="G95" s="339"/>
      <c r="H95" s="315" t="s">
        <v>13858</v>
      </c>
      <c r="I95" s="315" t="s">
        <v>13857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13822</v>
      </c>
      <c r="G96" s="339"/>
      <c r="H96" s="315" t="s">
        <v>13859</v>
      </c>
      <c r="I96" s="315" t="s">
        <v>13857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13822</v>
      </c>
      <c r="G97" s="339"/>
      <c r="H97" s="315" t="s">
        <v>13860</v>
      </c>
      <c r="I97" s="315" t="s">
        <v>13857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13861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13816</v>
      </c>
      <c r="D103" s="330"/>
      <c r="E103" s="330"/>
      <c r="F103" s="330" t="s">
        <v>13817</v>
      </c>
      <c r="G103" s="331"/>
      <c r="H103" s="330" t="s">
        <v>53</v>
      </c>
      <c r="I103" s="330" t="s">
        <v>56</v>
      </c>
      <c r="J103" s="330" t="s">
        <v>13818</v>
      </c>
      <c r="K103" s="329"/>
    </row>
    <row r="104" s="1" customFormat="1" ht="17.25" customHeight="1">
      <c r="B104" s="327"/>
      <c r="C104" s="332" t="s">
        <v>13819</v>
      </c>
      <c r="D104" s="332"/>
      <c r="E104" s="332"/>
      <c r="F104" s="333" t="s">
        <v>13820</v>
      </c>
      <c r="G104" s="334"/>
      <c r="H104" s="332"/>
      <c r="I104" s="332"/>
      <c r="J104" s="332" t="s">
        <v>13821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13822</v>
      </c>
      <c r="G106" s="315"/>
      <c r="H106" s="315" t="s">
        <v>13862</v>
      </c>
      <c r="I106" s="315" t="s">
        <v>13824</v>
      </c>
      <c r="J106" s="315">
        <v>20</v>
      </c>
      <c r="K106" s="329"/>
    </row>
    <row r="107" s="1" customFormat="1" ht="15" customHeight="1">
      <c r="B107" s="327"/>
      <c r="C107" s="315" t="s">
        <v>13825</v>
      </c>
      <c r="D107" s="315"/>
      <c r="E107" s="315"/>
      <c r="F107" s="338" t="s">
        <v>13822</v>
      </c>
      <c r="G107" s="315"/>
      <c r="H107" s="315" t="s">
        <v>13862</v>
      </c>
      <c r="I107" s="315" t="s">
        <v>13824</v>
      </c>
      <c r="J107" s="315">
        <v>120</v>
      </c>
      <c r="K107" s="329"/>
    </row>
    <row r="108" s="1" customFormat="1" ht="15" customHeight="1">
      <c r="B108" s="340"/>
      <c r="C108" s="315" t="s">
        <v>13827</v>
      </c>
      <c r="D108" s="315"/>
      <c r="E108" s="315"/>
      <c r="F108" s="338" t="s">
        <v>13828</v>
      </c>
      <c r="G108" s="315"/>
      <c r="H108" s="315" t="s">
        <v>13862</v>
      </c>
      <c r="I108" s="315" t="s">
        <v>13824</v>
      </c>
      <c r="J108" s="315">
        <v>50</v>
      </c>
      <c r="K108" s="329"/>
    </row>
    <row r="109" s="1" customFormat="1" ht="15" customHeight="1">
      <c r="B109" s="340"/>
      <c r="C109" s="315" t="s">
        <v>13830</v>
      </c>
      <c r="D109" s="315"/>
      <c r="E109" s="315"/>
      <c r="F109" s="338" t="s">
        <v>13822</v>
      </c>
      <c r="G109" s="315"/>
      <c r="H109" s="315" t="s">
        <v>13862</v>
      </c>
      <c r="I109" s="315" t="s">
        <v>13832</v>
      </c>
      <c r="J109" s="315"/>
      <c r="K109" s="329"/>
    </row>
    <row r="110" s="1" customFormat="1" ht="15" customHeight="1">
      <c r="B110" s="340"/>
      <c r="C110" s="315" t="s">
        <v>13841</v>
      </c>
      <c r="D110" s="315"/>
      <c r="E110" s="315"/>
      <c r="F110" s="338" t="s">
        <v>13828</v>
      </c>
      <c r="G110" s="315"/>
      <c r="H110" s="315" t="s">
        <v>13862</v>
      </c>
      <c r="I110" s="315" t="s">
        <v>13824</v>
      </c>
      <c r="J110" s="315">
        <v>50</v>
      </c>
      <c r="K110" s="329"/>
    </row>
    <row r="111" s="1" customFormat="1" ht="15" customHeight="1">
      <c r="B111" s="340"/>
      <c r="C111" s="315" t="s">
        <v>13849</v>
      </c>
      <c r="D111" s="315"/>
      <c r="E111" s="315"/>
      <c r="F111" s="338" t="s">
        <v>13828</v>
      </c>
      <c r="G111" s="315"/>
      <c r="H111" s="315" t="s">
        <v>13862</v>
      </c>
      <c r="I111" s="315" t="s">
        <v>13824</v>
      </c>
      <c r="J111" s="315">
        <v>50</v>
      </c>
      <c r="K111" s="329"/>
    </row>
    <row r="112" s="1" customFormat="1" ht="15" customHeight="1">
      <c r="B112" s="340"/>
      <c r="C112" s="315" t="s">
        <v>13847</v>
      </c>
      <c r="D112" s="315"/>
      <c r="E112" s="315"/>
      <c r="F112" s="338" t="s">
        <v>13828</v>
      </c>
      <c r="G112" s="315"/>
      <c r="H112" s="315" t="s">
        <v>13862</v>
      </c>
      <c r="I112" s="315" t="s">
        <v>13824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13822</v>
      </c>
      <c r="G113" s="315"/>
      <c r="H113" s="315" t="s">
        <v>13863</v>
      </c>
      <c r="I113" s="315" t="s">
        <v>13824</v>
      </c>
      <c r="J113" s="315">
        <v>20</v>
      </c>
      <c r="K113" s="329"/>
    </row>
    <row r="114" s="1" customFormat="1" ht="15" customHeight="1">
      <c r="B114" s="340"/>
      <c r="C114" s="315" t="s">
        <v>13864</v>
      </c>
      <c r="D114" s="315"/>
      <c r="E114" s="315"/>
      <c r="F114" s="338" t="s">
        <v>13822</v>
      </c>
      <c r="G114" s="315"/>
      <c r="H114" s="315" t="s">
        <v>13865</v>
      </c>
      <c r="I114" s="315" t="s">
        <v>13824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13822</v>
      </c>
      <c r="G115" s="315"/>
      <c r="H115" s="315" t="s">
        <v>13866</v>
      </c>
      <c r="I115" s="315" t="s">
        <v>13857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13822</v>
      </c>
      <c r="G116" s="315"/>
      <c r="H116" s="315" t="s">
        <v>13867</v>
      </c>
      <c r="I116" s="315" t="s">
        <v>13857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13822</v>
      </c>
      <c r="G117" s="315"/>
      <c r="H117" s="315" t="s">
        <v>13868</v>
      </c>
      <c r="I117" s="315" t="s">
        <v>13869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13870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13816</v>
      </c>
      <c r="D123" s="330"/>
      <c r="E123" s="330"/>
      <c r="F123" s="330" t="s">
        <v>13817</v>
      </c>
      <c r="G123" s="331"/>
      <c r="H123" s="330" t="s">
        <v>53</v>
      </c>
      <c r="I123" s="330" t="s">
        <v>56</v>
      </c>
      <c r="J123" s="330" t="s">
        <v>13818</v>
      </c>
      <c r="K123" s="359"/>
    </row>
    <row r="124" s="1" customFormat="1" ht="17.25" customHeight="1">
      <c r="B124" s="358"/>
      <c r="C124" s="332" t="s">
        <v>13819</v>
      </c>
      <c r="D124" s="332"/>
      <c r="E124" s="332"/>
      <c r="F124" s="333" t="s">
        <v>13820</v>
      </c>
      <c r="G124" s="334"/>
      <c r="H124" s="332"/>
      <c r="I124" s="332"/>
      <c r="J124" s="332" t="s">
        <v>13821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13825</v>
      </c>
      <c r="D126" s="337"/>
      <c r="E126" s="337"/>
      <c r="F126" s="338" t="s">
        <v>13822</v>
      </c>
      <c r="G126" s="315"/>
      <c r="H126" s="315" t="s">
        <v>13862</v>
      </c>
      <c r="I126" s="315" t="s">
        <v>13824</v>
      </c>
      <c r="J126" s="315">
        <v>120</v>
      </c>
      <c r="K126" s="363"/>
    </row>
    <row r="127" s="1" customFormat="1" ht="15" customHeight="1">
      <c r="B127" s="360"/>
      <c r="C127" s="315" t="s">
        <v>13871</v>
      </c>
      <c r="D127" s="315"/>
      <c r="E127" s="315"/>
      <c r="F127" s="338" t="s">
        <v>13822</v>
      </c>
      <c r="G127" s="315"/>
      <c r="H127" s="315" t="s">
        <v>13872</v>
      </c>
      <c r="I127" s="315" t="s">
        <v>13824</v>
      </c>
      <c r="J127" s="315" t="s">
        <v>13873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13822</v>
      </c>
      <c r="G128" s="315"/>
      <c r="H128" s="315" t="s">
        <v>13874</v>
      </c>
      <c r="I128" s="315" t="s">
        <v>13824</v>
      </c>
      <c r="J128" s="315" t="s">
        <v>13873</v>
      </c>
      <c r="K128" s="363"/>
    </row>
    <row r="129" s="1" customFormat="1" ht="15" customHeight="1">
      <c r="B129" s="360"/>
      <c r="C129" s="315" t="s">
        <v>13833</v>
      </c>
      <c r="D129" s="315"/>
      <c r="E129" s="315"/>
      <c r="F129" s="338" t="s">
        <v>13828</v>
      </c>
      <c r="G129" s="315"/>
      <c r="H129" s="315" t="s">
        <v>13834</v>
      </c>
      <c r="I129" s="315" t="s">
        <v>13824</v>
      </c>
      <c r="J129" s="315">
        <v>15</v>
      </c>
      <c r="K129" s="363"/>
    </row>
    <row r="130" s="1" customFormat="1" ht="15" customHeight="1">
      <c r="B130" s="360"/>
      <c r="C130" s="341" t="s">
        <v>13835</v>
      </c>
      <c r="D130" s="341"/>
      <c r="E130" s="341"/>
      <c r="F130" s="342" t="s">
        <v>13828</v>
      </c>
      <c r="G130" s="341"/>
      <c r="H130" s="341" t="s">
        <v>13836</v>
      </c>
      <c r="I130" s="341" t="s">
        <v>13824</v>
      </c>
      <c r="J130" s="341">
        <v>15</v>
      </c>
      <c r="K130" s="363"/>
    </row>
    <row r="131" s="1" customFormat="1" ht="15" customHeight="1">
      <c r="B131" s="360"/>
      <c r="C131" s="341" t="s">
        <v>13837</v>
      </c>
      <c r="D131" s="341"/>
      <c r="E131" s="341"/>
      <c r="F131" s="342" t="s">
        <v>13828</v>
      </c>
      <c r="G131" s="341"/>
      <c r="H131" s="341" t="s">
        <v>13838</v>
      </c>
      <c r="I131" s="341" t="s">
        <v>13824</v>
      </c>
      <c r="J131" s="341">
        <v>20</v>
      </c>
      <c r="K131" s="363"/>
    </row>
    <row r="132" s="1" customFormat="1" ht="15" customHeight="1">
      <c r="B132" s="360"/>
      <c r="C132" s="341" t="s">
        <v>13839</v>
      </c>
      <c r="D132" s="341"/>
      <c r="E132" s="341"/>
      <c r="F132" s="342" t="s">
        <v>13828</v>
      </c>
      <c r="G132" s="341"/>
      <c r="H132" s="341" t="s">
        <v>13840</v>
      </c>
      <c r="I132" s="341" t="s">
        <v>13824</v>
      </c>
      <c r="J132" s="341">
        <v>20</v>
      </c>
      <c r="K132" s="363"/>
    </row>
    <row r="133" s="1" customFormat="1" ht="15" customHeight="1">
      <c r="B133" s="360"/>
      <c r="C133" s="315" t="s">
        <v>13827</v>
      </c>
      <c r="D133" s="315"/>
      <c r="E133" s="315"/>
      <c r="F133" s="338" t="s">
        <v>13828</v>
      </c>
      <c r="G133" s="315"/>
      <c r="H133" s="315" t="s">
        <v>13862</v>
      </c>
      <c r="I133" s="315" t="s">
        <v>13824</v>
      </c>
      <c r="J133" s="315">
        <v>50</v>
      </c>
      <c r="K133" s="363"/>
    </row>
    <row r="134" s="1" customFormat="1" ht="15" customHeight="1">
      <c r="B134" s="360"/>
      <c r="C134" s="315" t="s">
        <v>13841</v>
      </c>
      <c r="D134" s="315"/>
      <c r="E134" s="315"/>
      <c r="F134" s="338" t="s">
        <v>13828</v>
      </c>
      <c r="G134" s="315"/>
      <c r="H134" s="315" t="s">
        <v>13862</v>
      </c>
      <c r="I134" s="315" t="s">
        <v>13824</v>
      </c>
      <c r="J134" s="315">
        <v>50</v>
      </c>
      <c r="K134" s="363"/>
    </row>
    <row r="135" s="1" customFormat="1" ht="15" customHeight="1">
      <c r="B135" s="360"/>
      <c r="C135" s="315" t="s">
        <v>13847</v>
      </c>
      <c r="D135" s="315"/>
      <c r="E135" s="315"/>
      <c r="F135" s="338" t="s">
        <v>13828</v>
      </c>
      <c r="G135" s="315"/>
      <c r="H135" s="315" t="s">
        <v>13862</v>
      </c>
      <c r="I135" s="315" t="s">
        <v>13824</v>
      </c>
      <c r="J135" s="315">
        <v>50</v>
      </c>
      <c r="K135" s="363"/>
    </row>
    <row r="136" s="1" customFormat="1" ht="15" customHeight="1">
      <c r="B136" s="360"/>
      <c r="C136" s="315" t="s">
        <v>13849</v>
      </c>
      <c r="D136" s="315"/>
      <c r="E136" s="315"/>
      <c r="F136" s="338" t="s">
        <v>13828</v>
      </c>
      <c r="G136" s="315"/>
      <c r="H136" s="315" t="s">
        <v>13862</v>
      </c>
      <c r="I136" s="315" t="s">
        <v>13824</v>
      </c>
      <c r="J136" s="315">
        <v>50</v>
      </c>
      <c r="K136" s="363"/>
    </row>
    <row r="137" s="1" customFormat="1" ht="15" customHeight="1">
      <c r="B137" s="360"/>
      <c r="C137" s="315" t="s">
        <v>13850</v>
      </c>
      <c r="D137" s="315"/>
      <c r="E137" s="315"/>
      <c r="F137" s="338" t="s">
        <v>13828</v>
      </c>
      <c r="G137" s="315"/>
      <c r="H137" s="315" t="s">
        <v>13875</v>
      </c>
      <c r="I137" s="315" t="s">
        <v>13824</v>
      </c>
      <c r="J137" s="315">
        <v>255</v>
      </c>
      <c r="K137" s="363"/>
    </row>
    <row r="138" s="1" customFormat="1" ht="15" customHeight="1">
      <c r="B138" s="360"/>
      <c r="C138" s="315" t="s">
        <v>13852</v>
      </c>
      <c r="D138" s="315"/>
      <c r="E138" s="315"/>
      <c r="F138" s="338" t="s">
        <v>13822</v>
      </c>
      <c r="G138" s="315"/>
      <c r="H138" s="315" t="s">
        <v>13876</v>
      </c>
      <c r="I138" s="315" t="s">
        <v>13854</v>
      </c>
      <c r="J138" s="315"/>
      <c r="K138" s="363"/>
    </row>
    <row r="139" s="1" customFormat="1" ht="15" customHeight="1">
      <c r="B139" s="360"/>
      <c r="C139" s="315" t="s">
        <v>13855</v>
      </c>
      <c r="D139" s="315"/>
      <c r="E139" s="315"/>
      <c r="F139" s="338" t="s">
        <v>13822</v>
      </c>
      <c r="G139" s="315"/>
      <c r="H139" s="315" t="s">
        <v>13877</v>
      </c>
      <c r="I139" s="315" t="s">
        <v>13857</v>
      </c>
      <c r="J139" s="315"/>
      <c r="K139" s="363"/>
    </row>
    <row r="140" s="1" customFormat="1" ht="15" customHeight="1">
      <c r="B140" s="360"/>
      <c r="C140" s="315" t="s">
        <v>13858</v>
      </c>
      <c r="D140" s="315"/>
      <c r="E140" s="315"/>
      <c r="F140" s="338" t="s">
        <v>13822</v>
      </c>
      <c r="G140" s="315"/>
      <c r="H140" s="315" t="s">
        <v>13858</v>
      </c>
      <c r="I140" s="315" t="s">
        <v>13857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13822</v>
      </c>
      <c r="G141" s="315"/>
      <c r="H141" s="315" t="s">
        <v>13878</v>
      </c>
      <c r="I141" s="315" t="s">
        <v>13857</v>
      </c>
      <c r="J141" s="315"/>
      <c r="K141" s="363"/>
    </row>
    <row r="142" s="1" customFormat="1" ht="15" customHeight="1">
      <c r="B142" s="360"/>
      <c r="C142" s="315" t="s">
        <v>13879</v>
      </c>
      <c r="D142" s="315"/>
      <c r="E142" s="315"/>
      <c r="F142" s="338" t="s">
        <v>13822</v>
      </c>
      <c r="G142" s="315"/>
      <c r="H142" s="315" t="s">
        <v>13880</v>
      </c>
      <c r="I142" s="315" t="s">
        <v>13857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13881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13816</v>
      </c>
      <c r="D148" s="330"/>
      <c r="E148" s="330"/>
      <c r="F148" s="330" t="s">
        <v>13817</v>
      </c>
      <c r="G148" s="331"/>
      <c r="H148" s="330" t="s">
        <v>53</v>
      </c>
      <c r="I148" s="330" t="s">
        <v>56</v>
      </c>
      <c r="J148" s="330" t="s">
        <v>13818</v>
      </c>
      <c r="K148" s="329"/>
    </row>
    <row r="149" s="1" customFormat="1" ht="17.25" customHeight="1">
      <c r="B149" s="327"/>
      <c r="C149" s="332" t="s">
        <v>13819</v>
      </c>
      <c r="D149" s="332"/>
      <c r="E149" s="332"/>
      <c r="F149" s="333" t="s">
        <v>13820</v>
      </c>
      <c r="G149" s="334"/>
      <c r="H149" s="332"/>
      <c r="I149" s="332"/>
      <c r="J149" s="332" t="s">
        <v>13821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13825</v>
      </c>
      <c r="D151" s="315"/>
      <c r="E151" s="315"/>
      <c r="F151" s="368" t="s">
        <v>13822</v>
      </c>
      <c r="G151" s="315"/>
      <c r="H151" s="367" t="s">
        <v>13862</v>
      </c>
      <c r="I151" s="367" t="s">
        <v>13824</v>
      </c>
      <c r="J151" s="367">
        <v>120</v>
      </c>
      <c r="K151" s="363"/>
    </row>
    <row r="152" s="1" customFormat="1" ht="15" customHeight="1">
      <c r="B152" s="340"/>
      <c r="C152" s="367" t="s">
        <v>13871</v>
      </c>
      <c r="D152" s="315"/>
      <c r="E152" s="315"/>
      <c r="F152" s="368" t="s">
        <v>13822</v>
      </c>
      <c r="G152" s="315"/>
      <c r="H152" s="367" t="s">
        <v>13882</v>
      </c>
      <c r="I152" s="367" t="s">
        <v>13824</v>
      </c>
      <c r="J152" s="367" t="s">
        <v>13873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13822</v>
      </c>
      <c r="G153" s="315"/>
      <c r="H153" s="367" t="s">
        <v>13883</v>
      </c>
      <c r="I153" s="367" t="s">
        <v>13824</v>
      </c>
      <c r="J153" s="367" t="s">
        <v>13873</v>
      </c>
      <c r="K153" s="363"/>
    </row>
    <row r="154" s="1" customFormat="1" ht="15" customHeight="1">
      <c r="B154" s="340"/>
      <c r="C154" s="367" t="s">
        <v>13827</v>
      </c>
      <c r="D154" s="315"/>
      <c r="E154" s="315"/>
      <c r="F154" s="368" t="s">
        <v>13828</v>
      </c>
      <c r="G154" s="315"/>
      <c r="H154" s="367" t="s">
        <v>13862</v>
      </c>
      <c r="I154" s="367" t="s">
        <v>13824</v>
      </c>
      <c r="J154" s="367">
        <v>50</v>
      </c>
      <c r="K154" s="363"/>
    </row>
    <row r="155" s="1" customFormat="1" ht="15" customHeight="1">
      <c r="B155" s="340"/>
      <c r="C155" s="367" t="s">
        <v>13830</v>
      </c>
      <c r="D155" s="315"/>
      <c r="E155" s="315"/>
      <c r="F155" s="368" t="s">
        <v>13822</v>
      </c>
      <c r="G155" s="315"/>
      <c r="H155" s="367" t="s">
        <v>13862</v>
      </c>
      <c r="I155" s="367" t="s">
        <v>13832</v>
      </c>
      <c r="J155" s="367"/>
      <c r="K155" s="363"/>
    </row>
    <row r="156" s="1" customFormat="1" ht="15" customHeight="1">
      <c r="B156" s="340"/>
      <c r="C156" s="367" t="s">
        <v>13841</v>
      </c>
      <c r="D156" s="315"/>
      <c r="E156" s="315"/>
      <c r="F156" s="368" t="s">
        <v>13828</v>
      </c>
      <c r="G156" s="315"/>
      <c r="H156" s="367" t="s">
        <v>13862</v>
      </c>
      <c r="I156" s="367" t="s">
        <v>13824</v>
      </c>
      <c r="J156" s="367">
        <v>50</v>
      </c>
      <c r="K156" s="363"/>
    </row>
    <row r="157" s="1" customFormat="1" ht="15" customHeight="1">
      <c r="B157" s="340"/>
      <c r="C157" s="367" t="s">
        <v>13849</v>
      </c>
      <c r="D157" s="315"/>
      <c r="E157" s="315"/>
      <c r="F157" s="368" t="s">
        <v>13828</v>
      </c>
      <c r="G157" s="315"/>
      <c r="H157" s="367" t="s">
        <v>13862</v>
      </c>
      <c r="I157" s="367" t="s">
        <v>13824</v>
      </c>
      <c r="J157" s="367">
        <v>50</v>
      </c>
      <c r="K157" s="363"/>
    </row>
    <row r="158" s="1" customFormat="1" ht="15" customHeight="1">
      <c r="B158" s="340"/>
      <c r="C158" s="367" t="s">
        <v>13847</v>
      </c>
      <c r="D158" s="315"/>
      <c r="E158" s="315"/>
      <c r="F158" s="368" t="s">
        <v>13828</v>
      </c>
      <c r="G158" s="315"/>
      <c r="H158" s="367" t="s">
        <v>13862</v>
      </c>
      <c r="I158" s="367" t="s">
        <v>13824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13822</v>
      </c>
      <c r="G159" s="315"/>
      <c r="H159" s="367" t="s">
        <v>13884</v>
      </c>
      <c r="I159" s="367" t="s">
        <v>13824</v>
      </c>
      <c r="J159" s="367" t="s">
        <v>13885</v>
      </c>
      <c r="K159" s="363"/>
    </row>
    <row r="160" s="1" customFormat="1" ht="15" customHeight="1">
      <c r="B160" s="340"/>
      <c r="C160" s="367" t="s">
        <v>13886</v>
      </c>
      <c r="D160" s="315"/>
      <c r="E160" s="315"/>
      <c r="F160" s="368" t="s">
        <v>13822</v>
      </c>
      <c r="G160" s="315"/>
      <c r="H160" s="367" t="s">
        <v>13887</v>
      </c>
      <c r="I160" s="367" t="s">
        <v>13857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13888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13816</v>
      </c>
      <c r="D166" s="330"/>
      <c r="E166" s="330"/>
      <c r="F166" s="330" t="s">
        <v>13817</v>
      </c>
      <c r="G166" s="372"/>
      <c r="H166" s="373" t="s">
        <v>53</v>
      </c>
      <c r="I166" s="373" t="s">
        <v>56</v>
      </c>
      <c r="J166" s="330" t="s">
        <v>13818</v>
      </c>
      <c r="K166" s="307"/>
    </row>
    <row r="167" s="1" customFormat="1" ht="17.25" customHeight="1">
      <c r="B167" s="308"/>
      <c r="C167" s="332" t="s">
        <v>13819</v>
      </c>
      <c r="D167" s="332"/>
      <c r="E167" s="332"/>
      <c r="F167" s="333" t="s">
        <v>13820</v>
      </c>
      <c r="G167" s="374"/>
      <c r="H167" s="375"/>
      <c r="I167" s="375"/>
      <c r="J167" s="332" t="s">
        <v>13821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13825</v>
      </c>
      <c r="D169" s="315"/>
      <c r="E169" s="315"/>
      <c r="F169" s="338" t="s">
        <v>13822</v>
      </c>
      <c r="G169" s="315"/>
      <c r="H169" s="315" t="s">
        <v>13862</v>
      </c>
      <c r="I169" s="315" t="s">
        <v>13824</v>
      </c>
      <c r="J169" s="315">
        <v>120</v>
      </c>
      <c r="K169" s="363"/>
    </row>
    <row r="170" s="1" customFormat="1" ht="15" customHeight="1">
      <c r="B170" s="340"/>
      <c r="C170" s="315" t="s">
        <v>13871</v>
      </c>
      <c r="D170" s="315"/>
      <c r="E170" s="315"/>
      <c r="F170" s="338" t="s">
        <v>13822</v>
      </c>
      <c r="G170" s="315"/>
      <c r="H170" s="315" t="s">
        <v>13872</v>
      </c>
      <c r="I170" s="315" t="s">
        <v>13824</v>
      </c>
      <c r="J170" s="315" t="s">
        <v>13873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13822</v>
      </c>
      <c r="G171" s="315"/>
      <c r="H171" s="315" t="s">
        <v>13889</v>
      </c>
      <c r="I171" s="315" t="s">
        <v>13824</v>
      </c>
      <c r="J171" s="315" t="s">
        <v>13873</v>
      </c>
      <c r="K171" s="363"/>
    </row>
    <row r="172" s="1" customFormat="1" ht="15" customHeight="1">
      <c r="B172" s="340"/>
      <c r="C172" s="315" t="s">
        <v>13827</v>
      </c>
      <c r="D172" s="315"/>
      <c r="E172" s="315"/>
      <c r="F172" s="338" t="s">
        <v>13828</v>
      </c>
      <c r="G172" s="315"/>
      <c r="H172" s="315" t="s">
        <v>13889</v>
      </c>
      <c r="I172" s="315" t="s">
        <v>13824</v>
      </c>
      <c r="J172" s="315">
        <v>50</v>
      </c>
      <c r="K172" s="363"/>
    </row>
    <row r="173" s="1" customFormat="1" ht="15" customHeight="1">
      <c r="B173" s="340"/>
      <c r="C173" s="315" t="s">
        <v>13830</v>
      </c>
      <c r="D173" s="315"/>
      <c r="E173" s="315"/>
      <c r="F173" s="338" t="s">
        <v>13822</v>
      </c>
      <c r="G173" s="315"/>
      <c r="H173" s="315" t="s">
        <v>13889</v>
      </c>
      <c r="I173" s="315" t="s">
        <v>13832</v>
      </c>
      <c r="J173" s="315"/>
      <c r="K173" s="363"/>
    </row>
    <row r="174" s="1" customFormat="1" ht="15" customHeight="1">
      <c r="B174" s="340"/>
      <c r="C174" s="315" t="s">
        <v>13841</v>
      </c>
      <c r="D174" s="315"/>
      <c r="E174" s="315"/>
      <c r="F174" s="338" t="s">
        <v>13828</v>
      </c>
      <c r="G174" s="315"/>
      <c r="H174" s="315" t="s">
        <v>13889</v>
      </c>
      <c r="I174" s="315" t="s">
        <v>13824</v>
      </c>
      <c r="J174" s="315">
        <v>50</v>
      </c>
      <c r="K174" s="363"/>
    </row>
    <row r="175" s="1" customFormat="1" ht="15" customHeight="1">
      <c r="B175" s="340"/>
      <c r="C175" s="315" t="s">
        <v>13849</v>
      </c>
      <c r="D175" s="315"/>
      <c r="E175" s="315"/>
      <c r="F175" s="338" t="s">
        <v>13828</v>
      </c>
      <c r="G175" s="315"/>
      <c r="H175" s="315" t="s">
        <v>13889</v>
      </c>
      <c r="I175" s="315" t="s">
        <v>13824</v>
      </c>
      <c r="J175" s="315">
        <v>50</v>
      </c>
      <c r="K175" s="363"/>
    </row>
    <row r="176" s="1" customFormat="1" ht="15" customHeight="1">
      <c r="B176" s="340"/>
      <c r="C176" s="315" t="s">
        <v>13847</v>
      </c>
      <c r="D176" s="315"/>
      <c r="E176" s="315"/>
      <c r="F176" s="338" t="s">
        <v>13828</v>
      </c>
      <c r="G176" s="315"/>
      <c r="H176" s="315" t="s">
        <v>13889</v>
      </c>
      <c r="I176" s="315" t="s">
        <v>13824</v>
      </c>
      <c r="J176" s="315">
        <v>50</v>
      </c>
      <c r="K176" s="363"/>
    </row>
    <row r="177" s="1" customFormat="1" ht="15" customHeight="1">
      <c r="B177" s="340"/>
      <c r="C177" s="315" t="s">
        <v>168</v>
      </c>
      <c r="D177" s="315"/>
      <c r="E177" s="315"/>
      <c r="F177" s="338" t="s">
        <v>13822</v>
      </c>
      <c r="G177" s="315"/>
      <c r="H177" s="315" t="s">
        <v>13890</v>
      </c>
      <c r="I177" s="315" t="s">
        <v>13891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13822</v>
      </c>
      <c r="G178" s="315"/>
      <c r="H178" s="315" t="s">
        <v>13892</v>
      </c>
      <c r="I178" s="315" t="s">
        <v>13893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13822</v>
      </c>
      <c r="G179" s="315"/>
      <c r="H179" s="315" t="s">
        <v>13894</v>
      </c>
      <c r="I179" s="315" t="s">
        <v>13824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13822</v>
      </c>
      <c r="G180" s="315"/>
      <c r="H180" s="315" t="s">
        <v>13895</v>
      </c>
      <c r="I180" s="315" t="s">
        <v>13824</v>
      </c>
      <c r="J180" s="315">
        <v>255</v>
      </c>
      <c r="K180" s="363"/>
    </row>
    <row r="181" s="1" customFormat="1" ht="15" customHeight="1">
      <c r="B181" s="340"/>
      <c r="C181" s="315" t="s">
        <v>169</v>
      </c>
      <c r="D181" s="315"/>
      <c r="E181" s="315"/>
      <c r="F181" s="338" t="s">
        <v>13822</v>
      </c>
      <c r="G181" s="315"/>
      <c r="H181" s="315" t="s">
        <v>13786</v>
      </c>
      <c r="I181" s="315" t="s">
        <v>13824</v>
      </c>
      <c r="J181" s="315">
        <v>10</v>
      </c>
      <c r="K181" s="363"/>
    </row>
    <row r="182" s="1" customFormat="1" ht="15" customHeight="1">
      <c r="B182" s="340"/>
      <c r="C182" s="315" t="s">
        <v>170</v>
      </c>
      <c r="D182" s="315"/>
      <c r="E182" s="315"/>
      <c r="F182" s="338" t="s">
        <v>13822</v>
      </c>
      <c r="G182" s="315"/>
      <c r="H182" s="315" t="s">
        <v>13896</v>
      </c>
      <c r="I182" s="315" t="s">
        <v>13857</v>
      </c>
      <c r="J182" s="315"/>
      <c r="K182" s="363"/>
    </row>
    <row r="183" s="1" customFormat="1" ht="15" customHeight="1">
      <c r="B183" s="340"/>
      <c r="C183" s="315" t="s">
        <v>13897</v>
      </c>
      <c r="D183" s="315"/>
      <c r="E183" s="315"/>
      <c r="F183" s="338" t="s">
        <v>13822</v>
      </c>
      <c r="G183" s="315"/>
      <c r="H183" s="315" t="s">
        <v>13898</v>
      </c>
      <c r="I183" s="315" t="s">
        <v>13857</v>
      </c>
      <c r="J183" s="315"/>
      <c r="K183" s="363"/>
    </row>
    <row r="184" s="1" customFormat="1" ht="15" customHeight="1">
      <c r="B184" s="340"/>
      <c r="C184" s="315" t="s">
        <v>13886</v>
      </c>
      <c r="D184" s="315"/>
      <c r="E184" s="315"/>
      <c r="F184" s="338" t="s">
        <v>13822</v>
      </c>
      <c r="G184" s="315"/>
      <c r="H184" s="315" t="s">
        <v>13899</v>
      </c>
      <c r="I184" s="315" t="s">
        <v>13857</v>
      </c>
      <c r="J184" s="315"/>
      <c r="K184" s="363"/>
    </row>
    <row r="185" s="1" customFormat="1" ht="15" customHeight="1">
      <c r="B185" s="340"/>
      <c r="C185" s="315" t="s">
        <v>172</v>
      </c>
      <c r="D185" s="315"/>
      <c r="E185" s="315"/>
      <c r="F185" s="338" t="s">
        <v>13828</v>
      </c>
      <c r="G185" s="315"/>
      <c r="H185" s="315" t="s">
        <v>13900</v>
      </c>
      <c r="I185" s="315" t="s">
        <v>13824</v>
      </c>
      <c r="J185" s="315">
        <v>50</v>
      </c>
      <c r="K185" s="363"/>
    </row>
    <row r="186" s="1" customFormat="1" ht="15" customHeight="1">
      <c r="B186" s="340"/>
      <c r="C186" s="315" t="s">
        <v>13901</v>
      </c>
      <c r="D186" s="315"/>
      <c r="E186" s="315"/>
      <c r="F186" s="338" t="s">
        <v>13828</v>
      </c>
      <c r="G186" s="315"/>
      <c r="H186" s="315" t="s">
        <v>13902</v>
      </c>
      <c r="I186" s="315" t="s">
        <v>13903</v>
      </c>
      <c r="J186" s="315"/>
      <c r="K186" s="363"/>
    </row>
    <row r="187" s="1" customFormat="1" ht="15" customHeight="1">
      <c r="B187" s="340"/>
      <c r="C187" s="315" t="s">
        <v>13904</v>
      </c>
      <c r="D187" s="315"/>
      <c r="E187" s="315"/>
      <c r="F187" s="338" t="s">
        <v>13828</v>
      </c>
      <c r="G187" s="315"/>
      <c r="H187" s="315" t="s">
        <v>13905</v>
      </c>
      <c r="I187" s="315" t="s">
        <v>13903</v>
      </c>
      <c r="J187" s="315"/>
      <c r="K187" s="363"/>
    </row>
    <row r="188" s="1" customFormat="1" ht="15" customHeight="1">
      <c r="B188" s="340"/>
      <c r="C188" s="315" t="s">
        <v>13906</v>
      </c>
      <c r="D188" s="315"/>
      <c r="E188" s="315"/>
      <c r="F188" s="338" t="s">
        <v>13828</v>
      </c>
      <c r="G188" s="315"/>
      <c r="H188" s="315" t="s">
        <v>13907</v>
      </c>
      <c r="I188" s="315" t="s">
        <v>13903</v>
      </c>
      <c r="J188" s="315"/>
      <c r="K188" s="363"/>
    </row>
    <row r="189" s="1" customFormat="1" ht="15" customHeight="1">
      <c r="B189" s="340"/>
      <c r="C189" s="376" t="s">
        <v>13908</v>
      </c>
      <c r="D189" s="315"/>
      <c r="E189" s="315"/>
      <c r="F189" s="338" t="s">
        <v>13828</v>
      </c>
      <c r="G189" s="315"/>
      <c r="H189" s="315" t="s">
        <v>13909</v>
      </c>
      <c r="I189" s="315" t="s">
        <v>13910</v>
      </c>
      <c r="J189" s="377" t="s">
        <v>13911</v>
      </c>
      <c r="K189" s="363"/>
    </row>
    <row r="190" s="18" customFormat="1" ht="15" customHeight="1">
      <c r="B190" s="378"/>
      <c r="C190" s="379" t="s">
        <v>13912</v>
      </c>
      <c r="D190" s="380"/>
      <c r="E190" s="380"/>
      <c r="F190" s="381" t="s">
        <v>13828</v>
      </c>
      <c r="G190" s="380"/>
      <c r="H190" s="380" t="s">
        <v>13913</v>
      </c>
      <c r="I190" s="380" t="s">
        <v>13910</v>
      </c>
      <c r="J190" s="382" t="s">
        <v>13911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13822</v>
      </c>
      <c r="G191" s="315"/>
      <c r="H191" s="312" t="s">
        <v>13914</v>
      </c>
      <c r="I191" s="315" t="s">
        <v>13915</v>
      </c>
      <c r="J191" s="315"/>
      <c r="K191" s="363"/>
    </row>
    <row r="192" s="1" customFormat="1" ht="15" customHeight="1">
      <c r="B192" s="340"/>
      <c r="C192" s="376" t="s">
        <v>13916</v>
      </c>
      <c r="D192" s="315"/>
      <c r="E192" s="315"/>
      <c r="F192" s="338" t="s">
        <v>13822</v>
      </c>
      <c r="G192" s="315"/>
      <c r="H192" s="315" t="s">
        <v>13917</v>
      </c>
      <c r="I192" s="315" t="s">
        <v>13857</v>
      </c>
      <c r="J192" s="315"/>
      <c r="K192" s="363"/>
    </row>
    <row r="193" s="1" customFormat="1" ht="15" customHeight="1">
      <c r="B193" s="340"/>
      <c r="C193" s="376" t="s">
        <v>13918</v>
      </c>
      <c r="D193" s="315"/>
      <c r="E193" s="315"/>
      <c r="F193" s="338" t="s">
        <v>13822</v>
      </c>
      <c r="G193" s="315"/>
      <c r="H193" s="315" t="s">
        <v>13919</v>
      </c>
      <c r="I193" s="315" t="s">
        <v>13857</v>
      </c>
      <c r="J193" s="315"/>
      <c r="K193" s="363"/>
    </row>
    <row r="194" s="1" customFormat="1" ht="15" customHeight="1">
      <c r="B194" s="340"/>
      <c r="C194" s="376" t="s">
        <v>13920</v>
      </c>
      <c r="D194" s="315"/>
      <c r="E194" s="315"/>
      <c r="F194" s="338" t="s">
        <v>13828</v>
      </c>
      <c r="G194" s="315"/>
      <c r="H194" s="315" t="s">
        <v>13921</v>
      </c>
      <c r="I194" s="315" t="s">
        <v>13857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13922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13923</v>
      </c>
      <c r="D201" s="385"/>
      <c r="E201" s="385"/>
      <c r="F201" s="385" t="s">
        <v>13924</v>
      </c>
      <c r="G201" s="386"/>
      <c r="H201" s="385" t="s">
        <v>13925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13915</v>
      </c>
      <c r="D203" s="315"/>
      <c r="E203" s="315"/>
      <c r="F203" s="338" t="s">
        <v>42</v>
      </c>
      <c r="G203" s="315"/>
      <c r="H203" s="315" t="s">
        <v>13926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13927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13928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13929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13930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13869</v>
      </c>
      <c r="D209" s="315"/>
      <c r="E209" s="315"/>
      <c r="F209" s="338" t="s">
        <v>77</v>
      </c>
      <c r="G209" s="315"/>
      <c r="H209" s="315" t="s">
        <v>13931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13766</v>
      </c>
      <c r="G210" s="315"/>
      <c r="H210" s="315" t="s">
        <v>13767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13764</v>
      </c>
      <c r="G211" s="315"/>
      <c r="H211" s="315" t="s">
        <v>13932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13768</v>
      </c>
      <c r="G212" s="376"/>
      <c r="H212" s="367" t="s">
        <v>13769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13770</v>
      </c>
      <c r="G213" s="376"/>
      <c r="H213" s="367" t="s">
        <v>13745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13893</v>
      </c>
      <c r="D215" s="315"/>
      <c r="E215" s="315"/>
      <c r="F215" s="338">
        <v>1</v>
      </c>
      <c r="G215" s="376"/>
      <c r="H215" s="367" t="s">
        <v>13933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13934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13935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13936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ROUND(J120,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ROUND((SUM(BE120:BE4652)),  2)</f>
        <v>0</v>
      </c>
      <c r="G35" s="41"/>
      <c r="H35" s="41"/>
      <c r="I35" s="161">
        <v>0.20999999999999999</v>
      </c>
      <c r="J35" s="160">
        <f>ROUND(((SUM(BE120:BE4652))*I35),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ROUND((SUM(BF120:BF4652)),  2)</f>
        <v>0</v>
      </c>
      <c r="G36" s="41"/>
      <c r="H36" s="41"/>
      <c r="I36" s="161">
        <v>0.12</v>
      </c>
      <c r="J36" s="160">
        <f>ROUND(((SUM(BF120:BF4652))*I36),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ROUND((SUM(BG120:BG4652)),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ROUND((SUM(BH120:BH4652)),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ROUND((SUM(BI120:BI4652)),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01.1 - stavební práce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J120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J121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J189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J256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J747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J1550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J1660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J1719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J2050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J2347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J2364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J2418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J2428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J2429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J2526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J2601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J2606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J2612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J2624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J2792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J2834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J2835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J3422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J3634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J3855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J3870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J3885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J4161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J4254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J4347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J4466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J4634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9" customFormat="1" ht="24.96" customHeight="1">
      <c r="A98" s="9"/>
      <c r="B98" s="178"/>
      <c r="C98" s="179"/>
      <c r="D98" s="180" t="s">
        <v>166</v>
      </c>
      <c r="E98" s="181"/>
      <c r="F98" s="181"/>
      <c r="G98" s="181"/>
      <c r="H98" s="181"/>
      <c r="I98" s="181"/>
      <c r="J98" s="182">
        <f>J4639</f>
        <v>0</v>
      </c>
      <c r="K98" s="179"/>
      <c r="L98" s="183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2" customFormat="1" ht="21.84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4" s="2" customFormat="1" ht="6.96" customHeight="1">
      <c r="A104" s="41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24.96" customHeight="1">
      <c r="A105" s="41"/>
      <c r="B105" s="42"/>
      <c r="C105" s="26" t="s">
        <v>167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2" customHeight="1">
      <c r="A107" s="41"/>
      <c r="B107" s="42"/>
      <c r="C107" s="35" t="s">
        <v>16</v>
      </c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6.5" customHeight="1">
      <c r="A108" s="41"/>
      <c r="B108" s="42"/>
      <c r="C108" s="43"/>
      <c r="D108" s="43"/>
      <c r="E108" s="173" t="str">
        <f>E7</f>
        <v>Dominikán - stěhování ZUŠ</v>
      </c>
      <c r="F108" s="35"/>
      <c r="G108" s="35"/>
      <c r="H108" s="35"/>
      <c r="I108" s="43"/>
      <c r="J108" s="43"/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" customFormat="1" ht="12" customHeight="1">
      <c r="B109" s="24"/>
      <c r="C109" s="35" t="s">
        <v>124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="2" customFormat="1" ht="16.5" customHeight="1">
      <c r="A110" s="41"/>
      <c r="B110" s="42"/>
      <c r="C110" s="43"/>
      <c r="D110" s="43"/>
      <c r="E110" s="173" t="s">
        <v>125</v>
      </c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2" customHeight="1">
      <c r="A111" s="41"/>
      <c r="B111" s="42"/>
      <c r="C111" s="35" t="s">
        <v>126</v>
      </c>
      <c r="D111" s="43"/>
      <c r="E111" s="43"/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6.5" customHeight="1">
      <c r="A112" s="41"/>
      <c r="B112" s="42"/>
      <c r="C112" s="43"/>
      <c r="D112" s="43"/>
      <c r="E112" s="72" t="str">
        <f>E11</f>
        <v>01.1 - stavební práce</v>
      </c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21</v>
      </c>
      <c r="D114" s="43"/>
      <c r="E114" s="43"/>
      <c r="F114" s="30" t="str">
        <f>F14</f>
        <v>Cheb</v>
      </c>
      <c r="G114" s="43"/>
      <c r="H114" s="43"/>
      <c r="I114" s="35" t="s">
        <v>23</v>
      </c>
      <c r="J114" s="75" t="str">
        <f>IF(J14="","",J14)</f>
        <v>9. 5. 2025</v>
      </c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6.96" customHeight="1">
      <c r="A115" s="41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25</v>
      </c>
      <c r="D116" s="43"/>
      <c r="E116" s="43"/>
      <c r="F116" s="30" t="str">
        <f>E17</f>
        <v>město Cheb</v>
      </c>
      <c r="G116" s="43"/>
      <c r="H116" s="43"/>
      <c r="I116" s="35" t="s">
        <v>31</v>
      </c>
      <c r="J116" s="39" t="str">
        <f>E23</f>
        <v>Atelier Stöeckl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5.15" customHeight="1">
      <c r="A117" s="41"/>
      <c r="B117" s="42"/>
      <c r="C117" s="35" t="s">
        <v>29</v>
      </c>
      <c r="D117" s="43"/>
      <c r="E117" s="43"/>
      <c r="F117" s="30" t="str">
        <f>IF(E20="","",E20)</f>
        <v>Vyplň údaj</v>
      </c>
      <c r="G117" s="43"/>
      <c r="H117" s="43"/>
      <c r="I117" s="35" t="s">
        <v>33</v>
      </c>
      <c r="J117" s="39" t="str">
        <f>E26</f>
        <v xml:space="preserve"> </v>
      </c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0.32" customHeight="1">
      <c r="A118" s="41"/>
      <c r="B118" s="42"/>
      <c r="C118" s="43"/>
      <c r="D118" s="43"/>
      <c r="E118" s="43"/>
      <c r="F118" s="43"/>
      <c r="G118" s="43"/>
      <c r="H118" s="43"/>
      <c r="I118" s="43"/>
      <c r="J118" s="43"/>
      <c r="K118" s="43"/>
      <c r="L118" s="148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11" customFormat="1" ht="29.28" customHeight="1">
      <c r="A119" s="189"/>
      <c r="B119" s="190"/>
      <c r="C119" s="191" t="s">
        <v>168</v>
      </c>
      <c r="D119" s="192" t="s">
        <v>56</v>
      </c>
      <c r="E119" s="192" t="s">
        <v>52</v>
      </c>
      <c r="F119" s="192" t="s">
        <v>53</v>
      </c>
      <c r="G119" s="192" t="s">
        <v>169</v>
      </c>
      <c r="H119" s="192" t="s">
        <v>170</v>
      </c>
      <c r="I119" s="192" t="s">
        <v>171</v>
      </c>
      <c r="J119" s="192" t="s">
        <v>130</v>
      </c>
      <c r="K119" s="193" t="s">
        <v>172</v>
      </c>
      <c r="L119" s="194"/>
      <c r="M119" s="95" t="s">
        <v>19</v>
      </c>
      <c r="N119" s="96" t="s">
        <v>41</v>
      </c>
      <c r="O119" s="96" t="s">
        <v>173</v>
      </c>
      <c r="P119" s="96" t="s">
        <v>174</v>
      </c>
      <c r="Q119" s="96" t="s">
        <v>175</v>
      </c>
      <c r="R119" s="96" t="s">
        <v>176</v>
      </c>
      <c r="S119" s="96" t="s">
        <v>177</v>
      </c>
      <c r="T119" s="97" t="s">
        <v>178</v>
      </c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</row>
    <row r="120" s="2" customFormat="1" ht="22.8" customHeight="1">
      <c r="A120" s="41"/>
      <c r="B120" s="42"/>
      <c r="C120" s="102" t="s">
        <v>179</v>
      </c>
      <c r="D120" s="43"/>
      <c r="E120" s="43"/>
      <c r="F120" s="43"/>
      <c r="G120" s="43"/>
      <c r="H120" s="43"/>
      <c r="I120" s="43"/>
      <c r="J120" s="195">
        <f>BK120</f>
        <v>0</v>
      </c>
      <c r="K120" s="43"/>
      <c r="L120" s="47"/>
      <c r="M120" s="98"/>
      <c r="N120" s="196"/>
      <c r="O120" s="99"/>
      <c r="P120" s="197">
        <f>P121+P2428+P4639</f>
        <v>0</v>
      </c>
      <c r="Q120" s="99"/>
      <c r="R120" s="197">
        <f>R121+R2428+R4639</f>
        <v>1386.701105814378</v>
      </c>
      <c r="S120" s="99"/>
      <c r="T120" s="198">
        <f>T121+T2428+T4639</f>
        <v>1372.4395631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70</v>
      </c>
      <c r="AU120" s="20" t="s">
        <v>131</v>
      </c>
      <c r="BK120" s="199">
        <f>BK121+BK2428+BK4639</f>
        <v>0</v>
      </c>
    </row>
    <row r="121" s="12" customFormat="1" ht="25.92" customHeight="1">
      <c r="A121" s="12"/>
      <c r="B121" s="200"/>
      <c r="C121" s="201"/>
      <c r="D121" s="202" t="s">
        <v>70</v>
      </c>
      <c r="E121" s="203" t="s">
        <v>180</v>
      </c>
      <c r="F121" s="203" t="s">
        <v>181</v>
      </c>
      <c r="G121" s="201"/>
      <c r="H121" s="201"/>
      <c r="I121" s="204"/>
      <c r="J121" s="205">
        <f>BK121</f>
        <v>0</v>
      </c>
      <c r="K121" s="201"/>
      <c r="L121" s="206"/>
      <c r="M121" s="207"/>
      <c r="N121" s="208"/>
      <c r="O121" s="208"/>
      <c r="P121" s="209">
        <f>P122+P189+P256+P613+P747+P762+P1550+P1660+P1719+P2050+P2347+P2364+P2418</f>
        <v>0</v>
      </c>
      <c r="Q121" s="208"/>
      <c r="R121" s="209">
        <f>R122+R189+R256+R613+R747+R762+R1550+R1660+R1719+R2050+R2347+R2364+R2418</f>
        <v>1144.3081485733019</v>
      </c>
      <c r="S121" s="208"/>
      <c r="T121" s="210">
        <f>T122+T189+T256+T613+T747+T762+T1550+T1660+T1719+T2050+T2347+T2364+T2418</f>
        <v>1200.51554476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71</v>
      </c>
      <c r="AY121" s="211" t="s">
        <v>182</v>
      </c>
      <c r="BK121" s="213">
        <f>BK122+BK189+BK256+BK613+BK747+BK762+BK1550+BK1660+BK1719+BK2050+BK2347+BK2364+BK2418</f>
        <v>0</v>
      </c>
    </row>
    <row r="122" s="12" customFormat="1" ht="22.8" customHeight="1">
      <c r="A122" s="12"/>
      <c r="B122" s="200"/>
      <c r="C122" s="201"/>
      <c r="D122" s="202" t="s">
        <v>70</v>
      </c>
      <c r="E122" s="214" t="s">
        <v>78</v>
      </c>
      <c r="F122" s="214" t="s">
        <v>183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SUM(P123:P188)</f>
        <v>0</v>
      </c>
      <c r="Q122" s="208"/>
      <c r="R122" s="209">
        <f>SUM(R123:R188)</f>
        <v>0</v>
      </c>
      <c r="S122" s="208"/>
      <c r="T122" s="210">
        <f>SUM(T123:T188)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78</v>
      </c>
      <c r="AT122" s="212" t="s">
        <v>70</v>
      </c>
      <c r="AU122" s="212" t="s">
        <v>78</v>
      </c>
      <c r="AY122" s="211" t="s">
        <v>182</v>
      </c>
      <c r="BK122" s="213">
        <f>SUM(BK123:BK188)</f>
        <v>0</v>
      </c>
    </row>
    <row r="123" s="2" customFormat="1" ht="49.05" customHeight="1">
      <c r="A123" s="41"/>
      <c r="B123" s="42"/>
      <c r="C123" s="216" t="s">
        <v>78</v>
      </c>
      <c r="D123" s="216" t="s">
        <v>184</v>
      </c>
      <c r="E123" s="217" t="s">
        <v>185</v>
      </c>
      <c r="F123" s="218" t="s">
        <v>186</v>
      </c>
      <c r="G123" s="219" t="s">
        <v>187</v>
      </c>
      <c r="H123" s="220">
        <v>171.60400000000001</v>
      </c>
      <c r="I123" s="221"/>
      <c r="J123" s="222">
        <f>ROUND(I123*H123,2)</f>
        <v>0</v>
      </c>
      <c r="K123" s="218" t="s">
        <v>188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189</v>
      </c>
      <c r="AT123" s="227" t="s">
        <v>184</v>
      </c>
      <c r="AU123" s="227" t="s">
        <v>80</v>
      </c>
      <c r="AY123" s="20" t="s">
        <v>182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189</v>
      </c>
      <c r="BM123" s="227" t="s">
        <v>190</v>
      </c>
    </row>
    <row r="124" s="2" customFormat="1">
      <c r="A124" s="41"/>
      <c r="B124" s="42"/>
      <c r="C124" s="43"/>
      <c r="D124" s="229" t="s">
        <v>191</v>
      </c>
      <c r="E124" s="43"/>
      <c r="F124" s="230" t="s">
        <v>192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191</v>
      </c>
      <c r="AU124" s="20" t="s">
        <v>80</v>
      </c>
    </row>
    <row r="125" s="13" customFormat="1">
      <c r="A125" s="13"/>
      <c r="B125" s="234"/>
      <c r="C125" s="235"/>
      <c r="D125" s="236" t="s">
        <v>193</v>
      </c>
      <c r="E125" s="237" t="s">
        <v>19</v>
      </c>
      <c r="F125" s="238" t="s">
        <v>194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193</v>
      </c>
      <c r="AU125" s="244" t="s">
        <v>80</v>
      </c>
      <c r="AV125" s="13" t="s">
        <v>78</v>
      </c>
      <c r="AW125" s="13" t="s">
        <v>195</v>
      </c>
      <c r="AX125" s="13" t="s">
        <v>71</v>
      </c>
      <c r="AY125" s="244" t="s">
        <v>182</v>
      </c>
    </row>
    <row r="126" s="14" customFormat="1">
      <c r="A126" s="14"/>
      <c r="B126" s="245"/>
      <c r="C126" s="246"/>
      <c r="D126" s="236" t="s">
        <v>193</v>
      </c>
      <c r="E126" s="247" t="s">
        <v>19</v>
      </c>
      <c r="F126" s="248" t="s">
        <v>196</v>
      </c>
      <c r="G126" s="246"/>
      <c r="H126" s="249">
        <v>58.38854374999999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193</v>
      </c>
      <c r="AU126" s="255" t="s">
        <v>80</v>
      </c>
      <c r="AV126" s="14" t="s">
        <v>80</v>
      </c>
      <c r="AW126" s="14" t="s">
        <v>195</v>
      </c>
      <c r="AX126" s="14" t="s">
        <v>71</v>
      </c>
      <c r="AY126" s="255" t="s">
        <v>182</v>
      </c>
    </row>
    <row r="127" s="14" customFormat="1">
      <c r="A127" s="14"/>
      <c r="B127" s="245"/>
      <c r="C127" s="246"/>
      <c r="D127" s="236" t="s">
        <v>193</v>
      </c>
      <c r="E127" s="247" t="s">
        <v>19</v>
      </c>
      <c r="F127" s="248" t="s">
        <v>197</v>
      </c>
      <c r="G127" s="246"/>
      <c r="H127" s="249">
        <v>25.944558249999996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195</v>
      </c>
      <c r="AX127" s="14" t="s">
        <v>71</v>
      </c>
      <c r="AY127" s="255" t="s">
        <v>182</v>
      </c>
    </row>
    <row r="128" s="14" customFormat="1">
      <c r="A128" s="14"/>
      <c r="B128" s="245"/>
      <c r="C128" s="246"/>
      <c r="D128" s="236" t="s">
        <v>193</v>
      </c>
      <c r="E128" s="247" t="s">
        <v>19</v>
      </c>
      <c r="F128" s="248" t="s">
        <v>198</v>
      </c>
      <c r="G128" s="246"/>
      <c r="H128" s="249">
        <v>10.301135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193</v>
      </c>
      <c r="AU128" s="255" t="s">
        <v>80</v>
      </c>
      <c r="AV128" s="14" t="s">
        <v>80</v>
      </c>
      <c r="AW128" s="14" t="s">
        <v>195</v>
      </c>
      <c r="AX128" s="14" t="s">
        <v>71</v>
      </c>
      <c r="AY128" s="255" t="s">
        <v>182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199</v>
      </c>
      <c r="G129" s="246"/>
      <c r="H129" s="249">
        <v>5.4995539999999998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200</v>
      </c>
      <c r="G130" s="246"/>
      <c r="H130" s="249">
        <v>71.470650000000006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2" customFormat="1" ht="24.15" customHeight="1">
      <c r="A131" s="41"/>
      <c r="B131" s="42"/>
      <c r="C131" s="216" t="s">
        <v>80</v>
      </c>
      <c r="D131" s="216" t="s">
        <v>184</v>
      </c>
      <c r="E131" s="217" t="s">
        <v>201</v>
      </c>
      <c r="F131" s="218" t="s">
        <v>202</v>
      </c>
      <c r="G131" s="219" t="s">
        <v>187</v>
      </c>
      <c r="H131" s="220">
        <v>127.37900000000001</v>
      </c>
      <c r="I131" s="221"/>
      <c r="J131" s="222">
        <f>ROUND(I131*H131,2)</f>
        <v>0</v>
      </c>
      <c r="K131" s="218" t="s">
        <v>188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189</v>
      </c>
      <c r="AT131" s="227" t="s">
        <v>184</v>
      </c>
      <c r="AU131" s="227" t="s">
        <v>80</v>
      </c>
      <c r="AY131" s="20" t="s">
        <v>182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189</v>
      </c>
      <c r="BM131" s="227" t="s">
        <v>203</v>
      </c>
    </row>
    <row r="132" s="2" customFormat="1">
      <c r="A132" s="41"/>
      <c r="B132" s="42"/>
      <c r="C132" s="43"/>
      <c r="D132" s="229" t="s">
        <v>191</v>
      </c>
      <c r="E132" s="43"/>
      <c r="F132" s="230" t="s">
        <v>204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191</v>
      </c>
      <c r="AU132" s="20" t="s">
        <v>80</v>
      </c>
    </row>
    <row r="133" s="13" customFormat="1">
      <c r="A133" s="13"/>
      <c r="B133" s="234"/>
      <c r="C133" s="235"/>
      <c r="D133" s="236" t="s">
        <v>193</v>
      </c>
      <c r="E133" s="237" t="s">
        <v>19</v>
      </c>
      <c r="F133" s="238" t="s">
        <v>205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193</v>
      </c>
      <c r="AU133" s="244" t="s">
        <v>80</v>
      </c>
      <c r="AV133" s="13" t="s">
        <v>78</v>
      </c>
      <c r="AW133" s="13" t="s">
        <v>195</v>
      </c>
      <c r="AX133" s="13" t="s">
        <v>71</v>
      </c>
      <c r="AY133" s="244" t="s">
        <v>182</v>
      </c>
    </row>
    <row r="134" s="14" customFormat="1">
      <c r="A134" s="14"/>
      <c r="B134" s="245"/>
      <c r="C134" s="246"/>
      <c r="D134" s="236" t="s">
        <v>193</v>
      </c>
      <c r="E134" s="247" t="s">
        <v>19</v>
      </c>
      <c r="F134" s="248" t="s">
        <v>206</v>
      </c>
      <c r="G134" s="246"/>
      <c r="H134" s="249">
        <v>23.057500000000001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193</v>
      </c>
      <c r="AU134" s="255" t="s">
        <v>80</v>
      </c>
      <c r="AV134" s="14" t="s">
        <v>80</v>
      </c>
      <c r="AW134" s="14" t="s">
        <v>195</v>
      </c>
      <c r="AX134" s="14" t="s">
        <v>71</v>
      </c>
      <c r="AY134" s="255" t="s">
        <v>182</v>
      </c>
    </row>
    <row r="135" s="14" customFormat="1">
      <c r="A135" s="14"/>
      <c r="B135" s="245"/>
      <c r="C135" s="246"/>
      <c r="D135" s="236" t="s">
        <v>193</v>
      </c>
      <c r="E135" s="247" t="s">
        <v>19</v>
      </c>
      <c r="F135" s="248" t="s">
        <v>207</v>
      </c>
      <c r="G135" s="246"/>
      <c r="H135" s="249">
        <v>1.827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193</v>
      </c>
      <c r="AU135" s="255" t="s">
        <v>80</v>
      </c>
      <c r="AV135" s="14" t="s">
        <v>80</v>
      </c>
      <c r="AW135" s="14" t="s">
        <v>195</v>
      </c>
      <c r="AX135" s="14" t="s">
        <v>71</v>
      </c>
      <c r="AY135" s="255" t="s">
        <v>182</v>
      </c>
    </row>
    <row r="136" s="14" customFormat="1">
      <c r="A136" s="14"/>
      <c r="B136" s="245"/>
      <c r="C136" s="246"/>
      <c r="D136" s="236" t="s">
        <v>193</v>
      </c>
      <c r="E136" s="247" t="s">
        <v>19</v>
      </c>
      <c r="F136" s="248" t="s">
        <v>208</v>
      </c>
      <c r="G136" s="246"/>
      <c r="H136" s="249">
        <v>0.77395499999999995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193</v>
      </c>
      <c r="AU136" s="255" t="s">
        <v>80</v>
      </c>
      <c r="AV136" s="14" t="s">
        <v>80</v>
      </c>
      <c r="AW136" s="14" t="s">
        <v>195</v>
      </c>
      <c r="AX136" s="14" t="s">
        <v>71</v>
      </c>
      <c r="AY136" s="255" t="s">
        <v>182</v>
      </c>
    </row>
    <row r="137" s="14" customFormat="1">
      <c r="A137" s="14"/>
      <c r="B137" s="245"/>
      <c r="C137" s="246"/>
      <c r="D137" s="236" t="s">
        <v>193</v>
      </c>
      <c r="E137" s="247" t="s">
        <v>19</v>
      </c>
      <c r="F137" s="248" t="s">
        <v>209</v>
      </c>
      <c r="G137" s="246"/>
      <c r="H137" s="249">
        <v>11.163350000000001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193</v>
      </c>
      <c r="AU137" s="255" t="s">
        <v>80</v>
      </c>
      <c r="AV137" s="14" t="s">
        <v>80</v>
      </c>
      <c r="AW137" s="14" t="s">
        <v>195</v>
      </c>
      <c r="AX137" s="14" t="s">
        <v>71</v>
      </c>
      <c r="AY137" s="255" t="s">
        <v>182</v>
      </c>
    </row>
    <row r="138" s="14" customFormat="1">
      <c r="A138" s="14"/>
      <c r="B138" s="245"/>
      <c r="C138" s="246"/>
      <c r="D138" s="236" t="s">
        <v>193</v>
      </c>
      <c r="E138" s="247" t="s">
        <v>19</v>
      </c>
      <c r="F138" s="248" t="s">
        <v>210</v>
      </c>
      <c r="G138" s="246"/>
      <c r="H138" s="249">
        <v>2.3760000000000003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193</v>
      </c>
      <c r="AU138" s="255" t="s">
        <v>80</v>
      </c>
      <c r="AV138" s="14" t="s">
        <v>80</v>
      </c>
      <c r="AW138" s="14" t="s">
        <v>195</v>
      </c>
      <c r="AX138" s="14" t="s">
        <v>71</v>
      </c>
      <c r="AY138" s="255" t="s">
        <v>182</v>
      </c>
    </row>
    <row r="139" s="14" customFormat="1">
      <c r="A139" s="14"/>
      <c r="B139" s="245"/>
      <c r="C139" s="246"/>
      <c r="D139" s="236" t="s">
        <v>193</v>
      </c>
      <c r="E139" s="247" t="s">
        <v>19</v>
      </c>
      <c r="F139" s="248" t="s">
        <v>211</v>
      </c>
      <c r="G139" s="246"/>
      <c r="H139" s="249">
        <v>2.25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195</v>
      </c>
      <c r="AX139" s="14" t="s">
        <v>71</v>
      </c>
      <c r="AY139" s="255" t="s">
        <v>182</v>
      </c>
    </row>
    <row r="140" s="14" customFormat="1">
      <c r="A140" s="14"/>
      <c r="B140" s="245"/>
      <c r="C140" s="246"/>
      <c r="D140" s="236" t="s">
        <v>193</v>
      </c>
      <c r="E140" s="247" t="s">
        <v>19</v>
      </c>
      <c r="F140" s="248" t="s">
        <v>212</v>
      </c>
      <c r="G140" s="246"/>
      <c r="H140" s="249">
        <v>8.5201875000000005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193</v>
      </c>
      <c r="AU140" s="255" t="s">
        <v>80</v>
      </c>
      <c r="AV140" s="14" t="s">
        <v>80</v>
      </c>
      <c r="AW140" s="14" t="s">
        <v>195</v>
      </c>
      <c r="AX140" s="14" t="s">
        <v>71</v>
      </c>
      <c r="AY140" s="255" t="s">
        <v>182</v>
      </c>
    </row>
    <row r="141" s="14" customFormat="1">
      <c r="A141" s="14"/>
      <c r="B141" s="245"/>
      <c r="C141" s="246"/>
      <c r="D141" s="236" t="s">
        <v>193</v>
      </c>
      <c r="E141" s="247" t="s">
        <v>19</v>
      </c>
      <c r="F141" s="248" t="s">
        <v>213</v>
      </c>
      <c r="G141" s="246"/>
      <c r="H141" s="249">
        <v>4.8150000000000004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193</v>
      </c>
      <c r="AU141" s="255" t="s">
        <v>80</v>
      </c>
      <c r="AV141" s="14" t="s">
        <v>80</v>
      </c>
      <c r="AW141" s="14" t="s">
        <v>195</v>
      </c>
      <c r="AX141" s="14" t="s">
        <v>71</v>
      </c>
      <c r="AY141" s="255" t="s">
        <v>182</v>
      </c>
    </row>
    <row r="142" s="14" customFormat="1">
      <c r="A142" s="14"/>
      <c r="B142" s="245"/>
      <c r="C142" s="246"/>
      <c r="D142" s="236" t="s">
        <v>193</v>
      </c>
      <c r="E142" s="247" t="s">
        <v>19</v>
      </c>
      <c r="F142" s="248" t="s">
        <v>214</v>
      </c>
      <c r="G142" s="246"/>
      <c r="H142" s="249">
        <v>0.27999999999999997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193</v>
      </c>
      <c r="AU142" s="255" t="s">
        <v>80</v>
      </c>
      <c r="AV142" s="14" t="s">
        <v>80</v>
      </c>
      <c r="AW142" s="14" t="s">
        <v>195</v>
      </c>
      <c r="AX142" s="14" t="s">
        <v>71</v>
      </c>
      <c r="AY142" s="255" t="s">
        <v>182</v>
      </c>
    </row>
    <row r="143" s="15" customFormat="1">
      <c r="A143" s="15"/>
      <c r="B143" s="256"/>
      <c r="C143" s="257"/>
      <c r="D143" s="236" t="s">
        <v>193</v>
      </c>
      <c r="E143" s="258" t="s">
        <v>19</v>
      </c>
      <c r="F143" s="259" t="s">
        <v>215</v>
      </c>
      <c r="G143" s="257"/>
      <c r="H143" s="260">
        <v>55.0629925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6" t="s">
        <v>193</v>
      </c>
      <c r="AU143" s="266" t="s">
        <v>80</v>
      </c>
      <c r="AV143" s="15" t="s">
        <v>97</v>
      </c>
      <c r="AW143" s="15" t="s">
        <v>195</v>
      </c>
      <c r="AX143" s="15" t="s">
        <v>71</v>
      </c>
      <c r="AY143" s="266" t="s">
        <v>182</v>
      </c>
    </row>
    <row r="144" s="13" customFormat="1">
      <c r="A144" s="13"/>
      <c r="B144" s="234"/>
      <c r="C144" s="235"/>
      <c r="D144" s="236" t="s">
        <v>193</v>
      </c>
      <c r="E144" s="237" t="s">
        <v>19</v>
      </c>
      <c r="F144" s="238" t="s">
        <v>216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193</v>
      </c>
      <c r="AU144" s="244" t="s">
        <v>80</v>
      </c>
      <c r="AV144" s="13" t="s">
        <v>78</v>
      </c>
      <c r="AW144" s="13" t="s">
        <v>195</v>
      </c>
      <c r="AX144" s="13" t="s">
        <v>71</v>
      </c>
      <c r="AY144" s="244" t="s">
        <v>182</v>
      </c>
    </row>
    <row r="145" s="14" customFormat="1">
      <c r="A145" s="14"/>
      <c r="B145" s="245"/>
      <c r="C145" s="246"/>
      <c r="D145" s="236" t="s">
        <v>193</v>
      </c>
      <c r="E145" s="247" t="s">
        <v>19</v>
      </c>
      <c r="F145" s="248" t="s">
        <v>217</v>
      </c>
      <c r="G145" s="246"/>
      <c r="H145" s="249">
        <v>56.383066666666664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193</v>
      </c>
      <c r="AU145" s="255" t="s">
        <v>80</v>
      </c>
      <c r="AV145" s="14" t="s">
        <v>80</v>
      </c>
      <c r="AW145" s="14" t="s">
        <v>195</v>
      </c>
      <c r="AX145" s="14" t="s">
        <v>71</v>
      </c>
      <c r="AY145" s="255" t="s">
        <v>182</v>
      </c>
    </row>
    <row r="146" s="15" customFormat="1">
      <c r="A146" s="15"/>
      <c r="B146" s="256"/>
      <c r="C146" s="257"/>
      <c r="D146" s="236" t="s">
        <v>193</v>
      </c>
      <c r="E146" s="258" t="s">
        <v>19</v>
      </c>
      <c r="F146" s="259" t="s">
        <v>215</v>
      </c>
      <c r="G146" s="257"/>
      <c r="H146" s="260">
        <v>56.383066666666664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6" t="s">
        <v>193</v>
      </c>
      <c r="AU146" s="266" t="s">
        <v>80</v>
      </c>
      <c r="AV146" s="15" t="s">
        <v>97</v>
      </c>
      <c r="AW146" s="15" t="s">
        <v>195</v>
      </c>
      <c r="AX146" s="15" t="s">
        <v>71</v>
      </c>
      <c r="AY146" s="266" t="s">
        <v>182</v>
      </c>
    </row>
    <row r="147" s="13" customFormat="1">
      <c r="A147" s="13"/>
      <c r="B147" s="234"/>
      <c r="C147" s="235"/>
      <c r="D147" s="236" t="s">
        <v>193</v>
      </c>
      <c r="E147" s="237" t="s">
        <v>19</v>
      </c>
      <c r="F147" s="238" t="s">
        <v>218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193</v>
      </c>
      <c r="AU147" s="244" t="s">
        <v>80</v>
      </c>
      <c r="AV147" s="13" t="s">
        <v>78</v>
      </c>
      <c r="AW147" s="13" t="s">
        <v>195</v>
      </c>
      <c r="AX147" s="13" t="s">
        <v>71</v>
      </c>
      <c r="AY147" s="244" t="s">
        <v>182</v>
      </c>
    </row>
    <row r="148" s="14" customFormat="1">
      <c r="A148" s="14"/>
      <c r="B148" s="245"/>
      <c r="C148" s="246"/>
      <c r="D148" s="236" t="s">
        <v>193</v>
      </c>
      <c r="E148" s="247" t="s">
        <v>19</v>
      </c>
      <c r="F148" s="248" t="s">
        <v>219</v>
      </c>
      <c r="G148" s="246"/>
      <c r="H148" s="249">
        <v>15.932499999999999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193</v>
      </c>
      <c r="AU148" s="255" t="s">
        <v>80</v>
      </c>
      <c r="AV148" s="14" t="s">
        <v>80</v>
      </c>
      <c r="AW148" s="14" t="s">
        <v>195</v>
      </c>
      <c r="AX148" s="14" t="s">
        <v>71</v>
      </c>
      <c r="AY148" s="255" t="s">
        <v>182</v>
      </c>
    </row>
    <row r="149" s="15" customFormat="1">
      <c r="A149" s="15"/>
      <c r="B149" s="256"/>
      <c r="C149" s="257"/>
      <c r="D149" s="236" t="s">
        <v>193</v>
      </c>
      <c r="E149" s="258" t="s">
        <v>19</v>
      </c>
      <c r="F149" s="259" t="s">
        <v>215</v>
      </c>
      <c r="G149" s="257"/>
      <c r="H149" s="260">
        <v>15.932499999999999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193</v>
      </c>
      <c r="AU149" s="266" t="s">
        <v>80</v>
      </c>
      <c r="AV149" s="15" t="s">
        <v>97</v>
      </c>
      <c r="AW149" s="15" t="s">
        <v>195</v>
      </c>
      <c r="AX149" s="15" t="s">
        <v>71</v>
      </c>
      <c r="AY149" s="266" t="s">
        <v>182</v>
      </c>
    </row>
    <row r="150" s="16" customFormat="1">
      <c r="A150" s="16"/>
      <c r="B150" s="267"/>
      <c r="C150" s="268"/>
      <c r="D150" s="236" t="s">
        <v>193</v>
      </c>
      <c r="E150" s="269" t="s">
        <v>19</v>
      </c>
      <c r="F150" s="270" t="s">
        <v>220</v>
      </c>
      <c r="G150" s="268"/>
      <c r="H150" s="271">
        <v>127.37855916666666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193</v>
      </c>
      <c r="AU150" s="277" t="s">
        <v>80</v>
      </c>
      <c r="AV150" s="16" t="s">
        <v>189</v>
      </c>
      <c r="AW150" s="16" t="s">
        <v>195</v>
      </c>
      <c r="AX150" s="16" t="s">
        <v>78</v>
      </c>
      <c r="AY150" s="277" t="s">
        <v>182</v>
      </c>
    </row>
    <row r="151" s="2" customFormat="1" ht="55.5" customHeight="1">
      <c r="A151" s="41"/>
      <c r="B151" s="42"/>
      <c r="C151" s="216" t="s">
        <v>97</v>
      </c>
      <c r="D151" s="216" t="s">
        <v>184</v>
      </c>
      <c r="E151" s="217" t="s">
        <v>221</v>
      </c>
      <c r="F151" s="218" t="s">
        <v>222</v>
      </c>
      <c r="G151" s="219" t="s">
        <v>187</v>
      </c>
      <c r="H151" s="220">
        <v>126.26300000000001</v>
      </c>
      <c r="I151" s="221"/>
      <c r="J151" s="222">
        <f>ROUND(I151*H151,2)</f>
        <v>0</v>
      </c>
      <c r="K151" s="218" t="s">
        <v>188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189</v>
      </c>
      <c r="AT151" s="227" t="s">
        <v>184</v>
      </c>
      <c r="AU151" s="227" t="s">
        <v>80</v>
      </c>
      <c r="AY151" s="20" t="s">
        <v>182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189</v>
      </c>
      <c r="BM151" s="227" t="s">
        <v>223</v>
      </c>
    </row>
    <row r="152" s="2" customFormat="1">
      <c r="A152" s="41"/>
      <c r="B152" s="42"/>
      <c r="C152" s="43"/>
      <c r="D152" s="229" t="s">
        <v>191</v>
      </c>
      <c r="E152" s="43"/>
      <c r="F152" s="230" t="s">
        <v>224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191</v>
      </c>
      <c r="AU152" s="20" t="s">
        <v>80</v>
      </c>
    </row>
    <row r="153" s="14" customFormat="1">
      <c r="A153" s="14"/>
      <c r="B153" s="245"/>
      <c r="C153" s="246"/>
      <c r="D153" s="236" t="s">
        <v>193</v>
      </c>
      <c r="E153" s="247" t="s">
        <v>19</v>
      </c>
      <c r="F153" s="248" t="s">
        <v>225</v>
      </c>
      <c r="G153" s="246"/>
      <c r="H153" s="249">
        <v>127.37900000000001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193</v>
      </c>
      <c r="AU153" s="255" t="s">
        <v>80</v>
      </c>
      <c r="AV153" s="14" t="s">
        <v>80</v>
      </c>
      <c r="AW153" s="14" t="s">
        <v>195</v>
      </c>
      <c r="AX153" s="14" t="s">
        <v>71</v>
      </c>
      <c r="AY153" s="255" t="s">
        <v>182</v>
      </c>
    </row>
    <row r="154" s="14" customFormat="1">
      <c r="A154" s="14"/>
      <c r="B154" s="245"/>
      <c r="C154" s="246"/>
      <c r="D154" s="236" t="s">
        <v>193</v>
      </c>
      <c r="E154" s="247" t="s">
        <v>19</v>
      </c>
      <c r="F154" s="248" t="s">
        <v>226</v>
      </c>
      <c r="G154" s="246"/>
      <c r="H154" s="249">
        <v>-1.1160000000000001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193</v>
      </c>
      <c r="AU154" s="255" t="s">
        <v>80</v>
      </c>
      <c r="AV154" s="14" t="s">
        <v>80</v>
      </c>
      <c r="AW154" s="14" t="s">
        <v>195</v>
      </c>
      <c r="AX154" s="14" t="s">
        <v>71</v>
      </c>
      <c r="AY154" s="255" t="s">
        <v>182</v>
      </c>
    </row>
    <row r="155" s="2" customFormat="1" ht="62.7" customHeight="1">
      <c r="A155" s="41"/>
      <c r="B155" s="42"/>
      <c r="C155" s="216" t="s">
        <v>189</v>
      </c>
      <c r="D155" s="216" t="s">
        <v>184</v>
      </c>
      <c r="E155" s="217" t="s">
        <v>227</v>
      </c>
      <c r="F155" s="218" t="s">
        <v>228</v>
      </c>
      <c r="G155" s="219" t="s">
        <v>187</v>
      </c>
      <c r="H155" s="220">
        <v>252.52600000000001</v>
      </c>
      <c r="I155" s="221"/>
      <c r="J155" s="222">
        <f>ROUND(I155*H155,2)</f>
        <v>0</v>
      </c>
      <c r="K155" s="218" t="s">
        <v>188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189</v>
      </c>
      <c r="AT155" s="227" t="s">
        <v>184</v>
      </c>
      <c r="AU155" s="227" t="s">
        <v>80</v>
      </c>
      <c r="AY155" s="20" t="s">
        <v>182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189</v>
      </c>
      <c r="BM155" s="227" t="s">
        <v>229</v>
      </c>
    </row>
    <row r="156" s="2" customFormat="1">
      <c r="A156" s="41"/>
      <c r="B156" s="42"/>
      <c r="C156" s="43"/>
      <c r="D156" s="229" t="s">
        <v>191</v>
      </c>
      <c r="E156" s="43"/>
      <c r="F156" s="230" t="s">
        <v>230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191</v>
      </c>
      <c r="AU156" s="20" t="s">
        <v>80</v>
      </c>
    </row>
    <row r="157" s="14" customFormat="1">
      <c r="A157" s="14"/>
      <c r="B157" s="245"/>
      <c r="C157" s="246"/>
      <c r="D157" s="236" t="s">
        <v>193</v>
      </c>
      <c r="E157" s="246"/>
      <c r="F157" s="248" t="s">
        <v>231</v>
      </c>
      <c r="G157" s="246"/>
      <c r="H157" s="249">
        <v>252.52600000000001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193</v>
      </c>
      <c r="AU157" s="255" t="s">
        <v>80</v>
      </c>
      <c r="AV157" s="14" t="s">
        <v>80</v>
      </c>
      <c r="AW157" s="14" t="s">
        <v>4</v>
      </c>
      <c r="AX157" s="14" t="s">
        <v>78</v>
      </c>
      <c r="AY157" s="255" t="s">
        <v>182</v>
      </c>
    </row>
    <row r="158" s="2" customFormat="1" ht="62.7" customHeight="1">
      <c r="A158" s="41"/>
      <c r="B158" s="42"/>
      <c r="C158" s="216" t="s">
        <v>232</v>
      </c>
      <c r="D158" s="216" t="s">
        <v>184</v>
      </c>
      <c r="E158" s="217" t="s">
        <v>233</v>
      </c>
      <c r="F158" s="218" t="s">
        <v>234</v>
      </c>
      <c r="G158" s="219" t="s">
        <v>187</v>
      </c>
      <c r="H158" s="220">
        <v>92.140000000000001</v>
      </c>
      <c r="I158" s="221"/>
      <c r="J158" s="222">
        <f>ROUND(I158*H158,2)</f>
        <v>0</v>
      </c>
      <c r="K158" s="218" t="s">
        <v>188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189</v>
      </c>
      <c r="AT158" s="227" t="s">
        <v>184</v>
      </c>
      <c r="AU158" s="227" t="s">
        <v>80</v>
      </c>
      <c r="AY158" s="20" t="s">
        <v>182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189</v>
      </c>
      <c r="BM158" s="227" t="s">
        <v>235</v>
      </c>
    </row>
    <row r="159" s="2" customFormat="1">
      <c r="A159" s="41"/>
      <c r="B159" s="42"/>
      <c r="C159" s="43"/>
      <c r="D159" s="229" t="s">
        <v>191</v>
      </c>
      <c r="E159" s="43"/>
      <c r="F159" s="230" t="s">
        <v>236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191</v>
      </c>
      <c r="AU159" s="20" t="s">
        <v>80</v>
      </c>
    </row>
    <row r="160" s="14" customFormat="1">
      <c r="A160" s="14"/>
      <c r="B160" s="245"/>
      <c r="C160" s="246"/>
      <c r="D160" s="236" t="s">
        <v>193</v>
      </c>
      <c r="E160" s="247" t="s">
        <v>19</v>
      </c>
      <c r="F160" s="248" t="s">
        <v>237</v>
      </c>
      <c r="G160" s="246"/>
      <c r="H160" s="249">
        <v>92.140000000000001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195</v>
      </c>
      <c r="AX160" s="14" t="s">
        <v>71</v>
      </c>
      <c r="AY160" s="255" t="s">
        <v>182</v>
      </c>
    </row>
    <row r="161" s="2" customFormat="1" ht="62.7" customHeight="1">
      <c r="A161" s="41"/>
      <c r="B161" s="42"/>
      <c r="C161" s="216" t="s">
        <v>238</v>
      </c>
      <c r="D161" s="216" t="s">
        <v>184</v>
      </c>
      <c r="E161" s="217" t="s">
        <v>239</v>
      </c>
      <c r="F161" s="218" t="s">
        <v>240</v>
      </c>
      <c r="G161" s="219" t="s">
        <v>187</v>
      </c>
      <c r="H161" s="220">
        <v>251.797</v>
      </c>
      <c r="I161" s="221"/>
      <c r="J161" s="222">
        <f>ROUND(I161*H161,2)</f>
        <v>0</v>
      </c>
      <c r="K161" s="218" t="s">
        <v>188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189</v>
      </c>
      <c r="AT161" s="227" t="s">
        <v>184</v>
      </c>
      <c r="AU161" s="227" t="s">
        <v>80</v>
      </c>
      <c r="AY161" s="20" t="s">
        <v>182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189</v>
      </c>
      <c r="BM161" s="227" t="s">
        <v>241</v>
      </c>
    </row>
    <row r="162" s="2" customFormat="1">
      <c r="A162" s="41"/>
      <c r="B162" s="42"/>
      <c r="C162" s="43"/>
      <c r="D162" s="229" t="s">
        <v>191</v>
      </c>
      <c r="E162" s="43"/>
      <c r="F162" s="230" t="s">
        <v>242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191</v>
      </c>
      <c r="AU162" s="20" t="s">
        <v>80</v>
      </c>
    </row>
    <row r="163" s="13" customFormat="1">
      <c r="A163" s="13"/>
      <c r="B163" s="234"/>
      <c r="C163" s="235"/>
      <c r="D163" s="236" t="s">
        <v>193</v>
      </c>
      <c r="E163" s="237" t="s">
        <v>19</v>
      </c>
      <c r="F163" s="238" t="s">
        <v>243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193</v>
      </c>
      <c r="AU163" s="244" t="s">
        <v>80</v>
      </c>
      <c r="AV163" s="13" t="s">
        <v>78</v>
      </c>
      <c r="AW163" s="13" t="s">
        <v>195</v>
      </c>
      <c r="AX163" s="13" t="s">
        <v>71</v>
      </c>
      <c r="AY163" s="244" t="s">
        <v>182</v>
      </c>
    </row>
    <row r="164" s="14" customFormat="1">
      <c r="A164" s="14"/>
      <c r="B164" s="245"/>
      <c r="C164" s="246"/>
      <c r="D164" s="236" t="s">
        <v>193</v>
      </c>
      <c r="E164" s="247" t="s">
        <v>19</v>
      </c>
      <c r="F164" s="248" t="s">
        <v>244</v>
      </c>
      <c r="G164" s="246"/>
      <c r="H164" s="249">
        <v>298.983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193</v>
      </c>
      <c r="AU164" s="255" t="s">
        <v>80</v>
      </c>
      <c r="AV164" s="14" t="s">
        <v>80</v>
      </c>
      <c r="AW164" s="14" t="s">
        <v>195</v>
      </c>
      <c r="AX164" s="14" t="s">
        <v>71</v>
      </c>
      <c r="AY164" s="255" t="s">
        <v>182</v>
      </c>
    </row>
    <row r="165" s="14" customFormat="1">
      <c r="A165" s="14"/>
      <c r="B165" s="245"/>
      <c r="C165" s="246"/>
      <c r="D165" s="236" t="s">
        <v>193</v>
      </c>
      <c r="E165" s="247" t="s">
        <v>19</v>
      </c>
      <c r="F165" s="248" t="s">
        <v>245</v>
      </c>
      <c r="G165" s="246"/>
      <c r="H165" s="249">
        <v>-47.186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195</v>
      </c>
      <c r="AX165" s="14" t="s">
        <v>71</v>
      </c>
      <c r="AY165" s="255" t="s">
        <v>182</v>
      </c>
    </row>
    <row r="166" s="2" customFormat="1" ht="44.25" customHeight="1">
      <c r="A166" s="41"/>
      <c r="B166" s="42"/>
      <c r="C166" s="216" t="s">
        <v>246</v>
      </c>
      <c r="D166" s="216" t="s">
        <v>184</v>
      </c>
      <c r="E166" s="217" t="s">
        <v>247</v>
      </c>
      <c r="F166" s="218" t="s">
        <v>248</v>
      </c>
      <c r="G166" s="219" t="s">
        <v>187</v>
      </c>
      <c r="H166" s="220">
        <v>173.44900000000001</v>
      </c>
      <c r="I166" s="221"/>
      <c r="J166" s="222">
        <f>ROUND(I166*H166,2)</f>
        <v>0</v>
      </c>
      <c r="K166" s="218" t="s">
        <v>188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189</v>
      </c>
      <c r="AT166" s="227" t="s">
        <v>184</v>
      </c>
      <c r="AU166" s="227" t="s">
        <v>80</v>
      </c>
      <c r="AY166" s="20" t="s">
        <v>182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189</v>
      </c>
      <c r="BM166" s="227" t="s">
        <v>249</v>
      </c>
    </row>
    <row r="167" s="2" customFormat="1">
      <c r="A167" s="41"/>
      <c r="B167" s="42"/>
      <c r="C167" s="43"/>
      <c r="D167" s="229" t="s">
        <v>191</v>
      </c>
      <c r="E167" s="43"/>
      <c r="F167" s="230" t="s">
        <v>250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191</v>
      </c>
      <c r="AU167" s="20" t="s">
        <v>80</v>
      </c>
    </row>
    <row r="168" s="14" customFormat="1">
      <c r="A168" s="14"/>
      <c r="B168" s="245"/>
      <c r="C168" s="246"/>
      <c r="D168" s="236" t="s">
        <v>193</v>
      </c>
      <c r="E168" s="247" t="s">
        <v>19</v>
      </c>
      <c r="F168" s="248" t="s">
        <v>251</v>
      </c>
      <c r="G168" s="246"/>
      <c r="H168" s="249">
        <v>46.07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193</v>
      </c>
      <c r="AU168" s="255" t="s">
        <v>80</v>
      </c>
      <c r="AV168" s="14" t="s">
        <v>80</v>
      </c>
      <c r="AW168" s="14" t="s">
        <v>195</v>
      </c>
      <c r="AX168" s="14" t="s">
        <v>71</v>
      </c>
      <c r="AY168" s="255" t="s">
        <v>182</v>
      </c>
    </row>
    <row r="169" s="14" customFormat="1">
      <c r="A169" s="14"/>
      <c r="B169" s="245"/>
      <c r="C169" s="246"/>
      <c r="D169" s="236" t="s">
        <v>193</v>
      </c>
      <c r="E169" s="247" t="s">
        <v>19</v>
      </c>
      <c r="F169" s="248" t="s">
        <v>252</v>
      </c>
      <c r="G169" s="246"/>
      <c r="H169" s="249">
        <v>127.37900000000001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193</v>
      </c>
      <c r="AU169" s="255" t="s">
        <v>80</v>
      </c>
      <c r="AV169" s="14" t="s">
        <v>80</v>
      </c>
      <c r="AW169" s="14" t="s">
        <v>195</v>
      </c>
      <c r="AX169" s="14" t="s">
        <v>71</v>
      </c>
      <c r="AY169" s="255" t="s">
        <v>182</v>
      </c>
    </row>
    <row r="170" s="2" customFormat="1" ht="44.25" customHeight="1">
      <c r="A170" s="41"/>
      <c r="B170" s="42"/>
      <c r="C170" s="216" t="s">
        <v>253</v>
      </c>
      <c r="D170" s="216" t="s">
        <v>184</v>
      </c>
      <c r="E170" s="217" t="s">
        <v>254</v>
      </c>
      <c r="F170" s="218" t="s">
        <v>255</v>
      </c>
      <c r="G170" s="219" t="s">
        <v>256</v>
      </c>
      <c r="H170" s="220">
        <v>478.41399999999999</v>
      </c>
      <c r="I170" s="221"/>
      <c r="J170" s="222">
        <f>ROUND(I170*H170,2)</f>
        <v>0</v>
      </c>
      <c r="K170" s="218" t="s">
        <v>188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189</v>
      </c>
      <c r="AT170" s="227" t="s">
        <v>184</v>
      </c>
      <c r="AU170" s="227" t="s">
        <v>80</v>
      </c>
      <c r="AY170" s="20" t="s">
        <v>182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189</v>
      </c>
      <c r="BM170" s="227" t="s">
        <v>257</v>
      </c>
    </row>
    <row r="171" s="2" customFormat="1">
      <c r="A171" s="41"/>
      <c r="B171" s="42"/>
      <c r="C171" s="43"/>
      <c r="D171" s="229" t="s">
        <v>191</v>
      </c>
      <c r="E171" s="43"/>
      <c r="F171" s="230" t="s">
        <v>258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191</v>
      </c>
      <c r="AU171" s="20" t="s">
        <v>80</v>
      </c>
    </row>
    <row r="172" s="14" customFormat="1">
      <c r="A172" s="14"/>
      <c r="B172" s="245"/>
      <c r="C172" s="246"/>
      <c r="D172" s="236" t="s">
        <v>193</v>
      </c>
      <c r="E172" s="246"/>
      <c r="F172" s="248" t="s">
        <v>259</v>
      </c>
      <c r="G172" s="246"/>
      <c r="H172" s="249">
        <v>478.41399999999999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193</v>
      </c>
      <c r="AU172" s="255" t="s">
        <v>80</v>
      </c>
      <c r="AV172" s="14" t="s">
        <v>80</v>
      </c>
      <c r="AW172" s="14" t="s">
        <v>4</v>
      </c>
      <c r="AX172" s="14" t="s">
        <v>78</v>
      </c>
      <c r="AY172" s="255" t="s">
        <v>182</v>
      </c>
    </row>
    <row r="173" s="2" customFormat="1" ht="37.8" customHeight="1">
      <c r="A173" s="41"/>
      <c r="B173" s="42"/>
      <c r="C173" s="216" t="s">
        <v>260</v>
      </c>
      <c r="D173" s="216" t="s">
        <v>184</v>
      </c>
      <c r="E173" s="217" t="s">
        <v>261</v>
      </c>
      <c r="F173" s="218" t="s">
        <v>262</v>
      </c>
      <c r="G173" s="219" t="s">
        <v>187</v>
      </c>
      <c r="H173" s="220">
        <v>46.07</v>
      </c>
      <c r="I173" s="221"/>
      <c r="J173" s="222">
        <f>ROUND(I173*H173,2)</f>
        <v>0</v>
      </c>
      <c r="K173" s="218" t="s">
        <v>188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189</v>
      </c>
      <c r="AT173" s="227" t="s">
        <v>184</v>
      </c>
      <c r="AU173" s="227" t="s">
        <v>80</v>
      </c>
      <c r="AY173" s="20" t="s">
        <v>182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189</v>
      </c>
      <c r="BM173" s="227" t="s">
        <v>263</v>
      </c>
    </row>
    <row r="174" s="2" customFormat="1">
      <c r="A174" s="41"/>
      <c r="B174" s="42"/>
      <c r="C174" s="43"/>
      <c r="D174" s="229" t="s">
        <v>191</v>
      </c>
      <c r="E174" s="43"/>
      <c r="F174" s="230" t="s">
        <v>264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191</v>
      </c>
      <c r="AU174" s="20" t="s">
        <v>80</v>
      </c>
    </row>
    <row r="175" s="14" customFormat="1">
      <c r="A175" s="14"/>
      <c r="B175" s="245"/>
      <c r="C175" s="246"/>
      <c r="D175" s="236" t="s">
        <v>193</v>
      </c>
      <c r="E175" s="247" t="s">
        <v>19</v>
      </c>
      <c r="F175" s="248" t="s">
        <v>265</v>
      </c>
      <c r="G175" s="246"/>
      <c r="H175" s="249">
        <v>46.07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193</v>
      </c>
      <c r="AU175" s="255" t="s">
        <v>80</v>
      </c>
      <c r="AV175" s="14" t="s">
        <v>80</v>
      </c>
      <c r="AW175" s="14" t="s">
        <v>195</v>
      </c>
      <c r="AX175" s="14" t="s">
        <v>71</v>
      </c>
      <c r="AY175" s="255" t="s">
        <v>182</v>
      </c>
    </row>
    <row r="176" s="2" customFormat="1" ht="44.25" customHeight="1">
      <c r="A176" s="41"/>
      <c r="B176" s="42"/>
      <c r="C176" s="216" t="s">
        <v>266</v>
      </c>
      <c r="D176" s="216" t="s">
        <v>184</v>
      </c>
      <c r="E176" s="217" t="s">
        <v>267</v>
      </c>
      <c r="F176" s="218" t="s">
        <v>268</v>
      </c>
      <c r="G176" s="219" t="s">
        <v>187</v>
      </c>
      <c r="H176" s="220">
        <v>1.1160000000000001</v>
      </c>
      <c r="I176" s="221"/>
      <c r="J176" s="222">
        <f>ROUND(I176*H176,2)</f>
        <v>0</v>
      </c>
      <c r="K176" s="218" t="s">
        <v>188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189</v>
      </c>
      <c r="AT176" s="227" t="s">
        <v>184</v>
      </c>
      <c r="AU176" s="227" t="s">
        <v>80</v>
      </c>
      <c r="AY176" s="20" t="s">
        <v>182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189</v>
      </c>
      <c r="BM176" s="227" t="s">
        <v>269</v>
      </c>
    </row>
    <row r="177" s="2" customFormat="1">
      <c r="A177" s="41"/>
      <c r="B177" s="42"/>
      <c r="C177" s="43"/>
      <c r="D177" s="229" t="s">
        <v>191</v>
      </c>
      <c r="E177" s="43"/>
      <c r="F177" s="230" t="s">
        <v>270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191</v>
      </c>
      <c r="AU177" s="20" t="s">
        <v>80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271</v>
      </c>
      <c r="G178" s="246"/>
      <c r="H178" s="249">
        <v>0.82799999999999996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14" customFormat="1">
      <c r="A179" s="14"/>
      <c r="B179" s="245"/>
      <c r="C179" s="246"/>
      <c r="D179" s="236" t="s">
        <v>193</v>
      </c>
      <c r="E179" s="247" t="s">
        <v>19</v>
      </c>
      <c r="F179" s="248" t="s">
        <v>272</v>
      </c>
      <c r="G179" s="246"/>
      <c r="H179" s="249">
        <v>0.28799999999999998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193</v>
      </c>
      <c r="AU179" s="255" t="s">
        <v>80</v>
      </c>
      <c r="AV179" s="14" t="s">
        <v>80</v>
      </c>
      <c r="AW179" s="14" t="s">
        <v>195</v>
      </c>
      <c r="AX179" s="14" t="s">
        <v>71</v>
      </c>
      <c r="AY179" s="255" t="s">
        <v>182</v>
      </c>
    </row>
    <row r="180" s="2" customFormat="1" ht="44.25" customHeight="1">
      <c r="A180" s="41"/>
      <c r="B180" s="42"/>
      <c r="C180" s="216" t="s">
        <v>273</v>
      </c>
      <c r="D180" s="216" t="s">
        <v>184</v>
      </c>
      <c r="E180" s="217" t="s">
        <v>274</v>
      </c>
      <c r="F180" s="218" t="s">
        <v>275</v>
      </c>
      <c r="G180" s="219" t="s">
        <v>187</v>
      </c>
      <c r="H180" s="220">
        <v>46.07</v>
      </c>
      <c r="I180" s="221"/>
      <c r="J180" s="222">
        <f>ROUND(I180*H180,2)</f>
        <v>0</v>
      </c>
      <c r="K180" s="218" t="s">
        <v>188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189</v>
      </c>
      <c r="AT180" s="227" t="s">
        <v>184</v>
      </c>
      <c r="AU180" s="227" t="s">
        <v>80</v>
      </c>
      <c r="AY180" s="20" t="s">
        <v>182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189</v>
      </c>
      <c r="BM180" s="227" t="s">
        <v>276</v>
      </c>
    </row>
    <row r="181" s="2" customFormat="1">
      <c r="A181" s="41"/>
      <c r="B181" s="42"/>
      <c r="C181" s="43"/>
      <c r="D181" s="229" t="s">
        <v>191</v>
      </c>
      <c r="E181" s="43"/>
      <c r="F181" s="230" t="s">
        <v>277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191</v>
      </c>
      <c r="AU181" s="20" t="s">
        <v>80</v>
      </c>
    </row>
    <row r="182" s="13" customFormat="1">
      <c r="A182" s="13"/>
      <c r="B182" s="234"/>
      <c r="C182" s="235"/>
      <c r="D182" s="236" t="s">
        <v>193</v>
      </c>
      <c r="E182" s="237" t="s">
        <v>19</v>
      </c>
      <c r="F182" s="238" t="s">
        <v>278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193</v>
      </c>
      <c r="AU182" s="244" t="s">
        <v>80</v>
      </c>
      <c r="AV182" s="13" t="s">
        <v>78</v>
      </c>
      <c r="AW182" s="13" t="s">
        <v>195</v>
      </c>
      <c r="AX182" s="13" t="s">
        <v>71</v>
      </c>
      <c r="AY182" s="244" t="s">
        <v>182</v>
      </c>
    </row>
    <row r="183" s="14" customFormat="1">
      <c r="A183" s="14"/>
      <c r="B183" s="245"/>
      <c r="C183" s="246"/>
      <c r="D183" s="236" t="s">
        <v>193</v>
      </c>
      <c r="E183" s="247" t="s">
        <v>19</v>
      </c>
      <c r="F183" s="248" t="s">
        <v>279</v>
      </c>
      <c r="G183" s="246"/>
      <c r="H183" s="249">
        <v>171.60400000000001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193</v>
      </c>
      <c r="AU183" s="255" t="s">
        <v>80</v>
      </c>
      <c r="AV183" s="14" t="s">
        <v>80</v>
      </c>
      <c r="AW183" s="14" t="s">
        <v>195</v>
      </c>
      <c r="AX183" s="14" t="s">
        <v>71</v>
      </c>
      <c r="AY183" s="255" t="s">
        <v>182</v>
      </c>
    </row>
    <row r="184" s="14" customFormat="1">
      <c r="A184" s="14"/>
      <c r="B184" s="245"/>
      <c r="C184" s="246"/>
      <c r="D184" s="236" t="s">
        <v>193</v>
      </c>
      <c r="E184" s="247" t="s">
        <v>19</v>
      </c>
      <c r="F184" s="248" t="s">
        <v>280</v>
      </c>
      <c r="G184" s="246"/>
      <c r="H184" s="249">
        <v>-125.53441249999999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193</v>
      </c>
      <c r="AU184" s="255" t="s">
        <v>80</v>
      </c>
      <c r="AV184" s="14" t="s">
        <v>80</v>
      </c>
      <c r="AW184" s="14" t="s">
        <v>195</v>
      </c>
      <c r="AX184" s="14" t="s">
        <v>71</v>
      </c>
      <c r="AY184" s="255" t="s">
        <v>182</v>
      </c>
    </row>
    <row r="185" s="2" customFormat="1" ht="33" customHeight="1">
      <c r="A185" s="41"/>
      <c r="B185" s="42"/>
      <c r="C185" s="216" t="s">
        <v>8</v>
      </c>
      <c r="D185" s="216" t="s">
        <v>184</v>
      </c>
      <c r="E185" s="217" t="s">
        <v>281</v>
      </c>
      <c r="F185" s="218" t="s">
        <v>282</v>
      </c>
      <c r="G185" s="219" t="s">
        <v>283</v>
      </c>
      <c r="H185" s="220">
        <v>41.704999999999998</v>
      </c>
      <c r="I185" s="221"/>
      <c r="J185" s="222">
        <f>ROUND(I185*H185,2)</f>
        <v>0</v>
      </c>
      <c r="K185" s="218" t="s">
        <v>188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189</v>
      </c>
      <c r="AT185" s="227" t="s">
        <v>184</v>
      </c>
      <c r="AU185" s="227" t="s">
        <v>80</v>
      </c>
      <c r="AY185" s="20" t="s">
        <v>182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189</v>
      </c>
      <c r="BM185" s="227" t="s">
        <v>284</v>
      </c>
    </row>
    <row r="186" s="2" customFormat="1">
      <c r="A186" s="41"/>
      <c r="B186" s="42"/>
      <c r="C186" s="43"/>
      <c r="D186" s="229" t="s">
        <v>191</v>
      </c>
      <c r="E186" s="43"/>
      <c r="F186" s="230" t="s">
        <v>285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191</v>
      </c>
      <c r="AU186" s="20" t="s">
        <v>80</v>
      </c>
    </row>
    <row r="187" s="14" customFormat="1">
      <c r="A187" s="14"/>
      <c r="B187" s="245"/>
      <c r="C187" s="246"/>
      <c r="D187" s="236" t="s">
        <v>193</v>
      </c>
      <c r="E187" s="247" t="s">
        <v>19</v>
      </c>
      <c r="F187" s="248" t="s">
        <v>286</v>
      </c>
      <c r="G187" s="246"/>
      <c r="H187" s="249">
        <v>30.557662499999999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193</v>
      </c>
      <c r="AU187" s="255" t="s">
        <v>80</v>
      </c>
      <c r="AV187" s="14" t="s">
        <v>80</v>
      </c>
      <c r="AW187" s="14" t="s">
        <v>195</v>
      </c>
      <c r="AX187" s="14" t="s">
        <v>71</v>
      </c>
      <c r="AY187" s="255" t="s">
        <v>182</v>
      </c>
    </row>
    <row r="188" s="14" customFormat="1">
      <c r="A188" s="14"/>
      <c r="B188" s="245"/>
      <c r="C188" s="246"/>
      <c r="D188" s="236" t="s">
        <v>193</v>
      </c>
      <c r="E188" s="247" t="s">
        <v>19</v>
      </c>
      <c r="F188" s="248" t="s">
        <v>287</v>
      </c>
      <c r="G188" s="246"/>
      <c r="H188" s="249">
        <v>11.147400000000001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193</v>
      </c>
      <c r="AU188" s="255" t="s">
        <v>80</v>
      </c>
      <c r="AV188" s="14" t="s">
        <v>80</v>
      </c>
      <c r="AW188" s="14" t="s">
        <v>195</v>
      </c>
      <c r="AX188" s="14" t="s">
        <v>71</v>
      </c>
      <c r="AY188" s="255" t="s">
        <v>182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80</v>
      </c>
      <c r="F189" s="214" t="s">
        <v>288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SUM(P190:P255)</f>
        <v>0</v>
      </c>
      <c r="Q189" s="208"/>
      <c r="R189" s="209">
        <f>SUM(R190:R255)</f>
        <v>374.65603931499993</v>
      </c>
      <c r="S189" s="208"/>
      <c r="T189" s="210">
        <f>SUM(T190:T255)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78</v>
      </c>
      <c r="AT189" s="212" t="s">
        <v>70</v>
      </c>
      <c r="AU189" s="212" t="s">
        <v>78</v>
      </c>
      <c r="AY189" s="211" t="s">
        <v>182</v>
      </c>
      <c r="BK189" s="213">
        <f>SUM(BK190:BK255)</f>
        <v>0</v>
      </c>
    </row>
    <row r="190" s="2" customFormat="1" ht="37.8" customHeight="1">
      <c r="A190" s="41"/>
      <c r="B190" s="42"/>
      <c r="C190" s="216" t="s">
        <v>289</v>
      </c>
      <c r="D190" s="216" t="s">
        <v>184</v>
      </c>
      <c r="E190" s="217" t="s">
        <v>290</v>
      </c>
      <c r="F190" s="218" t="s">
        <v>291</v>
      </c>
      <c r="G190" s="219" t="s">
        <v>283</v>
      </c>
      <c r="H190" s="220">
        <v>142.63499999999999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0.0142635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189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189</v>
      </c>
      <c r="BM190" s="227" t="s">
        <v>292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293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294</v>
      </c>
      <c r="G192" s="246"/>
      <c r="H192" s="249">
        <v>142.63499999999999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2" customFormat="1" ht="24.15" customHeight="1">
      <c r="A193" s="41"/>
      <c r="B193" s="42"/>
      <c r="C193" s="278" t="s">
        <v>295</v>
      </c>
      <c r="D193" s="278" t="s">
        <v>296</v>
      </c>
      <c r="E193" s="279" t="s">
        <v>297</v>
      </c>
      <c r="F193" s="280" t="s">
        <v>298</v>
      </c>
      <c r="G193" s="281" t="s">
        <v>283</v>
      </c>
      <c r="H193" s="282">
        <v>168.95099999999999</v>
      </c>
      <c r="I193" s="283"/>
      <c r="J193" s="284">
        <f>ROUND(I193*H193,2)</f>
        <v>0</v>
      </c>
      <c r="K193" s="280" t="s">
        <v>188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0.00029999999999999997</v>
      </c>
      <c r="R193" s="225">
        <f>Q193*H193</f>
        <v>0.050685299999999996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253</v>
      </c>
      <c r="AT193" s="227" t="s">
        <v>296</v>
      </c>
      <c r="AU193" s="227" t="s">
        <v>80</v>
      </c>
      <c r="AY193" s="20" t="s">
        <v>182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189</v>
      </c>
      <c r="BM193" s="227" t="s">
        <v>299</v>
      </c>
    </row>
    <row r="194" s="14" customFormat="1">
      <c r="A194" s="14"/>
      <c r="B194" s="245"/>
      <c r="C194" s="246"/>
      <c r="D194" s="236" t="s">
        <v>193</v>
      </c>
      <c r="E194" s="246"/>
      <c r="F194" s="248" t="s">
        <v>300</v>
      </c>
      <c r="G194" s="246"/>
      <c r="H194" s="249">
        <v>168.95099999999999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182</v>
      </c>
    </row>
    <row r="195" s="2" customFormat="1" ht="44.25" customHeight="1">
      <c r="A195" s="41"/>
      <c r="B195" s="42"/>
      <c r="C195" s="216" t="s">
        <v>301</v>
      </c>
      <c r="D195" s="216" t="s">
        <v>184</v>
      </c>
      <c r="E195" s="217" t="s">
        <v>302</v>
      </c>
      <c r="F195" s="218" t="s">
        <v>303</v>
      </c>
      <c r="G195" s="219" t="s">
        <v>304</v>
      </c>
      <c r="H195" s="220">
        <v>90</v>
      </c>
      <c r="I195" s="221"/>
      <c r="J195" s="222">
        <f>ROUND(I195*H195,2)</f>
        <v>0</v>
      </c>
      <c r="K195" s="218" t="s">
        <v>188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0.00034000000000000002</v>
      </c>
      <c r="R195" s="225">
        <f>Q195*H195</f>
        <v>0.030600000000000002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189</v>
      </c>
      <c r="AT195" s="227" t="s">
        <v>184</v>
      </c>
      <c r="AU195" s="227" t="s">
        <v>80</v>
      </c>
      <c r="AY195" s="20" t="s">
        <v>182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189</v>
      </c>
      <c r="BM195" s="227" t="s">
        <v>305</v>
      </c>
    </row>
    <row r="196" s="2" customFormat="1">
      <c r="A196" s="41"/>
      <c r="B196" s="42"/>
      <c r="C196" s="43"/>
      <c r="D196" s="229" t="s">
        <v>191</v>
      </c>
      <c r="E196" s="43"/>
      <c r="F196" s="230" t="s">
        <v>306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191</v>
      </c>
      <c r="AU196" s="20" t="s">
        <v>80</v>
      </c>
    </row>
    <row r="197" s="14" customFormat="1">
      <c r="A197" s="14"/>
      <c r="B197" s="245"/>
      <c r="C197" s="246"/>
      <c r="D197" s="236" t="s">
        <v>193</v>
      </c>
      <c r="E197" s="247" t="s">
        <v>19</v>
      </c>
      <c r="F197" s="248" t="s">
        <v>307</v>
      </c>
      <c r="G197" s="246"/>
      <c r="H197" s="249">
        <v>90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193</v>
      </c>
      <c r="AU197" s="255" t="s">
        <v>80</v>
      </c>
      <c r="AV197" s="14" t="s">
        <v>80</v>
      </c>
      <c r="AW197" s="14" t="s">
        <v>195</v>
      </c>
      <c r="AX197" s="14" t="s">
        <v>71</v>
      </c>
      <c r="AY197" s="255" t="s">
        <v>182</v>
      </c>
    </row>
    <row r="198" s="2" customFormat="1" ht="24.15" customHeight="1">
      <c r="A198" s="41"/>
      <c r="B198" s="42"/>
      <c r="C198" s="216" t="s">
        <v>308</v>
      </c>
      <c r="D198" s="216" t="s">
        <v>184</v>
      </c>
      <c r="E198" s="217" t="s">
        <v>309</v>
      </c>
      <c r="F198" s="218" t="s">
        <v>310</v>
      </c>
      <c r="G198" s="219" t="s">
        <v>304</v>
      </c>
      <c r="H198" s="220">
        <v>21</v>
      </c>
      <c r="I198" s="221"/>
      <c r="J198" s="222">
        <f>ROUND(I198*H198,2)</f>
        <v>0</v>
      </c>
      <c r="K198" s="218" t="s">
        <v>188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0.0021900000000000001</v>
      </c>
      <c r="R198" s="225">
        <f>Q198*H198</f>
        <v>0.045990000000000003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189</v>
      </c>
      <c r="AT198" s="227" t="s">
        <v>184</v>
      </c>
      <c r="AU198" s="227" t="s">
        <v>80</v>
      </c>
      <c r="AY198" s="20" t="s">
        <v>182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189</v>
      </c>
      <c r="BM198" s="227" t="s">
        <v>311</v>
      </c>
    </row>
    <row r="199" s="2" customFormat="1">
      <c r="A199" s="41"/>
      <c r="B199" s="42"/>
      <c r="C199" s="43"/>
      <c r="D199" s="229" t="s">
        <v>191</v>
      </c>
      <c r="E199" s="43"/>
      <c r="F199" s="230" t="s">
        <v>312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191</v>
      </c>
      <c r="AU199" s="20" t="s">
        <v>80</v>
      </c>
    </row>
    <row r="200" s="14" customFormat="1">
      <c r="A200" s="14"/>
      <c r="B200" s="245"/>
      <c r="C200" s="246"/>
      <c r="D200" s="236" t="s">
        <v>193</v>
      </c>
      <c r="E200" s="247" t="s">
        <v>19</v>
      </c>
      <c r="F200" s="248" t="s">
        <v>313</v>
      </c>
      <c r="G200" s="246"/>
      <c r="H200" s="249">
        <v>21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193</v>
      </c>
      <c r="AU200" s="255" t="s">
        <v>80</v>
      </c>
      <c r="AV200" s="14" t="s">
        <v>80</v>
      </c>
      <c r="AW200" s="14" t="s">
        <v>195</v>
      </c>
      <c r="AX200" s="14" t="s">
        <v>71</v>
      </c>
      <c r="AY200" s="255" t="s">
        <v>182</v>
      </c>
    </row>
    <row r="201" s="2" customFormat="1" ht="24.15" customHeight="1">
      <c r="A201" s="41"/>
      <c r="B201" s="42"/>
      <c r="C201" s="216" t="s">
        <v>314</v>
      </c>
      <c r="D201" s="216" t="s">
        <v>184</v>
      </c>
      <c r="E201" s="217" t="s">
        <v>315</v>
      </c>
      <c r="F201" s="218" t="s">
        <v>316</v>
      </c>
      <c r="G201" s="219" t="s">
        <v>304</v>
      </c>
      <c r="H201" s="220">
        <v>12.5</v>
      </c>
      <c r="I201" s="221"/>
      <c r="J201" s="222">
        <f>ROUND(I201*H201,2)</f>
        <v>0</v>
      </c>
      <c r="K201" s="218" t="s">
        <v>19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0.002849</v>
      </c>
      <c r="R201" s="225">
        <f>Q201*H201</f>
        <v>0.035612499999999998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189</v>
      </c>
      <c r="AT201" s="227" t="s">
        <v>184</v>
      </c>
      <c r="AU201" s="227" t="s">
        <v>80</v>
      </c>
      <c r="AY201" s="20" t="s">
        <v>182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189</v>
      </c>
      <c r="BM201" s="227" t="s">
        <v>317</v>
      </c>
    </row>
    <row r="202" s="14" customFormat="1">
      <c r="A202" s="14"/>
      <c r="B202" s="245"/>
      <c r="C202" s="246"/>
      <c r="D202" s="236" t="s">
        <v>193</v>
      </c>
      <c r="E202" s="247" t="s">
        <v>19</v>
      </c>
      <c r="F202" s="248" t="s">
        <v>318</v>
      </c>
      <c r="G202" s="246"/>
      <c r="H202" s="249">
        <v>12.5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193</v>
      </c>
      <c r="AU202" s="255" t="s">
        <v>80</v>
      </c>
      <c r="AV202" s="14" t="s">
        <v>80</v>
      </c>
      <c r="AW202" s="14" t="s">
        <v>195</v>
      </c>
      <c r="AX202" s="14" t="s">
        <v>71</v>
      </c>
      <c r="AY202" s="255" t="s">
        <v>182</v>
      </c>
    </row>
    <row r="203" s="2" customFormat="1" ht="37.8" customHeight="1">
      <c r="A203" s="41"/>
      <c r="B203" s="42"/>
      <c r="C203" s="216" t="s">
        <v>319</v>
      </c>
      <c r="D203" s="216" t="s">
        <v>184</v>
      </c>
      <c r="E203" s="217" t="s">
        <v>320</v>
      </c>
      <c r="F203" s="218" t="s">
        <v>321</v>
      </c>
      <c r="G203" s="219" t="s">
        <v>187</v>
      </c>
      <c r="H203" s="220">
        <v>58.564999999999998</v>
      </c>
      <c r="I203" s="221"/>
      <c r="J203" s="222">
        <f>ROUND(I203*H203,2)</f>
        <v>0</v>
      </c>
      <c r="K203" s="218" t="s">
        <v>188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2.1600000000000001</v>
      </c>
      <c r="R203" s="225">
        <f>Q203*H203</f>
        <v>126.5004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189</v>
      </c>
      <c r="AT203" s="227" t="s">
        <v>184</v>
      </c>
      <c r="AU203" s="227" t="s">
        <v>80</v>
      </c>
      <c r="AY203" s="20" t="s">
        <v>182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189</v>
      </c>
      <c r="BM203" s="227" t="s">
        <v>322</v>
      </c>
    </row>
    <row r="204" s="2" customFormat="1">
      <c r="A204" s="41"/>
      <c r="B204" s="42"/>
      <c r="C204" s="43"/>
      <c r="D204" s="229" t="s">
        <v>191</v>
      </c>
      <c r="E204" s="43"/>
      <c r="F204" s="230" t="s">
        <v>323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191</v>
      </c>
      <c r="AU204" s="20" t="s">
        <v>80</v>
      </c>
    </row>
    <row r="205" s="14" customFormat="1">
      <c r="A205" s="14"/>
      <c r="B205" s="245"/>
      <c r="C205" s="246"/>
      <c r="D205" s="236" t="s">
        <v>193</v>
      </c>
      <c r="E205" s="247" t="s">
        <v>19</v>
      </c>
      <c r="F205" s="248" t="s">
        <v>324</v>
      </c>
      <c r="G205" s="246"/>
      <c r="H205" s="249">
        <v>29.873099999999997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193</v>
      </c>
      <c r="AU205" s="255" t="s">
        <v>80</v>
      </c>
      <c r="AV205" s="14" t="s">
        <v>80</v>
      </c>
      <c r="AW205" s="14" t="s">
        <v>195</v>
      </c>
      <c r="AX205" s="14" t="s">
        <v>71</v>
      </c>
      <c r="AY205" s="255" t="s">
        <v>182</v>
      </c>
    </row>
    <row r="206" s="14" customFormat="1">
      <c r="A206" s="14"/>
      <c r="B206" s="245"/>
      <c r="C206" s="246"/>
      <c r="D206" s="236" t="s">
        <v>193</v>
      </c>
      <c r="E206" s="247" t="s">
        <v>19</v>
      </c>
      <c r="F206" s="248" t="s">
        <v>325</v>
      </c>
      <c r="G206" s="246"/>
      <c r="H206" s="249">
        <v>2.0100000000000002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193</v>
      </c>
      <c r="AU206" s="255" t="s">
        <v>80</v>
      </c>
      <c r="AV206" s="14" t="s">
        <v>80</v>
      </c>
      <c r="AW206" s="14" t="s">
        <v>195</v>
      </c>
      <c r="AX206" s="14" t="s">
        <v>71</v>
      </c>
      <c r="AY206" s="255" t="s">
        <v>182</v>
      </c>
    </row>
    <row r="207" s="14" customFormat="1">
      <c r="A207" s="14"/>
      <c r="B207" s="245"/>
      <c r="C207" s="246"/>
      <c r="D207" s="236" t="s">
        <v>193</v>
      </c>
      <c r="E207" s="247" t="s">
        <v>19</v>
      </c>
      <c r="F207" s="248" t="s">
        <v>326</v>
      </c>
      <c r="G207" s="246"/>
      <c r="H207" s="249">
        <v>22.858499999999996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193</v>
      </c>
      <c r="AU207" s="255" t="s">
        <v>80</v>
      </c>
      <c r="AV207" s="14" t="s">
        <v>80</v>
      </c>
      <c r="AW207" s="14" t="s">
        <v>195</v>
      </c>
      <c r="AX207" s="14" t="s">
        <v>71</v>
      </c>
      <c r="AY207" s="255" t="s">
        <v>182</v>
      </c>
    </row>
    <row r="208" s="14" customFormat="1">
      <c r="A208" s="14"/>
      <c r="B208" s="245"/>
      <c r="C208" s="246"/>
      <c r="D208" s="236" t="s">
        <v>193</v>
      </c>
      <c r="E208" s="247" t="s">
        <v>19</v>
      </c>
      <c r="F208" s="248" t="s">
        <v>327</v>
      </c>
      <c r="G208" s="246"/>
      <c r="H208" s="249">
        <v>3.8237999999999999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193</v>
      </c>
      <c r="AU208" s="255" t="s">
        <v>80</v>
      </c>
      <c r="AV208" s="14" t="s">
        <v>80</v>
      </c>
      <c r="AW208" s="14" t="s">
        <v>195</v>
      </c>
      <c r="AX208" s="14" t="s">
        <v>71</v>
      </c>
      <c r="AY208" s="255" t="s">
        <v>182</v>
      </c>
    </row>
    <row r="209" s="2" customFormat="1" ht="24.15" customHeight="1">
      <c r="A209" s="41"/>
      <c r="B209" s="42"/>
      <c r="C209" s="216" t="s">
        <v>328</v>
      </c>
      <c r="D209" s="216" t="s">
        <v>184</v>
      </c>
      <c r="E209" s="217" t="s">
        <v>329</v>
      </c>
      <c r="F209" s="218" t="s">
        <v>330</v>
      </c>
      <c r="G209" s="219" t="s">
        <v>187</v>
      </c>
      <c r="H209" s="220">
        <v>1.627</v>
      </c>
      <c r="I209" s="221"/>
      <c r="J209" s="222">
        <f>ROUND(I209*H209,2)</f>
        <v>0</v>
      </c>
      <c r="K209" s="218" t="s">
        <v>188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1.98</v>
      </c>
      <c r="R209" s="225">
        <f>Q209*H209</f>
        <v>3.22146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189</v>
      </c>
      <c r="AT209" s="227" t="s">
        <v>184</v>
      </c>
      <c r="AU209" s="227" t="s">
        <v>80</v>
      </c>
      <c r="AY209" s="20" t="s">
        <v>182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189</v>
      </c>
      <c r="BM209" s="227" t="s">
        <v>331</v>
      </c>
    </row>
    <row r="210" s="2" customFormat="1">
      <c r="A210" s="41"/>
      <c r="B210" s="42"/>
      <c r="C210" s="43"/>
      <c r="D210" s="229" t="s">
        <v>191</v>
      </c>
      <c r="E210" s="43"/>
      <c r="F210" s="230" t="s">
        <v>332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191</v>
      </c>
      <c r="AU210" s="20" t="s">
        <v>80</v>
      </c>
    </row>
    <row r="211" s="14" customFormat="1">
      <c r="A211" s="14"/>
      <c r="B211" s="245"/>
      <c r="C211" s="246"/>
      <c r="D211" s="236" t="s">
        <v>193</v>
      </c>
      <c r="E211" s="247" t="s">
        <v>19</v>
      </c>
      <c r="F211" s="248" t="s">
        <v>333</v>
      </c>
      <c r="G211" s="246"/>
      <c r="H211" s="249">
        <v>1.6270500000000001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193</v>
      </c>
      <c r="AU211" s="255" t="s">
        <v>80</v>
      </c>
      <c r="AV211" s="14" t="s">
        <v>80</v>
      </c>
      <c r="AW211" s="14" t="s">
        <v>195</v>
      </c>
      <c r="AX211" s="14" t="s">
        <v>71</v>
      </c>
      <c r="AY211" s="255" t="s">
        <v>182</v>
      </c>
    </row>
    <row r="212" s="2" customFormat="1" ht="33" customHeight="1">
      <c r="A212" s="41"/>
      <c r="B212" s="42"/>
      <c r="C212" s="216" t="s">
        <v>334</v>
      </c>
      <c r="D212" s="216" t="s">
        <v>184</v>
      </c>
      <c r="E212" s="217" t="s">
        <v>335</v>
      </c>
      <c r="F212" s="218" t="s">
        <v>336</v>
      </c>
      <c r="G212" s="219" t="s">
        <v>187</v>
      </c>
      <c r="H212" s="220">
        <v>72.308000000000007</v>
      </c>
      <c r="I212" s="221"/>
      <c r="J212" s="222">
        <f>ROUND(I212*H212,2)</f>
        <v>0</v>
      </c>
      <c r="K212" s="218" t="s">
        <v>188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2.5018699999999998</v>
      </c>
      <c r="R212" s="225">
        <f>Q212*H212</f>
        <v>180.90521595999999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189</v>
      </c>
      <c r="AT212" s="227" t="s">
        <v>184</v>
      </c>
      <c r="AU212" s="227" t="s">
        <v>80</v>
      </c>
      <c r="AY212" s="20" t="s">
        <v>182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189</v>
      </c>
      <c r="BM212" s="227" t="s">
        <v>337</v>
      </c>
    </row>
    <row r="213" s="2" customFormat="1">
      <c r="A213" s="41"/>
      <c r="B213" s="42"/>
      <c r="C213" s="43"/>
      <c r="D213" s="229" t="s">
        <v>191</v>
      </c>
      <c r="E213" s="43"/>
      <c r="F213" s="230" t="s">
        <v>338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191</v>
      </c>
      <c r="AU213" s="20" t="s">
        <v>80</v>
      </c>
    </row>
    <row r="214" s="14" customFormat="1">
      <c r="A214" s="14"/>
      <c r="B214" s="245"/>
      <c r="C214" s="246"/>
      <c r="D214" s="236" t="s">
        <v>193</v>
      </c>
      <c r="E214" s="247" t="s">
        <v>19</v>
      </c>
      <c r="F214" s="248" t="s">
        <v>339</v>
      </c>
      <c r="G214" s="246"/>
      <c r="H214" s="249">
        <v>50.695714285714288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193</v>
      </c>
      <c r="AU214" s="255" t="s">
        <v>80</v>
      </c>
      <c r="AV214" s="14" t="s">
        <v>80</v>
      </c>
      <c r="AW214" s="14" t="s">
        <v>195</v>
      </c>
      <c r="AX214" s="14" t="s">
        <v>71</v>
      </c>
      <c r="AY214" s="255" t="s">
        <v>182</v>
      </c>
    </row>
    <row r="215" s="14" customFormat="1">
      <c r="A215" s="14"/>
      <c r="B215" s="245"/>
      <c r="C215" s="246"/>
      <c r="D215" s="236" t="s">
        <v>193</v>
      </c>
      <c r="E215" s="247" t="s">
        <v>19</v>
      </c>
      <c r="F215" s="248" t="s">
        <v>340</v>
      </c>
      <c r="G215" s="246"/>
      <c r="H215" s="249">
        <v>15.238999999999999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193</v>
      </c>
      <c r="AU215" s="255" t="s">
        <v>80</v>
      </c>
      <c r="AV215" s="14" t="s">
        <v>80</v>
      </c>
      <c r="AW215" s="14" t="s">
        <v>195</v>
      </c>
      <c r="AX215" s="14" t="s">
        <v>71</v>
      </c>
      <c r="AY215" s="255" t="s">
        <v>182</v>
      </c>
    </row>
    <row r="216" s="14" customFormat="1">
      <c r="A216" s="14"/>
      <c r="B216" s="245"/>
      <c r="C216" s="246"/>
      <c r="D216" s="236" t="s">
        <v>193</v>
      </c>
      <c r="E216" s="247" t="s">
        <v>19</v>
      </c>
      <c r="F216" s="248" t="s">
        <v>341</v>
      </c>
      <c r="G216" s="246"/>
      <c r="H216" s="249">
        <v>6.3730000000000002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193</v>
      </c>
      <c r="AU216" s="255" t="s">
        <v>80</v>
      </c>
      <c r="AV216" s="14" t="s">
        <v>80</v>
      </c>
      <c r="AW216" s="14" t="s">
        <v>195</v>
      </c>
      <c r="AX216" s="14" t="s">
        <v>71</v>
      </c>
      <c r="AY216" s="255" t="s">
        <v>182</v>
      </c>
    </row>
    <row r="217" s="2" customFormat="1" ht="33" customHeight="1">
      <c r="A217" s="41"/>
      <c r="B217" s="42"/>
      <c r="C217" s="216" t="s">
        <v>7</v>
      </c>
      <c r="D217" s="216" t="s">
        <v>184</v>
      </c>
      <c r="E217" s="217" t="s">
        <v>342</v>
      </c>
      <c r="F217" s="218" t="s">
        <v>343</v>
      </c>
      <c r="G217" s="219" t="s">
        <v>187</v>
      </c>
      <c r="H217" s="220">
        <v>3.1560000000000001</v>
      </c>
      <c r="I217" s="221"/>
      <c r="J217" s="222">
        <f>ROUND(I217*H217,2)</f>
        <v>0</v>
      </c>
      <c r="K217" s="218" t="s">
        <v>188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2.5018699999999998</v>
      </c>
      <c r="R217" s="225">
        <f>Q217*H217</f>
        <v>7.8959017199999995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189</v>
      </c>
      <c r="AT217" s="227" t="s">
        <v>184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189</v>
      </c>
      <c r="BM217" s="227" t="s">
        <v>344</v>
      </c>
    </row>
    <row r="218" s="2" customFormat="1">
      <c r="A218" s="41"/>
      <c r="B218" s="42"/>
      <c r="C218" s="43"/>
      <c r="D218" s="229" t="s">
        <v>191</v>
      </c>
      <c r="E218" s="43"/>
      <c r="F218" s="230" t="s">
        <v>345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191</v>
      </c>
      <c r="AU218" s="20" t="s">
        <v>80</v>
      </c>
    </row>
    <row r="219" s="14" customFormat="1">
      <c r="A219" s="14"/>
      <c r="B219" s="245"/>
      <c r="C219" s="246"/>
      <c r="D219" s="236" t="s">
        <v>193</v>
      </c>
      <c r="E219" s="247" t="s">
        <v>19</v>
      </c>
      <c r="F219" s="248" t="s">
        <v>346</v>
      </c>
      <c r="G219" s="246"/>
      <c r="H219" s="249">
        <v>3.1556250000000001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193</v>
      </c>
      <c r="AU219" s="255" t="s">
        <v>80</v>
      </c>
      <c r="AV219" s="14" t="s">
        <v>80</v>
      </c>
      <c r="AW219" s="14" t="s">
        <v>195</v>
      </c>
      <c r="AX219" s="14" t="s">
        <v>71</v>
      </c>
      <c r="AY219" s="255" t="s">
        <v>182</v>
      </c>
    </row>
    <row r="220" s="2" customFormat="1" ht="33" customHeight="1">
      <c r="A220" s="41"/>
      <c r="B220" s="42"/>
      <c r="C220" s="216" t="s">
        <v>347</v>
      </c>
      <c r="D220" s="216" t="s">
        <v>184</v>
      </c>
      <c r="E220" s="217" t="s">
        <v>348</v>
      </c>
      <c r="F220" s="218" t="s">
        <v>349</v>
      </c>
      <c r="G220" s="219" t="s">
        <v>187</v>
      </c>
      <c r="H220" s="220">
        <v>12.558999999999999</v>
      </c>
      <c r="I220" s="221"/>
      <c r="J220" s="222">
        <f>ROUND(I220*H220,2)</f>
        <v>0</v>
      </c>
      <c r="K220" s="218" t="s">
        <v>188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2.5018699999999998</v>
      </c>
      <c r="R220" s="225">
        <f>Q220*H220</f>
        <v>31.420985329999997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189</v>
      </c>
      <c r="AT220" s="227" t="s">
        <v>184</v>
      </c>
      <c r="AU220" s="227" t="s">
        <v>80</v>
      </c>
      <c r="AY220" s="20" t="s">
        <v>182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189</v>
      </c>
      <c r="BM220" s="227" t="s">
        <v>350</v>
      </c>
    </row>
    <row r="221" s="2" customFormat="1">
      <c r="A221" s="41"/>
      <c r="B221" s="42"/>
      <c r="C221" s="43"/>
      <c r="D221" s="229" t="s">
        <v>191</v>
      </c>
      <c r="E221" s="43"/>
      <c r="F221" s="230" t="s">
        <v>351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191</v>
      </c>
      <c r="AU221" s="20" t="s">
        <v>80</v>
      </c>
    </row>
    <row r="222" s="14" customFormat="1">
      <c r="A222" s="14"/>
      <c r="B222" s="245"/>
      <c r="C222" s="246"/>
      <c r="D222" s="236" t="s">
        <v>193</v>
      </c>
      <c r="E222" s="247" t="s">
        <v>19</v>
      </c>
      <c r="F222" s="248" t="s">
        <v>352</v>
      </c>
      <c r="G222" s="246"/>
      <c r="H222" s="249">
        <v>10.3296475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193</v>
      </c>
      <c r="AU222" s="255" t="s">
        <v>80</v>
      </c>
      <c r="AV222" s="14" t="s">
        <v>80</v>
      </c>
      <c r="AW222" s="14" t="s">
        <v>195</v>
      </c>
      <c r="AX222" s="14" t="s">
        <v>71</v>
      </c>
      <c r="AY222" s="255" t="s">
        <v>182</v>
      </c>
    </row>
    <row r="223" s="14" customFormat="1">
      <c r="A223" s="14"/>
      <c r="B223" s="245"/>
      <c r="C223" s="246"/>
      <c r="D223" s="236" t="s">
        <v>193</v>
      </c>
      <c r="E223" s="247" t="s">
        <v>19</v>
      </c>
      <c r="F223" s="248" t="s">
        <v>353</v>
      </c>
      <c r="G223" s="246"/>
      <c r="H223" s="249">
        <v>2.2294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193</v>
      </c>
      <c r="AU223" s="255" t="s">
        <v>80</v>
      </c>
      <c r="AV223" s="14" t="s">
        <v>80</v>
      </c>
      <c r="AW223" s="14" t="s">
        <v>195</v>
      </c>
      <c r="AX223" s="14" t="s">
        <v>71</v>
      </c>
      <c r="AY223" s="255" t="s">
        <v>182</v>
      </c>
    </row>
    <row r="224" s="2" customFormat="1" ht="16.5" customHeight="1">
      <c r="A224" s="41"/>
      <c r="B224" s="42"/>
      <c r="C224" s="216" t="s">
        <v>354</v>
      </c>
      <c r="D224" s="216" t="s">
        <v>184</v>
      </c>
      <c r="E224" s="217" t="s">
        <v>355</v>
      </c>
      <c r="F224" s="218" t="s">
        <v>356</v>
      </c>
      <c r="G224" s="219" t="s">
        <v>283</v>
      </c>
      <c r="H224" s="220">
        <v>0.64000000000000001</v>
      </c>
      <c r="I224" s="221"/>
      <c r="J224" s="222">
        <f>ROUND(I224*H224,2)</f>
        <v>0</v>
      </c>
      <c r="K224" s="218" t="s">
        <v>188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0.0029399999999999999</v>
      </c>
      <c r="R224" s="225">
        <f>Q224*H224</f>
        <v>0.0018816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189</v>
      </c>
      <c r="AT224" s="227" t="s">
        <v>184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189</v>
      </c>
      <c r="BM224" s="227" t="s">
        <v>357</v>
      </c>
    </row>
    <row r="225" s="2" customFormat="1">
      <c r="A225" s="41"/>
      <c r="B225" s="42"/>
      <c r="C225" s="43"/>
      <c r="D225" s="229" t="s">
        <v>191</v>
      </c>
      <c r="E225" s="43"/>
      <c r="F225" s="230" t="s">
        <v>358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191</v>
      </c>
      <c r="AU225" s="20" t="s">
        <v>80</v>
      </c>
    </row>
    <row r="226" s="14" customFormat="1">
      <c r="A226" s="14"/>
      <c r="B226" s="245"/>
      <c r="C226" s="246"/>
      <c r="D226" s="236" t="s">
        <v>193</v>
      </c>
      <c r="E226" s="247" t="s">
        <v>19</v>
      </c>
      <c r="F226" s="248" t="s">
        <v>359</v>
      </c>
      <c r="G226" s="246"/>
      <c r="H226" s="249">
        <v>0.64000000000000001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193</v>
      </c>
      <c r="AU226" s="255" t="s">
        <v>80</v>
      </c>
      <c r="AV226" s="14" t="s">
        <v>80</v>
      </c>
      <c r="AW226" s="14" t="s">
        <v>195</v>
      </c>
      <c r="AX226" s="14" t="s">
        <v>71</v>
      </c>
      <c r="AY226" s="255" t="s">
        <v>182</v>
      </c>
    </row>
    <row r="227" s="2" customFormat="1" ht="16.5" customHeight="1">
      <c r="A227" s="41"/>
      <c r="B227" s="42"/>
      <c r="C227" s="216" t="s">
        <v>360</v>
      </c>
      <c r="D227" s="216" t="s">
        <v>184</v>
      </c>
      <c r="E227" s="217" t="s">
        <v>361</v>
      </c>
      <c r="F227" s="218" t="s">
        <v>362</v>
      </c>
      <c r="G227" s="219" t="s">
        <v>283</v>
      </c>
      <c r="H227" s="220">
        <v>0.64000000000000001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189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189</v>
      </c>
      <c r="BM227" s="227" t="s">
        <v>363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364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2" customFormat="1" ht="24.15" customHeight="1">
      <c r="A229" s="41"/>
      <c r="B229" s="42"/>
      <c r="C229" s="216" t="s">
        <v>365</v>
      </c>
      <c r="D229" s="216" t="s">
        <v>184</v>
      </c>
      <c r="E229" s="217" t="s">
        <v>366</v>
      </c>
      <c r="F229" s="218" t="s">
        <v>367</v>
      </c>
      <c r="G229" s="219" t="s">
        <v>256</v>
      </c>
      <c r="H229" s="220">
        <v>1.109</v>
      </c>
      <c r="I229" s="221"/>
      <c r="J229" s="222">
        <f>ROUND(I229*H229,2)</f>
        <v>0</v>
      </c>
      <c r="K229" s="218" t="s">
        <v>188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1.0606199999999999</v>
      </c>
      <c r="R229" s="225">
        <f>Q229*H229</f>
        <v>1.1762275799999999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189</v>
      </c>
      <c r="AT229" s="227" t="s">
        <v>184</v>
      </c>
      <c r="AU229" s="227" t="s">
        <v>80</v>
      </c>
      <c r="AY229" s="20" t="s">
        <v>182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189</v>
      </c>
      <c r="BM229" s="227" t="s">
        <v>368</v>
      </c>
    </row>
    <row r="230" s="2" customFormat="1">
      <c r="A230" s="41"/>
      <c r="B230" s="42"/>
      <c r="C230" s="43"/>
      <c r="D230" s="229" t="s">
        <v>191</v>
      </c>
      <c r="E230" s="43"/>
      <c r="F230" s="230" t="s">
        <v>369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191</v>
      </c>
      <c r="AU230" s="20" t="s">
        <v>80</v>
      </c>
    </row>
    <row r="231" s="14" customFormat="1">
      <c r="A231" s="14"/>
      <c r="B231" s="245"/>
      <c r="C231" s="246"/>
      <c r="D231" s="236" t="s">
        <v>193</v>
      </c>
      <c r="E231" s="247" t="s">
        <v>19</v>
      </c>
      <c r="F231" s="248" t="s">
        <v>370</v>
      </c>
      <c r="G231" s="246"/>
      <c r="H231" s="249">
        <v>0.18933755000000002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193</v>
      </c>
      <c r="AU231" s="255" t="s">
        <v>80</v>
      </c>
      <c r="AV231" s="14" t="s">
        <v>80</v>
      </c>
      <c r="AW231" s="14" t="s">
        <v>195</v>
      </c>
      <c r="AX231" s="14" t="s">
        <v>71</v>
      </c>
      <c r="AY231" s="255" t="s">
        <v>182</v>
      </c>
    </row>
    <row r="232" s="14" customFormat="1">
      <c r="A232" s="14"/>
      <c r="B232" s="245"/>
      <c r="C232" s="246"/>
      <c r="D232" s="236" t="s">
        <v>193</v>
      </c>
      <c r="E232" s="247" t="s">
        <v>19</v>
      </c>
      <c r="F232" s="248" t="s">
        <v>371</v>
      </c>
      <c r="G232" s="246"/>
      <c r="H232" s="249">
        <v>0.91936999999999991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193</v>
      </c>
      <c r="AU232" s="255" t="s">
        <v>80</v>
      </c>
      <c r="AV232" s="14" t="s">
        <v>80</v>
      </c>
      <c r="AW232" s="14" t="s">
        <v>195</v>
      </c>
      <c r="AX232" s="14" t="s">
        <v>71</v>
      </c>
      <c r="AY232" s="255" t="s">
        <v>182</v>
      </c>
    </row>
    <row r="233" s="2" customFormat="1" ht="24.15" customHeight="1">
      <c r="A233" s="41"/>
      <c r="B233" s="42"/>
      <c r="C233" s="216" t="s">
        <v>372</v>
      </c>
      <c r="D233" s="216" t="s">
        <v>184</v>
      </c>
      <c r="E233" s="217" t="s">
        <v>373</v>
      </c>
      <c r="F233" s="218" t="s">
        <v>374</v>
      </c>
      <c r="G233" s="219" t="s">
        <v>256</v>
      </c>
      <c r="H233" s="220">
        <v>2.1909999999999998</v>
      </c>
      <c r="I233" s="221"/>
      <c r="J233" s="222">
        <f>ROUND(I233*H233,2)</f>
        <v>0</v>
      </c>
      <c r="K233" s="218" t="s">
        <v>188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1.1536249999999999</v>
      </c>
      <c r="R233" s="225">
        <f>Q233*H233</f>
        <v>2.5275923749999998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189</v>
      </c>
      <c r="AT233" s="227" t="s">
        <v>184</v>
      </c>
      <c r="AU233" s="227" t="s">
        <v>80</v>
      </c>
      <c r="AY233" s="20" t="s">
        <v>182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189</v>
      </c>
      <c r="BM233" s="227" t="s">
        <v>375</v>
      </c>
    </row>
    <row r="234" s="2" customFormat="1">
      <c r="A234" s="41"/>
      <c r="B234" s="42"/>
      <c r="C234" s="43"/>
      <c r="D234" s="229" t="s">
        <v>191</v>
      </c>
      <c r="E234" s="43"/>
      <c r="F234" s="230" t="s">
        <v>376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191</v>
      </c>
      <c r="AU234" s="20" t="s">
        <v>80</v>
      </c>
    </row>
    <row r="235" s="14" customFormat="1">
      <c r="A235" s="14"/>
      <c r="B235" s="245"/>
      <c r="C235" s="246"/>
      <c r="D235" s="236" t="s">
        <v>193</v>
      </c>
      <c r="E235" s="247" t="s">
        <v>19</v>
      </c>
      <c r="F235" s="248" t="s">
        <v>377</v>
      </c>
      <c r="G235" s="246"/>
      <c r="H235" s="249">
        <v>1.5360887999999999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193</v>
      </c>
      <c r="AU235" s="255" t="s">
        <v>80</v>
      </c>
      <c r="AV235" s="14" t="s">
        <v>80</v>
      </c>
      <c r="AW235" s="14" t="s">
        <v>195</v>
      </c>
      <c r="AX235" s="14" t="s">
        <v>71</v>
      </c>
      <c r="AY235" s="255" t="s">
        <v>182</v>
      </c>
    </row>
    <row r="236" s="14" customFormat="1">
      <c r="A236" s="14"/>
      <c r="B236" s="245"/>
      <c r="C236" s="246"/>
      <c r="D236" s="236" t="s">
        <v>193</v>
      </c>
      <c r="E236" s="247" t="s">
        <v>19</v>
      </c>
      <c r="F236" s="248" t="s">
        <v>378</v>
      </c>
      <c r="G236" s="246"/>
      <c r="H236" s="249">
        <v>0.46174169999999998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193</v>
      </c>
      <c r="AU236" s="255" t="s">
        <v>80</v>
      </c>
      <c r="AV236" s="14" t="s">
        <v>80</v>
      </c>
      <c r="AW236" s="14" t="s">
        <v>195</v>
      </c>
      <c r="AX236" s="14" t="s">
        <v>71</v>
      </c>
      <c r="AY236" s="255" t="s">
        <v>182</v>
      </c>
    </row>
    <row r="237" s="14" customFormat="1">
      <c r="A237" s="14"/>
      <c r="B237" s="245"/>
      <c r="C237" s="246"/>
      <c r="D237" s="236" t="s">
        <v>193</v>
      </c>
      <c r="E237" s="247" t="s">
        <v>19</v>
      </c>
      <c r="F237" s="248" t="s">
        <v>379</v>
      </c>
      <c r="G237" s="246"/>
      <c r="H237" s="249">
        <v>0.19310189999999999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193</v>
      </c>
      <c r="AU237" s="255" t="s">
        <v>80</v>
      </c>
      <c r="AV237" s="14" t="s">
        <v>80</v>
      </c>
      <c r="AW237" s="14" t="s">
        <v>195</v>
      </c>
      <c r="AX237" s="14" t="s">
        <v>71</v>
      </c>
      <c r="AY237" s="255" t="s">
        <v>182</v>
      </c>
    </row>
    <row r="238" s="2" customFormat="1" ht="24.15" customHeight="1">
      <c r="A238" s="41"/>
      <c r="B238" s="42"/>
      <c r="C238" s="216" t="s">
        <v>380</v>
      </c>
      <c r="D238" s="216" t="s">
        <v>184</v>
      </c>
      <c r="E238" s="217" t="s">
        <v>381</v>
      </c>
      <c r="F238" s="218" t="s">
        <v>382</v>
      </c>
      <c r="G238" s="219" t="s">
        <v>187</v>
      </c>
      <c r="H238" s="220">
        <v>4.984</v>
      </c>
      <c r="I238" s="221"/>
      <c r="J238" s="222">
        <f>ROUND(I238*H238,2)</f>
        <v>0</v>
      </c>
      <c r="K238" s="218" t="s">
        <v>188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2.5018699999999998</v>
      </c>
      <c r="R238" s="225">
        <f>Q238*H238</f>
        <v>12.469320079999999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189</v>
      </c>
      <c r="AT238" s="227" t="s">
        <v>184</v>
      </c>
      <c r="AU238" s="227" t="s">
        <v>80</v>
      </c>
      <c r="AY238" s="20" t="s">
        <v>182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189</v>
      </c>
      <c r="BM238" s="227" t="s">
        <v>383</v>
      </c>
    </row>
    <row r="239" s="2" customFormat="1">
      <c r="A239" s="41"/>
      <c r="B239" s="42"/>
      <c r="C239" s="43"/>
      <c r="D239" s="229" t="s">
        <v>191</v>
      </c>
      <c r="E239" s="43"/>
      <c r="F239" s="230" t="s">
        <v>384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191</v>
      </c>
      <c r="AU239" s="20" t="s">
        <v>80</v>
      </c>
    </row>
    <row r="240" s="14" customFormat="1">
      <c r="A240" s="14"/>
      <c r="B240" s="245"/>
      <c r="C240" s="246"/>
      <c r="D240" s="236" t="s">
        <v>193</v>
      </c>
      <c r="E240" s="247" t="s">
        <v>19</v>
      </c>
      <c r="F240" s="248" t="s">
        <v>385</v>
      </c>
      <c r="G240" s="246"/>
      <c r="H240" s="249">
        <v>4.9835250000000002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193</v>
      </c>
      <c r="AU240" s="255" t="s">
        <v>80</v>
      </c>
      <c r="AV240" s="14" t="s">
        <v>80</v>
      </c>
      <c r="AW240" s="14" t="s">
        <v>195</v>
      </c>
      <c r="AX240" s="14" t="s">
        <v>71</v>
      </c>
      <c r="AY240" s="255" t="s">
        <v>182</v>
      </c>
    </row>
    <row r="241" s="2" customFormat="1" ht="33" customHeight="1">
      <c r="A241" s="41"/>
      <c r="B241" s="42"/>
      <c r="C241" s="216" t="s">
        <v>386</v>
      </c>
      <c r="D241" s="216" t="s">
        <v>184</v>
      </c>
      <c r="E241" s="217" t="s">
        <v>387</v>
      </c>
      <c r="F241" s="218" t="s">
        <v>388</v>
      </c>
      <c r="G241" s="219" t="s">
        <v>187</v>
      </c>
      <c r="H241" s="220">
        <v>0.35999999999999999</v>
      </c>
      <c r="I241" s="221"/>
      <c r="J241" s="222">
        <f>ROUND(I241*H241,2)</f>
        <v>0</v>
      </c>
      <c r="K241" s="218" t="s">
        <v>188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2.5018699999999998</v>
      </c>
      <c r="R241" s="225">
        <f>Q241*H241</f>
        <v>0.90067319999999995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189</v>
      </c>
      <c r="AT241" s="227" t="s">
        <v>184</v>
      </c>
      <c r="AU241" s="227" t="s">
        <v>80</v>
      </c>
      <c r="AY241" s="20" t="s">
        <v>182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189</v>
      </c>
      <c r="BM241" s="227" t="s">
        <v>389</v>
      </c>
    </row>
    <row r="242" s="2" customFormat="1">
      <c r="A242" s="41"/>
      <c r="B242" s="42"/>
      <c r="C242" s="43"/>
      <c r="D242" s="229" t="s">
        <v>191</v>
      </c>
      <c r="E242" s="43"/>
      <c r="F242" s="230" t="s">
        <v>390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191</v>
      </c>
      <c r="AU242" s="20" t="s">
        <v>80</v>
      </c>
    </row>
    <row r="243" s="14" customFormat="1">
      <c r="A243" s="14"/>
      <c r="B243" s="245"/>
      <c r="C243" s="246"/>
      <c r="D243" s="236" t="s">
        <v>193</v>
      </c>
      <c r="E243" s="247" t="s">
        <v>19</v>
      </c>
      <c r="F243" s="248" t="s">
        <v>391</v>
      </c>
      <c r="G243" s="246"/>
      <c r="H243" s="249">
        <v>0.36000000000000004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193</v>
      </c>
      <c r="AU243" s="255" t="s">
        <v>80</v>
      </c>
      <c r="AV243" s="14" t="s">
        <v>80</v>
      </c>
      <c r="AW243" s="14" t="s">
        <v>195</v>
      </c>
      <c r="AX243" s="14" t="s">
        <v>71</v>
      </c>
      <c r="AY243" s="255" t="s">
        <v>182</v>
      </c>
    </row>
    <row r="244" s="2" customFormat="1" ht="33" customHeight="1">
      <c r="A244" s="41"/>
      <c r="B244" s="42"/>
      <c r="C244" s="216" t="s">
        <v>392</v>
      </c>
      <c r="D244" s="216" t="s">
        <v>184</v>
      </c>
      <c r="E244" s="217" t="s">
        <v>393</v>
      </c>
      <c r="F244" s="218" t="s">
        <v>394</v>
      </c>
      <c r="G244" s="219" t="s">
        <v>187</v>
      </c>
      <c r="H244" s="220">
        <v>0.54700000000000004</v>
      </c>
      <c r="I244" s="221"/>
      <c r="J244" s="222">
        <f>ROUND(I244*H244,2)</f>
        <v>0</v>
      </c>
      <c r="K244" s="218" t="s">
        <v>188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2.5018699999999998</v>
      </c>
      <c r="R244" s="225">
        <f>Q244*H244</f>
        <v>1.3685228899999999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189</v>
      </c>
      <c r="AT244" s="227" t="s">
        <v>184</v>
      </c>
      <c r="AU244" s="227" t="s">
        <v>80</v>
      </c>
      <c r="AY244" s="20" t="s">
        <v>182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189</v>
      </c>
      <c r="BM244" s="227" t="s">
        <v>395</v>
      </c>
    </row>
    <row r="245" s="2" customFormat="1">
      <c r="A245" s="41"/>
      <c r="B245" s="42"/>
      <c r="C245" s="43"/>
      <c r="D245" s="229" t="s">
        <v>191</v>
      </c>
      <c r="E245" s="43"/>
      <c r="F245" s="230" t="s">
        <v>396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191</v>
      </c>
      <c r="AU245" s="20" t="s">
        <v>80</v>
      </c>
    </row>
    <row r="246" s="14" customFormat="1">
      <c r="A246" s="14"/>
      <c r="B246" s="245"/>
      <c r="C246" s="246"/>
      <c r="D246" s="236" t="s">
        <v>193</v>
      </c>
      <c r="E246" s="247" t="s">
        <v>19</v>
      </c>
      <c r="F246" s="248" t="s">
        <v>397</v>
      </c>
      <c r="G246" s="246"/>
      <c r="H246" s="249">
        <v>0.54659999999999997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193</v>
      </c>
      <c r="AU246" s="255" t="s">
        <v>80</v>
      </c>
      <c r="AV246" s="14" t="s">
        <v>80</v>
      </c>
      <c r="AW246" s="14" t="s">
        <v>195</v>
      </c>
      <c r="AX246" s="14" t="s">
        <v>71</v>
      </c>
      <c r="AY246" s="255" t="s">
        <v>182</v>
      </c>
    </row>
    <row r="247" s="2" customFormat="1" ht="24.15" customHeight="1">
      <c r="A247" s="41"/>
      <c r="B247" s="42"/>
      <c r="C247" s="216" t="s">
        <v>398</v>
      </c>
      <c r="D247" s="216" t="s">
        <v>184</v>
      </c>
      <c r="E247" s="217" t="s">
        <v>399</v>
      </c>
      <c r="F247" s="218" t="s">
        <v>400</v>
      </c>
      <c r="G247" s="219" t="s">
        <v>256</v>
      </c>
      <c r="H247" s="220">
        <v>0.049000000000000002</v>
      </c>
      <c r="I247" s="221"/>
      <c r="J247" s="222">
        <f>ROUND(I247*H247,2)</f>
        <v>0</v>
      </c>
      <c r="K247" s="218" t="s">
        <v>188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1.0606199999999999</v>
      </c>
      <c r="R247" s="225">
        <f>Q247*H247</f>
        <v>0.051970379999999997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189</v>
      </c>
      <c r="AT247" s="227" t="s">
        <v>184</v>
      </c>
      <c r="AU247" s="227" t="s">
        <v>80</v>
      </c>
      <c r="AY247" s="20" t="s">
        <v>182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189</v>
      </c>
      <c r="BM247" s="227" t="s">
        <v>401</v>
      </c>
    </row>
    <row r="248" s="2" customFormat="1">
      <c r="A248" s="41"/>
      <c r="B248" s="42"/>
      <c r="C248" s="43"/>
      <c r="D248" s="229" t="s">
        <v>191</v>
      </c>
      <c r="E248" s="43"/>
      <c r="F248" s="230" t="s">
        <v>402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191</v>
      </c>
      <c r="AU248" s="20" t="s">
        <v>80</v>
      </c>
    </row>
    <row r="249" s="14" customFormat="1">
      <c r="A249" s="14"/>
      <c r="B249" s="245"/>
      <c r="C249" s="246"/>
      <c r="D249" s="236" t="s">
        <v>193</v>
      </c>
      <c r="E249" s="247" t="s">
        <v>19</v>
      </c>
      <c r="F249" s="248" t="s">
        <v>403</v>
      </c>
      <c r="G249" s="246"/>
      <c r="H249" s="249">
        <v>0.048683000000000004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193</v>
      </c>
      <c r="AU249" s="255" t="s">
        <v>80</v>
      </c>
      <c r="AV249" s="14" t="s">
        <v>80</v>
      </c>
      <c r="AW249" s="14" t="s">
        <v>195</v>
      </c>
      <c r="AX249" s="14" t="s">
        <v>71</v>
      </c>
      <c r="AY249" s="255" t="s">
        <v>182</v>
      </c>
    </row>
    <row r="250" s="2" customFormat="1" ht="24.15" customHeight="1">
      <c r="A250" s="41"/>
      <c r="B250" s="42"/>
      <c r="C250" s="216" t="s">
        <v>404</v>
      </c>
      <c r="D250" s="216" t="s">
        <v>184</v>
      </c>
      <c r="E250" s="217" t="s">
        <v>405</v>
      </c>
      <c r="F250" s="218" t="s">
        <v>406</v>
      </c>
      <c r="G250" s="219" t="s">
        <v>187</v>
      </c>
      <c r="H250" s="220">
        <v>0.12</v>
      </c>
      <c r="I250" s="221"/>
      <c r="J250" s="222">
        <f>ROUND(I250*H250,2)</f>
        <v>0</v>
      </c>
      <c r="K250" s="218" t="s">
        <v>188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2.5018699999999998</v>
      </c>
      <c r="R250" s="225">
        <f>Q250*H250</f>
        <v>0.30022439999999995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189</v>
      </c>
      <c r="AT250" s="227" t="s">
        <v>184</v>
      </c>
      <c r="AU250" s="227" t="s">
        <v>80</v>
      </c>
      <c r="AY250" s="20" t="s">
        <v>182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189</v>
      </c>
      <c r="BM250" s="227" t="s">
        <v>407</v>
      </c>
    </row>
    <row r="251" s="2" customFormat="1">
      <c r="A251" s="41"/>
      <c r="B251" s="42"/>
      <c r="C251" s="43"/>
      <c r="D251" s="229" t="s">
        <v>191</v>
      </c>
      <c r="E251" s="43"/>
      <c r="F251" s="230" t="s">
        <v>408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191</v>
      </c>
      <c r="AU251" s="20" t="s">
        <v>80</v>
      </c>
    </row>
    <row r="252" s="14" customFormat="1">
      <c r="A252" s="14"/>
      <c r="B252" s="245"/>
      <c r="C252" s="246"/>
      <c r="D252" s="236" t="s">
        <v>193</v>
      </c>
      <c r="E252" s="247" t="s">
        <v>19</v>
      </c>
      <c r="F252" s="248" t="s">
        <v>409</v>
      </c>
      <c r="G252" s="246"/>
      <c r="H252" s="249">
        <v>0.12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193</v>
      </c>
      <c r="AU252" s="255" t="s">
        <v>80</v>
      </c>
      <c r="AV252" s="14" t="s">
        <v>80</v>
      </c>
      <c r="AW252" s="14" t="s">
        <v>195</v>
      </c>
      <c r="AX252" s="14" t="s">
        <v>71</v>
      </c>
      <c r="AY252" s="255" t="s">
        <v>182</v>
      </c>
    </row>
    <row r="253" s="2" customFormat="1" ht="44.25" customHeight="1">
      <c r="A253" s="41"/>
      <c r="B253" s="42"/>
      <c r="C253" s="216" t="s">
        <v>410</v>
      </c>
      <c r="D253" s="216" t="s">
        <v>184</v>
      </c>
      <c r="E253" s="217" t="s">
        <v>411</v>
      </c>
      <c r="F253" s="218" t="s">
        <v>412</v>
      </c>
      <c r="G253" s="219" t="s">
        <v>187</v>
      </c>
      <c r="H253" s="220">
        <v>2.25</v>
      </c>
      <c r="I253" s="221"/>
      <c r="J253" s="222">
        <f>ROUND(I253*H253,2)</f>
        <v>0</v>
      </c>
      <c r="K253" s="218" t="s">
        <v>188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2.5504500000000001</v>
      </c>
      <c r="R253" s="225">
        <f>Q253*H253</f>
        <v>5.7385125000000006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189</v>
      </c>
      <c r="AT253" s="227" t="s">
        <v>184</v>
      </c>
      <c r="AU253" s="227" t="s">
        <v>80</v>
      </c>
      <c r="AY253" s="20" t="s">
        <v>182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189</v>
      </c>
      <c r="BM253" s="227" t="s">
        <v>413</v>
      </c>
    </row>
    <row r="254" s="2" customFormat="1">
      <c r="A254" s="41"/>
      <c r="B254" s="42"/>
      <c r="C254" s="43"/>
      <c r="D254" s="229" t="s">
        <v>191</v>
      </c>
      <c r="E254" s="43"/>
      <c r="F254" s="230" t="s">
        <v>414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191</v>
      </c>
      <c r="AU254" s="20" t="s">
        <v>80</v>
      </c>
    </row>
    <row r="255" s="14" customFormat="1">
      <c r="A255" s="14"/>
      <c r="B255" s="245"/>
      <c r="C255" s="246"/>
      <c r="D255" s="236" t="s">
        <v>193</v>
      </c>
      <c r="E255" s="247" t="s">
        <v>19</v>
      </c>
      <c r="F255" s="248" t="s">
        <v>415</v>
      </c>
      <c r="G255" s="246"/>
      <c r="H255" s="249">
        <v>2.25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193</v>
      </c>
      <c r="AU255" s="255" t="s">
        <v>80</v>
      </c>
      <c r="AV255" s="14" t="s">
        <v>80</v>
      </c>
      <c r="AW255" s="14" t="s">
        <v>195</v>
      </c>
      <c r="AX255" s="14" t="s">
        <v>71</v>
      </c>
      <c r="AY255" s="255" t="s">
        <v>182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97</v>
      </c>
      <c r="F256" s="214" t="s">
        <v>416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SUM(P257:P612)</f>
        <v>0</v>
      </c>
      <c r="Q256" s="208"/>
      <c r="R256" s="209">
        <f>SUM(R257:R612)</f>
        <v>269.62816057639998</v>
      </c>
      <c r="S256" s="208"/>
      <c r="T256" s="210">
        <f>SUM(T257:T612)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182</v>
      </c>
      <c r="BK256" s="213">
        <f>SUM(BK257:BK612)</f>
        <v>0</v>
      </c>
    </row>
    <row r="257" s="2" customFormat="1" ht="37.8" customHeight="1">
      <c r="A257" s="41"/>
      <c r="B257" s="42"/>
      <c r="C257" s="216" t="s">
        <v>417</v>
      </c>
      <c r="D257" s="216" t="s">
        <v>184</v>
      </c>
      <c r="E257" s="217" t="s">
        <v>418</v>
      </c>
      <c r="F257" s="218" t="s">
        <v>419</v>
      </c>
      <c r="G257" s="219" t="s">
        <v>283</v>
      </c>
      <c r="H257" s="220">
        <v>0.34399999999999997</v>
      </c>
      <c r="I257" s="221"/>
      <c r="J257" s="222">
        <f>ROUND(I257*H257,2)</f>
        <v>0</v>
      </c>
      <c r="K257" s="218" t="s">
        <v>19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0.270704</v>
      </c>
      <c r="R257" s="225">
        <f>Q257*H257</f>
        <v>0.093122175999999987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189</v>
      </c>
      <c r="AT257" s="227" t="s">
        <v>184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189</v>
      </c>
      <c r="BM257" s="227" t="s">
        <v>420</v>
      </c>
    </row>
    <row r="258" s="14" customFormat="1">
      <c r="A258" s="14"/>
      <c r="B258" s="245"/>
      <c r="C258" s="246"/>
      <c r="D258" s="236" t="s">
        <v>193</v>
      </c>
      <c r="E258" s="247" t="s">
        <v>19</v>
      </c>
      <c r="F258" s="248" t="s">
        <v>421</v>
      </c>
      <c r="G258" s="246"/>
      <c r="H258" s="249">
        <v>0.34375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193</v>
      </c>
      <c r="AU258" s="255" t="s">
        <v>80</v>
      </c>
      <c r="AV258" s="14" t="s">
        <v>80</v>
      </c>
      <c r="AW258" s="14" t="s">
        <v>195</v>
      </c>
      <c r="AX258" s="14" t="s">
        <v>71</v>
      </c>
      <c r="AY258" s="255" t="s">
        <v>182</v>
      </c>
    </row>
    <row r="259" s="2" customFormat="1" ht="33" customHeight="1">
      <c r="A259" s="41"/>
      <c r="B259" s="42"/>
      <c r="C259" s="216" t="s">
        <v>422</v>
      </c>
      <c r="D259" s="216" t="s">
        <v>184</v>
      </c>
      <c r="E259" s="217" t="s">
        <v>423</v>
      </c>
      <c r="F259" s="218" t="s">
        <v>424</v>
      </c>
      <c r="G259" s="219" t="s">
        <v>425</v>
      </c>
      <c r="H259" s="220">
        <v>12</v>
      </c>
      <c r="I259" s="221"/>
      <c r="J259" s="222">
        <f>ROUND(I259*H259,2)</f>
        <v>0</v>
      </c>
      <c r="K259" s="218" t="s">
        <v>188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0.012619999999999999</v>
      </c>
      <c r="R259" s="225">
        <f>Q259*H259</f>
        <v>0.15143999999999999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189</v>
      </c>
      <c r="AT259" s="227" t="s">
        <v>184</v>
      </c>
      <c r="AU259" s="227" t="s">
        <v>80</v>
      </c>
      <c r="AY259" s="20" t="s">
        <v>182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189</v>
      </c>
      <c r="BM259" s="227" t="s">
        <v>426</v>
      </c>
    </row>
    <row r="260" s="2" customFormat="1">
      <c r="A260" s="41"/>
      <c r="B260" s="42"/>
      <c r="C260" s="43"/>
      <c r="D260" s="229" t="s">
        <v>191</v>
      </c>
      <c r="E260" s="43"/>
      <c r="F260" s="230" t="s">
        <v>427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191</v>
      </c>
      <c r="AU260" s="20" t="s">
        <v>80</v>
      </c>
    </row>
    <row r="261" s="13" customFormat="1">
      <c r="A261" s="13"/>
      <c r="B261" s="234"/>
      <c r="C261" s="235"/>
      <c r="D261" s="236" t="s">
        <v>193</v>
      </c>
      <c r="E261" s="237" t="s">
        <v>19</v>
      </c>
      <c r="F261" s="238" t="s">
        <v>428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193</v>
      </c>
      <c r="AU261" s="244" t="s">
        <v>80</v>
      </c>
      <c r="AV261" s="13" t="s">
        <v>78</v>
      </c>
      <c r="AW261" s="13" t="s">
        <v>195</v>
      </c>
      <c r="AX261" s="13" t="s">
        <v>71</v>
      </c>
      <c r="AY261" s="244" t="s">
        <v>182</v>
      </c>
    </row>
    <row r="262" s="14" customFormat="1">
      <c r="A262" s="14"/>
      <c r="B262" s="245"/>
      <c r="C262" s="246"/>
      <c r="D262" s="236" t="s">
        <v>193</v>
      </c>
      <c r="E262" s="247" t="s">
        <v>19</v>
      </c>
      <c r="F262" s="248" t="s">
        <v>429</v>
      </c>
      <c r="G262" s="246"/>
      <c r="H262" s="249">
        <v>4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193</v>
      </c>
      <c r="AU262" s="255" t="s">
        <v>80</v>
      </c>
      <c r="AV262" s="14" t="s">
        <v>80</v>
      </c>
      <c r="AW262" s="14" t="s">
        <v>195</v>
      </c>
      <c r="AX262" s="14" t="s">
        <v>71</v>
      </c>
      <c r="AY262" s="255" t="s">
        <v>182</v>
      </c>
    </row>
    <row r="263" s="14" customFormat="1">
      <c r="A263" s="14"/>
      <c r="B263" s="245"/>
      <c r="C263" s="246"/>
      <c r="D263" s="236" t="s">
        <v>193</v>
      </c>
      <c r="E263" s="247" t="s">
        <v>19</v>
      </c>
      <c r="F263" s="248" t="s">
        <v>430</v>
      </c>
      <c r="G263" s="246"/>
      <c r="H263" s="249">
        <v>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193</v>
      </c>
      <c r="AU263" s="255" t="s">
        <v>80</v>
      </c>
      <c r="AV263" s="14" t="s">
        <v>80</v>
      </c>
      <c r="AW263" s="14" t="s">
        <v>195</v>
      </c>
      <c r="AX263" s="14" t="s">
        <v>71</v>
      </c>
      <c r="AY263" s="255" t="s">
        <v>182</v>
      </c>
    </row>
    <row r="264" s="2" customFormat="1" ht="37.8" customHeight="1">
      <c r="A264" s="41"/>
      <c r="B264" s="42"/>
      <c r="C264" s="216" t="s">
        <v>431</v>
      </c>
      <c r="D264" s="216" t="s">
        <v>184</v>
      </c>
      <c r="E264" s="217" t="s">
        <v>432</v>
      </c>
      <c r="F264" s="218" t="s">
        <v>433</v>
      </c>
      <c r="G264" s="219" t="s">
        <v>425</v>
      </c>
      <c r="H264" s="220">
        <v>1</v>
      </c>
      <c r="I264" s="221"/>
      <c r="J264" s="222">
        <f>ROUND(I264*H264,2)</f>
        <v>0</v>
      </c>
      <c r="K264" s="218" t="s">
        <v>188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0.12021</v>
      </c>
      <c r="R264" s="225">
        <f>Q264*H264</f>
        <v>0.12021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189</v>
      </c>
      <c r="AT264" s="227" t="s">
        <v>184</v>
      </c>
      <c r="AU264" s="227" t="s">
        <v>80</v>
      </c>
      <c r="AY264" s="20" t="s">
        <v>182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189</v>
      </c>
      <c r="BM264" s="227" t="s">
        <v>434</v>
      </c>
    </row>
    <row r="265" s="2" customFormat="1">
      <c r="A265" s="41"/>
      <c r="B265" s="42"/>
      <c r="C265" s="43"/>
      <c r="D265" s="229" t="s">
        <v>191</v>
      </c>
      <c r="E265" s="43"/>
      <c r="F265" s="230" t="s">
        <v>435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191</v>
      </c>
      <c r="AU265" s="20" t="s">
        <v>80</v>
      </c>
    </row>
    <row r="266" s="14" customFormat="1">
      <c r="A266" s="14"/>
      <c r="B266" s="245"/>
      <c r="C266" s="246"/>
      <c r="D266" s="236" t="s">
        <v>193</v>
      </c>
      <c r="E266" s="247" t="s">
        <v>19</v>
      </c>
      <c r="F266" s="248" t="s">
        <v>436</v>
      </c>
      <c r="G266" s="246"/>
      <c r="H266" s="249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193</v>
      </c>
      <c r="AU266" s="255" t="s">
        <v>80</v>
      </c>
      <c r="AV266" s="14" t="s">
        <v>80</v>
      </c>
      <c r="AW266" s="14" t="s">
        <v>195</v>
      </c>
      <c r="AX266" s="14" t="s">
        <v>71</v>
      </c>
      <c r="AY266" s="255" t="s">
        <v>182</v>
      </c>
    </row>
    <row r="267" s="2" customFormat="1" ht="37.8" customHeight="1">
      <c r="A267" s="41"/>
      <c r="B267" s="42"/>
      <c r="C267" s="216" t="s">
        <v>437</v>
      </c>
      <c r="D267" s="216" t="s">
        <v>184</v>
      </c>
      <c r="E267" s="217" t="s">
        <v>438</v>
      </c>
      <c r="F267" s="218" t="s">
        <v>439</v>
      </c>
      <c r="G267" s="219" t="s">
        <v>425</v>
      </c>
      <c r="H267" s="220">
        <v>1</v>
      </c>
      <c r="I267" s="221"/>
      <c r="J267" s="222">
        <f>ROUND(I267*H267,2)</f>
        <v>0</v>
      </c>
      <c r="K267" s="218" t="s">
        <v>188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0.24042</v>
      </c>
      <c r="R267" s="225">
        <f>Q267*H267</f>
        <v>0.24042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189</v>
      </c>
      <c r="AT267" s="227" t="s">
        <v>184</v>
      </c>
      <c r="AU267" s="227" t="s">
        <v>80</v>
      </c>
      <c r="AY267" s="20" t="s">
        <v>182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189</v>
      </c>
      <c r="BM267" s="227" t="s">
        <v>440</v>
      </c>
    </row>
    <row r="268" s="2" customFormat="1">
      <c r="A268" s="41"/>
      <c r="B268" s="42"/>
      <c r="C268" s="43"/>
      <c r="D268" s="229" t="s">
        <v>191</v>
      </c>
      <c r="E268" s="43"/>
      <c r="F268" s="230" t="s">
        <v>441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191</v>
      </c>
      <c r="AU268" s="20" t="s">
        <v>80</v>
      </c>
    </row>
    <row r="269" s="14" customFormat="1">
      <c r="A269" s="14"/>
      <c r="B269" s="245"/>
      <c r="C269" s="246"/>
      <c r="D269" s="236" t="s">
        <v>193</v>
      </c>
      <c r="E269" s="247" t="s">
        <v>19</v>
      </c>
      <c r="F269" s="248" t="s">
        <v>442</v>
      </c>
      <c r="G269" s="246"/>
      <c r="H269" s="249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193</v>
      </c>
      <c r="AU269" s="255" t="s">
        <v>80</v>
      </c>
      <c r="AV269" s="14" t="s">
        <v>80</v>
      </c>
      <c r="AW269" s="14" t="s">
        <v>195</v>
      </c>
      <c r="AX269" s="14" t="s">
        <v>71</v>
      </c>
      <c r="AY269" s="255" t="s">
        <v>182</v>
      </c>
    </row>
    <row r="270" s="2" customFormat="1" ht="37.8" customHeight="1">
      <c r="A270" s="41"/>
      <c r="B270" s="42"/>
      <c r="C270" s="216" t="s">
        <v>443</v>
      </c>
      <c r="D270" s="216" t="s">
        <v>184</v>
      </c>
      <c r="E270" s="217" t="s">
        <v>444</v>
      </c>
      <c r="F270" s="218" t="s">
        <v>445</v>
      </c>
      <c r="G270" s="219" t="s">
        <v>187</v>
      </c>
      <c r="H270" s="220">
        <v>0.52100000000000002</v>
      </c>
      <c r="I270" s="221"/>
      <c r="J270" s="222">
        <f>ROUND(I270*H270,2)</f>
        <v>0</v>
      </c>
      <c r="K270" s="218" t="s">
        <v>188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1.8775</v>
      </c>
      <c r="R270" s="225">
        <f>Q270*H270</f>
        <v>0.97817750000000003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189</v>
      </c>
      <c r="AT270" s="227" t="s">
        <v>184</v>
      </c>
      <c r="AU270" s="227" t="s">
        <v>80</v>
      </c>
      <c r="AY270" s="20" t="s">
        <v>182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189</v>
      </c>
      <c r="BM270" s="227" t="s">
        <v>446</v>
      </c>
    </row>
    <row r="271" s="2" customFormat="1">
      <c r="A271" s="41"/>
      <c r="B271" s="42"/>
      <c r="C271" s="43"/>
      <c r="D271" s="229" t="s">
        <v>191</v>
      </c>
      <c r="E271" s="43"/>
      <c r="F271" s="230" t="s">
        <v>447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191</v>
      </c>
      <c r="AU271" s="20" t="s">
        <v>80</v>
      </c>
    </row>
    <row r="272" s="14" customFormat="1">
      <c r="A272" s="14"/>
      <c r="B272" s="245"/>
      <c r="C272" s="246"/>
      <c r="D272" s="236" t="s">
        <v>193</v>
      </c>
      <c r="E272" s="247" t="s">
        <v>19</v>
      </c>
      <c r="F272" s="248" t="s">
        <v>448</v>
      </c>
      <c r="G272" s="246"/>
      <c r="H272" s="249">
        <v>0.3105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193</v>
      </c>
      <c r="AU272" s="255" t="s">
        <v>80</v>
      </c>
      <c r="AV272" s="14" t="s">
        <v>80</v>
      </c>
      <c r="AW272" s="14" t="s">
        <v>195</v>
      </c>
      <c r="AX272" s="14" t="s">
        <v>71</v>
      </c>
      <c r="AY272" s="255" t="s">
        <v>182</v>
      </c>
    </row>
    <row r="273" s="14" customFormat="1">
      <c r="A273" s="14"/>
      <c r="B273" s="245"/>
      <c r="C273" s="246"/>
      <c r="D273" s="236" t="s">
        <v>193</v>
      </c>
      <c r="E273" s="247" t="s">
        <v>19</v>
      </c>
      <c r="F273" s="248" t="s">
        <v>449</v>
      </c>
      <c r="G273" s="246"/>
      <c r="H273" s="249">
        <v>0.20999999999999999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193</v>
      </c>
      <c r="AU273" s="255" t="s">
        <v>80</v>
      </c>
      <c r="AV273" s="14" t="s">
        <v>80</v>
      </c>
      <c r="AW273" s="14" t="s">
        <v>195</v>
      </c>
      <c r="AX273" s="14" t="s">
        <v>71</v>
      </c>
      <c r="AY273" s="255" t="s">
        <v>182</v>
      </c>
    </row>
    <row r="274" s="2" customFormat="1" ht="37.8" customHeight="1">
      <c r="A274" s="41"/>
      <c r="B274" s="42"/>
      <c r="C274" s="216" t="s">
        <v>450</v>
      </c>
      <c r="D274" s="216" t="s">
        <v>184</v>
      </c>
      <c r="E274" s="217" t="s">
        <v>451</v>
      </c>
      <c r="F274" s="218" t="s">
        <v>452</v>
      </c>
      <c r="G274" s="219" t="s">
        <v>187</v>
      </c>
      <c r="H274" s="220">
        <v>11.131</v>
      </c>
      <c r="I274" s="221"/>
      <c r="J274" s="222">
        <f>ROUND(I274*H274,2)</f>
        <v>0</v>
      </c>
      <c r="K274" s="218" t="s">
        <v>188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1.8775</v>
      </c>
      <c r="R274" s="225">
        <f>Q274*H274</f>
        <v>20.898452500000001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189</v>
      </c>
      <c r="AT274" s="227" t="s">
        <v>184</v>
      </c>
      <c r="AU274" s="227" t="s">
        <v>80</v>
      </c>
      <c r="AY274" s="20" t="s">
        <v>182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189</v>
      </c>
      <c r="BM274" s="227" t="s">
        <v>453</v>
      </c>
    </row>
    <row r="275" s="2" customFormat="1">
      <c r="A275" s="41"/>
      <c r="B275" s="42"/>
      <c r="C275" s="43"/>
      <c r="D275" s="229" t="s">
        <v>191</v>
      </c>
      <c r="E275" s="43"/>
      <c r="F275" s="230" t="s">
        <v>454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191</v>
      </c>
      <c r="AU275" s="20" t="s">
        <v>80</v>
      </c>
    </row>
    <row r="276" s="13" customFormat="1">
      <c r="A276" s="13"/>
      <c r="B276" s="234"/>
      <c r="C276" s="235"/>
      <c r="D276" s="236" t="s">
        <v>193</v>
      </c>
      <c r="E276" s="237" t="s">
        <v>19</v>
      </c>
      <c r="F276" s="238" t="s">
        <v>205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193</v>
      </c>
      <c r="AU276" s="244" t="s">
        <v>80</v>
      </c>
      <c r="AV276" s="13" t="s">
        <v>78</v>
      </c>
      <c r="AW276" s="13" t="s">
        <v>195</v>
      </c>
      <c r="AX276" s="13" t="s">
        <v>71</v>
      </c>
      <c r="AY276" s="244" t="s">
        <v>182</v>
      </c>
    </row>
    <row r="277" s="13" customFormat="1">
      <c r="A277" s="13"/>
      <c r="B277" s="234"/>
      <c r="C277" s="235"/>
      <c r="D277" s="236" t="s">
        <v>193</v>
      </c>
      <c r="E277" s="237" t="s">
        <v>19</v>
      </c>
      <c r="F277" s="238" t="s">
        <v>455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193</v>
      </c>
      <c r="AU277" s="244" t="s">
        <v>80</v>
      </c>
      <c r="AV277" s="13" t="s">
        <v>78</v>
      </c>
      <c r="AW277" s="13" t="s">
        <v>195</v>
      </c>
      <c r="AX277" s="13" t="s">
        <v>71</v>
      </c>
      <c r="AY277" s="244" t="s">
        <v>182</v>
      </c>
    </row>
    <row r="278" s="14" customFormat="1">
      <c r="A278" s="14"/>
      <c r="B278" s="245"/>
      <c r="C278" s="246"/>
      <c r="D278" s="236" t="s">
        <v>193</v>
      </c>
      <c r="E278" s="247" t="s">
        <v>19</v>
      </c>
      <c r="F278" s="248" t="s">
        <v>456</v>
      </c>
      <c r="G278" s="246"/>
      <c r="H278" s="249">
        <v>0.53295000000000003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193</v>
      </c>
      <c r="AU278" s="255" t="s">
        <v>80</v>
      </c>
      <c r="AV278" s="14" t="s">
        <v>80</v>
      </c>
      <c r="AW278" s="14" t="s">
        <v>195</v>
      </c>
      <c r="AX278" s="14" t="s">
        <v>71</v>
      </c>
      <c r="AY278" s="255" t="s">
        <v>182</v>
      </c>
    </row>
    <row r="279" s="14" customFormat="1">
      <c r="A279" s="14"/>
      <c r="B279" s="245"/>
      <c r="C279" s="246"/>
      <c r="D279" s="236" t="s">
        <v>193</v>
      </c>
      <c r="E279" s="247" t="s">
        <v>19</v>
      </c>
      <c r="F279" s="248" t="s">
        <v>457</v>
      </c>
      <c r="G279" s="246"/>
      <c r="H279" s="249">
        <v>0.95999999999999996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193</v>
      </c>
      <c r="AU279" s="255" t="s">
        <v>80</v>
      </c>
      <c r="AV279" s="14" t="s">
        <v>80</v>
      </c>
      <c r="AW279" s="14" t="s">
        <v>195</v>
      </c>
      <c r="AX279" s="14" t="s">
        <v>71</v>
      </c>
      <c r="AY279" s="255" t="s">
        <v>182</v>
      </c>
    </row>
    <row r="280" s="14" customFormat="1">
      <c r="A280" s="14"/>
      <c r="B280" s="245"/>
      <c r="C280" s="246"/>
      <c r="D280" s="236" t="s">
        <v>193</v>
      </c>
      <c r="E280" s="247" t="s">
        <v>19</v>
      </c>
      <c r="F280" s="248" t="s">
        <v>458</v>
      </c>
      <c r="G280" s="246"/>
      <c r="H280" s="249">
        <v>1.0800000000000001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193</v>
      </c>
      <c r="AU280" s="255" t="s">
        <v>80</v>
      </c>
      <c r="AV280" s="14" t="s">
        <v>80</v>
      </c>
      <c r="AW280" s="14" t="s">
        <v>195</v>
      </c>
      <c r="AX280" s="14" t="s">
        <v>71</v>
      </c>
      <c r="AY280" s="255" t="s">
        <v>182</v>
      </c>
    </row>
    <row r="281" s="14" customFormat="1">
      <c r="A281" s="14"/>
      <c r="B281" s="245"/>
      <c r="C281" s="246"/>
      <c r="D281" s="236" t="s">
        <v>193</v>
      </c>
      <c r="E281" s="247" t="s">
        <v>19</v>
      </c>
      <c r="F281" s="248" t="s">
        <v>459</v>
      </c>
      <c r="G281" s="246"/>
      <c r="H281" s="249">
        <v>1.1879999999999999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193</v>
      </c>
      <c r="AU281" s="255" t="s">
        <v>80</v>
      </c>
      <c r="AV281" s="14" t="s">
        <v>80</v>
      </c>
      <c r="AW281" s="14" t="s">
        <v>195</v>
      </c>
      <c r="AX281" s="14" t="s">
        <v>71</v>
      </c>
      <c r="AY281" s="255" t="s">
        <v>182</v>
      </c>
    </row>
    <row r="282" s="15" customFormat="1">
      <c r="A282" s="15"/>
      <c r="B282" s="256"/>
      <c r="C282" s="257"/>
      <c r="D282" s="236" t="s">
        <v>193</v>
      </c>
      <c r="E282" s="258" t="s">
        <v>19</v>
      </c>
      <c r="F282" s="259" t="s">
        <v>215</v>
      </c>
      <c r="G282" s="257"/>
      <c r="H282" s="260">
        <v>3.7609499999999998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193</v>
      </c>
      <c r="AU282" s="266" t="s">
        <v>80</v>
      </c>
      <c r="AV282" s="15" t="s">
        <v>97</v>
      </c>
      <c r="AW282" s="15" t="s">
        <v>195</v>
      </c>
      <c r="AX282" s="15" t="s">
        <v>71</v>
      </c>
      <c r="AY282" s="266" t="s">
        <v>182</v>
      </c>
    </row>
    <row r="283" s="13" customFormat="1">
      <c r="A283" s="13"/>
      <c r="B283" s="234"/>
      <c r="C283" s="235"/>
      <c r="D283" s="236" t="s">
        <v>193</v>
      </c>
      <c r="E283" s="237" t="s">
        <v>19</v>
      </c>
      <c r="F283" s="238" t="s">
        <v>460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193</v>
      </c>
      <c r="AU283" s="244" t="s">
        <v>80</v>
      </c>
      <c r="AV283" s="13" t="s">
        <v>78</v>
      </c>
      <c r="AW283" s="13" t="s">
        <v>195</v>
      </c>
      <c r="AX283" s="13" t="s">
        <v>71</v>
      </c>
      <c r="AY283" s="244" t="s">
        <v>182</v>
      </c>
    </row>
    <row r="284" s="14" customFormat="1">
      <c r="A284" s="14"/>
      <c r="B284" s="245"/>
      <c r="C284" s="246"/>
      <c r="D284" s="236" t="s">
        <v>193</v>
      </c>
      <c r="E284" s="247" t="s">
        <v>19</v>
      </c>
      <c r="F284" s="248" t="s">
        <v>461</v>
      </c>
      <c r="G284" s="246"/>
      <c r="H284" s="249">
        <v>0.93464999999999998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193</v>
      </c>
      <c r="AU284" s="255" t="s">
        <v>80</v>
      </c>
      <c r="AV284" s="14" t="s">
        <v>80</v>
      </c>
      <c r="AW284" s="14" t="s">
        <v>195</v>
      </c>
      <c r="AX284" s="14" t="s">
        <v>71</v>
      </c>
      <c r="AY284" s="255" t="s">
        <v>182</v>
      </c>
    </row>
    <row r="285" s="15" customFormat="1">
      <c r="A285" s="15"/>
      <c r="B285" s="256"/>
      <c r="C285" s="257"/>
      <c r="D285" s="236" t="s">
        <v>193</v>
      </c>
      <c r="E285" s="258" t="s">
        <v>19</v>
      </c>
      <c r="F285" s="259" t="s">
        <v>215</v>
      </c>
      <c r="G285" s="257"/>
      <c r="H285" s="260">
        <v>0.93464999999999998</v>
      </c>
      <c r="I285" s="261"/>
      <c r="J285" s="257"/>
      <c r="K285" s="257"/>
      <c r="L285" s="262"/>
      <c r="M285" s="263"/>
      <c r="N285" s="264"/>
      <c r="O285" s="264"/>
      <c r="P285" s="264"/>
      <c r="Q285" s="264"/>
      <c r="R285" s="264"/>
      <c r="S285" s="264"/>
      <c r="T285" s="26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6" t="s">
        <v>193</v>
      </c>
      <c r="AU285" s="266" t="s">
        <v>80</v>
      </c>
      <c r="AV285" s="15" t="s">
        <v>97</v>
      </c>
      <c r="AW285" s="15" t="s">
        <v>195</v>
      </c>
      <c r="AX285" s="15" t="s">
        <v>71</v>
      </c>
      <c r="AY285" s="266" t="s">
        <v>182</v>
      </c>
    </row>
    <row r="286" s="13" customFormat="1">
      <c r="A286" s="13"/>
      <c r="B286" s="234"/>
      <c r="C286" s="235"/>
      <c r="D286" s="236" t="s">
        <v>193</v>
      </c>
      <c r="E286" s="237" t="s">
        <v>19</v>
      </c>
      <c r="F286" s="238" t="s">
        <v>462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193</v>
      </c>
      <c r="AU286" s="244" t="s">
        <v>80</v>
      </c>
      <c r="AV286" s="13" t="s">
        <v>78</v>
      </c>
      <c r="AW286" s="13" t="s">
        <v>195</v>
      </c>
      <c r="AX286" s="13" t="s">
        <v>71</v>
      </c>
      <c r="AY286" s="244" t="s">
        <v>182</v>
      </c>
    </row>
    <row r="287" s="14" customFormat="1">
      <c r="A287" s="14"/>
      <c r="B287" s="245"/>
      <c r="C287" s="246"/>
      <c r="D287" s="236" t="s">
        <v>193</v>
      </c>
      <c r="E287" s="247" t="s">
        <v>19</v>
      </c>
      <c r="F287" s="248" t="s">
        <v>463</v>
      </c>
      <c r="G287" s="246"/>
      <c r="H287" s="249">
        <v>1.542325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193</v>
      </c>
      <c r="AU287" s="255" t="s">
        <v>80</v>
      </c>
      <c r="AV287" s="14" t="s">
        <v>80</v>
      </c>
      <c r="AW287" s="14" t="s">
        <v>195</v>
      </c>
      <c r="AX287" s="14" t="s">
        <v>71</v>
      </c>
      <c r="AY287" s="255" t="s">
        <v>182</v>
      </c>
    </row>
    <row r="288" s="14" customFormat="1">
      <c r="A288" s="14"/>
      <c r="B288" s="245"/>
      <c r="C288" s="246"/>
      <c r="D288" s="236" t="s">
        <v>193</v>
      </c>
      <c r="E288" s="247" t="s">
        <v>19</v>
      </c>
      <c r="F288" s="248" t="s">
        <v>464</v>
      </c>
      <c r="G288" s="246"/>
      <c r="H288" s="249">
        <v>1.3020000000000001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193</v>
      </c>
      <c r="AU288" s="255" t="s">
        <v>80</v>
      </c>
      <c r="AV288" s="14" t="s">
        <v>80</v>
      </c>
      <c r="AW288" s="14" t="s">
        <v>195</v>
      </c>
      <c r="AX288" s="14" t="s">
        <v>71</v>
      </c>
      <c r="AY288" s="255" t="s">
        <v>182</v>
      </c>
    </row>
    <row r="289" s="14" customFormat="1">
      <c r="A289" s="14"/>
      <c r="B289" s="245"/>
      <c r="C289" s="246"/>
      <c r="D289" s="236" t="s">
        <v>193</v>
      </c>
      <c r="E289" s="247" t="s">
        <v>19</v>
      </c>
      <c r="F289" s="248" t="s">
        <v>465</v>
      </c>
      <c r="G289" s="246"/>
      <c r="H289" s="249">
        <v>1.3715729999999999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193</v>
      </c>
      <c r="AU289" s="255" t="s">
        <v>80</v>
      </c>
      <c r="AV289" s="14" t="s">
        <v>80</v>
      </c>
      <c r="AW289" s="14" t="s">
        <v>195</v>
      </c>
      <c r="AX289" s="14" t="s">
        <v>71</v>
      </c>
      <c r="AY289" s="255" t="s">
        <v>182</v>
      </c>
    </row>
    <row r="290" s="14" customFormat="1">
      <c r="A290" s="14"/>
      <c r="B290" s="245"/>
      <c r="C290" s="246"/>
      <c r="D290" s="236" t="s">
        <v>193</v>
      </c>
      <c r="E290" s="247" t="s">
        <v>19</v>
      </c>
      <c r="F290" s="248" t="s">
        <v>466</v>
      </c>
      <c r="G290" s="246"/>
      <c r="H290" s="249">
        <v>0.71999999999999997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193</v>
      </c>
      <c r="AU290" s="255" t="s">
        <v>80</v>
      </c>
      <c r="AV290" s="14" t="s">
        <v>80</v>
      </c>
      <c r="AW290" s="14" t="s">
        <v>195</v>
      </c>
      <c r="AX290" s="14" t="s">
        <v>71</v>
      </c>
      <c r="AY290" s="255" t="s">
        <v>182</v>
      </c>
    </row>
    <row r="291" s="15" customFormat="1">
      <c r="A291" s="15"/>
      <c r="B291" s="256"/>
      <c r="C291" s="257"/>
      <c r="D291" s="236" t="s">
        <v>193</v>
      </c>
      <c r="E291" s="258" t="s">
        <v>19</v>
      </c>
      <c r="F291" s="259" t="s">
        <v>215</v>
      </c>
      <c r="G291" s="257"/>
      <c r="H291" s="260">
        <v>4.9358979999999999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193</v>
      </c>
      <c r="AU291" s="266" t="s">
        <v>80</v>
      </c>
      <c r="AV291" s="15" t="s">
        <v>97</v>
      </c>
      <c r="AW291" s="15" t="s">
        <v>195</v>
      </c>
      <c r="AX291" s="15" t="s">
        <v>71</v>
      </c>
      <c r="AY291" s="266" t="s">
        <v>182</v>
      </c>
    </row>
    <row r="292" s="13" customFormat="1">
      <c r="A292" s="13"/>
      <c r="B292" s="234"/>
      <c r="C292" s="235"/>
      <c r="D292" s="236" t="s">
        <v>193</v>
      </c>
      <c r="E292" s="237" t="s">
        <v>19</v>
      </c>
      <c r="F292" s="238" t="s">
        <v>216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193</v>
      </c>
      <c r="AU292" s="244" t="s">
        <v>80</v>
      </c>
      <c r="AV292" s="13" t="s">
        <v>78</v>
      </c>
      <c r="AW292" s="13" t="s">
        <v>195</v>
      </c>
      <c r="AX292" s="13" t="s">
        <v>71</v>
      </c>
      <c r="AY292" s="244" t="s">
        <v>182</v>
      </c>
    </row>
    <row r="293" s="14" customFormat="1">
      <c r="A293" s="14"/>
      <c r="B293" s="245"/>
      <c r="C293" s="246"/>
      <c r="D293" s="236" t="s">
        <v>193</v>
      </c>
      <c r="E293" s="247" t="s">
        <v>19</v>
      </c>
      <c r="F293" s="248" t="s">
        <v>467</v>
      </c>
      <c r="G293" s="246"/>
      <c r="H293" s="249">
        <v>1.5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193</v>
      </c>
      <c r="AU293" s="255" t="s">
        <v>80</v>
      </c>
      <c r="AV293" s="14" t="s">
        <v>80</v>
      </c>
      <c r="AW293" s="14" t="s">
        <v>195</v>
      </c>
      <c r="AX293" s="14" t="s">
        <v>71</v>
      </c>
      <c r="AY293" s="255" t="s">
        <v>182</v>
      </c>
    </row>
    <row r="294" s="15" customFormat="1">
      <c r="A294" s="15"/>
      <c r="B294" s="256"/>
      <c r="C294" s="257"/>
      <c r="D294" s="236" t="s">
        <v>193</v>
      </c>
      <c r="E294" s="258" t="s">
        <v>19</v>
      </c>
      <c r="F294" s="259" t="s">
        <v>215</v>
      </c>
      <c r="G294" s="257"/>
      <c r="H294" s="260">
        <v>1.5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6" t="s">
        <v>193</v>
      </c>
      <c r="AU294" s="266" t="s">
        <v>80</v>
      </c>
      <c r="AV294" s="15" t="s">
        <v>97</v>
      </c>
      <c r="AW294" s="15" t="s">
        <v>195</v>
      </c>
      <c r="AX294" s="15" t="s">
        <v>71</v>
      </c>
      <c r="AY294" s="266" t="s">
        <v>182</v>
      </c>
    </row>
    <row r="295" s="16" customFormat="1">
      <c r="A295" s="16"/>
      <c r="B295" s="267"/>
      <c r="C295" s="268"/>
      <c r="D295" s="236" t="s">
        <v>193</v>
      </c>
      <c r="E295" s="269" t="s">
        <v>19</v>
      </c>
      <c r="F295" s="270" t="s">
        <v>220</v>
      </c>
      <c r="G295" s="268"/>
      <c r="H295" s="271">
        <v>11.131498000000001</v>
      </c>
      <c r="I295" s="272"/>
      <c r="J295" s="268"/>
      <c r="K295" s="268"/>
      <c r="L295" s="273"/>
      <c r="M295" s="274"/>
      <c r="N295" s="275"/>
      <c r="O295" s="275"/>
      <c r="P295" s="275"/>
      <c r="Q295" s="275"/>
      <c r="R295" s="275"/>
      <c r="S295" s="275"/>
      <c r="T295" s="27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277" t="s">
        <v>193</v>
      </c>
      <c r="AU295" s="277" t="s">
        <v>80</v>
      </c>
      <c r="AV295" s="16" t="s">
        <v>189</v>
      </c>
      <c r="AW295" s="16" t="s">
        <v>195</v>
      </c>
      <c r="AX295" s="16" t="s">
        <v>78</v>
      </c>
      <c r="AY295" s="277" t="s">
        <v>182</v>
      </c>
    </row>
    <row r="296" s="2" customFormat="1" ht="37.8" customHeight="1">
      <c r="A296" s="41"/>
      <c r="B296" s="42"/>
      <c r="C296" s="216" t="s">
        <v>468</v>
      </c>
      <c r="D296" s="216" t="s">
        <v>184</v>
      </c>
      <c r="E296" s="217" t="s">
        <v>469</v>
      </c>
      <c r="F296" s="218" t="s">
        <v>470</v>
      </c>
      <c r="G296" s="219" t="s">
        <v>283</v>
      </c>
      <c r="H296" s="220">
        <v>22.202000000000002</v>
      </c>
      <c r="I296" s="221"/>
      <c r="J296" s="222">
        <f>ROUND(I296*H296,2)</f>
        <v>0</v>
      </c>
      <c r="K296" s="218" t="s">
        <v>188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0.36063000000000001</v>
      </c>
      <c r="R296" s="225">
        <f>Q296*H296</f>
        <v>8.0067072600000007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189</v>
      </c>
      <c r="AT296" s="227" t="s">
        <v>184</v>
      </c>
      <c r="AU296" s="227" t="s">
        <v>80</v>
      </c>
      <c r="AY296" s="20" t="s">
        <v>182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189</v>
      </c>
      <c r="BM296" s="227" t="s">
        <v>471</v>
      </c>
    </row>
    <row r="297" s="2" customFormat="1">
      <c r="A297" s="41"/>
      <c r="B297" s="42"/>
      <c r="C297" s="43"/>
      <c r="D297" s="229" t="s">
        <v>191</v>
      </c>
      <c r="E297" s="43"/>
      <c r="F297" s="230" t="s">
        <v>472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191</v>
      </c>
      <c r="AU297" s="20" t="s">
        <v>80</v>
      </c>
    </row>
    <row r="298" s="14" customFormat="1">
      <c r="A298" s="14"/>
      <c r="B298" s="245"/>
      <c r="C298" s="246"/>
      <c r="D298" s="236" t="s">
        <v>193</v>
      </c>
      <c r="E298" s="247" t="s">
        <v>19</v>
      </c>
      <c r="F298" s="248" t="s">
        <v>473</v>
      </c>
      <c r="G298" s="246"/>
      <c r="H298" s="249">
        <v>2.5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193</v>
      </c>
      <c r="AU298" s="255" t="s">
        <v>80</v>
      </c>
      <c r="AV298" s="14" t="s">
        <v>80</v>
      </c>
      <c r="AW298" s="14" t="s">
        <v>195</v>
      </c>
      <c r="AX298" s="14" t="s">
        <v>71</v>
      </c>
      <c r="AY298" s="255" t="s">
        <v>182</v>
      </c>
    </row>
    <row r="299" s="14" customFormat="1">
      <c r="A299" s="14"/>
      <c r="B299" s="245"/>
      <c r="C299" s="246"/>
      <c r="D299" s="236" t="s">
        <v>193</v>
      </c>
      <c r="E299" s="247" t="s">
        <v>19</v>
      </c>
      <c r="F299" s="248" t="s">
        <v>474</v>
      </c>
      <c r="G299" s="246"/>
      <c r="H299" s="249">
        <v>19.116499999999998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193</v>
      </c>
      <c r="AU299" s="255" t="s">
        <v>80</v>
      </c>
      <c r="AV299" s="14" t="s">
        <v>80</v>
      </c>
      <c r="AW299" s="14" t="s">
        <v>195</v>
      </c>
      <c r="AX299" s="14" t="s">
        <v>71</v>
      </c>
      <c r="AY299" s="255" t="s">
        <v>182</v>
      </c>
    </row>
    <row r="300" s="14" customFormat="1">
      <c r="A300" s="14"/>
      <c r="B300" s="245"/>
      <c r="C300" s="246"/>
      <c r="D300" s="236" t="s">
        <v>193</v>
      </c>
      <c r="E300" s="247" t="s">
        <v>19</v>
      </c>
      <c r="F300" s="248" t="s">
        <v>475</v>
      </c>
      <c r="G300" s="246"/>
      <c r="H300" s="249">
        <v>0.58499999999999996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193</v>
      </c>
      <c r="AU300" s="255" t="s">
        <v>80</v>
      </c>
      <c r="AV300" s="14" t="s">
        <v>80</v>
      </c>
      <c r="AW300" s="14" t="s">
        <v>195</v>
      </c>
      <c r="AX300" s="14" t="s">
        <v>71</v>
      </c>
      <c r="AY300" s="255" t="s">
        <v>182</v>
      </c>
    </row>
    <row r="301" s="2" customFormat="1" ht="37.8" customHeight="1">
      <c r="A301" s="41"/>
      <c r="B301" s="42"/>
      <c r="C301" s="216" t="s">
        <v>476</v>
      </c>
      <c r="D301" s="216" t="s">
        <v>184</v>
      </c>
      <c r="E301" s="217" t="s">
        <v>477</v>
      </c>
      <c r="F301" s="218" t="s">
        <v>478</v>
      </c>
      <c r="G301" s="219" t="s">
        <v>283</v>
      </c>
      <c r="H301" s="220">
        <v>4.6799999999999997</v>
      </c>
      <c r="I301" s="221"/>
      <c r="J301" s="222">
        <f>ROUND(I301*H301,2)</f>
        <v>0</v>
      </c>
      <c r="K301" s="218" t="s">
        <v>188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0.50100999999999996</v>
      </c>
      <c r="R301" s="225">
        <f>Q301*H301</f>
        <v>2.3447267999999997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189</v>
      </c>
      <c r="AT301" s="227" t="s">
        <v>184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189</v>
      </c>
      <c r="BM301" s="227" t="s">
        <v>479</v>
      </c>
    </row>
    <row r="302" s="2" customFormat="1">
      <c r="A302" s="41"/>
      <c r="B302" s="42"/>
      <c r="C302" s="43"/>
      <c r="D302" s="229" t="s">
        <v>191</v>
      </c>
      <c r="E302" s="43"/>
      <c r="F302" s="230" t="s">
        <v>480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191</v>
      </c>
      <c r="AU302" s="20" t="s">
        <v>80</v>
      </c>
    </row>
    <row r="303" s="14" customFormat="1">
      <c r="A303" s="14"/>
      <c r="B303" s="245"/>
      <c r="C303" s="246"/>
      <c r="D303" s="236" t="s">
        <v>193</v>
      </c>
      <c r="E303" s="247" t="s">
        <v>19</v>
      </c>
      <c r="F303" s="248" t="s">
        <v>481</v>
      </c>
      <c r="G303" s="246"/>
      <c r="H303" s="249">
        <v>4.0949999999999998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193</v>
      </c>
      <c r="AU303" s="255" t="s">
        <v>80</v>
      </c>
      <c r="AV303" s="14" t="s">
        <v>80</v>
      </c>
      <c r="AW303" s="14" t="s">
        <v>195</v>
      </c>
      <c r="AX303" s="14" t="s">
        <v>71</v>
      </c>
      <c r="AY303" s="255" t="s">
        <v>182</v>
      </c>
    </row>
    <row r="304" s="14" customFormat="1">
      <c r="A304" s="14"/>
      <c r="B304" s="245"/>
      <c r="C304" s="246"/>
      <c r="D304" s="236" t="s">
        <v>193</v>
      </c>
      <c r="E304" s="247" t="s">
        <v>19</v>
      </c>
      <c r="F304" s="248" t="s">
        <v>482</v>
      </c>
      <c r="G304" s="246"/>
      <c r="H304" s="249">
        <v>0.58499999999999996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193</v>
      </c>
      <c r="AU304" s="255" t="s">
        <v>80</v>
      </c>
      <c r="AV304" s="14" t="s">
        <v>80</v>
      </c>
      <c r="AW304" s="14" t="s">
        <v>195</v>
      </c>
      <c r="AX304" s="14" t="s">
        <v>71</v>
      </c>
      <c r="AY304" s="255" t="s">
        <v>182</v>
      </c>
    </row>
    <row r="305" s="2" customFormat="1" ht="37.8" customHeight="1">
      <c r="A305" s="41"/>
      <c r="B305" s="42"/>
      <c r="C305" s="216" t="s">
        <v>483</v>
      </c>
      <c r="D305" s="216" t="s">
        <v>184</v>
      </c>
      <c r="E305" s="217" t="s">
        <v>484</v>
      </c>
      <c r="F305" s="218" t="s">
        <v>485</v>
      </c>
      <c r="G305" s="219" t="s">
        <v>283</v>
      </c>
      <c r="H305" s="220">
        <v>107.367</v>
      </c>
      <c r="I305" s="221"/>
      <c r="J305" s="222">
        <f>ROUND(I305*H305,2)</f>
        <v>0</v>
      </c>
      <c r="K305" s="218" t="s">
        <v>19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0.61208119999999999</v>
      </c>
      <c r="R305" s="225">
        <f>Q305*H305</f>
        <v>65.717322200400005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189</v>
      </c>
      <c r="AT305" s="227" t="s">
        <v>184</v>
      </c>
      <c r="AU305" s="227" t="s">
        <v>80</v>
      </c>
      <c r="AY305" s="20" t="s">
        <v>182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189</v>
      </c>
      <c r="BM305" s="227" t="s">
        <v>486</v>
      </c>
    </row>
    <row r="306" s="14" customFormat="1">
      <c r="A306" s="14"/>
      <c r="B306" s="245"/>
      <c r="C306" s="246"/>
      <c r="D306" s="236" t="s">
        <v>193</v>
      </c>
      <c r="E306" s="247" t="s">
        <v>19</v>
      </c>
      <c r="F306" s="248" t="s">
        <v>487</v>
      </c>
      <c r="G306" s="246"/>
      <c r="H306" s="249">
        <v>107.3672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193</v>
      </c>
      <c r="AU306" s="255" t="s">
        <v>80</v>
      </c>
      <c r="AV306" s="14" t="s">
        <v>80</v>
      </c>
      <c r="AW306" s="14" t="s">
        <v>195</v>
      </c>
      <c r="AX306" s="14" t="s">
        <v>71</v>
      </c>
      <c r="AY306" s="255" t="s">
        <v>182</v>
      </c>
    </row>
    <row r="307" s="2" customFormat="1" ht="33" customHeight="1">
      <c r="A307" s="41"/>
      <c r="B307" s="42"/>
      <c r="C307" s="216" t="s">
        <v>488</v>
      </c>
      <c r="D307" s="216" t="s">
        <v>184</v>
      </c>
      <c r="E307" s="217" t="s">
        <v>489</v>
      </c>
      <c r="F307" s="218" t="s">
        <v>490</v>
      </c>
      <c r="G307" s="219" t="s">
        <v>187</v>
      </c>
      <c r="H307" s="220">
        <v>9.2170000000000005</v>
      </c>
      <c r="I307" s="221"/>
      <c r="J307" s="222">
        <f>ROUND(I307*H307,2)</f>
        <v>0</v>
      </c>
      <c r="K307" s="218" t="s">
        <v>188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1.6285000000000001</v>
      </c>
      <c r="R307" s="225">
        <f>Q307*H307</f>
        <v>15.009884500000002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189</v>
      </c>
      <c r="AT307" s="227" t="s">
        <v>184</v>
      </c>
      <c r="AU307" s="227" t="s">
        <v>80</v>
      </c>
      <c r="AY307" s="20" t="s">
        <v>182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189</v>
      </c>
      <c r="BM307" s="227" t="s">
        <v>491</v>
      </c>
    </row>
    <row r="308" s="2" customFormat="1">
      <c r="A308" s="41"/>
      <c r="B308" s="42"/>
      <c r="C308" s="43"/>
      <c r="D308" s="229" t="s">
        <v>191</v>
      </c>
      <c r="E308" s="43"/>
      <c r="F308" s="230" t="s">
        <v>492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191</v>
      </c>
      <c r="AU308" s="20" t="s">
        <v>80</v>
      </c>
    </row>
    <row r="309" s="13" customFormat="1">
      <c r="A309" s="13"/>
      <c r="B309" s="234"/>
      <c r="C309" s="235"/>
      <c r="D309" s="236" t="s">
        <v>193</v>
      </c>
      <c r="E309" s="237" t="s">
        <v>19</v>
      </c>
      <c r="F309" s="238" t="s">
        <v>205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193</v>
      </c>
      <c r="AU309" s="244" t="s">
        <v>80</v>
      </c>
      <c r="AV309" s="13" t="s">
        <v>78</v>
      </c>
      <c r="AW309" s="13" t="s">
        <v>195</v>
      </c>
      <c r="AX309" s="13" t="s">
        <v>71</v>
      </c>
      <c r="AY309" s="244" t="s">
        <v>182</v>
      </c>
    </row>
    <row r="310" s="14" customFormat="1">
      <c r="A310" s="14"/>
      <c r="B310" s="245"/>
      <c r="C310" s="246"/>
      <c r="D310" s="236" t="s">
        <v>193</v>
      </c>
      <c r="E310" s="247" t="s">
        <v>19</v>
      </c>
      <c r="F310" s="248" t="s">
        <v>493</v>
      </c>
      <c r="G310" s="246"/>
      <c r="H310" s="249">
        <v>2.6723249999999998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193</v>
      </c>
      <c r="AU310" s="255" t="s">
        <v>80</v>
      </c>
      <c r="AV310" s="14" t="s">
        <v>80</v>
      </c>
      <c r="AW310" s="14" t="s">
        <v>195</v>
      </c>
      <c r="AX310" s="14" t="s">
        <v>71</v>
      </c>
      <c r="AY310" s="255" t="s">
        <v>182</v>
      </c>
    </row>
    <row r="311" s="14" customFormat="1">
      <c r="A311" s="14"/>
      <c r="B311" s="245"/>
      <c r="C311" s="246"/>
      <c r="D311" s="236" t="s">
        <v>193</v>
      </c>
      <c r="E311" s="247" t="s">
        <v>19</v>
      </c>
      <c r="F311" s="248" t="s">
        <v>494</v>
      </c>
      <c r="G311" s="246"/>
      <c r="H311" s="249">
        <v>2.20506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193</v>
      </c>
      <c r="AU311" s="255" t="s">
        <v>80</v>
      </c>
      <c r="AV311" s="14" t="s">
        <v>80</v>
      </c>
      <c r="AW311" s="14" t="s">
        <v>195</v>
      </c>
      <c r="AX311" s="14" t="s">
        <v>71</v>
      </c>
      <c r="AY311" s="255" t="s">
        <v>182</v>
      </c>
    </row>
    <row r="312" s="15" customFormat="1">
      <c r="A312" s="15"/>
      <c r="B312" s="256"/>
      <c r="C312" s="257"/>
      <c r="D312" s="236" t="s">
        <v>193</v>
      </c>
      <c r="E312" s="258" t="s">
        <v>19</v>
      </c>
      <c r="F312" s="259" t="s">
        <v>215</v>
      </c>
      <c r="G312" s="257"/>
      <c r="H312" s="260">
        <v>4.8773850000000003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6" t="s">
        <v>193</v>
      </c>
      <c r="AU312" s="266" t="s">
        <v>80</v>
      </c>
      <c r="AV312" s="15" t="s">
        <v>97</v>
      </c>
      <c r="AW312" s="15" t="s">
        <v>195</v>
      </c>
      <c r="AX312" s="15" t="s">
        <v>71</v>
      </c>
      <c r="AY312" s="266" t="s">
        <v>182</v>
      </c>
    </row>
    <row r="313" s="13" customFormat="1">
      <c r="A313" s="13"/>
      <c r="B313" s="234"/>
      <c r="C313" s="235"/>
      <c r="D313" s="236" t="s">
        <v>193</v>
      </c>
      <c r="E313" s="237" t="s">
        <v>19</v>
      </c>
      <c r="F313" s="238" t="s">
        <v>216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193</v>
      </c>
      <c r="AU313" s="244" t="s">
        <v>80</v>
      </c>
      <c r="AV313" s="13" t="s">
        <v>78</v>
      </c>
      <c r="AW313" s="13" t="s">
        <v>195</v>
      </c>
      <c r="AX313" s="13" t="s">
        <v>71</v>
      </c>
      <c r="AY313" s="244" t="s">
        <v>182</v>
      </c>
    </row>
    <row r="314" s="14" customFormat="1">
      <c r="A314" s="14"/>
      <c r="B314" s="245"/>
      <c r="C314" s="246"/>
      <c r="D314" s="236" t="s">
        <v>193</v>
      </c>
      <c r="E314" s="247" t="s">
        <v>19</v>
      </c>
      <c r="F314" s="248" t="s">
        <v>495</v>
      </c>
      <c r="G314" s="246"/>
      <c r="H314" s="249">
        <v>4.3400999999999996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193</v>
      </c>
      <c r="AU314" s="255" t="s">
        <v>80</v>
      </c>
      <c r="AV314" s="14" t="s">
        <v>80</v>
      </c>
      <c r="AW314" s="14" t="s">
        <v>195</v>
      </c>
      <c r="AX314" s="14" t="s">
        <v>71</v>
      </c>
      <c r="AY314" s="255" t="s">
        <v>182</v>
      </c>
    </row>
    <row r="315" s="15" customFormat="1">
      <c r="A315" s="15"/>
      <c r="B315" s="256"/>
      <c r="C315" s="257"/>
      <c r="D315" s="236" t="s">
        <v>193</v>
      </c>
      <c r="E315" s="258" t="s">
        <v>19</v>
      </c>
      <c r="F315" s="259" t="s">
        <v>215</v>
      </c>
      <c r="G315" s="257"/>
      <c r="H315" s="260">
        <v>4.3400999999999996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6" t="s">
        <v>193</v>
      </c>
      <c r="AU315" s="266" t="s">
        <v>80</v>
      </c>
      <c r="AV315" s="15" t="s">
        <v>97</v>
      </c>
      <c r="AW315" s="15" t="s">
        <v>195</v>
      </c>
      <c r="AX315" s="15" t="s">
        <v>71</v>
      </c>
      <c r="AY315" s="266" t="s">
        <v>182</v>
      </c>
    </row>
    <row r="316" s="16" customFormat="1">
      <c r="A316" s="16"/>
      <c r="B316" s="267"/>
      <c r="C316" s="268"/>
      <c r="D316" s="236" t="s">
        <v>193</v>
      </c>
      <c r="E316" s="269" t="s">
        <v>19</v>
      </c>
      <c r="F316" s="270" t="s">
        <v>220</v>
      </c>
      <c r="G316" s="268"/>
      <c r="H316" s="271">
        <v>9.2174849999999999</v>
      </c>
      <c r="I316" s="272"/>
      <c r="J316" s="268"/>
      <c r="K316" s="268"/>
      <c r="L316" s="273"/>
      <c r="M316" s="274"/>
      <c r="N316" s="275"/>
      <c r="O316" s="275"/>
      <c r="P316" s="275"/>
      <c r="Q316" s="275"/>
      <c r="R316" s="275"/>
      <c r="S316" s="275"/>
      <c r="T316" s="27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77" t="s">
        <v>193</v>
      </c>
      <c r="AU316" s="277" t="s">
        <v>80</v>
      </c>
      <c r="AV316" s="16" t="s">
        <v>189</v>
      </c>
      <c r="AW316" s="16" t="s">
        <v>195</v>
      </c>
      <c r="AX316" s="16" t="s">
        <v>78</v>
      </c>
      <c r="AY316" s="277" t="s">
        <v>182</v>
      </c>
    </row>
    <row r="317" s="2" customFormat="1" ht="37.8" customHeight="1">
      <c r="A317" s="41"/>
      <c r="B317" s="42"/>
      <c r="C317" s="216" t="s">
        <v>496</v>
      </c>
      <c r="D317" s="216" t="s">
        <v>184</v>
      </c>
      <c r="E317" s="217" t="s">
        <v>497</v>
      </c>
      <c r="F317" s="218" t="s">
        <v>498</v>
      </c>
      <c r="G317" s="219" t="s">
        <v>283</v>
      </c>
      <c r="H317" s="220">
        <v>2.3999999999999999</v>
      </c>
      <c r="I317" s="221"/>
      <c r="J317" s="222">
        <f>ROUND(I317*H317,2)</f>
        <v>0</v>
      </c>
      <c r="K317" s="218" t="s">
        <v>188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0.22897999999999999</v>
      </c>
      <c r="R317" s="225">
        <f>Q317*H317</f>
        <v>0.54955199999999993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189</v>
      </c>
      <c r="AT317" s="227" t="s">
        <v>184</v>
      </c>
      <c r="AU317" s="227" t="s">
        <v>80</v>
      </c>
      <c r="AY317" s="20" t="s">
        <v>182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189</v>
      </c>
      <c r="BM317" s="227" t="s">
        <v>499</v>
      </c>
    </row>
    <row r="318" s="2" customFormat="1">
      <c r="A318" s="41"/>
      <c r="B318" s="42"/>
      <c r="C318" s="43"/>
      <c r="D318" s="229" t="s">
        <v>191</v>
      </c>
      <c r="E318" s="43"/>
      <c r="F318" s="230" t="s">
        <v>500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191</v>
      </c>
      <c r="AU318" s="20" t="s">
        <v>80</v>
      </c>
    </row>
    <row r="319" s="14" customFormat="1">
      <c r="A319" s="14"/>
      <c r="B319" s="245"/>
      <c r="C319" s="246"/>
      <c r="D319" s="236" t="s">
        <v>193</v>
      </c>
      <c r="E319" s="247" t="s">
        <v>19</v>
      </c>
      <c r="F319" s="248" t="s">
        <v>501</v>
      </c>
      <c r="G319" s="246"/>
      <c r="H319" s="249">
        <v>2.3999999999999999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193</v>
      </c>
      <c r="AU319" s="255" t="s">
        <v>80</v>
      </c>
      <c r="AV319" s="14" t="s">
        <v>80</v>
      </c>
      <c r="AW319" s="14" t="s">
        <v>195</v>
      </c>
      <c r="AX319" s="14" t="s">
        <v>71</v>
      </c>
      <c r="AY319" s="255" t="s">
        <v>182</v>
      </c>
    </row>
    <row r="320" s="2" customFormat="1" ht="37.8" customHeight="1">
      <c r="A320" s="41"/>
      <c r="B320" s="42"/>
      <c r="C320" s="216" t="s">
        <v>502</v>
      </c>
      <c r="D320" s="216" t="s">
        <v>184</v>
      </c>
      <c r="E320" s="217" t="s">
        <v>503</v>
      </c>
      <c r="F320" s="218" t="s">
        <v>504</v>
      </c>
      <c r="G320" s="219" t="s">
        <v>283</v>
      </c>
      <c r="H320" s="220">
        <v>11.82</v>
      </c>
      <c r="I320" s="221"/>
      <c r="J320" s="222">
        <f>ROUND(I320*H320,2)</f>
        <v>0</v>
      </c>
      <c r="K320" s="218" t="s">
        <v>188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0.23626</v>
      </c>
      <c r="R320" s="225">
        <f>Q320*H320</f>
        <v>2.7925932000000002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189</v>
      </c>
      <c r="AT320" s="227" t="s">
        <v>184</v>
      </c>
      <c r="AU320" s="227" t="s">
        <v>80</v>
      </c>
      <c r="AY320" s="20" t="s">
        <v>182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189</v>
      </c>
      <c r="BM320" s="227" t="s">
        <v>505</v>
      </c>
    </row>
    <row r="321" s="2" customFormat="1">
      <c r="A321" s="41"/>
      <c r="B321" s="42"/>
      <c r="C321" s="43"/>
      <c r="D321" s="229" t="s">
        <v>191</v>
      </c>
      <c r="E321" s="43"/>
      <c r="F321" s="230" t="s">
        <v>506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191</v>
      </c>
      <c r="AU321" s="20" t="s">
        <v>80</v>
      </c>
    </row>
    <row r="322" s="14" customFormat="1">
      <c r="A322" s="14"/>
      <c r="B322" s="245"/>
      <c r="C322" s="246"/>
      <c r="D322" s="236" t="s">
        <v>193</v>
      </c>
      <c r="E322" s="247" t="s">
        <v>19</v>
      </c>
      <c r="F322" s="248" t="s">
        <v>507</v>
      </c>
      <c r="G322" s="246"/>
      <c r="H322" s="249">
        <v>11.82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193</v>
      </c>
      <c r="AU322" s="255" t="s">
        <v>80</v>
      </c>
      <c r="AV322" s="14" t="s">
        <v>80</v>
      </c>
      <c r="AW322" s="14" t="s">
        <v>195</v>
      </c>
      <c r="AX322" s="14" t="s">
        <v>71</v>
      </c>
      <c r="AY322" s="255" t="s">
        <v>182</v>
      </c>
    </row>
    <row r="323" s="2" customFormat="1" ht="37.8" customHeight="1">
      <c r="A323" s="41"/>
      <c r="B323" s="42"/>
      <c r="C323" s="216" t="s">
        <v>508</v>
      </c>
      <c r="D323" s="216" t="s">
        <v>184</v>
      </c>
      <c r="E323" s="217" t="s">
        <v>509</v>
      </c>
      <c r="F323" s="218" t="s">
        <v>510</v>
      </c>
      <c r="G323" s="219" t="s">
        <v>283</v>
      </c>
      <c r="H323" s="220">
        <v>6.6260000000000003</v>
      </c>
      <c r="I323" s="221"/>
      <c r="J323" s="222">
        <f>ROUND(I323*H323,2)</f>
        <v>0</v>
      </c>
      <c r="K323" s="218" t="s">
        <v>188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0.31672</v>
      </c>
      <c r="R323" s="225">
        <f>Q323*H323</f>
        <v>2.0985867200000001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189</v>
      </c>
      <c r="AT323" s="227" t="s">
        <v>184</v>
      </c>
      <c r="AU323" s="227" t="s">
        <v>80</v>
      </c>
      <c r="AY323" s="20" t="s">
        <v>182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189</v>
      </c>
      <c r="BM323" s="227" t="s">
        <v>511</v>
      </c>
    </row>
    <row r="324" s="2" customFormat="1">
      <c r="A324" s="41"/>
      <c r="B324" s="42"/>
      <c r="C324" s="43"/>
      <c r="D324" s="229" t="s">
        <v>191</v>
      </c>
      <c r="E324" s="43"/>
      <c r="F324" s="230" t="s">
        <v>512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191</v>
      </c>
      <c r="AU324" s="20" t="s">
        <v>80</v>
      </c>
    </row>
    <row r="325" s="14" customFormat="1">
      <c r="A325" s="14"/>
      <c r="B325" s="245"/>
      <c r="C325" s="246"/>
      <c r="D325" s="236" t="s">
        <v>193</v>
      </c>
      <c r="E325" s="247" t="s">
        <v>19</v>
      </c>
      <c r="F325" s="248" t="s">
        <v>513</v>
      </c>
      <c r="G325" s="246"/>
      <c r="H325" s="249">
        <v>6.6254999999999997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193</v>
      </c>
      <c r="AU325" s="255" t="s">
        <v>80</v>
      </c>
      <c r="AV325" s="14" t="s">
        <v>80</v>
      </c>
      <c r="AW325" s="14" t="s">
        <v>195</v>
      </c>
      <c r="AX325" s="14" t="s">
        <v>71</v>
      </c>
      <c r="AY325" s="255" t="s">
        <v>182</v>
      </c>
    </row>
    <row r="326" s="2" customFormat="1" ht="33" customHeight="1">
      <c r="A326" s="41"/>
      <c r="B326" s="42"/>
      <c r="C326" s="216" t="s">
        <v>514</v>
      </c>
      <c r="D326" s="216" t="s">
        <v>184</v>
      </c>
      <c r="E326" s="217" t="s">
        <v>515</v>
      </c>
      <c r="F326" s="218" t="s">
        <v>516</v>
      </c>
      <c r="G326" s="219" t="s">
        <v>187</v>
      </c>
      <c r="H326" s="220">
        <v>16.512</v>
      </c>
      <c r="I326" s="221"/>
      <c r="J326" s="222">
        <f>ROUND(I326*H326,2)</f>
        <v>0</v>
      </c>
      <c r="K326" s="218" t="s">
        <v>188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2.5018699999999998</v>
      </c>
      <c r="R326" s="225">
        <f>Q326*H326</f>
        <v>41.310877439999999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189</v>
      </c>
      <c r="AT326" s="227" t="s">
        <v>184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189</v>
      </c>
      <c r="BM326" s="227" t="s">
        <v>517</v>
      </c>
    </row>
    <row r="327" s="2" customFormat="1">
      <c r="A327" s="41"/>
      <c r="B327" s="42"/>
      <c r="C327" s="43"/>
      <c r="D327" s="229" t="s">
        <v>191</v>
      </c>
      <c r="E327" s="43"/>
      <c r="F327" s="230" t="s">
        <v>518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191</v>
      </c>
      <c r="AU327" s="20" t="s">
        <v>80</v>
      </c>
    </row>
    <row r="328" s="13" customFormat="1">
      <c r="A328" s="13"/>
      <c r="B328" s="234"/>
      <c r="C328" s="235"/>
      <c r="D328" s="236" t="s">
        <v>193</v>
      </c>
      <c r="E328" s="237" t="s">
        <v>19</v>
      </c>
      <c r="F328" s="238" t="s">
        <v>278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193</v>
      </c>
      <c r="AU328" s="244" t="s">
        <v>80</v>
      </c>
      <c r="AV328" s="13" t="s">
        <v>78</v>
      </c>
      <c r="AW328" s="13" t="s">
        <v>195</v>
      </c>
      <c r="AX328" s="13" t="s">
        <v>71</v>
      </c>
      <c r="AY328" s="244" t="s">
        <v>182</v>
      </c>
    </row>
    <row r="329" s="14" customFormat="1">
      <c r="A329" s="14"/>
      <c r="B329" s="245"/>
      <c r="C329" s="246"/>
      <c r="D329" s="236" t="s">
        <v>193</v>
      </c>
      <c r="E329" s="247" t="s">
        <v>19</v>
      </c>
      <c r="F329" s="248" t="s">
        <v>519</v>
      </c>
      <c r="G329" s="246"/>
      <c r="H329" s="249">
        <v>5.2211875000000001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193</v>
      </c>
      <c r="AU329" s="255" t="s">
        <v>80</v>
      </c>
      <c r="AV329" s="14" t="s">
        <v>80</v>
      </c>
      <c r="AW329" s="14" t="s">
        <v>195</v>
      </c>
      <c r="AX329" s="14" t="s">
        <v>71</v>
      </c>
      <c r="AY329" s="255" t="s">
        <v>182</v>
      </c>
    </row>
    <row r="330" s="14" customFormat="1">
      <c r="A330" s="14"/>
      <c r="B330" s="245"/>
      <c r="C330" s="246"/>
      <c r="D330" s="236" t="s">
        <v>193</v>
      </c>
      <c r="E330" s="247" t="s">
        <v>19</v>
      </c>
      <c r="F330" s="248" t="s">
        <v>520</v>
      </c>
      <c r="G330" s="246"/>
      <c r="H330" s="249">
        <v>8.2754062500000014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193</v>
      </c>
      <c r="AU330" s="255" t="s">
        <v>80</v>
      </c>
      <c r="AV330" s="14" t="s">
        <v>80</v>
      </c>
      <c r="AW330" s="14" t="s">
        <v>195</v>
      </c>
      <c r="AX330" s="14" t="s">
        <v>71</v>
      </c>
      <c r="AY330" s="255" t="s">
        <v>182</v>
      </c>
    </row>
    <row r="331" s="14" customFormat="1">
      <c r="A331" s="14"/>
      <c r="B331" s="245"/>
      <c r="C331" s="246"/>
      <c r="D331" s="236" t="s">
        <v>193</v>
      </c>
      <c r="E331" s="247" t="s">
        <v>19</v>
      </c>
      <c r="F331" s="248" t="s">
        <v>521</v>
      </c>
      <c r="G331" s="246"/>
      <c r="H331" s="249">
        <v>3.0155249999999993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193</v>
      </c>
      <c r="AU331" s="255" t="s">
        <v>80</v>
      </c>
      <c r="AV331" s="14" t="s">
        <v>80</v>
      </c>
      <c r="AW331" s="14" t="s">
        <v>195</v>
      </c>
      <c r="AX331" s="14" t="s">
        <v>71</v>
      </c>
      <c r="AY331" s="255" t="s">
        <v>182</v>
      </c>
    </row>
    <row r="332" s="2" customFormat="1" ht="37.8" customHeight="1">
      <c r="A332" s="41"/>
      <c r="B332" s="42"/>
      <c r="C332" s="216" t="s">
        <v>522</v>
      </c>
      <c r="D332" s="216" t="s">
        <v>184</v>
      </c>
      <c r="E332" s="217" t="s">
        <v>523</v>
      </c>
      <c r="F332" s="218" t="s">
        <v>524</v>
      </c>
      <c r="G332" s="219" t="s">
        <v>256</v>
      </c>
      <c r="H332" s="220">
        <v>3.3370000000000002</v>
      </c>
      <c r="I332" s="221"/>
      <c r="J332" s="222">
        <f>ROUND(I332*H332,2)</f>
        <v>0</v>
      </c>
      <c r="K332" s="218" t="s">
        <v>188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1.04922</v>
      </c>
      <c r="R332" s="225">
        <f>Q332*H332</f>
        <v>3.5012471400000003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189</v>
      </c>
      <c r="AT332" s="227" t="s">
        <v>184</v>
      </c>
      <c r="AU332" s="227" t="s">
        <v>80</v>
      </c>
      <c r="AY332" s="20" t="s">
        <v>182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189</v>
      </c>
      <c r="BM332" s="227" t="s">
        <v>525</v>
      </c>
    </row>
    <row r="333" s="2" customFormat="1">
      <c r="A333" s="41"/>
      <c r="B333" s="42"/>
      <c r="C333" s="43"/>
      <c r="D333" s="229" t="s">
        <v>191</v>
      </c>
      <c r="E333" s="43"/>
      <c r="F333" s="230" t="s">
        <v>526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191</v>
      </c>
      <c r="AU333" s="20" t="s">
        <v>80</v>
      </c>
    </row>
    <row r="334" s="14" customFormat="1">
      <c r="A334" s="14"/>
      <c r="B334" s="245"/>
      <c r="C334" s="246"/>
      <c r="D334" s="236" t="s">
        <v>193</v>
      </c>
      <c r="E334" s="247" t="s">
        <v>19</v>
      </c>
      <c r="F334" s="248" t="s">
        <v>527</v>
      </c>
      <c r="G334" s="246"/>
      <c r="H334" s="249">
        <v>1.7809999999999999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193</v>
      </c>
      <c r="AU334" s="255" t="s">
        <v>80</v>
      </c>
      <c r="AV334" s="14" t="s">
        <v>80</v>
      </c>
      <c r="AW334" s="14" t="s">
        <v>195</v>
      </c>
      <c r="AX334" s="14" t="s">
        <v>71</v>
      </c>
      <c r="AY334" s="255" t="s">
        <v>182</v>
      </c>
    </row>
    <row r="335" s="14" customFormat="1">
      <c r="A335" s="14"/>
      <c r="B335" s="245"/>
      <c r="C335" s="246"/>
      <c r="D335" s="236" t="s">
        <v>193</v>
      </c>
      <c r="E335" s="247" t="s">
        <v>19</v>
      </c>
      <c r="F335" s="248" t="s">
        <v>528</v>
      </c>
      <c r="G335" s="246"/>
      <c r="H335" s="249">
        <v>0.086026499999999992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193</v>
      </c>
      <c r="AU335" s="255" t="s">
        <v>80</v>
      </c>
      <c r="AV335" s="14" t="s">
        <v>80</v>
      </c>
      <c r="AW335" s="14" t="s">
        <v>195</v>
      </c>
      <c r="AX335" s="14" t="s">
        <v>71</v>
      </c>
      <c r="AY335" s="255" t="s">
        <v>182</v>
      </c>
    </row>
    <row r="336" s="14" customFormat="1">
      <c r="A336" s="14"/>
      <c r="B336" s="245"/>
      <c r="C336" s="246"/>
      <c r="D336" s="236" t="s">
        <v>193</v>
      </c>
      <c r="E336" s="247" t="s">
        <v>19</v>
      </c>
      <c r="F336" s="248" t="s">
        <v>529</v>
      </c>
      <c r="G336" s="246"/>
      <c r="H336" s="249">
        <v>1.469568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193</v>
      </c>
      <c r="AU336" s="255" t="s">
        <v>80</v>
      </c>
      <c r="AV336" s="14" t="s">
        <v>80</v>
      </c>
      <c r="AW336" s="14" t="s">
        <v>195</v>
      </c>
      <c r="AX336" s="14" t="s">
        <v>71</v>
      </c>
      <c r="AY336" s="255" t="s">
        <v>182</v>
      </c>
    </row>
    <row r="337" s="2" customFormat="1" ht="24.15" customHeight="1">
      <c r="A337" s="41"/>
      <c r="B337" s="42"/>
      <c r="C337" s="216" t="s">
        <v>530</v>
      </c>
      <c r="D337" s="216" t="s">
        <v>184</v>
      </c>
      <c r="E337" s="217" t="s">
        <v>531</v>
      </c>
      <c r="F337" s="218" t="s">
        <v>532</v>
      </c>
      <c r="G337" s="219" t="s">
        <v>425</v>
      </c>
      <c r="H337" s="220">
        <v>12</v>
      </c>
      <c r="I337" s="221"/>
      <c r="J337" s="222">
        <f>ROUND(I337*H337,2)</f>
        <v>0</v>
      </c>
      <c r="K337" s="218" t="s">
        <v>188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0.0091800000000000007</v>
      </c>
      <c r="R337" s="225">
        <f>Q337*H337</f>
        <v>0.11016000000000001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189</v>
      </c>
      <c r="AT337" s="227" t="s">
        <v>184</v>
      </c>
      <c r="AU337" s="227" t="s">
        <v>80</v>
      </c>
      <c r="AY337" s="20" t="s">
        <v>182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189</v>
      </c>
      <c r="BM337" s="227" t="s">
        <v>533</v>
      </c>
    </row>
    <row r="338" s="2" customFormat="1">
      <c r="A338" s="41"/>
      <c r="B338" s="42"/>
      <c r="C338" s="43"/>
      <c r="D338" s="229" t="s">
        <v>191</v>
      </c>
      <c r="E338" s="43"/>
      <c r="F338" s="230" t="s">
        <v>534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191</v>
      </c>
      <c r="AU338" s="20" t="s">
        <v>80</v>
      </c>
    </row>
    <row r="339" s="14" customFormat="1">
      <c r="A339" s="14"/>
      <c r="B339" s="245"/>
      <c r="C339" s="246"/>
      <c r="D339" s="236" t="s">
        <v>193</v>
      </c>
      <c r="E339" s="247" t="s">
        <v>19</v>
      </c>
      <c r="F339" s="248" t="s">
        <v>535</v>
      </c>
      <c r="G339" s="246"/>
      <c r="H339" s="249">
        <v>12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193</v>
      </c>
      <c r="AU339" s="255" t="s">
        <v>80</v>
      </c>
      <c r="AV339" s="14" t="s">
        <v>80</v>
      </c>
      <c r="AW339" s="14" t="s">
        <v>195</v>
      </c>
      <c r="AX339" s="14" t="s">
        <v>71</v>
      </c>
      <c r="AY339" s="255" t="s">
        <v>182</v>
      </c>
    </row>
    <row r="340" s="2" customFormat="1" ht="16.5" customHeight="1">
      <c r="A340" s="41"/>
      <c r="B340" s="42"/>
      <c r="C340" s="278" t="s">
        <v>536</v>
      </c>
      <c r="D340" s="278" t="s">
        <v>296</v>
      </c>
      <c r="E340" s="279" t="s">
        <v>537</v>
      </c>
      <c r="F340" s="280" t="s">
        <v>538</v>
      </c>
      <c r="G340" s="281" t="s">
        <v>425</v>
      </c>
      <c r="H340" s="282">
        <v>12</v>
      </c>
      <c r="I340" s="283"/>
      <c r="J340" s="284">
        <f>ROUND(I340*H340,2)</f>
        <v>0</v>
      </c>
      <c r="K340" s="280" t="s">
        <v>188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0.042999999999999997</v>
      </c>
      <c r="R340" s="225">
        <f>Q340*H340</f>
        <v>0.51600000000000001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253</v>
      </c>
      <c r="AT340" s="227" t="s">
        <v>296</v>
      </c>
      <c r="AU340" s="227" t="s">
        <v>80</v>
      </c>
      <c r="AY340" s="20" t="s">
        <v>182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189</v>
      </c>
      <c r="BM340" s="227" t="s">
        <v>539</v>
      </c>
    </row>
    <row r="341" s="2" customFormat="1" ht="37.8" customHeight="1">
      <c r="A341" s="41"/>
      <c r="B341" s="42"/>
      <c r="C341" s="216" t="s">
        <v>540</v>
      </c>
      <c r="D341" s="216" t="s">
        <v>184</v>
      </c>
      <c r="E341" s="217" t="s">
        <v>541</v>
      </c>
      <c r="F341" s="218" t="s">
        <v>542</v>
      </c>
      <c r="G341" s="219" t="s">
        <v>425</v>
      </c>
      <c r="H341" s="220">
        <v>22</v>
      </c>
      <c r="I341" s="221"/>
      <c r="J341" s="222">
        <f>ROUND(I341*H341,2)</f>
        <v>0</v>
      </c>
      <c r="K341" s="218" t="s">
        <v>188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0.022780000000000002</v>
      </c>
      <c r="R341" s="225">
        <f>Q341*H341</f>
        <v>0.50116000000000005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189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189</v>
      </c>
      <c r="BM341" s="227" t="s">
        <v>543</v>
      </c>
    </row>
    <row r="342" s="2" customFormat="1">
      <c r="A342" s="41"/>
      <c r="B342" s="42"/>
      <c r="C342" s="43"/>
      <c r="D342" s="229" t="s">
        <v>191</v>
      </c>
      <c r="E342" s="43"/>
      <c r="F342" s="230" t="s">
        <v>544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191</v>
      </c>
      <c r="AU342" s="20" t="s">
        <v>80</v>
      </c>
    </row>
    <row r="343" s="14" customFormat="1">
      <c r="A343" s="14"/>
      <c r="B343" s="245"/>
      <c r="C343" s="246"/>
      <c r="D343" s="236" t="s">
        <v>193</v>
      </c>
      <c r="E343" s="247" t="s">
        <v>19</v>
      </c>
      <c r="F343" s="248" t="s">
        <v>545</v>
      </c>
      <c r="G343" s="246"/>
      <c r="H343" s="249">
        <v>22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193</v>
      </c>
      <c r="AU343" s="255" t="s">
        <v>80</v>
      </c>
      <c r="AV343" s="14" t="s">
        <v>80</v>
      </c>
      <c r="AW343" s="14" t="s">
        <v>195</v>
      </c>
      <c r="AX343" s="14" t="s">
        <v>71</v>
      </c>
      <c r="AY343" s="255" t="s">
        <v>182</v>
      </c>
    </row>
    <row r="344" s="2" customFormat="1" ht="37.8" customHeight="1">
      <c r="A344" s="41"/>
      <c r="B344" s="42"/>
      <c r="C344" s="216" t="s">
        <v>546</v>
      </c>
      <c r="D344" s="216" t="s">
        <v>184</v>
      </c>
      <c r="E344" s="217" t="s">
        <v>547</v>
      </c>
      <c r="F344" s="218" t="s">
        <v>548</v>
      </c>
      <c r="G344" s="219" t="s">
        <v>425</v>
      </c>
      <c r="H344" s="220">
        <v>1</v>
      </c>
      <c r="I344" s="221"/>
      <c r="J344" s="222">
        <f>ROUND(I344*H344,2)</f>
        <v>0</v>
      </c>
      <c r="K344" s="218" t="s">
        <v>188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0.026929999999999999</v>
      </c>
      <c r="R344" s="225">
        <f>Q344*H344</f>
        <v>0.026929999999999999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189</v>
      </c>
      <c r="AT344" s="227" t="s">
        <v>184</v>
      </c>
      <c r="AU344" s="227" t="s">
        <v>80</v>
      </c>
      <c r="AY344" s="20" t="s">
        <v>182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189</v>
      </c>
      <c r="BM344" s="227" t="s">
        <v>549</v>
      </c>
    </row>
    <row r="345" s="2" customFormat="1">
      <c r="A345" s="41"/>
      <c r="B345" s="42"/>
      <c r="C345" s="43"/>
      <c r="D345" s="229" t="s">
        <v>191</v>
      </c>
      <c r="E345" s="43"/>
      <c r="F345" s="230" t="s">
        <v>550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191</v>
      </c>
      <c r="AU345" s="20" t="s">
        <v>80</v>
      </c>
    </row>
    <row r="346" s="14" customFormat="1">
      <c r="A346" s="14"/>
      <c r="B346" s="245"/>
      <c r="C346" s="246"/>
      <c r="D346" s="236" t="s">
        <v>193</v>
      </c>
      <c r="E346" s="247" t="s">
        <v>19</v>
      </c>
      <c r="F346" s="248" t="s">
        <v>551</v>
      </c>
      <c r="G346" s="246"/>
      <c r="H346" s="249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193</v>
      </c>
      <c r="AU346" s="255" t="s">
        <v>80</v>
      </c>
      <c r="AV346" s="14" t="s">
        <v>80</v>
      </c>
      <c r="AW346" s="14" t="s">
        <v>195</v>
      </c>
      <c r="AX346" s="14" t="s">
        <v>71</v>
      </c>
      <c r="AY346" s="255" t="s">
        <v>182</v>
      </c>
    </row>
    <row r="347" s="2" customFormat="1" ht="37.8" customHeight="1">
      <c r="A347" s="41"/>
      <c r="B347" s="42"/>
      <c r="C347" s="216" t="s">
        <v>552</v>
      </c>
      <c r="D347" s="216" t="s">
        <v>184</v>
      </c>
      <c r="E347" s="217" t="s">
        <v>553</v>
      </c>
      <c r="F347" s="218" t="s">
        <v>554</v>
      </c>
      <c r="G347" s="219" t="s">
        <v>425</v>
      </c>
      <c r="H347" s="220">
        <v>3</v>
      </c>
      <c r="I347" s="221"/>
      <c r="J347" s="222">
        <f>ROUND(I347*H347,2)</f>
        <v>0</v>
      </c>
      <c r="K347" s="218" t="s">
        <v>188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0.036549999999999999</v>
      </c>
      <c r="R347" s="225">
        <f>Q347*H347</f>
        <v>0.10965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189</v>
      </c>
      <c r="AT347" s="227" t="s">
        <v>184</v>
      </c>
      <c r="AU347" s="227" t="s">
        <v>80</v>
      </c>
      <c r="AY347" s="20" t="s">
        <v>182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189</v>
      </c>
      <c r="BM347" s="227" t="s">
        <v>555</v>
      </c>
    </row>
    <row r="348" s="2" customFormat="1">
      <c r="A348" s="41"/>
      <c r="B348" s="42"/>
      <c r="C348" s="43"/>
      <c r="D348" s="229" t="s">
        <v>191</v>
      </c>
      <c r="E348" s="43"/>
      <c r="F348" s="230" t="s">
        <v>556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191</v>
      </c>
      <c r="AU348" s="20" t="s">
        <v>80</v>
      </c>
    </row>
    <row r="349" s="14" customFormat="1">
      <c r="A349" s="14"/>
      <c r="B349" s="245"/>
      <c r="C349" s="246"/>
      <c r="D349" s="236" t="s">
        <v>193</v>
      </c>
      <c r="E349" s="247" t="s">
        <v>19</v>
      </c>
      <c r="F349" s="248" t="s">
        <v>557</v>
      </c>
      <c r="G349" s="246"/>
      <c r="H349" s="249">
        <v>3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193</v>
      </c>
      <c r="AU349" s="255" t="s">
        <v>80</v>
      </c>
      <c r="AV349" s="14" t="s">
        <v>80</v>
      </c>
      <c r="AW349" s="14" t="s">
        <v>195</v>
      </c>
      <c r="AX349" s="14" t="s">
        <v>71</v>
      </c>
      <c r="AY349" s="255" t="s">
        <v>182</v>
      </c>
    </row>
    <row r="350" s="2" customFormat="1" ht="37.8" customHeight="1">
      <c r="A350" s="41"/>
      <c r="B350" s="42"/>
      <c r="C350" s="216" t="s">
        <v>558</v>
      </c>
      <c r="D350" s="216" t="s">
        <v>184</v>
      </c>
      <c r="E350" s="217" t="s">
        <v>559</v>
      </c>
      <c r="F350" s="218" t="s">
        <v>560</v>
      </c>
      <c r="G350" s="219" t="s">
        <v>425</v>
      </c>
      <c r="H350" s="220">
        <v>15</v>
      </c>
      <c r="I350" s="221"/>
      <c r="J350" s="222">
        <f>ROUND(I350*H350,2)</f>
        <v>0</v>
      </c>
      <c r="K350" s="218" t="s">
        <v>188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0.04555</v>
      </c>
      <c r="R350" s="225">
        <f>Q350*H350</f>
        <v>0.68325000000000002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189</v>
      </c>
      <c r="AT350" s="227" t="s">
        <v>184</v>
      </c>
      <c r="AU350" s="227" t="s">
        <v>80</v>
      </c>
      <c r="AY350" s="20" t="s">
        <v>182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189</v>
      </c>
      <c r="BM350" s="227" t="s">
        <v>561</v>
      </c>
    </row>
    <row r="351" s="2" customFormat="1">
      <c r="A351" s="41"/>
      <c r="B351" s="42"/>
      <c r="C351" s="43"/>
      <c r="D351" s="229" t="s">
        <v>191</v>
      </c>
      <c r="E351" s="43"/>
      <c r="F351" s="230" t="s">
        <v>562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191</v>
      </c>
      <c r="AU351" s="20" t="s">
        <v>80</v>
      </c>
    </row>
    <row r="352" s="14" customFormat="1">
      <c r="A352" s="14"/>
      <c r="B352" s="245"/>
      <c r="C352" s="246"/>
      <c r="D352" s="236" t="s">
        <v>193</v>
      </c>
      <c r="E352" s="247" t="s">
        <v>19</v>
      </c>
      <c r="F352" s="248" t="s">
        <v>563</v>
      </c>
      <c r="G352" s="246"/>
      <c r="H352" s="249">
        <v>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193</v>
      </c>
      <c r="AU352" s="255" t="s">
        <v>80</v>
      </c>
      <c r="AV352" s="14" t="s">
        <v>80</v>
      </c>
      <c r="AW352" s="14" t="s">
        <v>195</v>
      </c>
      <c r="AX352" s="14" t="s">
        <v>71</v>
      </c>
      <c r="AY352" s="255" t="s">
        <v>182</v>
      </c>
    </row>
    <row r="353" s="14" customFormat="1">
      <c r="A353" s="14"/>
      <c r="B353" s="245"/>
      <c r="C353" s="246"/>
      <c r="D353" s="236" t="s">
        <v>193</v>
      </c>
      <c r="E353" s="247" t="s">
        <v>19</v>
      </c>
      <c r="F353" s="248" t="s">
        <v>564</v>
      </c>
      <c r="G353" s="246"/>
      <c r="H353" s="249">
        <v>2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193</v>
      </c>
      <c r="AU353" s="255" t="s">
        <v>80</v>
      </c>
      <c r="AV353" s="14" t="s">
        <v>80</v>
      </c>
      <c r="AW353" s="14" t="s">
        <v>195</v>
      </c>
      <c r="AX353" s="14" t="s">
        <v>71</v>
      </c>
      <c r="AY353" s="255" t="s">
        <v>182</v>
      </c>
    </row>
    <row r="354" s="14" customFormat="1">
      <c r="A354" s="14"/>
      <c r="B354" s="245"/>
      <c r="C354" s="246"/>
      <c r="D354" s="236" t="s">
        <v>193</v>
      </c>
      <c r="E354" s="247" t="s">
        <v>19</v>
      </c>
      <c r="F354" s="248" t="s">
        <v>565</v>
      </c>
      <c r="G354" s="246"/>
      <c r="H354" s="249">
        <v>4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193</v>
      </c>
      <c r="AU354" s="255" t="s">
        <v>80</v>
      </c>
      <c r="AV354" s="14" t="s">
        <v>80</v>
      </c>
      <c r="AW354" s="14" t="s">
        <v>195</v>
      </c>
      <c r="AX354" s="14" t="s">
        <v>71</v>
      </c>
      <c r="AY354" s="255" t="s">
        <v>182</v>
      </c>
    </row>
    <row r="355" s="2" customFormat="1" ht="37.8" customHeight="1">
      <c r="A355" s="41"/>
      <c r="B355" s="42"/>
      <c r="C355" s="216" t="s">
        <v>566</v>
      </c>
      <c r="D355" s="216" t="s">
        <v>184</v>
      </c>
      <c r="E355" s="217" t="s">
        <v>567</v>
      </c>
      <c r="F355" s="218" t="s">
        <v>568</v>
      </c>
      <c r="G355" s="219" t="s">
        <v>425</v>
      </c>
      <c r="H355" s="220">
        <v>7</v>
      </c>
      <c r="I355" s="221"/>
      <c r="J355" s="222">
        <f>ROUND(I355*H355,2)</f>
        <v>0</v>
      </c>
      <c r="K355" s="218" t="s">
        <v>188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0.054550000000000001</v>
      </c>
      <c r="R355" s="225">
        <f>Q355*H355</f>
        <v>0.38185000000000002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189</v>
      </c>
      <c r="AT355" s="227" t="s">
        <v>184</v>
      </c>
      <c r="AU355" s="227" t="s">
        <v>80</v>
      </c>
      <c r="AY355" s="20" t="s">
        <v>182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189</v>
      </c>
      <c r="BM355" s="227" t="s">
        <v>569</v>
      </c>
    </row>
    <row r="356" s="2" customFormat="1">
      <c r="A356" s="41"/>
      <c r="B356" s="42"/>
      <c r="C356" s="43"/>
      <c r="D356" s="229" t="s">
        <v>191</v>
      </c>
      <c r="E356" s="43"/>
      <c r="F356" s="230" t="s">
        <v>570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191</v>
      </c>
      <c r="AU356" s="20" t="s">
        <v>80</v>
      </c>
    </row>
    <row r="357" s="14" customFormat="1">
      <c r="A357" s="14"/>
      <c r="B357" s="245"/>
      <c r="C357" s="246"/>
      <c r="D357" s="236" t="s">
        <v>193</v>
      </c>
      <c r="E357" s="247" t="s">
        <v>19</v>
      </c>
      <c r="F357" s="248" t="s">
        <v>571</v>
      </c>
      <c r="G357" s="246"/>
      <c r="H357" s="249">
        <v>2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193</v>
      </c>
      <c r="AU357" s="255" t="s">
        <v>80</v>
      </c>
      <c r="AV357" s="14" t="s">
        <v>80</v>
      </c>
      <c r="AW357" s="14" t="s">
        <v>195</v>
      </c>
      <c r="AX357" s="14" t="s">
        <v>71</v>
      </c>
      <c r="AY357" s="255" t="s">
        <v>182</v>
      </c>
    </row>
    <row r="358" s="14" customFormat="1">
      <c r="A358" s="14"/>
      <c r="B358" s="245"/>
      <c r="C358" s="246"/>
      <c r="D358" s="236" t="s">
        <v>193</v>
      </c>
      <c r="E358" s="247" t="s">
        <v>19</v>
      </c>
      <c r="F358" s="248" t="s">
        <v>572</v>
      </c>
      <c r="G358" s="246"/>
      <c r="H358" s="249">
        <v>3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193</v>
      </c>
      <c r="AU358" s="255" t="s">
        <v>80</v>
      </c>
      <c r="AV358" s="14" t="s">
        <v>80</v>
      </c>
      <c r="AW358" s="14" t="s">
        <v>195</v>
      </c>
      <c r="AX358" s="14" t="s">
        <v>71</v>
      </c>
      <c r="AY358" s="255" t="s">
        <v>182</v>
      </c>
    </row>
    <row r="359" s="14" customFormat="1">
      <c r="A359" s="14"/>
      <c r="B359" s="245"/>
      <c r="C359" s="246"/>
      <c r="D359" s="236" t="s">
        <v>193</v>
      </c>
      <c r="E359" s="247" t="s">
        <v>19</v>
      </c>
      <c r="F359" s="248" t="s">
        <v>573</v>
      </c>
      <c r="G359" s="246"/>
      <c r="H359" s="249">
        <v>2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193</v>
      </c>
      <c r="AU359" s="255" t="s">
        <v>80</v>
      </c>
      <c r="AV359" s="14" t="s">
        <v>80</v>
      </c>
      <c r="AW359" s="14" t="s">
        <v>195</v>
      </c>
      <c r="AX359" s="14" t="s">
        <v>71</v>
      </c>
      <c r="AY359" s="255" t="s">
        <v>182</v>
      </c>
    </row>
    <row r="360" s="2" customFormat="1" ht="37.8" customHeight="1">
      <c r="A360" s="41"/>
      <c r="B360" s="42"/>
      <c r="C360" s="216" t="s">
        <v>574</v>
      </c>
      <c r="D360" s="216" t="s">
        <v>184</v>
      </c>
      <c r="E360" s="217" t="s">
        <v>575</v>
      </c>
      <c r="F360" s="218" t="s">
        <v>576</v>
      </c>
      <c r="G360" s="219" t="s">
        <v>425</v>
      </c>
      <c r="H360" s="220">
        <v>5</v>
      </c>
      <c r="I360" s="221"/>
      <c r="J360" s="222">
        <f>ROUND(I360*H360,2)</f>
        <v>0</v>
      </c>
      <c r="K360" s="218" t="s">
        <v>188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0.10005</v>
      </c>
      <c r="R360" s="225">
        <f>Q360*H360</f>
        <v>0.50024999999999997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189</v>
      </c>
      <c r="AT360" s="227" t="s">
        <v>184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189</v>
      </c>
      <c r="BM360" s="227" t="s">
        <v>577</v>
      </c>
    </row>
    <row r="361" s="2" customFormat="1">
      <c r="A361" s="41"/>
      <c r="B361" s="42"/>
      <c r="C361" s="43"/>
      <c r="D361" s="229" t="s">
        <v>191</v>
      </c>
      <c r="E361" s="43"/>
      <c r="F361" s="230" t="s">
        <v>578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191</v>
      </c>
      <c r="AU361" s="20" t="s">
        <v>80</v>
      </c>
    </row>
    <row r="362" s="14" customFormat="1">
      <c r="A362" s="14"/>
      <c r="B362" s="245"/>
      <c r="C362" s="246"/>
      <c r="D362" s="236" t="s">
        <v>193</v>
      </c>
      <c r="E362" s="247" t="s">
        <v>19</v>
      </c>
      <c r="F362" s="248" t="s">
        <v>579</v>
      </c>
      <c r="G362" s="246"/>
      <c r="H362" s="249">
        <v>5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193</v>
      </c>
      <c r="AU362" s="255" t="s">
        <v>80</v>
      </c>
      <c r="AV362" s="14" t="s">
        <v>80</v>
      </c>
      <c r="AW362" s="14" t="s">
        <v>195</v>
      </c>
      <c r="AX362" s="14" t="s">
        <v>71</v>
      </c>
      <c r="AY362" s="255" t="s">
        <v>182</v>
      </c>
    </row>
    <row r="363" s="2" customFormat="1" ht="24.15" customHeight="1">
      <c r="A363" s="41"/>
      <c r="B363" s="42"/>
      <c r="C363" s="216" t="s">
        <v>580</v>
      </c>
      <c r="D363" s="216" t="s">
        <v>184</v>
      </c>
      <c r="E363" s="217" t="s">
        <v>581</v>
      </c>
      <c r="F363" s="218" t="s">
        <v>582</v>
      </c>
      <c r="G363" s="219" t="s">
        <v>425</v>
      </c>
      <c r="H363" s="220">
        <v>5</v>
      </c>
      <c r="I363" s="221"/>
      <c r="J363" s="222">
        <f>ROUND(I363*H363,2)</f>
        <v>0</v>
      </c>
      <c r="K363" s="218" t="s">
        <v>19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0.014999999999999999</v>
      </c>
      <c r="R363" s="225">
        <f>Q363*H363</f>
        <v>0.074999999999999997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189</v>
      </c>
      <c r="AT363" s="227" t="s">
        <v>184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189</v>
      </c>
      <c r="BM363" s="227" t="s">
        <v>583</v>
      </c>
    </row>
    <row r="364" s="14" customFormat="1">
      <c r="A364" s="14"/>
      <c r="B364" s="245"/>
      <c r="C364" s="246"/>
      <c r="D364" s="236" t="s">
        <v>193</v>
      </c>
      <c r="E364" s="247" t="s">
        <v>19</v>
      </c>
      <c r="F364" s="248" t="s">
        <v>584</v>
      </c>
      <c r="G364" s="246"/>
      <c r="H364" s="249">
        <v>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193</v>
      </c>
      <c r="AU364" s="255" t="s">
        <v>80</v>
      </c>
      <c r="AV364" s="14" t="s">
        <v>80</v>
      </c>
      <c r="AW364" s="14" t="s">
        <v>195</v>
      </c>
      <c r="AX364" s="14" t="s">
        <v>71</v>
      </c>
      <c r="AY364" s="255" t="s">
        <v>182</v>
      </c>
    </row>
    <row r="365" s="2" customFormat="1" ht="24.15" customHeight="1">
      <c r="A365" s="41"/>
      <c r="B365" s="42"/>
      <c r="C365" s="216" t="s">
        <v>585</v>
      </c>
      <c r="D365" s="216" t="s">
        <v>184</v>
      </c>
      <c r="E365" s="217" t="s">
        <v>586</v>
      </c>
      <c r="F365" s="218" t="s">
        <v>587</v>
      </c>
      <c r="G365" s="219" t="s">
        <v>187</v>
      </c>
      <c r="H365" s="220">
        <v>1.1779999999999999</v>
      </c>
      <c r="I365" s="221"/>
      <c r="J365" s="222">
        <f>ROUND(I365*H365,2)</f>
        <v>0</v>
      </c>
      <c r="K365" s="218" t="s">
        <v>188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1.94302</v>
      </c>
      <c r="R365" s="225">
        <f>Q365*H365</f>
        <v>2.28887756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189</v>
      </c>
      <c r="AT365" s="227" t="s">
        <v>184</v>
      </c>
      <c r="AU365" s="227" t="s">
        <v>80</v>
      </c>
      <c r="AY365" s="20" t="s">
        <v>182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189</v>
      </c>
      <c r="BM365" s="227" t="s">
        <v>588</v>
      </c>
    </row>
    <row r="366" s="2" customFormat="1">
      <c r="A366" s="41"/>
      <c r="B366" s="42"/>
      <c r="C366" s="43"/>
      <c r="D366" s="229" t="s">
        <v>191</v>
      </c>
      <c r="E366" s="43"/>
      <c r="F366" s="230" t="s">
        <v>589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191</v>
      </c>
      <c r="AU366" s="20" t="s">
        <v>80</v>
      </c>
    </row>
    <row r="367" s="14" customFormat="1">
      <c r="A367" s="14"/>
      <c r="B367" s="245"/>
      <c r="C367" s="246"/>
      <c r="D367" s="236" t="s">
        <v>193</v>
      </c>
      <c r="E367" s="247" t="s">
        <v>19</v>
      </c>
      <c r="F367" s="248" t="s">
        <v>590</v>
      </c>
      <c r="G367" s="246"/>
      <c r="H367" s="249">
        <v>0.044999999999999998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193</v>
      </c>
      <c r="AU367" s="255" t="s">
        <v>80</v>
      </c>
      <c r="AV367" s="14" t="s">
        <v>80</v>
      </c>
      <c r="AW367" s="14" t="s">
        <v>195</v>
      </c>
      <c r="AX367" s="14" t="s">
        <v>71</v>
      </c>
      <c r="AY367" s="255" t="s">
        <v>182</v>
      </c>
    </row>
    <row r="368" s="14" customFormat="1">
      <c r="A368" s="14"/>
      <c r="B368" s="245"/>
      <c r="C368" s="246"/>
      <c r="D368" s="236" t="s">
        <v>193</v>
      </c>
      <c r="E368" s="247" t="s">
        <v>19</v>
      </c>
      <c r="F368" s="248" t="s">
        <v>591</v>
      </c>
      <c r="G368" s="246"/>
      <c r="H368" s="249">
        <v>1.0800000000000001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193</v>
      </c>
      <c r="AU368" s="255" t="s">
        <v>80</v>
      </c>
      <c r="AV368" s="14" t="s">
        <v>80</v>
      </c>
      <c r="AW368" s="14" t="s">
        <v>195</v>
      </c>
      <c r="AX368" s="14" t="s">
        <v>71</v>
      </c>
      <c r="AY368" s="255" t="s">
        <v>182</v>
      </c>
    </row>
    <row r="369" s="14" customFormat="1">
      <c r="A369" s="14"/>
      <c r="B369" s="245"/>
      <c r="C369" s="246"/>
      <c r="D369" s="236" t="s">
        <v>193</v>
      </c>
      <c r="E369" s="247" t="s">
        <v>19</v>
      </c>
      <c r="F369" s="248" t="s">
        <v>592</v>
      </c>
      <c r="G369" s="246"/>
      <c r="H369" s="249">
        <v>0.052499999999999998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193</v>
      </c>
      <c r="AU369" s="255" t="s">
        <v>80</v>
      </c>
      <c r="AV369" s="14" t="s">
        <v>80</v>
      </c>
      <c r="AW369" s="14" t="s">
        <v>195</v>
      </c>
      <c r="AX369" s="14" t="s">
        <v>71</v>
      </c>
      <c r="AY369" s="255" t="s">
        <v>182</v>
      </c>
    </row>
    <row r="370" s="2" customFormat="1" ht="44.25" customHeight="1">
      <c r="A370" s="41"/>
      <c r="B370" s="42"/>
      <c r="C370" s="216" t="s">
        <v>593</v>
      </c>
      <c r="D370" s="216" t="s">
        <v>184</v>
      </c>
      <c r="E370" s="217" t="s">
        <v>594</v>
      </c>
      <c r="F370" s="218" t="s">
        <v>595</v>
      </c>
      <c r="G370" s="219" t="s">
        <v>304</v>
      </c>
      <c r="H370" s="220">
        <v>27.5</v>
      </c>
      <c r="I370" s="221"/>
      <c r="J370" s="222">
        <f>ROUND(I370*H370,2)</f>
        <v>0</v>
      </c>
      <c r="K370" s="218" t="s">
        <v>188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0.027060000000000001</v>
      </c>
      <c r="R370" s="225">
        <f>Q370*H370</f>
        <v>0.74414999999999998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189</v>
      </c>
      <c r="AT370" s="227" t="s">
        <v>184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189</v>
      </c>
      <c r="BM370" s="227" t="s">
        <v>596</v>
      </c>
    </row>
    <row r="371" s="2" customFormat="1">
      <c r="A371" s="41"/>
      <c r="B371" s="42"/>
      <c r="C371" s="43"/>
      <c r="D371" s="229" t="s">
        <v>191</v>
      </c>
      <c r="E371" s="43"/>
      <c r="F371" s="230" t="s">
        <v>597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191</v>
      </c>
      <c r="AU371" s="20" t="s">
        <v>80</v>
      </c>
    </row>
    <row r="372" s="14" customFormat="1">
      <c r="A372" s="14"/>
      <c r="B372" s="245"/>
      <c r="C372" s="246"/>
      <c r="D372" s="236" t="s">
        <v>193</v>
      </c>
      <c r="E372" s="247" t="s">
        <v>19</v>
      </c>
      <c r="F372" s="248" t="s">
        <v>598</v>
      </c>
      <c r="G372" s="246"/>
      <c r="H372" s="249">
        <v>27.5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193</v>
      </c>
      <c r="AU372" s="255" t="s">
        <v>80</v>
      </c>
      <c r="AV372" s="14" t="s">
        <v>80</v>
      </c>
      <c r="AW372" s="14" t="s">
        <v>195</v>
      </c>
      <c r="AX372" s="14" t="s">
        <v>71</v>
      </c>
      <c r="AY372" s="255" t="s">
        <v>182</v>
      </c>
    </row>
    <row r="373" s="2" customFormat="1" ht="44.25" customHeight="1">
      <c r="A373" s="41"/>
      <c r="B373" s="42"/>
      <c r="C373" s="216" t="s">
        <v>599</v>
      </c>
      <c r="D373" s="216" t="s">
        <v>184</v>
      </c>
      <c r="E373" s="217" t="s">
        <v>600</v>
      </c>
      <c r="F373" s="218" t="s">
        <v>601</v>
      </c>
      <c r="G373" s="219" t="s">
        <v>304</v>
      </c>
      <c r="H373" s="220">
        <v>1.25</v>
      </c>
      <c r="I373" s="221"/>
      <c r="J373" s="222">
        <f>ROUND(I373*H373,2)</f>
        <v>0</v>
      </c>
      <c r="K373" s="218" t="s">
        <v>188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0.03773</v>
      </c>
      <c r="R373" s="225">
        <f>Q373*H373</f>
        <v>0.047162499999999996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189</v>
      </c>
      <c r="AT373" s="227" t="s">
        <v>184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189</v>
      </c>
      <c r="BM373" s="227" t="s">
        <v>602</v>
      </c>
    </row>
    <row r="374" s="2" customFormat="1">
      <c r="A374" s="41"/>
      <c r="B374" s="42"/>
      <c r="C374" s="43"/>
      <c r="D374" s="229" t="s">
        <v>191</v>
      </c>
      <c r="E374" s="43"/>
      <c r="F374" s="230" t="s">
        <v>603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191</v>
      </c>
      <c r="AU374" s="20" t="s">
        <v>80</v>
      </c>
    </row>
    <row r="375" s="14" customFormat="1">
      <c r="A375" s="14"/>
      <c r="B375" s="245"/>
      <c r="C375" s="246"/>
      <c r="D375" s="236" t="s">
        <v>193</v>
      </c>
      <c r="E375" s="247" t="s">
        <v>19</v>
      </c>
      <c r="F375" s="248" t="s">
        <v>604</v>
      </c>
      <c r="G375" s="246"/>
      <c r="H375" s="249">
        <v>1.25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193</v>
      </c>
      <c r="AU375" s="255" t="s">
        <v>80</v>
      </c>
      <c r="AV375" s="14" t="s">
        <v>80</v>
      </c>
      <c r="AW375" s="14" t="s">
        <v>195</v>
      </c>
      <c r="AX375" s="14" t="s">
        <v>71</v>
      </c>
      <c r="AY375" s="255" t="s">
        <v>182</v>
      </c>
    </row>
    <row r="376" s="2" customFormat="1" ht="37.8" customHeight="1">
      <c r="A376" s="41"/>
      <c r="B376" s="42"/>
      <c r="C376" s="216" t="s">
        <v>605</v>
      </c>
      <c r="D376" s="216" t="s">
        <v>184</v>
      </c>
      <c r="E376" s="217" t="s">
        <v>606</v>
      </c>
      <c r="F376" s="218" t="s">
        <v>607</v>
      </c>
      <c r="G376" s="219" t="s">
        <v>283</v>
      </c>
      <c r="H376" s="220">
        <v>2.214</v>
      </c>
      <c r="I376" s="221"/>
      <c r="J376" s="222">
        <f>ROUND(I376*H376,2)</f>
        <v>0</v>
      </c>
      <c r="K376" s="218" t="s">
        <v>188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0.0098399999999999998</v>
      </c>
      <c r="R376" s="225">
        <f>Q376*H376</f>
        <v>0.021785759999999998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189</v>
      </c>
      <c r="AT376" s="227" t="s">
        <v>184</v>
      </c>
      <c r="AU376" s="227" t="s">
        <v>80</v>
      </c>
      <c r="AY376" s="20" t="s">
        <v>182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189</v>
      </c>
      <c r="BM376" s="227" t="s">
        <v>608</v>
      </c>
    </row>
    <row r="377" s="2" customFormat="1">
      <c r="A377" s="41"/>
      <c r="B377" s="42"/>
      <c r="C377" s="43"/>
      <c r="D377" s="229" t="s">
        <v>191</v>
      </c>
      <c r="E377" s="43"/>
      <c r="F377" s="230" t="s">
        <v>609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191</v>
      </c>
      <c r="AU377" s="20" t="s">
        <v>80</v>
      </c>
    </row>
    <row r="378" s="14" customFormat="1">
      <c r="A378" s="14"/>
      <c r="B378" s="245"/>
      <c r="C378" s="246"/>
      <c r="D378" s="236" t="s">
        <v>193</v>
      </c>
      <c r="E378" s="247" t="s">
        <v>19</v>
      </c>
      <c r="F378" s="248" t="s">
        <v>610</v>
      </c>
      <c r="G378" s="246"/>
      <c r="H378" s="249">
        <v>2.2139999999999995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193</v>
      </c>
      <c r="AU378" s="255" t="s">
        <v>80</v>
      </c>
      <c r="AV378" s="14" t="s">
        <v>80</v>
      </c>
      <c r="AW378" s="14" t="s">
        <v>195</v>
      </c>
      <c r="AX378" s="14" t="s">
        <v>71</v>
      </c>
      <c r="AY378" s="255" t="s">
        <v>182</v>
      </c>
    </row>
    <row r="379" s="2" customFormat="1" ht="37.8" customHeight="1">
      <c r="A379" s="41"/>
      <c r="B379" s="42"/>
      <c r="C379" s="216" t="s">
        <v>611</v>
      </c>
      <c r="D379" s="216" t="s">
        <v>184</v>
      </c>
      <c r="E379" s="217" t="s">
        <v>612</v>
      </c>
      <c r="F379" s="218" t="s">
        <v>613</v>
      </c>
      <c r="G379" s="219" t="s">
        <v>283</v>
      </c>
      <c r="H379" s="220">
        <v>2.214</v>
      </c>
      <c r="I379" s="221"/>
      <c r="J379" s="222">
        <f>ROUND(I379*H379,2)</f>
        <v>0</v>
      </c>
      <c r="K379" s="218" t="s">
        <v>188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189</v>
      </c>
      <c r="AT379" s="227" t="s">
        <v>184</v>
      </c>
      <c r="AU379" s="227" t="s">
        <v>80</v>
      </c>
      <c r="AY379" s="20" t="s">
        <v>182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189</v>
      </c>
      <c r="BM379" s="227" t="s">
        <v>614</v>
      </c>
    </row>
    <row r="380" s="2" customFormat="1">
      <c r="A380" s="41"/>
      <c r="B380" s="42"/>
      <c r="C380" s="43"/>
      <c r="D380" s="229" t="s">
        <v>191</v>
      </c>
      <c r="E380" s="43"/>
      <c r="F380" s="230" t="s">
        <v>615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191</v>
      </c>
      <c r="AU380" s="20" t="s">
        <v>80</v>
      </c>
    </row>
    <row r="381" s="2" customFormat="1" ht="37.8" customHeight="1">
      <c r="A381" s="41"/>
      <c r="B381" s="42"/>
      <c r="C381" s="216" t="s">
        <v>616</v>
      </c>
      <c r="D381" s="216" t="s">
        <v>184</v>
      </c>
      <c r="E381" s="217" t="s">
        <v>617</v>
      </c>
      <c r="F381" s="218" t="s">
        <v>618</v>
      </c>
      <c r="G381" s="219" t="s">
        <v>256</v>
      </c>
      <c r="H381" s="220">
        <v>0.38400000000000001</v>
      </c>
      <c r="I381" s="221"/>
      <c r="J381" s="222">
        <f>ROUND(I381*H381,2)</f>
        <v>0</v>
      </c>
      <c r="K381" s="218" t="s">
        <v>188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0.019539999999999998</v>
      </c>
      <c r="R381" s="225">
        <f>Q381*H381</f>
        <v>0.0075033599999999997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189</v>
      </c>
      <c r="AT381" s="227" t="s">
        <v>184</v>
      </c>
      <c r="AU381" s="227" t="s">
        <v>80</v>
      </c>
      <c r="AY381" s="20" t="s">
        <v>182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189</v>
      </c>
      <c r="BM381" s="227" t="s">
        <v>619</v>
      </c>
    </row>
    <row r="382" s="2" customFormat="1">
      <c r="A382" s="41"/>
      <c r="B382" s="42"/>
      <c r="C382" s="43"/>
      <c r="D382" s="229" t="s">
        <v>191</v>
      </c>
      <c r="E382" s="43"/>
      <c r="F382" s="230" t="s">
        <v>620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191</v>
      </c>
      <c r="AU382" s="20" t="s">
        <v>80</v>
      </c>
    </row>
    <row r="383" s="13" customFormat="1">
      <c r="A383" s="13"/>
      <c r="B383" s="234"/>
      <c r="C383" s="235"/>
      <c r="D383" s="236" t="s">
        <v>193</v>
      </c>
      <c r="E383" s="237" t="s">
        <v>19</v>
      </c>
      <c r="F383" s="238" t="s">
        <v>621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193</v>
      </c>
      <c r="AU383" s="244" t="s">
        <v>80</v>
      </c>
      <c r="AV383" s="13" t="s">
        <v>78</v>
      </c>
      <c r="AW383" s="13" t="s">
        <v>195</v>
      </c>
      <c r="AX383" s="13" t="s">
        <v>71</v>
      </c>
      <c r="AY383" s="244" t="s">
        <v>182</v>
      </c>
    </row>
    <row r="384" s="14" customFormat="1">
      <c r="A384" s="14"/>
      <c r="B384" s="245"/>
      <c r="C384" s="246"/>
      <c r="D384" s="236" t="s">
        <v>193</v>
      </c>
      <c r="E384" s="247" t="s">
        <v>19</v>
      </c>
      <c r="F384" s="248" t="s">
        <v>622</v>
      </c>
      <c r="G384" s="246"/>
      <c r="H384" s="249">
        <v>0.19800000000000001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193</v>
      </c>
      <c r="AU384" s="255" t="s">
        <v>80</v>
      </c>
      <c r="AV384" s="14" t="s">
        <v>80</v>
      </c>
      <c r="AW384" s="14" t="s">
        <v>195</v>
      </c>
      <c r="AX384" s="14" t="s">
        <v>71</v>
      </c>
      <c r="AY384" s="255" t="s">
        <v>182</v>
      </c>
    </row>
    <row r="385" s="14" customFormat="1">
      <c r="A385" s="14"/>
      <c r="B385" s="245"/>
      <c r="C385" s="246"/>
      <c r="D385" s="236" t="s">
        <v>193</v>
      </c>
      <c r="E385" s="247" t="s">
        <v>19</v>
      </c>
      <c r="F385" s="248" t="s">
        <v>623</v>
      </c>
      <c r="G385" s="246"/>
      <c r="H385" s="249">
        <v>0.039600000000000003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193</v>
      </c>
      <c r="AU385" s="255" t="s">
        <v>80</v>
      </c>
      <c r="AV385" s="14" t="s">
        <v>80</v>
      </c>
      <c r="AW385" s="14" t="s">
        <v>195</v>
      </c>
      <c r="AX385" s="14" t="s">
        <v>71</v>
      </c>
      <c r="AY385" s="255" t="s">
        <v>182</v>
      </c>
    </row>
    <row r="386" s="14" customFormat="1">
      <c r="A386" s="14"/>
      <c r="B386" s="245"/>
      <c r="C386" s="246"/>
      <c r="D386" s="236" t="s">
        <v>193</v>
      </c>
      <c r="E386" s="247" t="s">
        <v>19</v>
      </c>
      <c r="F386" s="248" t="s">
        <v>624</v>
      </c>
      <c r="G386" s="246"/>
      <c r="H386" s="249">
        <v>0.047700000000000006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193</v>
      </c>
      <c r="AU386" s="255" t="s">
        <v>80</v>
      </c>
      <c r="AV386" s="14" t="s">
        <v>80</v>
      </c>
      <c r="AW386" s="14" t="s">
        <v>195</v>
      </c>
      <c r="AX386" s="14" t="s">
        <v>71</v>
      </c>
      <c r="AY386" s="255" t="s">
        <v>182</v>
      </c>
    </row>
    <row r="387" s="14" customFormat="1">
      <c r="A387" s="14"/>
      <c r="B387" s="245"/>
      <c r="C387" s="246"/>
      <c r="D387" s="236" t="s">
        <v>193</v>
      </c>
      <c r="E387" s="247" t="s">
        <v>19</v>
      </c>
      <c r="F387" s="248" t="s">
        <v>625</v>
      </c>
      <c r="G387" s="246"/>
      <c r="H387" s="249">
        <v>0.0071999999999999998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193</v>
      </c>
      <c r="AU387" s="255" t="s">
        <v>80</v>
      </c>
      <c r="AV387" s="14" t="s">
        <v>80</v>
      </c>
      <c r="AW387" s="14" t="s">
        <v>195</v>
      </c>
      <c r="AX387" s="14" t="s">
        <v>71</v>
      </c>
      <c r="AY387" s="255" t="s">
        <v>182</v>
      </c>
    </row>
    <row r="388" s="14" customFormat="1">
      <c r="A388" s="14"/>
      <c r="B388" s="245"/>
      <c r="C388" s="246"/>
      <c r="D388" s="236" t="s">
        <v>193</v>
      </c>
      <c r="E388" s="247" t="s">
        <v>19</v>
      </c>
      <c r="F388" s="248" t="s">
        <v>626</v>
      </c>
      <c r="G388" s="246"/>
      <c r="H388" s="249">
        <v>0.016200000000000003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193</v>
      </c>
      <c r="AU388" s="255" t="s">
        <v>80</v>
      </c>
      <c r="AV388" s="14" t="s">
        <v>80</v>
      </c>
      <c r="AW388" s="14" t="s">
        <v>195</v>
      </c>
      <c r="AX388" s="14" t="s">
        <v>71</v>
      </c>
      <c r="AY388" s="255" t="s">
        <v>182</v>
      </c>
    </row>
    <row r="389" s="14" customFormat="1">
      <c r="A389" s="14"/>
      <c r="B389" s="245"/>
      <c r="C389" s="246"/>
      <c r="D389" s="236" t="s">
        <v>193</v>
      </c>
      <c r="E389" s="247" t="s">
        <v>19</v>
      </c>
      <c r="F389" s="248" t="s">
        <v>627</v>
      </c>
      <c r="G389" s="246"/>
      <c r="H389" s="249">
        <v>0.016959999999999999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193</v>
      </c>
      <c r="AU389" s="255" t="s">
        <v>80</v>
      </c>
      <c r="AV389" s="14" t="s">
        <v>80</v>
      </c>
      <c r="AW389" s="14" t="s">
        <v>195</v>
      </c>
      <c r="AX389" s="14" t="s">
        <v>71</v>
      </c>
      <c r="AY389" s="255" t="s">
        <v>182</v>
      </c>
    </row>
    <row r="390" s="14" customFormat="1">
      <c r="A390" s="14"/>
      <c r="B390" s="245"/>
      <c r="C390" s="246"/>
      <c r="D390" s="236" t="s">
        <v>193</v>
      </c>
      <c r="E390" s="247" t="s">
        <v>19</v>
      </c>
      <c r="F390" s="248" t="s">
        <v>628</v>
      </c>
      <c r="G390" s="246"/>
      <c r="H390" s="249">
        <v>0.058319999999999997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193</v>
      </c>
      <c r="AU390" s="255" t="s">
        <v>80</v>
      </c>
      <c r="AV390" s="14" t="s">
        <v>80</v>
      </c>
      <c r="AW390" s="14" t="s">
        <v>195</v>
      </c>
      <c r="AX390" s="14" t="s">
        <v>71</v>
      </c>
      <c r="AY390" s="255" t="s">
        <v>182</v>
      </c>
    </row>
    <row r="391" s="2" customFormat="1" ht="21.75" customHeight="1">
      <c r="A391" s="41"/>
      <c r="B391" s="42"/>
      <c r="C391" s="278" t="s">
        <v>629</v>
      </c>
      <c r="D391" s="278" t="s">
        <v>296</v>
      </c>
      <c r="E391" s="279" t="s">
        <v>630</v>
      </c>
      <c r="F391" s="280" t="s">
        <v>631</v>
      </c>
      <c r="G391" s="281" t="s">
        <v>256</v>
      </c>
      <c r="H391" s="282">
        <v>0.28399999999999997</v>
      </c>
      <c r="I391" s="283"/>
      <c r="J391" s="284">
        <f>ROUND(I391*H391,2)</f>
        <v>0</v>
      </c>
      <c r="K391" s="280" t="s">
        <v>188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1</v>
      </c>
      <c r="R391" s="225">
        <f>Q391*H391</f>
        <v>0.28399999999999997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253</v>
      </c>
      <c r="AT391" s="227" t="s">
        <v>296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189</v>
      </c>
      <c r="BM391" s="227" t="s">
        <v>632</v>
      </c>
    </row>
    <row r="392" s="14" customFormat="1">
      <c r="A392" s="14"/>
      <c r="B392" s="245"/>
      <c r="C392" s="246"/>
      <c r="D392" s="236" t="s">
        <v>193</v>
      </c>
      <c r="E392" s="247" t="s">
        <v>19</v>
      </c>
      <c r="F392" s="248" t="s">
        <v>633</v>
      </c>
      <c r="G392" s="246"/>
      <c r="H392" s="249">
        <v>0.26100000000000001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193</v>
      </c>
      <c r="AU392" s="255" t="s">
        <v>80</v>
      </c>
      <c r="AV392" s="14" t="s">
        <v>80</v>
      </c>
      <c r="AW392" s="14" t="s">
        <v>195</v>
      </c>
      <c r="AX392" s="14" t="s">
        <v>71</v>
      </c>
      <c r="AY392" s="255" t="s">
        <v>182</v>
      </c>
    </row>
    <row r="393" s="14" customFormat="1">
      <c r="A393" s="14"/>
      <c r="B393" s="245"/>
      <c r="C393" s="246"/>
      <c r="D393" s="236" t="s">
        <v>193</v>
      </c>
      <c r="E393" s="246"/>
      <c r="F393" s="248" t="s">
        <v>634</v>
      </c>
      <c r="G393" s="246"/>
      <c r="H393" s="249">
        <v>0.28399999999999997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193</v>
      </c>
      <c r="AU393" s="255" t="s">
        <v>80</v>
      </c>
      <c r="AV393" s="14" t="s">
        <v>80</v>
      </c>
      <c r="AW393" s="14" t="s">
        <v>4</v>
      </c>
      <c r="AX393" s="14" t="s">
        <v>78</v>
      </c>
      <c r="AY393" s="255" t="s">
        <v>182</v>
      </c>
    </row>
    <row r="394" s="2" customFormat="1" ht="21.75" customHeight="1">
      <c r="A394" s="41"/>
      <c r="B394" s="42"/>
      <c r="C394" s="278" t="s">
        <v>635</v>
      </c>
      <c r="D394" s="278" t="s">
        <v>296</v>
      </c>
      <c r="E394" s="279" t="s">
        <v>636</v>
      </c>
      <c r="F394" s="280" t="s">
        <v>637</v>
      </c>
      <c r="G394" s="281" t="s">
        <v>256</v>
      </c>
      <c r="H394" s="282">
        <v>0.063</v>
      </c>
      <c r="I394" s="283"/>
      <c r="J394" s="284">
        <f>ROUND(I394*H394,2)</f>
        <v>0</v>
      </c>
      <c r="K394" s="280" t="s">
        <v>188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1</v>
      </c>
      <c r="R394" s="225">
        <f>Q394*H394</f>
        <v>0.063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253</v>
      </c>
      <c r="AT394" s="227" t="s">
        <v>296</v>
      </c>
      <c r="AU394" s="227" t="s">
        <v>80</v>
      </c>
      <c r="AY394" s="20" t="s">
        <v>182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189</v>
      </c>
      <c r="BM394" s="227" t="s">
        <v>638</v>
      </c>
    </row>
    <row r="395" s="14" customFormat="1">
      <c r="A395" s="14"/>
      <c r="B395" s="245"/>
      <c r="C395" s="246"/>
      <c r="D395" s="236" t="s">
        <v>193</v>
      </c>
      <c r="E395" s="247" t="s">
        <v>19</v>
      </c>
      <c r="F395" s="248" t="s">
        <v>639</v>
      </c>
      <c r="G395" s="246"/>
      <c r="H395" s="249">
        <v>0.058319999999999997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193</v>
      </c>
      <c r="AU395" s="255" t="s">
        <v>80</v>
      </c>
      <c r="AV395" s="14" t="s">
        <v>80</v>
      </c>
      <c r="AW395" s="14" t="s">
        <v>195</v>
      </c>
      <c r="AX395" s="14" t="s">
        <v>71</v>
      </c>
      <c r="AY395" s="255" t="s">
        <v>182</v>
      </c>
    </row>
    <row r="396" s="14" customFormat="1">
      <c r="A396" s="14"/>
      <c r="B396" s="245"/>
      <c r="C396" s="246"/>
      <c r="D396" s="236" t="s">
        <v>193</v>
      </c>
      <c r="E396" s="246"/>
      <c r="F396" s="248" t="s">
        <v>640</v>
      </c>
      <c r="G396" s="246"/>
      <c r="H396" s="249">
        <v>0.063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193</v>
      </c>
      <c r="AU396" s="255" t="s">
        <v>80</v>
      </c>
      <c r="AV396" s="14" t="s">
        <v>80</v>
      </c>
      <c r="AW396" s="14" t="s">
        <v>4</v>
      </c>
      <c r="AX396" s="14" t="s">
        <v>78</v>
      </c>
      <c r="AY396" s="255" t="s">
        <v>182</v>
      </c>
    </row>
    <row r="397" s="2" customFormat="1" ht="21.75" customHeight="1">
      <c r="A397" s="41"/>
      <c r="B397" s="42"/>
      <c r="C397" s="278" t="s">
        <v>641</v>
      </c>
      <c r="D397" s="278" t="s">
        <v>296</v>
      </c>
      <c r="E397" s="279" t="s">
        <v>642</v>
      </c>
      <c r="F397" s="280" t="s">
        <v>643</v>
      </c>
      <c r="G397" s="281" t="s">
        <v>256</v>
      </c>
      <c r="H397" s="282">
        <v>0.070999999999999994</v>
      </c>
      <c r="I397" s="283"/>
      <c r="J397" s="284">
        <f>ROUND(I397*H397,2)</f>
        <v>0</v>
      </c>
      <c r="K397" s="280" t="s">
        <v>188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1</v>
      </c>
      <c r="R397" s="225">
        <f>Q397*H397</f>
        <v>0.070999999999999994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189</v>
      </c>
      <c r="BM397" s="227" t="s">
        <v>644</v>
      </c>
    </row>
    <row r="398" s="14" customFormat="1">
      <c r="A398" s="14"/>
      <c r="B398" s="245"/>
      <c r="C398" s="246"/>
      <c r="D398" s="236" t="s">
        <v>193</v>
      </c>
      <c r="E398" s="246"/>
      <c r="F398" s="248" t="s">
        <v>645</v>
      </c>
      <c r="G398" s="246"/>
      <c r="H398" s="249">
        <v>0.070999999999999994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193</v>
      </c>
      <c r="AU398" s="255" t="s">
        <v>80</v>
      </c>
      <c r="AV398" s="14" t="s">
        <v>80</v>
      </c>
      <c r="AW398" s="14" t="s">
        <v>4</v>
      </c>
      <c r="AX398" s="14" t="s">
        <v>78</v>
      </c>
      <c r="AY398" s="255" t="s">
        <v>182</v>
      </c>
    </row>
    <row r="399" s="2" customFormat="1" ht="24.15" customHeight="1">
      <c r="A399" s="41"/>
      <c r="B399" s="42"/>
      <c r="C399" s="216" t="s">
        <v>646</v>
      </c>
      <c r="D399" s="216" t="s">
        <v>184</v>
      </c>
      <c r="E399" s="217" t="s">
        <v>647</v>
      </c>
      <c r="F399" s="218" t="s">
        <v>648</v>
      </c>
      <c r="G399" s="219" t="s">
        <v>256</v>
      </c>
      <c r="H399" s="220">
        <v>0.22700000000000001</v>
      </c>
      <c r="I399" s="221"/>
      <c r="J399" s="222">
        <f>ROUND(I399*H399,2)</f>
        <v>0</v>
      </c>
      <c r="K399" s="218" t="s">
        <v>188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1.0900000000000001</v>
      </c>
      <c r="R399" s="225">
        <f>Q399*H399</f>
        <v>0.24743000000000004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189</v>
      </c>
      <c r="AT399" s="227" t="s">
        <v>184</v>
      </c>
      <c r="AU399" s="227" t="s">
        <v>80</v>
      </c>
      <c r="AY399" s="20" t="s">
        <v>182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189</v>
      </c>
      <c r="BM399" s="227" t="s">
        <v>649</v>
      </c>
    </row>
    <row r="400" s="2" customFormat="1">
      <c r="A400" s="41"/>
      <c r="B400" s="42"/>
      <c r="C400" s="43"/>
      <c r="D400" s="229" t="s">
        <v>191</v>
      </c>
      <c r="E400" s="43"/>
      <c r="F400" s="230" t="s">
        <v>650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191</v>
      </c>
      <c r="AU400" s="20" t="s">
        <v>80</v>
      </c>
    </row>
    <row r="401" s="13" customFormat="1">
      <c r="A401" s="13"/>
      <c r="B401" s="234"/>
      <c r="C401" s="235"/>
      <c r="D401" s="236" t="s">
        <v>193</v>
      </c>
      <c r="E401" s="237" t="s">
        <v>19</v>
      </c>
      <c r="F401" s="238" t="s">
        <v>651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193</v>
      </c>
      <c r="AU401" s="244" t="s">
        <v>80</v>
      </c>
      <c r="AV401" s="13" t="s">
        <v>78</v>
      </c>
      <c r="AW401" s="13" t="s">
        <v>195</v>
      </c>
      <c r="AX401" s="13" t="s">
        <v>71</v>
      </c>
      <c r="AY401" s="244" t="s">
        <v>182</v>
      </c>
    </row>
    <row r="402" s="14" customFormat="1">
      <c r="A402" s="14"/>
      <c r="B402" s="245"/>
      <c r="C402" s="246"/>
      <c r="D402" s="236" t="s">
        <v>193</v>
      </c>
      <c r="E402" s="247" t="s">
        <v>19</v>
      </c>
      <c r="F402" s="248" t="s">
        <v>652</v>
      </c>
      <c r="G402" s="246"/>
      <c r="H402" s="249">
        <v>0.039600000000000003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193</v>
      </c>
      <c r="AU402" s="255" t="s">
        <v>80</v>
      </c>
      <c r="AV402" s="14" t="s">
        <v>80</v>
      </c>
      <c r="AW402" s="14" t="s">
        <v>195</v>
      </c>
      <c r="AX402" s="14" t="s">
        <v>71</v>
      </c>
      <c r="AY402" s="255" t="s">
        <v>182</v>
      </c>
    </row>
    <row r="403" s="14" customFormat="1">
      <c r="A403" s="14"/>
      <c r="B403" s="245"/>
      <c r="C403" s="246"/>
      <c r="D403" s="236" t="s">
        <v>193</v>
      </c>
      <c r="E403" s="247" t="s">
        <v>19</v>
      </c>
      <c r="F403" s="248" t="s">
        <v>653</v>
      </c>
      <c r="G403" s="246"/>
      <c r="H403" s="249">
        <v>0.0071999999999999998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193</v>
      </c>
      <c r="AU403" s="255" t="s">
        <v>80</v>
      </c>
      <c r="AV403" s="14" t="s">
        <v>80</v>
      </c>
      <c r="AW403" s="14" t="s">
        <v>195</v>
      </c>
      <c r="AX403" s="14" t="s">
        <v>71</v>
      </c>
      <c r="AY403" s="255" t="s">
        <v>182</v>
      </c>
    </row>
    <row r="404" s="14" customFormat="1">
      <c r="A404" s="14"/>
      <c r="B404" s="245"/>
      <c r="C404" s="246"/>
      <c r="D404" s="236" t="s">
        <v>193</v>
      </c>
      <c r="E404" s="247" t="s">
        <v>19</v>
      </c>
      <c r="F404" s="248" t="s">
        <v>654</v>
      </c>
      <c r="G404" s="246"/>
      <c r="H404" s="249">
        <v>0.043200000000000002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193</v>
      </c>
      <c r="AU404" s="255" t="s">
        <v>80</v>
      </c>
      <c r="AV404" s="14" t="s">
        <v>80</v>
      </c>
      <c r="AW404" s="14" t="s">
        <v>195</v>
      </c>
      <c r="AX404" s="14" t="s">
        <v>71</v>
      </c>
      <c r="AY404" s="255" t="s">
        <v>182</v>
      </c>
    </row>
    <row r="405" s="14" customFormat="1">
      <c r="A405" s="14"/>
      <c r="B405" s="245"/>
      <c r="C405" s="246"/>
      <c r="D405" s="236" t="s">
        <v>193</v>
      </c>
      <c r="E405" s="247" t="s">
        <v>19</v>
      </c>
      <c r="F405" s="248" t="s">
        <v>655</v>
      </c>
      <c r="G405" s="246"/>
      <c r="H405" s="249">
        <v>0.0089099999999999995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193</v>
      </c>
      <c r="AU405" s="255" t="s">
        <v>80</v>
      </c>
      <c r="AV405" s="14" t="s">
        <v>80</v>
      </c>
      <c r="AW405" s="14" t="s">
        <v>195</v>
      </c>
      <c r="AX405" s="14" t="s">
        <v>71</v>
      </c>
      <c r="AY405" s="255" t="s">
        <v>182</v>
      </c>
    </row>
    <row r="406" s="14" customFormat="1">
      <c r="A406" s="14"/>
      <c r="B406" s="245"/>
      <c r="C406" s="246"/>
      <c r="D406" s="236" t="s">
        <v>193</v>
      </c>
      <c r="E406" s="247" t="s">
        <v>19</v>
      </c>
      <c r="F406" s="248" t="s">
        <v>656</v>
      </c>
      <c r="G406" s="246"/>
      <c r="H406" s="249">
        <v>0.042525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193</v>
      </c>
      <c r="AU406" s="255" t="s">
        <v>80</v>
      </c>
      <c r="AV406" s="14" t="s">
        <v>80</v>
      </c>
      <c r="AW406" s="14" t="s">
        <v>195</v>
      </c>
      <c r="AX406" s="14" t="s">
        <v>71</v>
      </c>
      <c r="AY406" s="255" t="s">
        <v>182</v>
      </c>
    </row>
    <row r="407" s="14" customFormat="1">
      <c r="A407" s="14"/>
      <c r="B407" s="245"/>
      <c r="C407" s="246"/>
      <c r="D407" s="236" t="s">
        <v>193</v>
      </c>
      <c r="E407" s="247" t="s">
        <v>19</v>
      </c>
      <c r="F407" s="248" t="s">
        <v>657</v>
      </c>
      <c r="G407" s="246"/>
      <c r="H407" s="249">
        <v>0.085387500000000005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193</v>
      </c>
      <c r="AU407" s="255" t="s">
        <v>80</v>
      </c>
      <c r="AV407" s="14" t="s">
        <v>80</v>
      </c>
      <c r="AW407" s="14" t="s">
        <v>195</v>
      </c>
      <c r="AX407" s="14" t="s">
        <v>71</v>
      </c>
      <c r="AY407" s="255" t="s">
        <v>182</v>
      </c>
    </row>
    <row r="408" s="2" customFormat="1" ht="33" customHeight="1">
      <c r="A408" s="41"/>
      <c r="B408" s="42"/>
      <c r="C408" s="216" t="s">
        <v>658</v>
      </c>
      <c r="D408" s="216" t="s">
        <v>184</v>
      </c>
      <c r="E408" s="217" t="s">
        <v>659</v>
      </c>
      <c r="F408" s="218" t="s">
        <v>660</v>
      </c>
      <c r="G408" s="219" t="s">
        <v>256</v>
      </c>
      <c r="H408" s="220">
        <v>0.376</v>
      </c>
      <c r="I408" s="221"/>
      <c r="J408" s="222">
        <f>ROUND(I408*H408,2)</f>
        <v>0</v>
      </c>
      <c r="K408" s="218" t="s">
        <v>188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1.0900000000000001</v>
      </c>
      <c r="R408" s="225">
        <f>Q408*H408</f>
        <v>0.40984000000000004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189</v>
      </c>
      <c r="AT408" s="227" t="s">
        <v>184</v>
      </c>
      <c r="AU408" s="227" t="s">
        <v>80</v>
      </c>
      <c r="AY408" s="20" t="s">
        <v>182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189</v>
      </c>
      <c r="BM408" s="227" t="s">
        <v>661</v>
      </c>
    </row>
    <row r="409" s="2" customFormat="1">
      <c r="A409" s="41"/>
      <c r="B409" s="42"/>
      <c r="C409" s="43"/>
      <c r="D409" s="229" t="s">
        <v>191</v>
      </c>
      <c r="E409" s="43"/>
      <c r="F409" s="230" t="s">
        <v>662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191</v>
      </c>
      <c r="AU409" s="20" t="s">
        <v>80</v>
      </c>
    </row>
    <row r="410" s="14" customFormat="1">
      <c r="A410" s="14"/>
      <c r="B410" s="245"/>
      <c r="C410" s="246"/>
      <c r="D410" s="236" t="s">
        <v>193</v>
      </c>
      <c r="E410" s="247" t="s">
        <v>19</v>
      </c>
      <c r="F410" s="248" t="s">
        <v>663</v>
      </c>
      <c r="G410" s="246"/>
      <c r="H410" s="249">
        <v>0.37590000000000001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193</v>
      </c>
      <c r="AU410" s="255" t="s">
        <v>80</v>
      </c>
      <c r="AV410" s="14" t="s">
        <v>80</v>
      </c>
      <c r="AW410" s="14" t="s">
        <v>195</v>
      </c>
      <c r="AX410" s="14" t="s">
        <v>71</v>
      </c>
      <c r="AY410" s="255" t="s">
        <v>182</v>
      </c>
    </row>
    <row r="411" s="2" customFormat="1" ht="33" customHeight="1">
      <c r="A411" s="41"/>
      <c r="B411" s="42"/>
      <c r="C411" s="216" t="s">
        <v>664</v>
      </c>
      <c r="D411" s="216" t="s">
        <v>184</v>
      </c>
      <c r="E411" s="217" t="s">
        <v>665</v>
      </c>
      <c r="F411" s="218" t="s">
        <v>666</v>
      </c>
      <c r="G411" s="219" t="s">
        <v>304</v>
      </c>
      <c r="H411" s="220">
        <v>4</v>
      </c>
      <c r="I411" s="221"/>
      <c r="J411" s="222">
        <f>ROUND(I411*H411,2)</f>
        <v>0</v>
      </c>
      <c r="K411" s="218" t="s">
        <v>188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0.00019000000000000001</v>
      </c>
      <c r="R411" s="225">
        <f>Q411*H411</f>
        <v>0.00076000000000000004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189</v>
      </c>
      <c r="AT411" s="227" t="s">
        <v>184</v>
      </c>
      <c r="AU411" s="227" t="s">
        <v>80</v>
      </c>
      <c r="AY411" s="20" t="s">
        <v>182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189</v>
      </c>
      <c r="BM411" s="227" t="s">
        <v>667</v>
      </c>
    </row>
    <row r="412" s="2" customFormat="1">
      <c r="A412" s="41"/>
      <c r="B412" s="42"/>
      <c r="C412" s="43"/>
      <c r="D412" s="229" t="s">
        <v>191</v>
      </c>
      <c r="E412" s="43"/>
      <c r="F412" s="230" t="s">
        <v>668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191</v>
      </c>
      <c r="AU412" s="20" t="s">
        <v>80</v>
      </c>
    </row>
    <row r="413" s="14" customFormat="1">
      <c r="A413" s="14"/>
      <c r="B413" s="245"/>
      <c r="C413" s="246"/>
      <c r="D413" s="236" t="s">
        <v>193</v>
      </c>
      <c r="E413" s="247" t="s">
        <v>19</v>
      </c>
      <c r="F413" s="248" t="s">
        <v>669</v>
      </c>
      <c r="G413" s="246"/>
      <c r="H413" s="249">
        <v>4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193</v>
      </c>
      <c r="AU413" s="255" t="s">
        <v>80</v>
      </c>
      <c r="AV413" s="14" t="s">
        <v>80</v>
      </c>
      <c r="AW413" s="14" t="s">
        <v>195</v>
      </c>
      <c r="AX413" s="14" t="s">
        <v>71</v>
      </c>
      <c r="AY413" s="255" t="s">
        <v>182</v>
      </c>
    </row>
    <row r="414" s="2" customFormat="1" ht="33" customHeight="1">
      <c r="A414" s="41"/>
      <c r="B414" s="42"/>
      <c r="C414" s="216" t="s">
        <v>670</v>
      </c>
      <c r="D414" s="216" t="s">
        <v>184</v>
      </c>
      <c r="E414" s="217" t="s">
        <v>671</v>
      </c>
      <c r="F414" s="218" t="s">
        <v>672</v>
      </c>
      <c r="G414" s="219" t="s">
        <v>304</v>
      </c>
      <c r="H414" s="220">
        <v>4</v>
      </c>
      <c r="I414" s="221"/>
      <c r="J414" s="222">
        <f>ROUND(I414*H414,2)</f>
        <v>0</v>
      </c>
      <c r="K414" s="218" t="s">
        <v>188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0.00025999999999999998</v>
      </c>
      <c r="R414" s="225">
        <f>Q414*H414</f>
        <v>0.0010399999999999999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189</v>
      </c>
      <c r="AT414" s="227" t="s">
        <v>184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189</v>
      </c>
      <c r="BM414" s="227" t="s">
        <v>673</v>
      </c>
    </row>
    <row r="415" s="2" customFormat="1">
      <c r="A415" s="41"/>
      <c r="B415" s="42"/>
      <c r="C415" s="43"/>
      <c r="D415" s="229" t="s">
        <v>191</v>
      </c>
      <c r="E415" s="43"/>
      <c r="F415" s="230" t="s">
        <v>674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191</v>
      </c>
      <c r="AU415" s="20" t="s">
        <v>80</v>
      </c>
    </row>
    <row r="416" s="14" customFormat="1">
      <c r="A416" s="14"/>
      <c r="B416" s="245"/>
      <c r="C416" s="246"/>
      <c r="D416" s="236" t="s">
        <v>193</v>
      </c>
      <c r="E416" s="247" t="s">
        <v>19</v>
      </c>
      <c r="F416" s="248" t="s">
        <v>675</v>
      </c>
      <c r="G416" s="246"/>
      <c r="H416" s="249">
        <v>3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193</v>
      </c>
      <c r="AU416" s="255" t="s">
        <v>80</v>
      </c>
      <c r="AV416" s="14" t="s">
        <v>80</v>
      </c>
      <c r="AW416" s="14" t="s">
        <v>195</v>
      </c>
      <c r="AX416" s="14" t="s">
        <v>71</v>
      </c>
      <c r="AY416" s="255" t="s">
        <v>182</v>
      </c>
    </row>
    <row r="417" s="14" customFormat="1">
      <c r="A417" s="14"/>
      <c r="B417" s="245"/>
      <c r="C417" s="246"/>
      <c r="D417" s="236" t="s">
        <v>193</v>
      </c>
      <c r="E417" s="247" t="s">
        <v>19</v>
      </c>
      <c r="F417" s="248" t="s">
        <v>676</v>
      </c>
      <c r="G417" s="246"/>
      <c r="H417" s="249">
        <v>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193</v>
      </c>
      <c r="AU417" s="255" t="s">
        <v>80</v>
      </c>
      <c r="AV417" s="14" t="s">
        <v>80</v>
      </c>
      <c r="AW417" s="14" t="s">
        <v>195</v>
      </c>
      <c r="AX417" s="14" t="s">
        <v>71</v>
      </c>
      <c r="AY417" s="255" t="s">
        <v>182</v>
      </c>
    </row>
    <row r="418" s="2" customFormat="1" ht="37.8" customHeight="1">
      <c r="A418" s="41"/>
      <c r="B418" s="42"/>
      <c r="C418" s="216" t="s">
        <v>677</v>
      </c>
      <c r="D418" s="216" t="s">
        <v>184</v>
      </c>
      <c r="E418" s="217" t="s">
        <v>678</v>
      </c>
      <c r="F418" s="218" t="s">
        <v>679</v>
      </c>
      <c r="G418" s="219" t="s">
        <v>283</v>
      </c>
      <c r="H418" s="220">
        <v>71.409999999999997</v>
      </c>
      <c r="I418" s="221"/>
      <c r="J418" s="222">
        <f>ROUND(I418*H418,2)</f>
        <v>0</v>
      </c>
      <c r="K418" s="218" t="s">
        <v>188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0.028570000000000002</v>
      </c>
      <c r="R418" s="225">
        <f>Q418*H418</f>
        <v>2.0401837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189</v>
      </c>
      <c r="AT418" s="227" t="s">
        <v>184</v>
      </c>
      <c r="AU418" s="227" t="s">
        <v>80</v>
      </c>
      <c r="AY418" s="20" t="s">
        <v>182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189</v>
      </c>
      <c r="BM418" s="227" t="s">
        <v>680</v>
      </c>
    </row>
    <row r="419" s="2" customFormat="1">
      <c r="A419" s="41"/>
      <c r="B419" s="42"/>
      <c r="C419" s="43"/>
      <c r="D419" s="229" t="s">
        <v>191</v>
      </c>
      <c r="E419" s="43"/>
      <c r="F419" s="230" t="s">
        <v>681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191</v>
      </c>
      <c r="AU419" s="20" t="s">
        <v>80</v>
      </c>
    </row>
    <row r="420" s="13" customFormat="1">
      <c r="A420" s="13"/>
      <c r="B420" s="234"/>
      <c r="C420" s="235"/>
      <c r="D420" s="236" t="s">
        <v>193</v>
      </c>
      <c r="E420" s="237" t="s">
        <v>19</v>
      </c>
      <c r="F420" s="238" t="s">
        <v>205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193</v>
      </c>
      <c r="AU420" s="244" t="s">
        <v>80</v>
      </c>
      <c r="AV420" s="13" t="s">
        <v>78</v>
      </c>
      <c r="AW420" s="13" t="s">
        <v>195</v>
      </c>
      <c r="AX420" s="13" t="s">
        <v>71</v>
      </c>
      <c r="AY420" s="244" t="s">
        <v>182</v>
      </c>
    </row>
    <row r="421" s="13" customFormat="1">
      <c r="A421" s="13"/>
      <c r="B421" s="234"/>
      <c r="C421" s="235"/>
      <c r="D421" s="236" t="s">
        <v>193</v>
      </c>
      <c r="E421" s="237" t="s">
        <v>19</v>
      </c>
      <c r="F421" s="238" t="s">
        <v>455</v>
      </c>
      <c r="G421" s="235"/>
      <c r="H421" s="237" t="s">
        <v>19</v>
      </c>
      <c r="I421" s="239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193</v>
      </c>
      <c r="AU421" s="244" t="s">
        <v>80</v>
      </c>
      <c r="AV421" s="13" t="s">
        <v>78</v>
      </c>
      <c r="AW421" s="13" t="s">
        <v>195</v>
      </c>
      <c r="AX421" s="13" t="s">
        <v>71</v>
      </c>
      <c r="AY421" s="244" t="s">
        <v>182</v>
      </c>
    </row>
    <row r="422" s="14" customFormat="1">
      <c r="A422" s="14"/>
      <c r="B422" s="245"/>
      <c r="C422" s="246"/>
      <c r="D422" s="236" t="s">
        <v>193</v>
      </c>
      <c r="E422" s="247" t="s">
        <v>19</v>
      </c>
      <c r="F422" s="248" t="s">
        <v>682</v>
      </c>
      <c r="G422" s="246"/>
      <c r="H422" s="249">
        <v>1.645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193</v>
      </c>
      <c r="AU422" s="255" t="s">
        <v>80</v>
      </c>
      <c r="AV422" s="14" t="s">
        <v>80</v>
      </c>
      <c r="AW422" s="14" t="s">
        <v>195</v>
      </c>
      <c r="AX422" s="14" t="s">
        <v>71</v>
      </c>
      <c r="AY422" s="255" t="s">
        <v>182</v>
      </c>
    </row>
    <row r="423" s="14" customFormat="1">
      <c r="A423" s="14"/>
      <c r="B423" s="245"/>
      <c r="C423" s="246"/>
      <c r="D423" s="236" t="s">
        <v>193</v>
      </c>
      <c r="E423" s="247" t="s">
        <v>19</v>
      </c>
      <c r="F423" s="248" t="s">
        <v>683</v>
      </c>
      <c r="G423" s="246"/>
      <c r="H423" s="249">
        <v>6.2150000000000007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193</v>
      </c>
      <c r="AU423" s="255" t="s">
        <v>80</v>
      </c>
      <c r="AV423" s="14" t="s">
        <v>80</v>
      </c>
      <c r="AW423" s="14" t="s">
        <v>195</v>
      </c>
      <c r="AX423" s="14" t="s">
        <v>71</v>
      </c>
      <c r="AY423" s="255" t="s">
        <v>182</v>
      </c>
    </row>
    <row r="424" s="14" customFormat="1">
      <c r="A424" s="14"/>
      <c r="B424" s="245"/>
      <c r="C424" s="246"/>
      <c r="D424" s="236" t="s">
        <v>193</v>
      </c>
      <c r="E424" s="247" t="s">
        <v>19</v>
      </c>
      <c r="F424" s="248" t="s">
        <v>684</v>
      </c>
      <c r="G424" s="246"/>
      <c r="H424" s="249">
        <v>9.0845000000000002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193</v>
      </c>
      <c r="AU424" s="255" t="s">
        <v>80</v>
      </c>
      <c r="AV424" s="14" t="s">
        <v>80</v>
      </c>
      <c r="AW424" s="14" t="s">
        <v>195</v>
      </c>
      <c r="AX424" s="14" t="s">
        <v>71</v>
      </c>
      <c r="AY424" s="255" t="s">
        <v>182</v>
      </c>
    </row>
    <row r="425" s="14" customFormat="1">
      <c r="A425" s="14"/>
      <c r="B425" s="245"/>
      <c r="C425" s="246"/>
      <c r="D425" s="236" t="s">
        <v>193</v>
      </c>
      <c r="E425" s="247" t="s">
        <v>19</v>
      </c>
      <c r="F425" s="248" t="s">
        <v>685</v>
      </c>
      <c r="G425" s="246"/>
      <c r="H425" s="249">
        <v>9.9480000000000004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193</v>
      </c>
      <c r="AU425" s="255" t="s">
        <v>80</v>
      </c>
      <c r="AV425" s="14" t="s">
        <v>80</v>
      </c>
      <c r="AW425" s="14" t="s">
        <v>195</v>
      </c>
      <c r="AX425" s="14" t="s">
        <v>71</v>
      </c>
      <c r="AY425" s="255" t="s">
        <v>182</v>
      </c>
    </row>
    <row r="426" s="15" customFormat="1">
      <c r="A426" s="15"/>
      <c r="B426" s="256"/>
      <c r="C426" s="257"/>
      <c r="D426" s="236" t="s">
        <v>193</v>
      </c>
      <c r="E426" s="258" t="s">
        <v>19</v>
      </c>
      <c r="F426" s="259" t="s">
        <v>215</v>
      </c>
      <c r="G426" s="257"/>
      <c r="H426" s="260">
        <v>26.892500000000002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6" t="s">
        <v>193</v>
      </c>
      <c r="AU426" s="266" t="s">
        <v>80</v>
      </c>
      <c r="AV426" s="15" t="s">
        <v>97</v>
      </c>
      <c r="AW426" s="15" t="s">
        <v>195</v>
      </c>
      <c r="AX426" s="15" t="s">
        <v>71</v>
      </c>
      <c r="AY426" s="266" t="s">
        <v>182</v>
      </c>
    </row>
    <row r="427" s="13" customFormat="1">
      <c r="A427" s="13"/>
      <c r="B427" s="234"/>
      <c r="C427" s="235"/>
      <c r="D427" s="236" t="s">
        <v>193</v>
      </c>
      <c r="E427" s="237" t="s">
        <v>19</v>
      </c>
      <c r="F427" s="238" t="s">
        <v>460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193</v>
      </c>
      <c r="AU427" s="244" t="s">
        <v>80</v>
      </c>
      <c r="AV427" s="13" t="s">
        <v>78</v>
      </c>
      <c r="AW427" s="13" t="s">
        <v>195</v>
      </c>
      <c r="AX427" s="13" t="s">
        <v>71</v>
      </c>
      <c r="AY427" s="244" t="s">
        <v>182</v>
      </c>
    </row>
    <row r="428" s="14" customFormat="1">
      <c r="A428" s="14"/>
      <c r="B428" s="245"/>
      <c r="C428" s="246"/>
      <c r="D428" s="236" t="s">
        <v>193</v>
      </c>
      <c r="E428" s="247" t="s">
        <v>19</v>
      </c>
      <c r="F428" s="248" t="s">
        <v>686</v>
      </c>
      <c r="G428" s="246"/>
      <c r="H428" s="249">
        <v>31.261600000000001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193</v>
      </c>
      <c r="AU428" s="255" t="s">
        <v>80</v>
      </c>
      <c r="AV428" s="14" t="s">
        <v>80</v>
      </c>
      <c r="AW428" s="14" t="s">
        <v>195</v>
      </c>
      <c r="AX428" s="14" t="s">
        <v>71</v>
      </c>
      <c r="AY428" s="255" t="s">
        <v>182</v>
      </c>
    </row>
    <row r="429" s="15" customFormat="1">
      <c r="A429" s="15"/>
      <c r="B429" s="256"/>
      <c r="C429" s="257"/>
      <c r="D429" s="236" t="s">
        <v>193</v>
      </c>
      <c r="E429" s="258" t="s">
        <v>19</v>
      </c>
      <c r="F429" s="259" t="s">
        <v>215</v>
      </c>
      <c r="G429" s="257"/>
      <c r="H429" s="260">
        <v>31.261600000000001</v>
      </c>
      <c r="I429" s="261"/>
      <c r="J429" s="257"/>
      <c r="K429" s="257"/>
      <c r="L429" s="262"/>
      <c r="M429" s="263"/>
      <c r="N429" s="264"/>
      <c r="O429" s="264"/>
      <c r="P429" s="264"/>
      <c r="Q429" s="264"/>
      <c r="R429" s="264"/>
      <c r="S429" s="264"/>
      <c r="T429" s="26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6" t="s">
        <v>193</v>
      </c>
      <c r="AU429" s="266" t="s">
        <v>80</v>
      </c>
      <c r="AV429" s="15" t="s">
        <v>97</v>
      </c>
      <c r="AW429" s="15" t="s">
        <v>195</v>
      </c>
      <c r="AX429" s="15" t="s">
        <v>71</v>
      </c>
      <c r="AY429" s="266" t="s">
        <v>182</v>
      </c>
    </row>
    <row r="430" s="13" customFormat="1">
      <c r="A430" s="13"/>
      <c r="B430" s="234"/>
      <c r="C430" s="235"/>
      <c r="D430" s="236" t="s">
        <v>193</v>
      </c>
      <c r="E430" s="237" t="s">
        <v>19</v>
      </c>
      <c r="F430" s="238" t="s">
        <v>462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193</v>
      </c>
      <c r="AU430" s="244" t="s">
        <v>80</v>
      </c>
      <c r="AV430" s="13" t="s">
        <v>78</v>
      </c>
      <c r="AW430" s="13" t="s">
        <v>195</v>
      </c>
      <c r="AX430" s="13" t="s">
        <v>71</v>
      </c>
      <c r="AY430" s="244" t="s">
        <v>182</v>
      </c>
    </row>
    <row r="431" s="14" customFormat="1">
      <c r="A431" s="14"/>
      <c r="B431" s="245"/>
      <c r="C431" s="246"/>
      <c r="D431" s="236" t="s">
        <v>193</v>
      </c>
      <c r="E431" s="247" t="s">
        <v>19</v>
      </c>
      <c r="F431" s="248" t="s">
        <v>687</v>
      </c>
      <c r="G431" s="246"/>
      <c r="H431" s="249">
        <v>0.36000000000000004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193</v>
      </c>
      <c r="AU431" s="255" t="s">
        <v>80</v>
      </c>
      <c r="AV431" s="14" t="s">
        <v>80</v>
      </c>
      <c r="AW431" s="14" t="s">
        <v>195</v>
      </c>
      <c r="AX431" s="14" t="s">
        <v>71</v>
      </c>
      <c r="AY431" s="255" t="s">
        <v>182</v>
      </c>
    </row>
    <row r="432" s="14" customFormat="1">
      <c r="A432" s="14"/>
      <c r="B432" s="245"/>
      <c r="C432" s="246"/>
      <c r="D432" s="236" t="s">
        <v>193</v>
      </c>
      <c r="E432" s="247" t="s">
        <v>19</v>
      </c>
      <c r="F432" s="248" t="s">
        <v>688</v>
      </c>
      <c r="G432" s="246"/>
      <c r="H432" s="249">
        <v>6.6459999999999999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193</v>
      </c>
      <c r="AU432" s="255" t="s">
        <v>80</v>
      </c>
      <c r="AV432" s="14" t="s">
        <v>80</v>
      </c>
      <c r="AW432" s="14" t="s">
        <v>195</v>
      </c>
      <c r="AX432" s="14" t="s">
        <v>71</v>
      </c>
      <c r="AY432" s="255" t="s">
        <v>182</v>
      </c>
    </row>
    <row r="433" s="15" customFormat="1">
      <c r="A433" s="15"/>
      <c r="B433" s="256"/>
      <c r="C433" s="257"/>
      <c r="D433" s="236" t="s">
        <v>193</v>
      </c>
      <c r="E433" s="258" t="s">
        <v>19</v>
      </c>
      <c r="F433" s="259" t="s">
        <v>215</v>
      </c>
      <c r="G433" s="257"/>
      <c r="H433" s="260">
        <v>7.0060000000000002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6" t="s">
        <v>193</v>
      </c>
      <c r="AU433" s="266" t="s">
        <v>80</v>
      </c>
      <c r="AV433" s="15" t="s">
        <v>97</v>
      </c>
      <c r="AW433" s="15" t="s">
        <v>195</v>
      </c>
      <c r="AX433" s="15" t="s">
        <v>71</v>
      </c>
      <c r="AY433" s="266" t="s">
        <v>182</v>
      </c>
    </row>
    <row r="434" s="14" customFormat="1">
      <c r="A434" s="14"/>
      <c r="B434" s="245"/>
      <c r="C434" s="246"/>
      <c r="D434" s="236" t="s">
        <v>193</v>
      </c>
      <c r="E434" s="247" t="s">
        <v>19</v>
      </c>
      <c r="F434" s="248" t="s">
        <v>689</v>
      </c>
      <c r="G434" s="246"/>
      <c r="H434" s="249">
        <v>1.3400000000000001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193</v>
      </c>
      <c r="AU434" s="255" t="s">
        <v>80</v>
      </c>
      <c r="AV434" s="14" t="s">
        <v>80</v>
      </c>
      <c r="AW434" s="14" t="s">
        <v>195</v>
      </c>
      <c r="AX434" s="14" t="s">
        <v>71</v>
      </c>
      <c r="AY434" s="255" t="s">
        <v>182</v>
      </c>
    </row>
    <row r="435" s="14" customFormat="1">
      <c r="A435" s="14"/>
      <c r="B435" s="245"/>
      <c r="C435" s="246"/>
      <c r="D435" s="236" t="s">
        <v>193</v>
      </c>
      <c r="E435" s="247" t="s">
        <v>19</v>
      </c>
      <c r="F435" s="248" t="s">
        <v>690</v>
      </c>
      <c r="G435" s="246"/>
      <c r="H435" s="249">
        <v>4.9100000000000001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193</v>
      </c>
      <c r="AU435" s="255" t="s">
        <v>80</v>
      </c>
      <c r="AV435" s="14" t="s">
        <v>80</v>
      </c>
      <c r="AW435" s="14" t="s">
        <v>195</v>
      </c>
      <c r="AX435" s="14" t="s">
        <v>71</v>
      </c>
      <c r="AY435" s="255" t="s">
        <v>182</v>
      </c>
    </row>
    <row r="436" s="16" customFormat="1">
      <c r="A436" s="16"/>
      <c r="B436" s="267"/>
      <c r="C436" s="268"/>
      <c r="D436" s="236" t="s">
        <v>193</v>
      </c>
      <c r="E436" s="269" t="s">
        <v>19</v>
      </c>
      <c r="F436" s="270" t="s">
        <v>220</v>
      </c>
      <c r="G436" s="268"/>
      <c r="H436" s="271">
        <v>71.4101</v>
      </c>
      <c r="I436" s="272"/>
      <c r="J436" s="268"/>
      <c r="K436" s="268"/>
      <c r="L436" s="273"/>
      <c r="M436" s="274"/>
      <c r="N436" s="275"/>
      <c r="O436" s="275"/>
      <c r="P436" s="275"/>
      <c r="Q436" s="275"/>
      <c r="R436" s="275"/>
      <c r="S436" s="275"/>
      <c r="T436" s="27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T436" s="277" t="s">
        <v>193</v>
      </c>
      <c r="AU436" s="277" t="s">
        <v>80</v>
      </c>
      <c r="AV436" s="16" t="s">
        <v>189</v>
      </c>
      <c r="AW436" s="16" t="s">
        <v>195</v>
      </c>
      <c r="AX436" s="16" t="s">
        <v>78</v>
      </c>
      <c r="AY436" s="277" t="s">
        <v>182</v>
      </c>
    </row>
    <row r="437" s="2" customFormat="1" ht="24.15" customHeight="1">
      <c r="A437" s="41"/>
      <c r="B437" s="42"/>
      <c r="C437" s="216" t="s">
        <v>691</v>
      </c>
      <c r="D437" s="216" t="s">
        <v>184</v>
      </c>
      <c r="E437" s="217" t="s">
        <v>692</v>
      </c>
      <c r="F437" s="218" t="s">
        <v>693</v>
      </c>
      <c r="G437" s="219" t="s">
        <v>283</v>
      </c>
      <c r="H437" s="220">
        <v>132.696</v>
      </c>
      <c r="I437" s="221"/>
      <c r="J437" s="222">
        <f>ROUND(I437*H437,2)</f>
        <v>0</v>
      </c>
      <c r="K437" s="218" t="s">
        <v>188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0.04795</v>
      </c>
      <c r="R437" s="225">
        <f>Q437*H437</f>
        <v>6.3627731999999995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189</v>
      </c>
      <c r="AT437" s="227" t="s">
        <v>184</v>
      </c>
      <c r="AU437" s="227" t="s">
        <v>80</v>
      </c>
      <c r="AY437" s="20" t="s">
        <v>182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189</v>
      </c>
      <c r="BM437" s="227" t="s">
        <v>694</v>
      </c>
    </row>
    <row r="438" s="2" customFormat="1">
      <c r="A438" s="41"/>
      <c r="B438" s="42"/>
      <c r="C438" s="43"/>
      <c r="D438" s="229" t="s">
        <v>191</v>
      </c>
      <c r="E438" s="43"/>
      <c r="F438" s="230" t="s">
        <v>695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191</v>
      </c>
      <c r="AU438" s="20" t="s">
        <v>80</v>
      </c>
    </row>
    <row r="439" s="13" customFormat="1">
      <c r="A439" s="13"/>
      <c r="B439" s="234"/>
      <c r="C439" s="235"/>
      <c r="D439" s="236" t="s">
        <v>193</v>
      </c>
      <c r="E439" s="237" t="s">
        <v>19</v>
      </c>
      <c r="F439" s="238" t="s">
        <v>205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193</v>
      </c>
      <c r="AU439" s="244" t="s">
        <v>80</v>
      </c>
      <c r="AV439" s="13" t="s">
        <v>78</v>
      </c>
      <c r="AW439" s="13" t="s">
        <v>195</v>
      </c>
      <c r="AX439" s="13" t="s">
        <v>71</v>
      </c>
      <c r="AY439" s="244" t="s">
        <v>182</v>
      </c>
    </row>
    <row r="440" s="14" customFormat="1">
      <c r="A440" s="14"/>
      <c r="B440" s="245"/>
      <c r="C440" s="246"/>
      <c r="D440" s="236" t="s">
        <v>193</v>
      </c>
      <c r="E440" s="247" t="s">
        <v>19</v>
      </c>
      <c r="F440" s="248" t="s">
        <v>696</v>
      </c>
      <c r="G440" s="246"/>
      <c r="H440" s="249">
        <v>17.280000000000001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193</v>
      </c>
      <c r="AU440" s="255" t="s">
        <v>80</v>
      </c>
      <c r="AV440" s="14" t="s">
        <v>80</v>
      </c>
      <c r="AW440" s="14" t="s">
        <v>195</v>
      </c>
      <c r="AX440" s="14" t="s">
        <v>71</v>
      </c>
      <c r="AY440" s="255" t="s">
        <v>182</v>
      </c>
    </row>
    <row r="441" s="14" customFormat="1">
      <c r="A441" s="14"/>
      <c r="B441" s="245"/>
      <c r="C441" s="246"/>
      <c r="D441" s="236" t="s">
        <v>193</v>
      </c>
      <c r="E441" s="247" t="s">
        <v>19</v>
      </c>
      <c r="F441" s="248" t="s">
        <v>697</v>
      </c>
      <c r="G441" s="246"/>
      <c r="H441" s="249">
        <v>6.75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193</v>
      </c>
      <c r="AU441" s="255" t="s">
        <v>80</v>
      </c>
      <c r="AV441" s="14" t="s">
        <v>80</v>
      </c>
      <c r="AW441" s="14" t="s">
        <v>195</v>
      </c>
      <c r="AX441" s="14" t="s">
        <v>71</v>
      </c>
      <c r="AY441" s="255" t="s">
        <v>182</v>
      </c>
    </row>
    <row r="442" s="14" customFormat="1">
      <c r="A442" s="14"/>
      <c r="B442" s="245"/>
      <c r="C442" s="246"/>
      <c r="D442" s="236" t="s">
        <v>193</v>
      </c>
      <c r="E442" s="247" t="s">
        <v>19</v>
      </c>
      <c r="F442" s="248" t="s">
        <v>698</v>
      </c>
      <c r="G442" s="246"/>
      <c r="H442" s="249">
        <v>50.016125000000002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193</v>
      </c>
      <c r="AU442" s="255" t="s">
        <v>80</v>
      </c>
      <c r="AV442" s="14" t="s">
        <v>80</v>
      </c>
      <c r="AW442" s="14" t="s">
        <v>195</v>
      </c>
      <c r="AX442" s="14" t="s">
        <v>71</v>
      </c>
      <c r="AY442" s="255" t="s">
        <v>182</v>
      </c>
    </row>
    <row r="443" s="13" customFormat="1">
      <c r="A443" s="13"/>
      <c r="B443" s="234"/>
      <c r="C443" s="235"/>
      <c r="D443" s="236" t="s">
        <v>193</v>
      </c>
      <c r="E443" s="237" t="s">
        <v>19</v>
      </c>
      <c r="F443" s="238" t="s">
        <v>455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193</v>
      </c>
      <c r="AU443" s="244" t="s">
        <v>80</v>
      </c>
      <c r="AV443" s="13" t="s">
        <v>78</v>
      </c>
      <c r="AW443" s="13" t="s">
        <v>195</v>
      </c>
      <c r="AX443" s="13" t="s">
        <v>71</v>
      </c>
      <c r="AY443" s="244" t="s">
        <v>182</v>
      </c>
    </row>
    <row r="444" s="14" customFormat="1">
      <c r="A444" s="14"/>
      <c r="B444" s="245"/>
      <c r="C444" s="246"/>
      <c r="D444" s="236" t="s">
        <v>193</v>
      </c>
      <c r="E444" s="247" t="s">
        <v>19</v>
      </c>
      <c r="F444" s="248" t="s">
        <v>699</v>
      </c>
      <c r="G444" s="246"/>
      <c r="H444" s="249">
        <v>6.5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193</v>
      </c>
      <c r="AU444" s="255" t="s">
        <v>80</v>
      </c>
      <c r="AV444" s="14" t="s">
        <v>80</v>
      </c>
      <c r="AW444" s="14" t="s">
        <v>195</v>
      </c>
      <c r="AX444" s="14" t="s">
        <v>71</v>
      </c>
      <c r="AY444" s="255" t="s">
        <v>182</v>
      </c>
    </row>
    <row r="445" s="14" customFormat="1">
      <c r="A445" s="14"/>
      <c r="B445" s="245"/>
      <c r="C445" s="246"/>
      <c r="D445" s="236" t="s">
        <v>193</v>
      </c>
      <c r="E445" s="247" t="s">
        <v>19</v>
      </c>
      <c r="F445" s="248" t="s">
        <v>700</v>
      </c>
      <c r="G445" s="246"/>
      <c r="H445" s="249">
        <v>4.9740000000000002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193</v>
      </c>
      <c r="AU445" s="255" t="s">
        <v>80</v>
      </c>
      <c r="AV445" s="14" t="s">
        <v>80</v>
      </c>
      <c r="AW445" s="14" t="s">
        <v>195</v>
      </c>
      <c r="AX445" s="14" t="s">
        <v>71</v>
      </c>
      <c r="AY445" s="255" t="s">
        <v>182</v>
      </c>
    </row>
    <row r="446" s="15" customFormat="1">
      <c r="A446" s="15"/>
      <c r="B446" s="256"/>
      <c r="C446" s="257"/>
      <c r="D446" s="236" t="s">
        <v>193</v>
      </c>
      <c r="E446" s="258" t="s">
        <v>19</v>
      </c>
      <c r="F446" s="259" t="s">
        <v>215</v>
      </c>
      <c r="G446" s="257"/>
      <c r="H446" s="260">
        <v>85.520125000000007</v>
      </c>
      <c r="I446" s="261"/>
      <c r="J446" s="257"/>
      <c r="K446" s="257"/>
      <c r="L446" s="262"/>
      <c r="M446" s="263"/>
      <c r="N446" s="264"/>
      <c r="O446" s="264"/>
      <c r="P446" s="264"/>
      <c r="Q446" s="264"/>
      <c r="R446" s="264"/>
      <c r="S446" s="264"/>
      <c r="T446" s="26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6" t="s">
        <v>193</v>
      </c>
      <c r="AU446" s="266" t="s">
        <v>80</v>
      </c>
      <c r="AV446" s="15" t="s">
        <v>97</v>
      </c>
      <c r="AW446" s="15" t="s">
        <v>195</v>
      </c>
      <c r="AX446" s="15" t="s">
        <v>71</v>
      </c>
      <c r="AY446" s="266" t="s">
        <v>182</v>
      </c>
    </row>
    <row r="447" s="13" customFormat="1">
      <c r="A447" s="13"/>
      <c r="B447" s="234"/>
      <c r="C447" s="235"/>
      <c r="D447" s="236" t="s">
        <v>193</v>
      </c>
      <c r="E447" s="237" t="s">
        <v>19</v>
      </c>
      <c r="F447" s="238" t="s">
        <v>460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193</v>
      </c>
      <c r="AU447" s="244" t="s">
        <v>80</v>
      </c>
      <c r="AV447" s="13" t="s">
        <v>78</v>
      </c>
      <c r="AW447" s="13" t="s">
        <v>195</v>
      </c>
      <c r="AX447" s="13" t="s">
        <v>71</v>
      </c>
      <c r="AY447" s="244" t="s">
        <v>182</v>
      </c>
    </row>
    <row r="448" s="14" customFormat="1">
      <c r="A448" s="14"/>
      <c r="B448" s="245"/>
      <c r="C448" s="246"/>
      <c r="D448" s="236" t="s">
        <v>193</v>
      </c>
      <c r="E448" s="247" t="s">
        <v>19</v>
      </c>
      <c r="F448" s="248" t="s">
        <v>701</v>
      </c>
      <c r="G448" s="246"/>
      <c r="H448" s="249">
        <v>8.0099999999999998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193</v>
      </c>
      <c r="AU448" s="255" t="s">
        <v>80</v>
      </c>
      <c r="AV448" s="14" t="s">
        <v>80</v>
      </c>
      <c r="AW448" s="14" t="s">
        <v>195</v>
      </c>
      <c r="AX448" s="14" t="s">
        <v>71</v>
      </c>
      <c r="AY448" s="255" t="s">
        <v>182</v>
      </c>
    </row>
    <row r="449" s="14" customFormat="1">
      <c r="A449" s="14"/>
      <c r="B449" s="245"/>
      <c r="C449" s="246"/>
      <c r="D449" s="236" t="s">
        <v>193</v>
      </c>
      <c r="E449" s="247" t="s">
        <v>19</v>
      </c>
      <c r="F449" s="248" t="s">
        <v>702</v>
      </c>
      <c r="G449" s="246"/>
      <c r="H449" s="249">
        <v>4.9050000000000002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193</v>
      </c>
      <c r="AU449" s="255" t="s">
        <v>80</v>
      </c>
      <c r="AV449" s="14" t="s">
        <v>80</v>
      </c>
      <c r="AW449" s="14" t="s">
        <v>195</v>
      </c>
      <c r="AX449" s="14" t="s">
        <v>71</v>
      </c>
      <c r="AY449" s="255" t="s">
        <v>182</v>
      </c>
    </row>
    <row r="450" s="14" customFormat="1">
      <c r="A450" s="14"/>
      <c r="B450" s="245"/>
      <c r="C450" s="246"/>
      <c r="D450" s="236" t="s">
        <v>193</v>
      </c>
      <c r="E450" s="247" t="s">
        <v>19</v>
      </c>
      <c r="F450" s="248" t="s">
        <v>703</v>
      </c>
      <c r="G450" s="246"/>
      <c r="H450" s="249">
        <v>2.2799999999999998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193</v>
      </c>
      <c r="AU450" s="255" t="s">
        <v>80</v>
      </c>
      <c r="AV450" s="14" t="s">
        <v>80</v>
      </c>
      <c r="AW450" s="14" t="s">
        <v>195</v>
      </c>
      <c r="AX450" s="14" t="s">
        <v>71</v>
      </c>
      <c r="AY450" s="255" t="s">
        <v>182</v>
      </c>
    </row>
    <row r="451" s="15" customFormat="1">
      <c r="A451" s="15"/>
      <c r="B451" s="256"/>
      <c r="C451" s="257"/>
      <c r="D451" s="236" t="s">
        <v>193</v>
      </c>
      <c r="E451" s="258" t="s">
        <v>19</v>
      </c>
      <c r="F451" s="259" t="s">
        <v>215</v>
      </c>
      <c r="G451" s="257"/>
      <c r="H451" s="260">
        <v>15.194999999999999</v>
      </c>
      <c r="I451" s="261"/>
      <c r="J451" s="257"/>
      <c r="K451" s="257"/>
      <c r="L451" s="262"/>
      <c r="M451" s="263"/>
      <c r="N451" s="264"/>
      <c r="O451" s="264"/>
      <c r="P451" s="264"/>
      <c r="Q451" s="264"/>
      <c r="R451" s="264"/>
      <c r="S451" s="264"/>
      <c r="T451" s="26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66" t="s">
        <v>193</v>
      </c>
      <c r="AU451" s="266" t="s">
        <v>80</v>
      </c>
      <c r="AV451" s="15" t="s">
        <v>97</v>
      </c>
      <c r="AW451" s="15" t="s">
        <v>195</v>
      </c>
      <c r="AX451" s="15" t="s">
        <v>71</v>
      </c>
      <c r="AY451" s="266" t="s">
        <v>182</v>
      </c>
    </row>
    <row r="452" s="13" customFormat="1">
      <c r="A452" s="13"/>
      <c r="B452" s="234"/>
      <c r="C452" s="235"/>
      <c r="D452" s="236" t="s">
        <v>193</v>
      </c>
      <c r="E452" s="237" t="s">
        <v>19</v>
      </c>
      <c r="F452" s="238" t="s">
        <v>462</v>
      </c>
      <c r="G452" s="235"/>
      <c r="H452" s="237" t="s">
        <v>19</v>
      </c>
      <c r="I452" s="239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193</v>
      </c>
      <c r="AU452" s="244" t="s">
        <v>80</v>
      </c>
      <c r="AV452" s="13" t="s">
        <v>78</v>
      </c>
      <c r="AW452" s="13" t="s">
        <v>195</v>
      </c>
      <c r="AX452" s="13" t="s">
        <v>71</v>
      </c>
      <c r="AY452" s="244" t="s">
        <v>182</v>
      </c>
    </row>
    <row r="453" s="14" customFormat="1">
      <c r="A453" s="14"/>
      <c r="B453" s="245"/>
      <c r="C453" s="246"/>
      <c r="D453" s="236" t="s">
        <v>193</v>
      </c>
      <c r="E453" s="247" t="s">
        <v>19</v>
      </c>
      <c r="F453" s="248" t="s">
        <v>704</v>
      </c>
      <c r="G453" s="246"/>
      <c r="H453" s="249">
        <v>10.799999999999999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193</v>
      </c>
      <c r="AU453" s="255" t="s">
        <v>80</v>
      </c>
      <c r="AV453" s="14" t="s">
        <v>80</v>
      </c>
      <c r="AW453" s="14" t="s">
        <v>195</v>
      </c>
      <c r="AX453" s="14" t="s">
        <v>71</v>
      </c>
      <c r="AY453" s="255" t="s">
        <v>182</v>
      </c>
    </row>
    <row r="454" s="14" customFormat="1">
      <c r="A454" s="14"/>
      <c r="B454" s="245"/>
      <c r="C454" s="246"/>
      <c r="D454" s="236" t="s">
        <v>193</v>
      </c>
      <c r="E454" s="247" t="s">
        <v>19</v>
      </c>
      <c r="F454" s="248" t="s">
        <v>705</v>
      </c>
      <c r="G454" s="246"/>
      <c r="H454" s="249">
        <v>5.1660000000000004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193</v>
      </c>
      <c r="AU454" s="255" t="s">
        <v>80</v>
      </c>
      <c r="AV454" s="14" t="s">
        <v>80</v>
      </c>
      <c r="AW454" s="14" t="s">
        <v>195</v>
      </c>
      <c r="AX454" s="14" t="s">
        <v>71</v>
      </c>
      <c r="AY454" s="255" t="s">
        <v>182</v>
      </c>
    </row>
    <row r="455" s="15" customFormat="1">
      <c r="A455" s="15"/>
      <c r="B455" s="256"/>
      <c r="C455" s="257"/>
      <c r="D455" s="236" t="s">
        <v>193</v>
      </c>
      <c r="E455" s="258" t="s">
        <v>19</v>
      </c>
      <c r="F455" s="259" t="s">
        <v>215</v>
      </c>
      <c r="G455" s="257"/>
      <c r="H455" s="260">
        <v>15.965999999999999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66" t="s">
        <v>193</v>
      </c>
      <c r="AU455" s="266" t="s">
        <v>80</v>
      </c>
      <c r="AV455" s="15" t="s">
        <v>97</v>
      </c>
      <c r="AW455" s="15" t="s">
        <v>195</v>
      </c>
      <c r="AX455" s="15" t="s">
        <v>71</v>
      </c>
      <c r="AY455" s="266" t="s">
        <v>182</v>
      </c>
    </row>
    <row r="456" s="13" customFormat="1">
      <c r="A456" s="13"/>
      <c r="B456" s="234"/>
      <c r="C456" s="235"/>
      <c r="D456" s="236" t="s">
        <v>193</v>
      </c>
      <c r="E456" s="237" t="s">
        <v>19</v>
      </c>
      <c r="F456" s="238" t="s">
        <v>706</v>
      </c>
      <c r="G456" s="235"/>
      <c r="H456" s="237" t="s">
        <v>19</v>
      </c>
      <c r="I456" s="239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193</v>
      </c>
      <c r="AU456" s="244" t="s">
        <v>80</v>
      </c>
      <c r="AV456" s="13" t="s">
        <v>78</v>
      </c>
      <c r="AW456" s="13" t="s">
        <v>195</v>
      </c>
      <c r="AX456" s="13" t="s">
        <v>71</v>
      </c>
      <c r="AY456" s="244" t="s">
        <v>182</v>
      </c>
    </row>
    <row r="457" s="14" customFormat="1">
      <c r="A457" s="14"/>
      <c r="B457" s="245"/>
      <c r="C457" s="246"/>
      <c r="D457" s="236" t="s">
        <v>193</v>
      </c>
      <c r="E457" s="247" t="s">
        <v>19</v>
      </c>
      <c r="F457" s="248" t="s">
        <v>707</v>
      </c>
      <c r="G457" s="246"/>
      <c r="H457" s="249">
        <v>5.3999999999999995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5" t="s">
        <v>193</v>
      </c>
      <c r="AU457" s="255" t="s">
        <v>80</v>
      </c>
      <c r="AV457" s="14" t="s">
        <v>80</v>
      </c>
      <c r="AW457" s="14" t="s">
        <v>195</v>
      </c>
      <c r="AX457" s="14" t="s">
        <v>71</v>
      </c>
      <c r="AY457" s="255" t="s">
        <v>182</v>
      </c>
    </row>
    <row r="458" s="15" customFormat="1">
      <c r="A458" s="15"/>
      <c r="B458" s="256"/>
      <c r="C458" s="257"/>
      <c r="D458" s="236" t="s">
        <v>193</v>
      </c>
      <c r="E458" s="258" t="s">
        <v>19</v>
      </c>
      <c r="F458" s="259" t="s">
        <v>215</v>
      </c>
      <c r="G458" s="257"/>
      <c r="H458" s="260">
        <v>5.3999999999999995</v>
      </c>
      <c r="I458" s="261"/>
      <c r="J458" s="257"/>
      <c r="K458" s="257"/>
      <c r="L458" s="262"/>
      <c r="M458" s="263"/>
      <c r="N458" s="264"/>
      <c r="O458" s="264"/>
      <c r="P458" s="264"/>
      <c r="Q458" s="264"/>
      <c r="R458" s="264"/>
      <c r="S458" s="264"/>
      <c r="T458" s="26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66" t="s">
        <v>193</v>
      </c>
      <c r="AU458" s="266" t="s">
        <v>80</v>
      </c>
      <c r="AV458" s="15" t="s">
        <v>97</v>
      </c>
      <c r="AW458" s="15" t="s">
        <v>195</v>
      </c>
      <c r="AX458" s="15" t="s">
        <v>71</v>
      </c>
      <c r="AY458" s="266" t="s">
        <v>182</v>
      </c>
    </row>
    <row r="459" s="13" customFormat="1">
      <c r="A459" s="13"/>
      <c r="B459" s="234"/>
      <c r="C459" s="235"/>
      <c r="D459" s="236" t="s">
        <v>193</v>
      </c>
      <c r="E459" s="237" t="s">
        <v>19</v>
      </c>
      <c r="F459" s="238" t="s">
        <v>216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193</v>
      </c>
      <c r="AU459" s="244" t="s">
        <v>80</v>
      </c>
      <c r="AV459" s="13" t="s">
        <v>78</v>
      </c>
      <c r="AW459" s="13" t="s">
        <v>195</v>
      </c>
      <c r="AX459" s="13" t="s">
        <v>71</v>
      </c>
      <c r="AY459" s="244" t="s">
        <v>182</v>
      </c>
    </row>
    <row r="460" s="14" customFormat="1">
      <c r="A460" s="14"/>
      <c r="B460" s="245"/>
      <c r="C460" s="246"/>
      <c r="D460" s="236" t="s">
        <v>193</v>
      </c>
      <c r="E460" s="247" t="s">
        <v>19</v>
      </c>
      <c r="F460" s="248" t="s">
        <v>708</v>
      </c>
      <c r="G460" s="246"/>
      <c r="H460" s="249">
        <v>2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193</v>
      </c>
      <c r="AU460" s="255" t="s">
        <v>80</v>
      </c>
      <c r="AV460" s="14" t="s">
        <v>80</v>
      </c>
      <c r="AW460" s="14" t="s">
        <v>195</v>
      </c>
      <c r="AX460" s="14" t="s">
        <v>71</v>
      </c>
      <c r="AY460" s="255" t="s">
        <v>182</v>
      </c>
    </row>
    <row r="461" s="14" customFormat="1">
      <c r="A461" s="14"/>
      <c r="B461" s="245"/>
      <c r="C461" s="246"/>
      <c r="D461" s="236" t="s">
        <v>193</v>
      </c>
      <c r="E461" s="247" t="s">
        <v>19</v>
      </c>
      <c r="F461" s="248" t="s">
        <v>709</v>
      </c>
      <c r="G461" s="246"/>
      <c r="H461" s="249">
        <v>0.94500000000000006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193</v>
      </c>
      <c r="AU461" s="255" t="s">
        <v>80</v>
      </c>
      <c r="AV461" s="14" t="s">
        <v>80</v>
      </c>
      <c r="AW461" s="14" t="s">
        <v>195</v>
      </c>
      <c r="AX461" s="14" t="s">
        <v>71</v>
      </c>
      <c r="AY461" s="255" t="s">
        <v>182</v>
      </c>
    </row>
    <row r="462" s="14" customFormat="1">
      <c r="A462" s="14"/>
      <c r="B462" s="245"/>
      <c r="C462" s="246"/>
      <c r="D462" s="236" t="s">
        <v>193</v>
      </c>
      <c r="E462" s="247" t="s">
        <v>19</v>
      </c>
      <c r="F462" s="248" t="s">
        <v>710</v>
      </c>
      <c r="G462" s="246"/>
      <c r="H462" s="249">
        <v>4.8000000000000007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193</v>
      </c>
      <c r="AU462" s="255" t="s">
        <v>80</v>
      </c>
      <c r="AV462" s="14" t="s">
        <v>80</v>
      </c>
      <c r="AW462" s="14" t="s">
        <v>195</v>
      </c>
      <c r="AX462" s="14" t="s">
        <v>71</v>
      </c>
      <c r="AY462" s="255" t="s">
        <v>182</v>
      </c>
    </row>
    <row r="463" s="14" customFormat="1">
      <c r="A463" s="14"/>
      <c r="B463" s="245"/>
      <c r="C463" s="246"/>
      <c r="D463" s="236" t="s">
        <v>193</v>
      </c>
      <c r="E463" s="247" t="s">
        <v>19</v>
      </c>
      <c r="F463" s="248" t="s">
        <v>711</v>
      </c>
      <c r="G463" s="246"/>
      <c r="H463" s="249">
        <v>2.8699999999999997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193</v>
      </c>
      <c r="AU463" s="255" t="s">
        <v>80</v>
      </c>
      <c r="AV463" s="14" t="s">
        <v>80</v>
      </c>
      <c r="AW463" s="14" t="s">
        <v>195</v>
      </c>
      <c r="AX463" s="14" t="s">
        <v>71</v>
      </c>
      <c r="AY463" s="255" t="s">
        <v>182</v>
      </c>
    </row>
    <row r="464" s="15" customFormat="1">
      <c r="A464" s="15"/>
      <c r="B464" s="256"/>
      <c r="C464" s="257"/>
      <c r="D464" s="236" t="s">
        <v>193</v>
      </c>
      <c r="E464" s="258" t="s">
        <v>19</v>
      </c>
      <c r="F464" s="259" t="s">
        <v>215</v>
      </c>
      <c r="G464" s="257"/>
      <c r="H464" s="260">
        <v>10.615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193</v>
      </c>
      <c r="AU464" s="266" t="s">
        <v>80</v>
      </c>
      <c r="AV464" s="15" t="s">
        <v>97</v>
      </c>
      <c r="AW464" s="15" t="s">
        <v>195</v>
      </c>
      <c r="AX464" s="15" t="s">
        <v>71</v>
      </c>
      <c r="AY464" s="266" t="s">
        <v>182</v>
      </c>
    </row>
    <row r="465" s="16" customFormat="1">
      <c r="A465" s="16"/>
      <c r="B465" s="267"/>
      <c r="C465" s="268"/>
      <c r="D465" s="236" t="s">
        <v>193</v>
      </c>
      <c r="E465" s="269" t="s">
        <v>19</v>
      </c>
      <c r="F465" s="270" t="s">
        <v>220</v>
      </c>
      <c r="G465" s="268"/>
      <c r="H465" s="271">
        <v>132.69612500000002</v>
      </c>
      <c r="I465" s="272"/>
      <c r="J465" s="268"/>
      <c r="K465" s="268"/>
      <c r="L465" s="273"/>
      <c r="M465" s="274"/>
      <c r="N465" s="275"/>
      <c r="O465" s="275"/>
      <c r="P465" s="275"/>
      <c r="Q465" s="275"/>
      <c r="R465" s="275"/>
      <c r="S465" s="275"/>
      <c r="T465" s="27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77" t="s">
        <v>193</v>
      </c>
      <c r="AU465" s="277" t="s">
        <v>80</v>
      </c>
      <c r="AV465" s="16" t="s">
        <v>189</v>
      </c>
      <c r="AW465" s="16" t="s">
        <v>195</v>
      </c>
      <c r="AX465" s="16" t="s">
        <v>78</v>
      </c>
      <c r="AY465" s="277" t="s">
        <v>182</v>
      </c>
    </row>
    <row r="466" s="2" customFormat="1" ht="33" customHeight="1">
      <c r="A466" s="41"/>
      <c r="B466" s="42"/>
      <c r="C466" s="216" t="s">
        <v>712</v>
      </c>
      <c r="D466" s="216" t="s">
        <v>184</v>
      </c>
      <c r="E466" s="217" t="s">
        <v>713</v>
      </c>
      <c r="F466" s="218" t="s">
        <v>714</v>
      </c>
      <c r="G466" s="219" t="s">
        <v>283</v>
      </c>
      <c r="H466" s="220">
        <v>6.282</v>
      </c>
      <c r="I466" s="221"/>
      <c r="J466" s="222">
        <f>ROUND(I466*H466,2)</f>
        <v>0</v>
      </c>
      <c r="K466" s="218" t="s">
        <v>188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0.12623999999999999</v>
      </c>
      <c r="R466" s="225">
        <f>Q466*H466</f>
        <v>0.79303967999999991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189</v>
      </c>
      <c r="AT466" s="227" t="s">
        <v>184</v>
      </c>
      <c r="AU466" s="227" t="s">
        <v>80</v>
      </c>
      <c r="AY466" s="20" t="s">
        <v>182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189</v>
      </c>
      <c r="BM466" s="227" t="s">
        <v>715</v>
      </c>
    </row>
    <row r="467" s="2" customFormat="1">
      <c r="A467" s="41"/>
      <c r="B467" s="42"/>
      <c r="C467" s="43"/>
      <c r="D467" s="229" t="s">
        <v>191</v>
      </c>
      <c r="E467" s="43"/>
      <c r="F467" s="230" t="s">
        <v>716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191</v>
      </c>
      <c r="AU467" s="20" t="s">
        <v>80</v>
      </c>
    </row>
    <row r="468" s="13" customFormat="1">
      <c r="A468" s="13"/>
      <c r="B468" s="234"/>
      <c r="C468" s="235"/>
      <c r="D468" s="236" t="s">
        <v>193</v>
      </c>
      <c r="E468" s="237" t="s">
        <v>19</v>
      </c>
      <c r="F468" s="238" t="s">
        <v>205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193</v>
      </c>
      <c r="AU468" s="244" t="s">
        <v>80</v>
      </c>
      <c r="AV468" s="13" t="s">
        <v>78</v>
      </c>
      <c r="AW468" s="13" t="s">
        <v>195</v>
      </c>
      <c r="AX468" s="13" t="s">
        <v>71</v>
      </c>
      <c r="AY468" s="244" t="s">
        <v>182</v>
      </c>
    </row>
    <row r="469" s="14" customFormat="1">
      <c r="A469" s="14"/>
      <c r="B469" s="245"/>
      <c r="C469" s="246"/>
      <c r="D469" s="236" t="s">
        <v>193</v>
      </c>
      <c r="E469" s="247" t="s">
        <v>19</v>
      </c>
      <c r="F469" s="248" t="s">
        <v>717</v>
      </c>
      <c r="G469" s="246"/>
      <c r="H469" s="249">
        <v>1.3999999999999999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193</v>
      </c>
      <c r="AU469" s="255" t="s">
        <v>80</v>
      </c>
      <c r="AV469" s="14" t="s">
        <v>80</v>
      </c>
      <c r="AW469" s="14" t="s">
        <v>195</v>
      </c>
      <c r="AX469" s="14" t="s">
        <v>71</v>
      </c>
      <c r="AY469" s="255" t="s">
        <v>182</v>
      </c>
    </row>
    <row r="470" s="14" customFormat="1">
      <c r="A470" s="14"/>
      <c r="B470" s="245"/>
      <c r="C470" s="246"/>
      <c r="D470" s="236" t="s">
        <v>193</v>
      </c>
      <c r="E470" s="247" t="s">
        <v>19</v>
      </c>
      <c r="F470" s="248" t="s">
        <v>718</v>
      </c>
      <c r="G470" s="246"/>
      <c r="H470" s="249">
        <v>1.452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193</v>
      </c>
      <c r="AU470" s="255" t="s">
        <v>80</v>
      </c>
      <c r="AV470" s="14" t="s">
        <v>80</v>
      </c>
      <c r="AW470" s="14" t="s">
        <v>195</v>
      </c>
      <c r="AX470" s="14" t="s">
        <v>71</v>
      </c>
      <c r="AY470" s="255" t="s">
        <v>182</v>
      </c>
    </row>
    <row r="471" s="14" customFormat="1">
      <c r="A471" s="14"/>
      <c r="B471" s="245"/>
      <c r="C471" s="246"/>
      <c r="D471" s="236" t="s">
        <v>193</v>
      </c>
      <c r="E471" s="247" t="s">
        <v>19</v>
      </c>
      <c r="F471" s="248" t="s">
        <v>719</v>
      </c>
      <c r="G471" s="246"/>
      <c r="H471" s="249">
        <v>1.6000000000000001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193</v>
      </c>
      <c r="AU471" s="255" t="s">
        <v>80</v>
      </c>
      <c r="AV471" s="14" t="s">
        <v>80</v>
      </c>
      <c r="AW471" s="14" t="s">
        <v>195</v>
      </c>
      <c r="AX471" s="14" t="s">
        <v>71</v>
      </c>
      <c r="AY471" s="255" t="s">
        <v>182</v>
      </c>
    </row>
    <row r="472" s="15" customFormat="1">
      <c r="A472" s="15"/>
      <c r="B472" s="256"/>
      <c r="C472" s="257"/>
      <c r="D472" s="236" t="s">
        <v>193</v>
      </c>
      <c r="E472" s="258" t="s">
        <v>19</v>
      </c>
      <c r="F472" s="259" t="s">
        <v>215</v>
      </c>
      <c r="G472" s="257"/>
      <c r="H472" s="260">
        <v>4.452</v>
      </c>
      <c r="I472" s="261"/>
      <c r="J472" s="257"/>
      <c r="K472" s="257"/>
      <c r="L472" s="262"/>
      <c r="M472" s="263"/>
      <c r="N472" s="264"/>
      <c r="O472" s="264"/>
      <c r="P472" s="264"/>
      <c r="Q472" s="264"/>
      <c r="R472" s="264"/>
      <c r="S472" s="264"/>
      <c r="T472" s="26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6" t="s">
        <v>193</v>
      </c>
      <c r="AU472" s="266" t="s">
        <v>80</v>
      </c>
      <c r="AV472" s="15" t="s">
        <v>97</v>
      </c>
      <c r="AW472" s="15" t="s">
        <v>195</v>
      </c>
      <c r="AX472" s="15" t="s">
        <v>71</v>
      </c>
      <c r="AY472" s="266" t="s">
        <v>182</v>
      </c>
    </row>
    <row r="473" s="13" customFormat="1">
      <c r="A473" s="13"/>
      <c r="B473" s="234"/>
      <c r="C473" s="235"/>
      <c r="D473" s="236" t="s">
        <v>193</v>
      </c>
      <c r="E473" s="237" t="s">
        <v>19</v>
      </c>
      <c r="F473" s="238" t="s">
        <v>218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193</v>
      </c>
      <c r="AU473" s="244" t="s">
        <v>80</v>
      </c>
      <c r="AV473" s="13" t="s">
        <v>78</v>
      </c>
      <c r="AW473" s="13" t="s">
        <v>195</v>
      </c>
      <c r="AX473" s="13" t="s">
        <v>71</v>
      </c>
      <c r="AY473" s="244" t="s">
        <v>182</v>
      </c>
    </row>
    <row r="474" s="14" customFormat="1">
      <c r="A474" s="14"/>
      <c r="B474" s="245"/>
      <c r="C474" s="246"/>
      <c r="D474" s="236" t="s">
        <v>193</v>
      </c>
      <c r="E474" s="247" t="s">
        <v>19</v>
      </c>
      <c r="F474" s="248" t="s">
        <v>720</v>
      </c>
      <c r="G474" s="246"/>
      <c r="H474" s="249">
        <v>1.8300000000000001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193</v>
      </c>
      <c r="AU474" s="255" t="s">
        <v>80</v>
      </c>
      <c r="AV474" s="14" t="s">
        <v>80</v>
      </c>
      <c r="AW474" s="14" t="s">
        <v>195</v>
      </c>
      <c r="AX474" s="14" t="s">
        <v>71</v>
      </c>
      <c r="AY474" s="255" t="s">
        <v>182</v>
      </c>
    </row>
    <row r="475" s="15" customFormat="1">
      <c r="A475" s="15"/>
      <c r="B475" s="256"/>
      <c r="C475" s="257"/>
      <c r="D475" s="236" t="s">
        <v>193</v>
      </c>
      <c r="E475" s="258" t="s">
        <v>19</v>
      </c>
      <c r="F475" s="259" t="s">
        <v>215</v>
      </c>
      <c r="G475" s="257"/>
      <c r="H475" s="260">
        <v>1.8300000000000001</v>
      </c>
      <c r="I475" s="261"/>
      <c r="J475" s="257"/>
      <c r="K475" s="257"/>
      <c r="L475" s="262"/>
      <c r="M475" s="263"/>
      <c r="N475" s="264"/>
      <c r="O475" s="264"/>
      <c r="P475" s="264"/>
      <c r="Q475" s="264"/>
      <c r="R475" s="264"/>
      <c r="S475" s="264"/>
      <c r="T475" s="26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66" t="s">
        <v>193</v>
      </c>
      <c r="AU475" s="266" t="s">
        <v>80</v>
      </c>
      <c r="AV475" s="15" t="s">
        <v>97</v>
      </c>
      <c r="AW475" s="15" t="s">
        <v>195</v>
      </c>
      <c r="AX475" s="15" t="s">
        <v>71</v>
      </c>
      <c r="AY475" s="266" t="s">
        <v>182</v>
      </c>
    </row>
    <row r="476" s="16" customFormat="1">
      <c r="A476" s="16"/>
      <c r="B476" s="267"/>
      <c r="C476" s="268"/>
      <c r="D476" s="236" t="s">
        <v>193</v>
      </c>
      <c r="E476" s="269" t="s">
        <v>19</v>
      </c>
      <c r="F476" s="270" t="s">
        <v>220</v>
      </c>
      <c r="G476" s="268"/>
      <c r="H476" s="271">
        <v>6.282</v>
      </c>
      <c r="I476" s="272"/>
      <c r="J476" s="268"/>
      <c r="K476" s="268"/>
      <c r="L476" s="273"/>
      <c r="M476" s="274"/>
      <c r="N476" s="275"/>
      <c r="O476" s="275"/>
      <c r="P476" s="275"/>
      <c r="Q476" s="275"/>
      <c r="R476" s="275"/>
      <c r="S476" s="275"/>
      <c r="T476" s="27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T476" s="277" t="s">
        <v>193</v>
      </c>
      <c r="AU476" s="277" t="s">
        <v>80</v>
      </c>
      <c r="AV476" s="16" t="s">
        <v>189</v>
      </c>
      <c r="AW476" s="16" t="s">
        <v>195</v>
      </c>
      <c r="AX476" s="16" t="s">
        <v>78</v>
      </c>
      <c r="AY476" s="277" t="s">
        <v>182</v>
      </c>
    </row>
    <row r="477" s="2" customFormat="1" ht="37.8" customHeight="1">
      <c r="A477" s="41"/>
      <c r="B477" s="42"/>
      <c r="C477" s="216" t="s">
        <v>721</v>
      </c>
      <c r="D477" s="216" t="s">
        <v>184</v>
      </c>
      <c r="E477" s="217" t="s">
        <v>722</v>
      </c>
      <c r="F477" s="218" t="s">
        <v>723</v>
      </c>
      <c r="G477" s="219" t="s">
        <v>283</v>
      </c>
      <c r="H477" s="220">
        <v>8.3160000000000007</v>
      </c>
      <c r="I477" s="221"/>
      <c r="J477" s="222">
        <f>ROUND(I477*H477,2)</f>
        <v>0</v>
      </c>
      <c r="K477" s="218" t="s">
        <v>188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0.071679999999999994</v>
      </c>
      <c r="R477" s="225">
        <f>Q477*H477</f>
        <v>0.59609087999999999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189</v>
      </c>
      <c r="AT477" s="227" t="s">
        <v>184</v>
      </c>
      <c r="AU477" s="227" t="s">
        <v>80</v>
      </c>
      <c r="AY477" s="20" t="s">
        <v>182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189</v>
      </c>
      <c r="BM477" s="227" t="s">
        <v>724</v>
      </c>
    </row>
    <row r="478" s="2" customFormat="1">
      <c r="A478" s="41"/>
      <c r="B478" s="42"/>
      <c r="C478" s="43"/>
      <c r="D478" s="229" t="s">
        <v>191</v>
      </c>
      <c r="E478" s="43"/>
      <c r="F478" s="230" t="s">
        <v>725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191</v>
      </c>
      <c r="AU478" s="20" t="s">
        <v>80</v>
      </c>
    </row>
    <row r="479" s="14" customFormat="1">
      <c r="A479" s="14"/>
      <c r="B479" s="245"/>
      <c r="C479" s="246"/>
      <c r="D479" s="236" t="s">
        <v>193</v>
      </c>
      <c r="E479" s="247" t="s">
        <v>19</v>
      </c>
      <c r="F479" s="248" t="s">
        <v>726</v>
      </c>
      <c r="G479" s="246"/>
      <c r="H479" s="249">
        <v>8.3160000000000007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193</v>
      </c>
      <c r="AU479" s="255" t="s">
        <v>80</v>
      </c>
      <c r="AV479" s="14" t="s">
        <v>80</v>
      </c>
      <c r="AW479" s="14" t="s">
        <v>195</v>
      </c>
      <c r="AX479" s="14" t="s">
        <v>71</v>
      </c>
      <c r="AY479" s="255" t="s">
        <v>182</v>
      </c>
    </row>
    <row r="480" s="2" customFormat="1" ht="37.8" customHeight="1">
      <c r="A480" s="41"/>
      <c r="B480" s="42"/>
      <c r="C480" s="216" t="s">
        <v>727</v>
      </c>
      <c r="D480" s="216" t="s">
        <v>184</v>
      </c>
      <c r="E480" s="217" t="s">
        <v>728</v>
      </c>
      <c r="F480" s="218" t="s">
        <v>729</v>
      </c>
      <c r="G480" s="219" t="s">
        <v>283</v>
      </c>
      <c r="H480" s="220">
        <v>4.1959999999999997</v>
      </c>
      <c r="I480" s="221"/>
      <c r="J480" s="222">
        <f>ROUND(I480*H480,2)</f>
        <v>0</v>
      </c>
      <c r="K480" s="218" t="s">
        <v>188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0.27128000000000002</v>
      </c>
      <c r="R480" s="225">
        <f>Q480*H480</f>
        <v>1.13829088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189</v>
      </c>
      <c r="AT480" s="227" t="s">
        <v>184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189</v>
      </c>
      <c r="BM480" s="227" t="s">
        <v>730</v>
      </c>
    </row>
    <row r="481" s="2" customFormat="1">
      <c r="A481" s="41"/>
      <c r="B481" s="42"/>
      <c r="C481" s="43"/>
      <c r="D481" s="229" t="s">
        <v>191</v>
      </c>
      <c r="E481" s="43"/>
      <c r="F481" s="230" t="s">
        <v>731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191</v>
      </c>
      <c r="AU481" s="20" t="s">
        <v>80</v>
      </c>
    </row>
    <row r="482" s="14" customFormat="1">
      <c r="A482" s="14"/>
      <c r="B482" s="245"/>
      <c r="C482" s="246"/>
      <c r="D482" s="236" t="s">
        <v>193</v>
      </c>
      <c r="E482" s="247" t="s">
        <v>19</v>
      </c>
      <c r="F482" s="248" t="s">
        <v>732</v>
      </c>
      <c r="G482" s="246"/>
      <c r="H482" s="249">
        <v>0.95999999999999996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193</v>
      </c>
      <c r="AU482" s="255" t="s">
        <v>80</v>
      </c>
      <c r="AV482" s="14" t="s">
        <v>80</v>
      </c>
      <c r="AW482" s="14" t="s">
        <v>195</v>
      </c>
      <c r="AX482" s="14" t="s">
        <v>71</v>
      </c>
      <c r="AY482" s="255" t="s">
        <v>182</v>
      </c>
    </row>
    <row r="483" s="14" customFormat="1">
      <c r="A483" s="14"/>
      <c r="B483" s="245"/>
      <c r="C483" s="246"/>
      <c r="D483" s="236" t="s">
        <v>193</v>
      </c>
      <c r="E483" s="247" t="s">
        <v>19</v>
      </c>
      <c r="F483" s="248" t="s">
        <v>733</v>
      </c>
      <c r="G483" s="246"/>
      <c r="H483" s="249">
        <v>2.6099999999999999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193</v>
      </c>
      <c r="AU483" s="255" t="s">
        <v>80</v>
      </c>
      <c r="AV483" s="14" t="s">
        <v>80</v>
      </c>
      <c r="AW483" s="14" t="s">
        <v>195</v>
      </c>
      <c r="AX483" s="14" t="s">
        <v>71</v>
      </c>
      <c r="AY483" s="255" t="s">
        <v>182</v>
      </c>
    </row>
    <row r="484" s="14" customFormat="1">
      <c r="A484" s="14"/>
      <c r="B484" s="245"/>
      <c r="C484" s="246"/>
      <c r="D484" s="236" t="s">
        <v>193</v>
      </c>
      <c r="E484" s="247" t="s">
        <v>19</v>
      </c>
      <c r="F484" s="248" t="s">
        <v>734</v>
      </c>
      <c r="G484" s="246"/>
      <c r="H484" s="249">
        <v>0.62549999999999994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193</v>
      </c>
      <c r="AU484" s="255" t="s">
        <v>80</v>
      </c>
      <c r="AV484" s="14" t="s">
        <v>80</v>
      </c>
      <c r="AW484" s="14" t="s">
        <v>195</v>
      </c>
      <c r="AX484" s="14" t="s">
        <v>71</v>
      </c>
      <c r="AY484" s="255" t="s">
        <v>182</v>
      </c>
    </row>
    <row r="485" s="2" customFormat="1" ht="37.8" customHeight="1">
      <c r="A485" s="41"/>
      <c r="B485" s="42"/>
      <c r="C485" s="216" t="s">
        <v>735</v>
      </c>
      <c r="D485" s="216" t="s">
        <v>184</v>
      </c>
      <c r="E485" s="217" t="s">
        <v>736</v>
      </c>
      <c r="F485" s="218" t="s">
        <v>737</v>
      </c>
      <c r="G485" s="219" t="s">
        <v>283</v>
      </c>
      <c r="H485" s="220">
        <v>3.6000000000000001</v>
      </c>
      <c r="I485" s="221"/>
      <c r="J485" s="222">
        <f>ROUND(I485*H485,2)</f>
        <v>0</v>
      </c>
      <c r="K485" s="218" t="s">
        <v>188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0.13319</v>
      </c>
      <c r="R485" s="225">
        <f>Q485*H485</f>
        <v>0.47948400000000002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189</v>
      </c>
      <c r="AT485" s="227" t="s">
        <v>184</v>
      </c>
      <c r="AU485" s="227" t="s">
        <v>80</v>
      </c>
      <c r="AY485" s="20" t="s">
        <v>182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189</v>
      </c>
      <c r="BM485" s="227" t="s">
        <v>738</v>
      </c>
    </row>
    <row r="486" s="2" customFormat="1">
      <c r="A486" s="41"/>
      <c r="B486" s="42"/>
      <c r="C486" s="43"/>
      <c r="D486" s="229" t="s">
        <v>191</v>
      </c>
      <c r="E486" s="43"/>
      <c r="F486" s="230" t="s">
        <v>739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191</v>
      </c>
      <c r="AU486" s="20" t="s">
        <v>80</v>
      </c>
    </row>
    <row r="487" s="14" customFormat="1">
      <c r="A487" s="14"/>
      <c r="B487" s="245"/>
      <c r="C487" s="246"/>
      <c r="D487" s="236" t="s">
        <v>193</v>
      </c>
      <c r="E487" s="247" t="s">
        <v>19</v>
      </c>
      <c r="F487" s="248" t="s">
        <v>740</v>
      </c>
      <c r="G487" s="246"/>
      <c r="H487" s="249">
        <v>3.6000000000000001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193</v>
      </c>
      <c r="AU487" s="255" t="s">
        <v>80</v>
      </c>
      <c r="AV487" s="14" t="s">
        <v>80</v>
      </c>
      <c r="AW487" s="14" t="s">
        <v>195</v>
      </c>
      <c r="AX487" s="14" t="s">
        <v>71</v>
      </c>
      <c r="AY487" s="255" t="s">
        <v>182</v>
      </c>
    </row>
    <row r="488" s="2" customFormat="1" ht="37.8" customHeight="1">
      <c r="A488" s="41"/>
      <c r="B488" s="42"/>
      <c r="C488" s="216" t="s">
        <v>741</v>
      </c>
      <c r="D488" s="216" t="s">
        <v>184</v>
      </c>
      <c r="E488" s="217" t="s">
        <v>742</v>
      </c>
      <c r="F488" s="218" t="s">
        <v>743</v>
      </c>
      <c r="G488" s="219" t="s">
        <v>283</v>
      </c>
      <c r="H488" s="220">
        <v>36.789999999999999</v>
      </c>
      <c r="I488" s="221"/>
      <c r="J488" s="222">
        <f>ROUND(I488*H488,2)</f>
        <v>0</v>
      </c>
      <c r="K488" s="218" t="s">
        <v>188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0.27128000000000002</v>
      </c>
      <c r="R488" s="225">
        <f>Q488*H488</f>
        <v>9.9803911999999997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189</v>
      </c>
      <c r="AT488" s="227" t="s">
        <v>184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189</v>
      </c>
      <c r="BM488" s="227" t="s">
        <v>744</v>
      </c>
    </row>
    <row r="489" s="2" customFormat="1">
      <c r="A489" s="41"/>
      <c r="B489" s="42"/>
      <c r="C489" s="43"/>
      <c r="D489" s="229" t="s">
        <v>191</v>
      </c>
      <c r="E489" s="43"/>
      <c r="F489" s="230" t="s">
        <v>745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191</v>
      </c>
      <c r="AU489" s="20" t="s">
        <v>80</v>
      </c>
    </row>
    <row r="490" s="13" customFormat="1">
      <c r="A490" s="13"/>
      <c r="B490" s="234"/>
      <c r="C490" s="235"/>
      <c r="D490" s="236" t="s">
        <v>193</v>
      </c>
      <c r="E490" s="237" t="s">
        <v>19</v>
      </c>
      <c r="F490" s="238" t="s">
        <v>205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193</v>
      </c>
      <c r="AU490" s="244" t="s">
        <v>80</v>
      </c>
      <c r="AV490" s="13" t="s">
        <v>78</v>
      </c>
      <c r="AW490" s="13" t="s">
        <v>195</v>
      </c>
      <c r="AX490" s="13" t="s">
        <v>71</v>
      </c>
      <c r="AY490" s="244" t="s">
        <v>182</v>
      </c>
    </row>
    <row r="491" s="13" customFormat="1">
      <c r="A491" s="13"/>
      <c r="B491" s="234"/>
      <c r="C491" s="235"/>
      <c r="D491" s="236" t="s">
        <v>193</v>
      </c>
      <c r="E491" s="237" t="s">
        <v>19</v>
      </c>
      <c r="F491" s="238" t="s">
        <v>460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193</v>
      </c>
      <c r="AU491" s="244" t="s">
        <v>80</v>
      </c>
      <c r="AV491" s="13" t="s">
        <v>78</v>
      </c>
      <c r="AW491" s="13" t="s">
        <v>195</v>
      </c>
      <c r="AX491" s="13" t="s">
        <v>71</v>
      </c>
      <c r="AY491" s="244" t="s">
        <v>182</v>
      </c>
    </row>
    <row r="492" s="14" customFormat="1">
      <c r="A492" s="14"/>
      <c r="B492" s="245"/>
      <c r="C492" s="246"/>
      <c r="D492" s="236" t="s">
        <v>193</v>
      </c>
      <c r="E492" s="247" t="s">
        <v>19</v>
      </c>
      <c r="F492" s="248" t="s">
        <v>746</v>
      </c>
      <c r="G492" s="246"/>
      <c r="H492" s="249">
        <v>24.932000000000002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193</v>
      </c>
      <c r="AU492" s="255" t="s">
        <v>80</v>
      </c>
      <c r="AV492" s="14" t="s">
        <v>80</v>
      </c>
      <c r="AW492" s="14" t="s">
        <v>195</v>
      </c>
      <c r="AX492" s="14" t="s">
        <v>71</v>
      </c>
      <c r="AY492" s="255" t="s">
        <v>182</v>
      </c>
    </row>
    <row r="493" s="14" customFormat="1">
      <c r="A493" s="14"/>
      <c r="B493" s="245"/>
      <c r="C493" s="246"/>
      <c r="D493" s="236" t="s">
        <v>193</v>
      </c>
      <c r="E493" s="247" t="s">
        <v>19</v>
      </c>
      <c r="F493" s="248" t="s">
        <v>747</v>
      </c>
      <c r="G493" s="246"/>
      <c r="H493" s="249">
        <v>1.6000000000000001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193</v>
      </c>
      <c r="AU493" s="255" t="s">
        <v>80</v>
      </c>
      <c r="AV493" s="14" t="s">
        <v>80</v>
      </c>
      <c r="AW493" s="14" t="s">
        <v>195</v>
      </c>
      <c r="AX493" s="14" t="s">
        <v>71</v>
      </c>
      <c r="AY493" s="255" t="s">
        <v>182</v>
      </c>
    </row>
    <row r="494" s="14" customFormat="1">
      <c r="A494" s="14"/>
      <c r="B494" s="245"/>
      <c r="C494" s="246"/>
      <c r="D494" s="236" t="s">
        <v>193</v>
      </c>
      <c r="E494" s="247" t="s">
        <v>19</v>
      </c>
      <c r="F494" s="248" t="s">
        <v>748</v>
      </c>
      <c r="G494" s="246"/>
      <c r="H494" s="249">
        <v>1.8179999999999998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193</v>
      </c>
      <c r="AU494" s="255" t="s">
        <v>80</v>
      </c>
      <c r="AV494" s="14" t="s">
        <v>80</v>
      </c>
      <c r="AW494" s="14" t="s">
        <v>195</v>
      </c>
      <c r="AX494" s="14" t="s">
        <v>71</v>
      </c>
      <c r="AY494" s="255" t="s">
        <v>182</v>
      </c>
    </row>
    <row r="495" s="13" customFormat="1">
      <c r="A495" s="13"/>
      <c r="B495" s="234"/>
      <c r="C495" s="235"/>
      <c r="D495" s="236" t="s">
        <v>193</v>
      </c>
      <c r="E495" s="237" t="s">
        <v>19</v>
      </c>
      <c r="F495" s="238" t="s">
        <v>462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193</v>
      </c>
      <c r="AU495" s="244" t="s">
        <v>80</v>
      </c>
      <c r="AV495" s="13" t="s">
        <v>78</v>
      </c>
      <c r="AW495" s="13" t="s">
        <v>195</v>
      </c>
      <c r="AX495" s="13" t="s">
        <v>71</v>
      </c>
      <c r="AY495" s="244" t="s">
        <v>182</v>
      </c>
    </row>
    <row r="496" s="14" customFormat="1">
      <c r="A496" s="14"/>
      <c r="B496" s="245"/>
      <c r="C496" s="246"/>
      <c r="D496" s="236" t="s">
        <v>193</v>
      </c>
      <c r="E496" s="247" t="s">
        <v>19</v>
      </c>
      <c r="F496" s="248" t="s">
        <v>749</v>
      </c>
      <c r="G496" s="246"/>
      <c r="H496" s="249">
        <v>4.9550000000000001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193</v>
      </c>
      <c r="AU496" s="255" t="s">
        <v>80</v>
      </c>
      <c r="AV496" s="14" t="s">
        <v>80</v>
      </c>
      <c r="AW496" s="14" t="s">
        <v>195</v>
      </c>
      <c r="AX496" s="14" t="s">
        <v>71</v>
      </c>
      <c r="AY496" s="255" t="s">
        <v>182</v>
      </c>
    </row>
    <row r="497" s="15" customFormat="1">
      <c r="A497" s="15"/>
      <c r="B497" s="256"/>
      <c r="C497" s="257"/>
      <c r="D497" s="236" t="s">
        <v>193</v>
      </c>
      <c r="E497" s="258" t="s">
        <v>19</v>
      </c>
      <c r="F497" s="259" t="s">
        <v>215</v>
      </c>
      <c r="G497" s="257"/>
      <c r="H497" s="260">
        <v>33.305000000000007</v>
      </c>
      <c r="I497" s="261"/>
      <c r="J497" s="257"/>
      <c r="K497" s="257"/>
      <c r="L497" s="262"/>
      <c r="M497" s="263"/>
      <c r="N497" s="264"/>
      <c r="O497" s="264"/>
      <c r="P497" s="264"/>
      <c r="Q497" s="264"/>
      <c r="R497" s="264"/>
      <c r="S497" s="264"/>
      <c r="T497" s="26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66" t="s">
        <v>193</v>
      </c>
      <c r="AU497" s="266" t="s">
        <v>80</v>
      </c>
      <c r="AV497" s="15" t="s">
        <v>97</v>
      </c>
      <c r="AW497" s="15" t="s">
        <v>195</v>
      </c>
      <c r="AX497" s="15" t="s">
        <v>71</v>
      </c>
      <c r="AY497" s="266" t="s">
        <v>182</v>
      </c>
    </row>
    <row r="498" s="13" customFormat="1">
      <c r="A498" s="13"/>
      <c r="B498" s="234"/>
      <c r="C498" s="235"/>
      <c r="D498" s="236" t="s">
        <v>193</v>
      </c>
      <c r="E498" s="237" t="s">
        <v>19</v>
      </c>
      <c r="F498" s="238" t="s">
        <v>216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193</v>
      </c>
      <c r="AU498" s="244" t="s">
        <v>80</v>
      </c>
      <c r="AV498" s="13" t="s">
        <v>78</v>
      </c>
      <c r="AW498" s="13" t="s">
        <v>195</v>
      </c>
      <c r="AX498" s="13" t="s">
        <v>71</v>
      </c>
      <c r="AY498" s="244" t="s">
        <v>182</v>
      </c>
    </row>
    <row r="499" s="14" customFormat="1">
      <c r="A499" s="14"/>
      <c r="B499" s="245"/>
      <c r="C499" s="246"/>
      <c r="D499" s="236" t="s">
        <v>193</v>
      </c>
      <c r="E499" s="247" t="s">
        <v>19</v>
      </c>
      <c r="F499" s="248" t="s">
        <v>750</v>
      </c>
      <c r="G499" s="246"/>
      <c r="H499" s="249">
        <v>1.6399999999999999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193</v>
      </c>
      <c r="AU499" s="255" t="s">
        <v>80</v>
      </c>
      <c r="AV499" s="14" t="s">
        <v>80</v>
      </c>
      <c r="AW499" s="14" t="s">
        <v>195</v>
      </c>
      <c r="AX499" s="14" t="s">
        <v>71</v>
      </c>
      <c r="AY499" s="255" t="s">
        <v>182</v>
      </c>
    </row>
    <row r="500" s="14" customFormat="1">
      <c r="A500" s="14"/>
      <c r="B500" s="245"/>
      <c r="C500" s="246"/>
      <c r="D500" s="236" t="s">
        <v>193</v>
      </c>
      <c r="E500" s="247" t="s">
        <v>19</v>
      </c>
      <c r="F500" s="248" t="s">
        <v>751</v>
      </c>
      <c r="G500" s="246"/>
      <c r="H500" s="249">
        <v>1.845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193</v>
      </c>
      <c r="AU500" s="255" t="s">
        <v>80</v>
      </c>
      <c r="AV500" s="14" t="s">
        <v>80</v>
      </c>
      <c r="AW500" s="14" t="s">
        <v>195</v>
      </c>
      <c r="AX500" s="14" t="s">
        <v>71</v>
      </c>
      <c r="AY500" s="255" t="s">
        <v>182</v>
      </c>
    </row>
    <row r="501" s="15" customFormat="1">
      <c r="A501" s="15"/>
      <c r="B501" s="256"/>
      <c r="C501" s="257"/>
      <c r="D501" s="236" t="s">
        <v>193</v>
      </c>
      <c r="E501" s="258" t="s">
        <v>19</v>
      </c>
      <c r="F501" s="259" t="s">
        <v>215</v>
      </c>
      <c r="G501" s="257"/>
      <c r="H501" s="260">
        <v>3.4849999999999999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6" t="s">
        <v>193</v>
      </c>
      <c r="AU501" s="266" t="s">
        <v>80</v>
      </c>
      <c r="AV501" s="15" t="s">
        <v>97</v>
      </c>
      <c r="AW501" s="15" t="s">
        <v>195</v>
      </c>
      <c r="AX501" s="15" t="s">
        <v>71</v>
      </c>
      <c r="AY501" s="266" t="s">
        <v>182</v>
      </c>
    </row>
    <row r="502" s="16" customFormat="1">
      <c r="A502" s="16"/>
      <c r="B502" s="267"/>
      <c r="C502" s="268"/>
      <c r="D502" s="236" t="s">
        <v>193</v>
      </c>
      <c r="E502" s="269" t="s">
        <v>19</v>
      </c>
      <c r="F502" s="270" t="s">
        <v>220</v>
      </c>
      <c r="G502" s="268"/>
      <c r="H502" s="271">
        <v>36.790000000000006</v>
      </c>
      <c r="I502" s="272"/>
      <c r="J502" s="268"/>
      <c r="K502" s="268"/>
      <c r="L502" s="273"/>
      <c r="M502" s="274"/>
      <c r="N502" s="275"/>
      <c r="O502" s="275"/>
      <c r="P502" s="275"/>
      <c r="Q502" s="275"/>
      <c r="R502" s="275"/>
      <c r="S502" s="275"/>
      <c r="T502" s="27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77" t="s">
        <v>193</v>
      </c>
      <c r="AU502" s="277" t="s">
        <v>80</v>
      </c>
      <c r="AV502" s="16" t="s">
        <v>189</v>
      </c>
      <c r="AW502" s="16" t="s">
        <v>195</v>
      </c>
      <c r="AX502" s="16" t="s">
        <v>78</v>
      </c>
      <c r="AY502" s="277" t="s">
        <v>182</v>
      </c>
    </row>
    <row r="503" s="2" customFormat="1" ht="49.05" customHeight="1">
      <c r="A503" s="41"/>
      <c r="B503" s="42"/>
      <c r="C503" s="216" t="s">
        <v>752</v>
      </c>
      <c r="D503" s="216" t="s">
        <v>184</v>
      </c>
      <c r="E503" s="217" t="s">
        <v>753</v>
      </c>
      <c r="F503" s="218" t="s">
        <v>754</v>
      </c>
      <c r="G503" s="219" t="s">
        <v>283</v>
      </c>
      <c r="H503" s="220">
        <v>74.817999999999998</v>
      </c>
      <c r="I503" s="221"/>
      <c r="J503" s="222">
        <f>ROUND(I503*H503,2)</f>
        <v>0</v>
      </c>
      <c r="K503" s="218" t="s">
        <v>188</v>
      </c>
      <c r="L503" s="47"/>
      <c r="M503" s="223" t="s">
        <v>19</v>
      </c>
      <c r="N503" s="224" t="s">
        <v>42</v>
      </c>
      <c r="O503" s="87"/>
      <c r="P503" s="225">
        <f>O503*H503</f>
        <v>0</v>
      </c>
      <c r="Q503" s="225">
        <v>0.23458000000000001</v>
      </c>
      <c r="R503" s="225">
        <f>Q503*H503</f>
        <v>17.550806439999999</v>
      </c>
      <c r="S503" s="225">
        <v>0</v>
      </c>
      <c r="T503" s="226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7" t="s">
        <v>189</v>
      </c>
      <c r="AT503" s="227" t="s">
        <v>184</v>
      </c>
      <c r="AU503" s="227" t="s">
        <v>80</v>
      </c>
      <c r="AY503" s="20" t="s">
        <v>182</v>
      </c>
      <c r="BE503" s="228">
        <f>IF(N503="základní",J503,0)</f>
        <v>0</v>
      </c>
      <c r="BF503" s="228">
        <f>IF(N503="snížená",J503,0)</f>
        <v>0</v>
      </c>
      <c r="BG503" s="228">
        <f>IF(N503="zákl. přenesená",J503,0)</f>
        <v>0</v>
      </c>
      <c r="BH503" s="228">
        <f>IF(N503="sníž. přenesená",J503,0)</f>
        <v>0</v>
      </c>
      <c r="BI503" s="228">
        <f>IF(N503="nulová",J503,0)</f>
        <v>0</v>
      </c>
      <c r="BJ503" s="20" t="s">
        <v>78</v>
      </c>
      <c r="BK503" s="228">
        <f>ROUND(I503*H503,2)</f>
        <v>0</v>
      </c>
      <c r="BL503" s="20" t="s">
        <v>189</v>
      </c>
      <c r="BM503" s="227" t="s">
        <v>755</v>
      </c>
    </row>
    <row r="504" s="2" customFormat="1">
      <c r="A504" s="41"/>
      <c r="B504" s="42"/>
      <c r="C504" s="43"/>
      <c r="D504" s="229" t="s">
        <v>191</v>
      </c>
      <c r="E504" s="43"/>
      <c r="F504" s="230" t="s">
        <v>756</v>
      </c>
      <c r="G504" s="43"/>
      <c r="H504" s="43"/>
      <c r="I504" s="231"/>
      <c r="J504" s="43"/>
      <c r="K504" s="43"/>
      <c r="L504" s="47"/>
      <c r="M504" s="232"/>
      <c r="N504" s="233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191</v>
      </c>
      <c r="AU504" s="20" t="s">
        <v>80</v>
      </c>
    </row>
    <row r="505" s="13" customFormat="1">
      <c r="A505" s="13"/>
      <c r="B505" s="234"/>
      <c r="C505" s="235"/>
      <c r="D505" s="236" t="s">
        <v>193</v>
      </c>
      <c r="E505" s="237" t="s">
        <v>19</v>
      </c>
      <c r="F505" s="238" t="s">
        <v>205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193</v>
      </c>
      <c r="AU505" s="244" t="s">
        <v>80</v>
      </c>
      <c r="AV505" s="13" t="s">
        <v>78</v>
      </c>
      <c r="AW505" s="13" t="s">
        <v>195</v>
      </c>
      <c r="AX505" s="13" t="s">
        <v>71</v>
      </c>
      <c r="AY505" s="244" t="s">
        <v>182</v>
      </c>
    </row>
    <row r="506" s="14" customFormat="1">
      <c r="A506" s="14"/>
      <c r="B506" s="245"/>
      <c r="C506" s="246"/>
      <c r="D506" s="236" t="s">
        <v>193</v>
      </c>
      <c r="E506" s="247" t="s">
        <v>19</v>
      </c>
      <c r="F506" s="248" t="s">
        <v>757</v>
      </c>
      <c r="G506" s="246"/>
      <c r="H506" s="249">
        <v>14.875999999999999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193</v>
      </c>
      <c r="AU506" s="255" t="s">
        <v>80</v>
      </c>
      <c r="AV506" s="14" t="s">
        <v>80</v>
      </c>
      <c r="AW506" s="14" t="s">
        <v>195</v>
      </c>
      <c r="AX506" s="14" t="s">
        <v>71</v>
      </c>
      <c r="AY506" s="255" t="s">
        <v>182</v>
      </c>
    </row>
    <row r="507" s="14" customFormat="1">
      <c r="A507" s="14"/>
      <c r="B507" s="245"/>
      <c r="C507" s="246"/>
      <c r="D507" s="236" t="s">
        <v>193</v>
      </c>
      <c r="E507" s="247" t="s">
        <v>19</v>
      </c>
      <c r="F507" s="248" t="s">
        <v>758</v>
      </c>
      <c r="G507" s="246"/>
      <c r="H507" s="249">
        <v>10.271000000000001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193</v>
      </c>
      <c r="AU507" s="255" t="s">
        <v>80</v>
      </c>
      <c r="AV507" s="14" t="s">
        <v>80</v>
      </c>
      <c r="AW507" s="14" t="s">
        <v>195</v>
      </c>
      <c r="AX507" s="14" t="s">
        <v>71</v>
      </c>
      <c r="AY507" s="255" t="s">
        <v>182</v>
      </c>
    </row>
    <row r="508" s="14" customFormat="1">
      <c r="A508" s="14"/>
      <c r="B508" s="245"/>
      <c r="C508" s="246"/>
      <c r="D508" s="236" t="s">
        <v>193</v>
      </c>
      <c r="E508" s="247" t="s">
        <v>19</v>
      </c>
      <c r="F508" s="248" t="s">
        <v>759</v>
      </c>
      <c r="G508" s="246"/>
      <c r="H508" s="249">
        <v>34.405900000000003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193</v>
      </c>
      <c r="AU508" s="255" t="s">
        <v>80</v>
      </c>
      <c r="AV508" s="14" t="s">
        <v>80</v>
      </c>
      <c r="AW508" s="14" t="s">
        <v>195</v>
      </c>
      <c r="AX508" s="14" t="s">
        <v>71</v>
      </c>
      <c r="AY508" s="255" t="s">
        <v>182</v>
      </c>
    </row>
    <row r="509" s="14" customFormat="1">
      <c r="A509" s="14"/>
      <c r="B509" s="245"/>
      <c r="C509" s="246"/>
      <c r="D509" s="236" t="s">
        <v>193</v>
      </c>
      <c r="E509" s="247" t="s">
        <v>19</v>
      </c>
      <c r="F509" s="248" t="s">
        <v>760</v>
      </c>
      <c r="G509" s="246"/>
      <c r="H509" s="249">
        <v>4.3499999999999996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193</v>
      </c>
      <c r="AU509" s="255" t="s">
        <v>80</v>
      </c>
      <c r="AV509" s="14" t="s">
        <v>80</v>
      </c>
      <c r="AW509" s="14" t="s">
        <v>195</v>
      </c>
      <c r="AX509" s="14" t="s">
        <v>71</v>
      </c>
      <c r="AY509" s="255" t="s">
        <v>182</v>
      </c>
    </row>
    <row r="510" s="15" customFormat="1">
      <c r="A510" s="15"/>
      <c r="B510" s="256"/>
      <c r="C510" s="257"/>
      <c r="D510" s="236" t="s">
        <v>193</v>
      </c>
      <c r="E510" s="258" t="s">
        <v>19</v>
      </c>
      <c r="F510" s="259" t="s">
        <v>215</v>
      </c>
      <c r="G510" s="257"/>
      <c r="H510" s="260">
        <v>63.902900000000002</v>
      </c>
      <c r="I510" s="261"/>
      <c r="J510" s="257"/>
      <c r="K510" s="257"/>
      <c r="L510" s="262"/>
      <c r="M510" s="263"/>
      <c r="N510" s="264"/>
      <c r="O510" s="264"/>
      <c r="P510" s="264"/>
      <c r="Q510" s="264"/>
      <c r="R510" s="264"/>
      <c r="S510" s="264"/>
      <c r="T510" s="26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6" t="s">
        <v>193</v>
      </c>
      <c r="AU510" s="266" t="s">
        <v>80</v>
      </c>
      <c r="AV510" s="15" t="s">
        <v>97</v>
      </c>
      <c r="AW510" s="15" t="s">
        <v>195</v>
      </c>
      <c r="AX510" s="15" t="s">
        <v>71</v>
      </c>
      <c r="AY510" s="266" t="s">
        <v>182</v>
      </c>
    </row>
    <row r="511" s="13" customFormat="1">
      <c r="A511" s="13"/>
      <c r="B511" s="234"/>
      <c r="C511" s="235"/>
      <c r="D511" s="236" t="s">
        <v>193</v>
      </c>
      <c r="E511" s="237" t="s">
        <v>19</v>
      </c>
      <c r="F511" s="238" t="s">
        <v>216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193</v>
      </c>
      <c r="AU511" s="244" t="s">
        <v>80</v>
      </c>
      <c r="AV511" s="13" t="s">
        <v>78</v>
      </c>
      <c r="AW511" s="13" t="s">
        <v>195</v>
      </c>
      <c r="AX511" s="13" t="s">
        <v>71</v>
      </c>
      <c r="AY511" s="244" t="s">
        <v>182</v>
      </c>
    </row>
    <row r="512" s="14" customFormat="1">
      <c r="A512" s="14"/>
      <c r="B512" s="245"/>
      <c r="C512" s="246"/>
      <c r="D512" s="236" t="s">
        <v>193</v>
      </c>
      <c r="E512" s="247" t="s">
        <v>19</v>
      </c>
      <c r="F512" s="248" t="s">
        <v>761</v>
      </c>
      <c r="G512" s="246"/>
      <c r="H512" s="249">
        <v>10.914999999999999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193</v>
      </c>
      <c r="AU512" s="255" t="s">
        <v>80</v>
      </c>
      <c r="AV512" s="14" t="s">
        <v>80</v>
      </c>
      <c r="AW512" s="14" t="s">
        <v>195</v>
      </c>
      <c r="AX512" s="14" t="s">
        <v>71</v>
      </c>
      <c r="AY512" s="255" t="s">
        <v>182</v>
      </c>
    </row>
    <row r="513" s="15" customFormat="1">
      <c r="A513" s="15"/>
      <c r="B513" s="256"/>
      <c r="C513" s="257"/>
      <c r="D513" s="236" t="s">
        <v>193</v>
      </c>
      <c r="E513" s="258" t="s">
        <v>19</v>
      </c>
      <c r="F513" s="259" t="s">
        <v>215</v>
      </c>
      <c r="G513" s="257"/>
      <c r="H513" s="260">
        <v>10.914999999999999</v>
      </c>
      <c r="I513" s="261"/>
      <c r="J513" s="257"/>
      <c r="K513" s="257"/>
      <c r="L513" s="262"/>
      <c r="M513" s="263"/>
      <c r="N513" s="264"/>
      <c r="O513" s="264"/>
      <c r="P513" s="264"/>
      <c r="Q513" s="264"/>
      <c r="R513" s="264"/>
      <c r="S513" s="264"/>
      <c r="T513" s="26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6" t="s">
        <v>193</v>
      </c>
      <c r="AU513" s="266" t="s">
        <v>80</v>
      </c>
      <c r="AV513" s="15" t="s">
        <v>97</v>
      </c>
      <c r="AW513" s="15" t="s">
        <v>195</v>
      </c>
      <c r="AX513" s="15" t="s">
        <v>71</v>
      </c>
      <c r="AY513" s="266" t="s">
        <v>182</v>
      </c>
    </row>
    <row r="514" s="16" customFormat="1">
      <c r="A514" s="16"/>
      <c r="B514" s="267"/>
      <c r="C514" s="268"/>
      <c r="D514" s="236" t="s">
        <v>193</v>
      </c>
      <c r="E514" s="269" t="s">
        <v>19</v>
      </c>
      <c r="F514" s="270" t="s">
        <v>220</v>
      </c>
      <c r="G514" s="268"/>
      <c r="H514" s="271">
        <v>74.817899999999995</v>
      </c>
      <c r="I514" s="272"/>
      <c r="J514" s="268"/>
      <c r="K514" s="268"/>
      <c r="L514" s="273"/>
      <c r="M514" s="274"/>
      <c r="N514" s="275"/>
      <c r="O514" s="275"/>
      <c r="P514" s="275"/>
      <c r="Q514" s="275"/>
      <c r="R514" s="275"/>
      <c r="S514" s="275"/>
      <c r="T514" s="27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T514" s="277" t="s">
        <v>193</v>
      </c>
      <c r="AU514" s="277" t="s">
        <v>80</v>
      </c>
      <c r="AV514" s="16" t="s">
        <v>189</v>
      </c>
      <c r="AW514" s="16" t="s">
        <v>195</v>
      </c>
      <c r="AX514" s="16" t="s">
        <v>78</v>
      </c>
      <c r="AY514" s="277" t="s">
        <v>182</v>
      </c>
    </row>
    <row r="515" s="2" customFormat="1" ht="37.8" customHeight="1">
      <c r="A515" s="41"/>
      <c r="B515" s="42"/>
      <c r="C515" s="216" t="s">
        <v>762</v>
      </c>
      <c r="D515" s="216" t="s">
        <v>184</v>
      </c>
      <c r="E515" s="217" t="s">
        <v>763</v>
      </c>
      <c r="F515" s="218" t="s">
        <v>764</v>
      </c>
      <c r="G515" s="219" t="s">
        <v>283</v>
      </c>
      <c r="H515" s="220">
        <v>16.928000000000001</v>
      </c>
      <c r="I515" s="221"/>
      <c r="J515" s="222">
        <f>ROUND(I515*H515,2)</f>
        <v>0</v>
      </c>
      <c r="K515" s="218" t="s">
        <v>188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0.068479999999999999</v>
      </c>
      <c r="R515" s="225">
        <f>Q515*H515</f>
        <v>1.1592294400000001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189</v>
      </c>
      <c r="AT515" s="227" t="s">
        <v>184</v>
      </c>
      <c r="AU515" s="227" t="s">
        <v>80</v>
      </c>
      <c r="AY515" s="20" t="s">
        <v>182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189</v>
      </c>
      <c r="BM515" s="227" t="s">
        <v>765</v>
      </c>
    </row>
    <row r="516" s="2" customFormat="1">
      <c r="A516" s="41"/>
      <c r="B516" s="42"/>
      <c r="C516" s="43"/>
      <c r="D516" s="229" t="s">
        <v>191</v>
      </c>
      <c r="E516" s="43"/>
      <c r="F516" s="230" t="s">
        <v>766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191</v>
      </c>
      <c r="AU516" s="20" t="s">
        <v>80</v>
      </c>
    </row>
    <row r="517" s="14" customFormat="1">
      <c r="A517" s="14"/>
      <c r="B517" s="245"/>
      <c r="C517" s="246"/>
      <c r="D517" s="236" t="s">
        <v>193</v>
      </c>
      <c r="E517" s="247" t="s">
        <v>19</v>
      </c>
      <c r="F517" s="248" t="s">
        <v>767</v>
      </c>
      <c r="G517" s="246"/>
      <c r="H517" s="249">
        <v>16.927499999999998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193</v>
      </c>
      <c r="AU517" s="255" t="s">
        <v>80</v>
      </c>
      <c r="AV517" s="14" t="s">
        <v>80</v>
      </c>
      <c r="AW517" s="14" t="s">
        <v>195</v>
      </c>
      <c r="AX517" s="14" t="s">
        <v>71</v>
      </c>
      <c r="AY517" s="255" t="s">
        <v>182</v>
      </c>
    </row>
    <row r="518" s="2" customFormat="1" ht="37.8" customHeight="1">
      <c r="A518" s="41"/>
      <c r="B518" s="42"/>
      <c r="C518" s="216" t="s">
        <v>768</v>
      </c>
      <c r="D518" s="216" t="s">
        <v>184</v>
      </c>
      <c r="E518" s="217" t="s">
        <v>769</v>
      </c>
      <c r="F518" s="218" t="s">
        <v>770</v>
      </c>
      <c r="G518" s="219" t="s">
        <v>283</v>
      </c>
      <c r="H518" s="220">
        <v>311.98399999999998</v>
      </c>
      <c r="I518" s="221"/>
      <c r="J518" s="222">
        <f>ROUND(I518*H518,2)</f>
        <v>0</v>
      </c>
      <c r="K518" s="218" t="s">
        <v>188</v>
      </c>
      <c r="L518" s="47"/>
      <c r="M518" s="223" t="s">
        <v>19</v>
      </c>
      <c r="N518" s="224" t="s">
        <v>42</v>
      </c>
      <c r="O518" s="87"/>
      <c r="P518" s="225">
        <f>O518*H518</f>
        <v>0</v>
      </c>
      <c r="Q518" s="225">
        <v>0.094479999999999995</v>
      </c>
      <c r="R518" s="225">
        <f>Q518*H518</f>
        <v>29.476248319999996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189</v>
      </c>
      <c r="AT518" s="227" t="s">
        <v>184</v>
      </c>
      <c r="AU518" s="227" t="s">
        <v>80</v>
      </c>
      <c r="AY518" s="20" t="s">
        <v>182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189</v>
      </c>
      <c r="BM518" s="227" t="s">
        <v>771</v>
      </c>
    </row>
    <row r="519" s="2" customFormat="1">
      <c r="A519" s="41"/>
      <c r="B519" s="42"/>
      <c r="C519" s="43"/>
      <c r="D519" s="229" t="s">
        <v>191</v>
      </c>
      <c r="E519" s="43"/>
      <c r="F519" s="230" t="s">
        <v>772</v>
      </c>
      <c r="G519" s="43"/>
      <c r="H519" s="43"/>
      <c r="I519" s="231"/>
      <c r="J519" s="43"/>
      <c r="K519" s="43"/>
      <c r="L519" s="47"/>
      <c r="M519" s="232"/>
      <c r="N519" s="233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191</v>
      </c>
      <c r="AU519" s="20" t="s">
        <v>80</v>
      </c>
    </row>
    <row r="520" s="13" customFormat="1">
      <c r="A520" s="13"/>
      <c r="B520" s="234"/>
      <c r="C520" s="235"/>
      <c r="D520" s="236" t="s">
        <v>193</v>
      </c>
      <c r="E520" s="237" t="s">
        <v>19</v>
      </c>
      <c r="F520" s="238" t="s">
        <v>205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193</v>
      </c>
      <c r="AU520" s="244" t="s">
        <v>80</v>
      </c>
      <c r="AV520" s="13" t="s">
        <v>78</v>
      </c>
      <c r="AW520" s="13" t="s">
        <v>195</v>
      </c>
      <c r="AX520" s="13" t="s">
        <v>71</v>
      </c>
      <c r="AY520" s="244" t="s">
        <v>182</v>
      </c>
    </row>
    <row r="521" s="13" customFormat="1">
      <c r="A521" s="13"/>
      <c r="B521" s="234"/>
      <c r="C521" s="235"/>
      <c r="D521" s="236" t="s">
        <v>193</v>
      </c>
      <c r="E521" s="237" t="s">
        <v>19</v>
      </c>
      <c r="F521" s="238" t="s">
        <v>455</v>
      </c>
      <c r="G521" s="235"/>
      <c r="H521" s="237" t="s">
        <v>19</v>
      </c>
      <c r="I521" s="239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193</v>
      </c>
      <c r="AU521" s="244" t="s">
        <v>80</v>
      </c>
      <c r="AV521" s="13" t="s">
        <v>78</v>
      </c>
      <c r="AW521" s="13" t="s">
        <v>195</v>
      </c>
      <c r="AX521" s="13" t="s">
        <v>71</v>
      </c>
      <c r="AY521" s="244" t="s">
        <v>182</v>
      </c>
    </row>
    <row r="522" s="14" customFormat="1">
      <c r="A522" s="14"/>
      <c r="B522" s="245"/>
      <c r="C522" s="246"/>
      <c r="D522" s="236" t="s">
        <v>193</v>
      </c>
      <c r="E522" s="247" t="s">
        <v>19</v>
      </c>
      <c r="F522" s="248" t="s">
        <v>773</v>
      </c>
      <c r="G522" s="246"/>
      <c r="H522" s="249">
        <v>34.436790000000002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193</v>
      </c>
      <c r="AU522" s="255" t="s">
        <v>80</v>
      </c>
      <c r="AV522" s="14" t="s">
        <v>80</v>
      </c>
      <c r="AW522" s="14" t="s">
        <v>195</v>
      </c>
      <c r="AX522" s="14" t="s">
        <v>71</v>
      </c>
      <c r="AY522" s="255" t="s">
        <v>182</v>
      </c>
    </row>
    <row r="523" s="14" customFormat="1">
      <c r="A523" s="14"/>
      <c r="B523" s="245"/>
      <c r="C523" s="246"/>
      <c r="D523" s="236" t="s">
        <v>193</v>
      </c>
      <c r="E523" s="247" t="s">
        <v>19</v>
      </c>
      <c r="F523" s="248" t="s">
        <v>774</v>
      </c>
      <c r="G523" s="246"/>
      <c r="H523" s="249">
        <v>47.282729400000008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193</v>
      </c>
      <c r="AU523" s="255" t="s">
        <v>80</v>
      </c>
      <c r="AV523" s="14" t="s">
        <v>80</v>
      </c>
      <c r="AW523" s="14" t="s">
        <v>195</v>
      </c>
      <c r="AX523" s="14" t="s">
        <v>71</v>
      </c>
      <c r="AY523" s="255" t="s">
        <v>182</v>
      </c>
    </row>
    <row r="524" s="14" customFormat="1">
      <c r="A524" s="14"/>
      <c r="B524" s="245"/>
      <c r="C524" s="246"/>
      <c r="D524" s="236" t="s">
        <v>193</v>
      </c>
      <c r="E524" s="247" t="s">
        <v>19</v>
      </c>
      <c r="F524" s="248" t="s">
        <v>775</v>
      </c>
      <c r="G524" s="246"/>
      <c r="H524" s="249">
        <v>31.479999999999997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193</v>
      </c>
      <c r="AU524" s="255" t="s">
        <v>80</v>
      </c>
      <c r="AV524" s="14" t="s">
        <v>80</v>
      </c>
      <c r="AW524" s="14" t="s">
        <v>195</v>
      </c>
      <c r="AX524" s="14" t="s">
        <v>71</v>
      </c>
      <c r="AY524" s="255" t="s">
        <v>182</v>
      </c>
    </row>
    <row r="525" s="15" customFormat="1">
      <c r="A525" s="15"/>
      <c r="B525" s="256"/>
      <c r="C525" s="257"/>
      <c r="D525" s="236" t="s">
        <v>193</v>
      </c>
      <c r="E525" s="258" t="s">
        <v>19</v>
      </c>
      <c r="F525" s="259" t="s">
        <v>215</v>
      </c>
      <c r="G525" s="257"/>
      <c r="H525" s="260">
        <v>113.19951940000001</v>
      </c>
      <c r="I525" s="261"/>
      <c r="J525" s="257"/>
      <c r="K525" s="257"/>
      <c r="L525" s="262"/>
      <c r="M525" s="263"/>
      <c r="N525" s="264"/>
      <c r="O525" s="264"/>
      <c r="P525" s="264"/>
      <c r="Q525" s="264"/>
      <c r="R525" s="264"/>
      <c r="S525" s="264"/>
      <c r="T525" s="26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66" t="s">
        <v>193</v>
      </c>
      <c r="AU525" s="266" t="s">
        <v>80</v>
      </c>
      <c r="AV525" s="15" t="s">
        <v>97</v>
      </c>
      <c r="AW525" s="15" t="s">
        <v>195</v>
      </c>
      <c r="AX525" s="15" t="s">
        <v>71</v>
      </c>
      <c r="AY525" s="266" t="s">
        <v>182</v>
      </c>
    </row>
    <row r="526" s="13" customFormat="1">
      <c r="A526" s="13"/>
      <c r="B526" s="234"/>
      <c r="C526" s="235"/>
      <c r="D526" s="236" t="s">
        <v>193</v>
      </c>
      <c r="E526" s="237" t="s">
        <v>19</v>
      </c>
      <c r="F526" s="238" t="s">
        <v>460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193</v>
      </c>
      <c r="AU526" s="244" t="s">
        <v>80</v>
      </c>
      <c r="AV526" s="13" t="s">
        <v>78</v>
      </c>
      <c r="AW526" s="13" t="s">
        <v>195</v>
      </c>
      <c r="AX526" s="13" t="s">
        <v>71</v>
      </c>
      <c r="AY526" s="244" t="s">
        <v>182</v>
      </c>
    </row>
    <row r="527" s="14" customFormat="1">
      <c r="A527" s="14"/>
      <c r="B527" s="245"/>
      <c r="C527" s="246"/>
      <c r="D527" s="236" t="s">
        <v>193</v>
      </c>
      <c r="E527" s="247" t="s">
        <v>19</v>
      </c>
      <c r="F527" s="248" t="s">
        <v>776</v>
      </c>
      <c r="G527" s="246"/>
      <c r="H527" s="249">
        <v>51.244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193</v>
      </c>
      <c r="AU527" s="255" t="s">
        <v>80</v>
      </c>
      <c r="AV527" s="14" t="s">
        <v>80</v>
      </c>
      <c r="AW527" s="14" t="s">
        <v>195</v>
      </c>
      <c r="AX527" s="14" t="s">
        <v>71</v>
      </c>
      <c r="AY527" s="255" t="s">
        <v>182</v>
      </c>
    </row>
    <row r="528" s="14" customFormat="1">
      <c r="A528" s="14"/>
      <c r="B528" s="245"/>
      <c r="C528" s="246"/>
      <c r="D528" s="236" t="s">
        <v>193</v>
      </c>
      <c r="E528" s="247" t="s">
        <v>19</v>
      </c>
      <c r="F528" s="248" t="s">
        <v>777</v>
      </c>
      <c r="G528" s="246"/>
      <c r="H528" s="249">
        <v>14.464000000000004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193</v>
      </c>
      <c r="AU528" s="255" t="s">
        <v>80</v>
      </c>
      <c r="AV528" s="14" t="s">
        <v>80</v>
      </c>
      <c r="AW528" s="14" t="s">
        <v>195</v>
      </c>
      <c r="AX528" s="14" t="s">
        <v>71</v>
      </c>
      <c r="AY528" s="255" t="s">
        <v>182</v>
      </c>
    </row>
    <row r="529" s="14" customFormat="1">
      <c r="A529" s="14"/>
      <c r="B529" s="245"/>
      <c r="C529" s="246"/>
      <c r="D529" s="236" t="s">
        <v>193</v>
      </c>
      <c r="E529" s="247" t="s">
        <v>19</v>
      </c>
      <c r="F529" s="248" t="s">
        <v>778</v>
      </c>
      <c r="G529" s="246"/>
      <c r="H529" s="249">
        <v>12.990600000000002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193</v>
      </c>
      <c r="AU529" s="255" t="s">
        <v>80</v>
      </c>
      <c r="AV529" s="14" t="s">
        <v>80</v>
      </c>
      <c r="AW529" s="14" t="s">
        <v>195</v>
      </c>
      <c r="AX529" s="14" t="s">
        <v>71</v>
      </c>
      <c r="AY529" s="255" t="s">
        <v>182</v>
      </c>
    </row>
    <row r="530" s="15" customFormat="1">
      <c r="A530" s="15"/>
      <c r="B530" s="256"/>
      <c r="C530" s="257"/>
      <c r="D530" s="236" t="s">
        <v>193</v>
      </c>
      <c r="E530" s="258" t="s">
        <v>19</v>
      </c>
      <c r="F530" s="259" t="s">
        <v>215</v>
      </c>
      <c r="G530" s="257"/>
      <c r="H530" s="260">
        <v>78.698599999999999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6" t="s">
        <v>193</v>
      </c>
      <c r="AU530" s="266" t="s">
        <v>80</v>
      </c>
      <c r="AV530" s="15" t="s">
        <v>97</v>
      </c>
      <c r="AW530" s="15" t="s">
        <v>195</v>
      </c>
      <c r="AX530" s="15" t="s">
        <v>71</v>
      </c>
      <c r="AY530" s="266" t="s">
        <v>182</v>
      </c>
    </row>
    <row r="531" s="13" customFormat="1">
      <c r="A531" s="13"/>
      <c r="B531" s="234"/>
      <c r="C531" s="235"/>
      <c r="D531" s="236" t="s">
        <v>193</v>
      </c>
      <c r="E531" s="237" t="s">
        <v>19</v>
      </c>
      <c r="F531" s="238" t="s">
        <v>462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193</v>
      </c>
      <c r="AU531" s="244" t="s">
        <v>80</v>
      </c>
      <c r="AV531" s="13" t="s">
        <v>78</v>
      </c>
      <c r="AW531" s="13" t="s">
        <v>195</v>
      </c>
      <c r="AX531" s="13" t="s">
        <v>71</v>
      </c>
      <c r="AY531" s="244" t="s">
        <v>182</v>
      </c>
    </row>
    <row r="532" s="14" customFormat="1">
      <c r="A532" s="14"/>
      <c r="B532" s="245"/>
      <c r="C532" s="246"/>
      <c r="D532" s="236" t="s">
        <v>193</v>
      </c>
      <c r="E532" s="247" t="s">
        <v>19</v>
      </c>
      <c r="F532" s="248" t="s">
        <v>779</v>
      </c>
      <c r="G532" s="246"/>
      <c r="H532" s="249">
        <v>43.299999999999997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193</v>
      </c>
      <c r="AU532" s="255" t="s">
        <v>80</v>
      </c>
      <c r="AV532" s="14" t="s">
        <v>80</v>
      </c>
      <c r="AW532" s="14" t="s">
        <v>195</v>
      </c>
      <c r="AX532" s="14" t="s">
        <v>71</v>
      </c>
      <c r="AY532" s="255" t="s">
        <v>182</v>
      </c>
    </row>
    <row r="533" s="15" customFormat="1">
      <c r="A533" s="15"/>
      <c r="B533" s="256"/>
      <c r="C533" s="257"/>
      <c r="D533" s="236" t="s">
        <v>193</v>
      </c>
      <c r="E533" s="258" t="s">
        <v>19</v>
      </c>
      <c r="F533" s="259" t="s">
        <v>215</v>
      </c>
      <c r="G533" s="257"/>
      <c r="H533" s="260">
        <v>43.299999999999997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6" t="s">
        <v>193</v>
      </c>
      <c r="AU533" s="266" t="s">
        <v>80</v>
      </c>
      <c r="AV533" s="15" t="s">
        <v>97</v>
      </c>
      <c r="AW533" s="15" t="s">
        <v>195</v>
      </c>
      <c r="AX533" s="15" t="s">
        <v>71</v>
      </c>
      <c r="AY533" s="266" t="s">
        <v>182</v>
      </c>
    </row>
    <row r="534" s="13" customFormat="1">
      <c r="A534" s="13"/>
      <c r="B534" s="234"/>
      <c r="C534" s="235"/>
      <c r="D534" s="236" t="s">
        <v>193</v>
      </c>
      <c r="E534" s="237" t="s">
        <v>19</v>
      </c>
      <c r="F534" s="238" t="s">
        <v>216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193</v>
      </c>
      <c r="AU534" s="244" t="s">
        <v>80</v>
      </c>
      <c r="AV534" s="13" t="s">
        <v>78</v>
      </c>
      <c r="AW534" s="13" t="s">
        <v>195</v>
      </c>
      <c r="AX534" s="13" t="s">
        <v>71</v>
      </c>
      <c r="AY534" s="244" t="s">
        <v>182</v>
      </c>
    </row>
    <row r="535" s="14" customFormat="1">
      <c r="A535" s="14"/>
      <c r="B535" s="245"/>
      <c r="C535" s="246"/>
      <c r="D535" s="236" t="s">
        <v>193</v>
      </c>
      <c r="E535" s="247" t="s">
        <v>19</v>
      </c>
      <c r="F535" s="248" t="s">
        <v>780</v>
      </c>
      <c r="G535" s="246"/>
      <c r="H535" s="249">
        <v>15.714500000000001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193</v>
      </c>
      <c r="AU535" s="255" t="s">
        <v>80</v>
      </c>
      <c r="AV535" s="14" t="s">
        <v>80</v>
      </c>
      <c r="AW535" s="14" t="s">
        <v>195</v>
      </c>
      <c r="AX535" s="14" t="s">
        <v>71</v>
      </c>
      <c r="AY535" s="255" t="s">
        <v>182</v>
      </c>
    </row>
    <row r="536" s="14" customFormat="1">
      <c r="A536" s="14"/>
      <c r="B536" s="245"/>
      <c r="C536" s="246"/>
      <c r="D536" s="236" t="s">
        <v>193</v>
      </c>
      <c r="E536" s="247" t="s">
        <v>19</v>
      </c>
      <c r="F536" s="248" t="s">
        <v>781</v>
      </c>
      <c r="G536" s="246"/>
      <c r="H536" s="249">
        <v>21.372500000000002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193</v>
      </c>
      <c r="AU536" s="255" t="s">
        <v>80</v>
      </c>
      <c r="AV536" s="14" t="s">
        <v>80</v>
      </c>
      <c r="AW536" s="14" t="s">
        <v>195</v>
      </c>
      <c r="AX536" s="14" t="s">
        <v>71</v>
      </c>
      <c r="AY536" s="255" t="s">
        <v>182</v>
      </c>
    </row>
    <row r="537" s="15" customFormat="1">
      <c r="A537" s="15"/>
      <c r="B537" s="256"/>
      <c r="C537" s="257"/>
      <c r="D537" s="236" t="s">
        <v>193</v>
      </c>
      <c r="E537" s="258" t="s">
        <v>19</v>
      </c>
      <c r="F537" s="259" t="s">
        <v>215</v>
      </c>
      <c r="G537" s="257"/>
      <c r="H537" s="260">
        <v>37.087000000000003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6" t="s">
        <v>193</v>
      </c>
      <c r="AU537" s="266" t="s">
        <v>80</v>
      </c>
      <c r="AV537" s="15" t="s">
        <v>97</v>
      </c>
      <c r="AW537" s="15" t="s">
        <v>195</v>
      </c>
      <c r="AX537" s="15" t="s">
        <v>71</v>
      </c>
      <c r="AY537" s="266" t="s">
        <v>182</v>
      </c>
    </row>
    <row r="538" s="13" customFormat="1">
      <c r="A538" s="13"/>
      <c r="B538" s="234"/>
      <c r="C538" s="235"/>
      <c r="D538" s="236" t="s">
        <v>193</v>
      </c>
      <c r="E538" s="237" t="s">
        <v>19</v>
      </c>
      <c r="F538" s="238" t="s">
        <v>218</v>
      </c>
      <c r="G538" s="235"/>
      <c r="H538" s="237" t="s">
        <v>19</v>
      </c>
      <c r="I538" s="239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193</v>
      </c>
      <c r="AU538" s="244" t="s">
        <v>80</v>
      </c>
      <c r="AV538" s="13" t="s">
        <v>78</v>
      </c>
      <c r="AW538" s="13" t="s">
        <v>195</v>
      </c>
      <c r="AX538" s="13" t="s">
        <v>71</v>
      </c>
      <c r="AY538" s="244" t="s">
        <v>182</v>
      </c>
    </row>
    <row r="539" s="14" customFormat="1">
      <c r="A539" s="14"/>
      <c r="B539" s="245"/>
      <c r="C539" s="246"/>
      <c r="D539" s="236" t="s">
        <v>193</v>
      </c>
      <c r="E539" s="247" t="s">
        <v>19</v>
      </c>
      <c r="F539" s="248" t="s">
        <v>782</v>
      </c>
      <c r="G539" s="246"/>
      <c r="H539" s="249">
        <v>14.936000000000004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193</v>
      </c>
      <c r="AU539" s="255" t="s">
        <v>80</v>
      </c>
      <c r="AV539" s="14" t="s">
        <v>80</v>
      </c>
      <c r="AW539" s="14" t="s">
        <v>195</v>
      </c>
      <c r="AX539" s="14" t="s">
        <v>71</v>
      </c>
      <c r="AY539" s="255" t="s">
        <v>182</v>
      </c>
    </row>
    <row r="540" s="14" customFormat="1">
      <c r="A540" s="14"/>
      <c r="B540" s="245"/>
      <c r="C540" s="246"/>
      <c r="D540" s="236" t="s">
        <v>193</v>
      </c>
      <c r="E540" s="247" t="s">
        <v>19</v>
      </c>
      <c r="F540" s="248" t="s">
        <v>783</v>
      </c>
      <c r="G540" s="246"/>
      <c r="H540" s="249">
        <v>24.762999999999998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193</v>
      </c>
      <c r="AU540" s="255" t="s">
        <v>80</v>
      </c>
      <c r="AV540" s="14" t="s">
        <v>80</v>
      </c>
      <c r="AW540" s="14" t="s">
        <v>195</v>
      </c>
      <c r="AX540" s="14" t="s">
        <v>71</v>
      </c>
      <c r="AY540" s="255" t="s">
        <v>182</v>
      </c>
    </row>
    <row r="541" s="15" customFormat="1">
      <c r="A541" s="15"/>
      <c r="B541" s="256"/>
      <c r="C541" s="257"/>
      <c r="D541" s="236" t="s">
        <v>193</v>
      </c>
      <c r="E541" s="258" t="s">
        <v>19</v>
      </c>
      <c r="F541" s="259" t="s">
        <v>215</v>
      </c>
      <c r="G541" s="257"/>
      <c r="H541" s="260">
        <v>39.698999999999998</v>
      </c>
      <c r="I541" s="261"/>
      <c r="J541" s="257"/>
      <c r="K541" s="257"/>
      <c r="L541" s="262"/>
      <c r="M541" s="263"/>
      <c r="N541" s="264"/>
      <c r="O541" s="264"/>
      <c r="P541" s="264"/>
      <c r="Q541" s="264"/>
      <c r="R541" s="264"/>
      <c r="S541" s="264"/>
      <c r="T541" s="26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6" t="s">
        <v>193</v>
      </c>
      <c r="AU541" s="266" t="s">
        <v>80</v>
      </c>
      <c r="AV541" s="15" t="s">
        <v>97</v>
      </c>
      <c r="AW541" s="15" t="s">
        <v>195</v>
      </c>
      <c r="AX541" s="15" t="s">
        <v>71</v>
      </c>
      <c r="AY541" s="266" t="s">
        <v>182</v>
      </c>
    </row>
    <row r="542" s="16" customFormat="1">
      <c r="A542" s="16"/>
      <c r="B542" s="267"/>
      <c r="C542" s="268"/>
      <c r="D542" s="236" t="s">
        <v>193</v>
      </c>
      <c r="E542" s="269" t="s">
        <v>19</v>
      </c>
      <c r="F542" s="270" t="s">
        <v>220</v>
      </c>
      <c r="G542" s="268"/>
      <c r="H542" s="271">
        <v>311.98411939999994</v>
      </c>
      <c r="I542" s="272"/>
      <c r="J542" s="268"/>
      <c r="K542" s="268"/>
      <c r="L542" s="273"/>
      <c r="M542" s="274"/>
      <c r="N542" s="275"/>
      <c r="O542" s="275"/>
      <c r="P542" s="275"/>
      <c r="Q542" s="275"/>
      <c r="R542" s="275"/>
      <c r="S542" s="275"/>
      <c r="T542" s="27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T542" s="277" t="s">
        <v>193</v>
      </c>
      <c r="AU542" s="277" t="s">
        <v>80</v>
      </c>
      <c r="AV542" s="16" t="s">
        <v>189</v>
      </c>
      <c r="AW542" s="16" t="s">
        <v>195</v>
      </c>
      <c r="AX542" s="16" t="s">
        <v>78</v>
      </c>
      <c r="AY542" s="277" t="s">
        <v>182</v>
      </c>
    </row>
    <row r="543" s="2" customFormat="1" ht="37.8" customHeight="1">
      <c r="A543" s="41"/>
      <c r="B543" s="42"/>
      <c r="C543" s="216" t="s">
        <v>784</v>
      </c>
      <c r="D543" s="216" t="s">
        <v>184</v>
      </c>
      <c r="E543" s="217" t="s">
        <v>785</v>
      </c>
      <c r="F543" s="218" t="s">
        <v>786</v>
      </c>
      <c r="G543" s="219" t="s">
        <v>283</v>
      </c>
      <c r="H543" s="220">
        <v>120.572</v>
      </c>
      <c r="I543" s="221"/>
      <c r="J543" s="222">
        <f>ROUND(I543*H543,2)</f>
        <v>0</v>
      </c>
      <c r="K543" s="218" t="s">
        <v>188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0.11396000000000001</v>
      </c>
      <c r="R543" s="225">
        <f>Q543*H543</f>
        <v>13.740385120000001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189</v>
      </c>
      <c r="AT543" s="227" t="s">
        <v>184</v>
      </c>
      <c r="AU543" s="227" t="s">
        <v>80</v>
      </c>
      <c r="AY543" s="20" t="s">
        <v>182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189</v>
      </c>
      <c r="BM543" s="227" t="s">
        <v>787</v>
      </c>
    </row>
    <row r="544" s="2" customFormat="1">
      <c r="A544" s="41"/>
      <c r="B544" s="42"/>
      <c r="C544" s="43"/>
      <c r="D544" s="229" t="s">
        <v>191</v>
      </c>
      <c r="E544" s="43"/>
      <c r="F544" s="230" t="s">
        <v>788</v>
      </c>
      <c r="G544" s="43"/>
      <c r="H544" s="43"/>
      <c r="I544" s="231"/>
      <c r="J544" s="43"/>
      <c r="K544" s="43"/>
      <c r="L544" s="47"/>
      <c r="M544" s="232"/>
      <c r="N544" s="233"/>
      <c r="O544" s="87"/>
      <c r="P544" s="87"/>
      <c r="Q544" s="87"/>
      <c r="R544" s="87"/>
      <c r="S544" s="87"/>
      <c r="T544" s="88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T544" s="20" t="s">
        <v>191</v>
      </c>
      <c r="AU544" s="20" t="s">
        <v>80</v>
      </c>
    </row>
    <row r="545" s="13" customFormat="1">
      <c r="A545" s="13"/>
      <c r="B545" s="234"/>
      <c r="C545" s="235"/>
      <c r="D545" s="236" t="s">
        <v>193</v>
      </c>
      <c r="E545" s="237" t="s">
        <v>19</v>
      </c>
      <c r="F545" s="238" t="s">
        <v>205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193</v>
      </c>
      <c r="AU545" s="244" t="s">
        <v>80</v>
      </c>
      <c r="AV545" s="13" t="s">
        <v>78</v>
      </c>
      <c r="AW545" s="13" t="s">
        <v>195</v>
      </c>
      <c r="AX545" s="13" t="s">
        <v>71</v>
      </c>
      <c r="AY545" s="244" t="s">
        <v>182</v>
      </c>
    </row>
    <row r="546" s="14" customFormat="1">
      <c r="A546" s="14"/>
      <c r="B546" s="245"/>
      <c r="C546" s="246"/>
      <c r="D546" s="236" t="s">
        <v>193</v>
      </c>
      <c r="E546" s="247" t="s">
        <v>19</v>
      </c>
      <c r="F546" s="248" t="s">
        <v>789</v>
      </c>
      <c r="G546" s="246"/>
      <c r="H546" s="249">
        <v>17.256799999999998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193</v>
      </c>
      <c r="AU546" s="255" t="s">
        <v>80</v>
      </c>
      <c r="AV546" s="14" t="s">
        <v>80</v>
      </c>
      <c r="AW546" s="14" t="s">
        <v>195</v>
      </c>
      <c r="AX546" s="14" t="s">
        <v>71</v>
      </c>
      <c r="AY546" s="255" t="s">
        <v>182</v>
      </c>
    </row>
    <row r="547" s="14" customFormat="1">
      <c r="A547" s="14"/>
      <c r="B547" s="245"/>
      <c r="C547" s="246"/>
      <c r="D547" s="236" t="s">
        <v>193</v>
      </c>
      <c r="E547" s="247" t="s">
        <v>19</v>
      </c>
      <c r="F547" s="248" t="s">
        <v>790</v>
      </c>
      <c r="G547" s="246"/>
      <c r="H547" s="249">
        <v>11.700299999999999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193</v>
      </c>
      <c r="AU547" s="255" t="s">
        <v>80</v>
      </c>
      <c r="AV547" s="14" t="s">
        <v>80</v>
      </c>
      <c r="AW547" s="14" t="s">
        <v>195</v>
      </c>
      <c r="AX547" s="14" t="s">
        <v>71</v>
      </c>
      <c r="AY547" s="255" t="s">
        <v>182</v>
      </c>
    </row>
    <row r="548" s="14" customFormat="1">
      <c r="A548" s="14"/>
      <c r="B548" s="245"/>
      <c r="C548" s="246"/>
      <c r="D548" s="236" t="s">
        <v>193</v>
      </c>
      <c r="E548" s="247" t="s">
        <v>19</v>
      </c>
      <c r="F548" s="248" t="s">
        <v>791</v>
      </c>
      <c r="G548" s="246"/>
      <c r="H548" s="249">
        <v>18.140999999999998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193</v>
      </c>
      <c r="AU548" s="255" t="s">
        <v>80</v>
      </c>
      <c r="AV548" s="14" t="s">
        <v>80</v>
      </c>
      <c r="AW548" s="14" t="s">
        <v>195</v>
      </c>
      <c r="AX548" s="14" t="s">
        <v>71</v>
      </c>
      <c r="AY548" s="255" t="s">
        <v>182</v>
      </c>
    </row>
    <row r="549" s="14" customFormat="1">
      <c r="A549" s="14"/>
      <c r="B549" s="245"/>
      <c r="C549" s="246"/>
      <c r="D549" s="236" t="s">
        <v>193</v>
      </c>
      <c r="E549" s="247" t="s">
        <v>19</v>
      </c>
      <c r="F549" s="248" t="s">
        <v>792</v>
      </c>
      <c r="G549" s="246"/>
      <c r="H549" s="249">
        <v>10.270899999999999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193</v>
      </c>
      <c r="AU549" s="255" t="s">
        <v>80</v>
      </c>
      <c r="AV549" s="14" t="s">
        <v>80</v>
      </c>
      <c r="AW549" s="14" t="s">
        <v>195</v>
      </c>
      <c r="AX549" s="14" t="s">
        <v>71</v>
      </c>
      <c r="AY549" s="255" t="s">
        <v>182</v>
      </c>
    </row>
    <row r="550" s="14" customFormat="1">
      <c r="A550" s="14"/>
      <c r="B550" s="245"/>
      <c r="C550" s="246"/>
      <c r="D550" s="236" t="s">
        <v>193</v>
      </c>
      <c r="E550" s="247" t="s">
        <v>19</v>
      </c>
      <c r="F550" s="248" t="s">
        <v>793</v>
      </c>
      <c r="G550" s="246"/>
      <c r="H550" s="249">
        <v>20.873999999999999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193</v>
      </c>
      <c r="AU550" s="255" t="s">
        <v>80</v>
      </c>
      <c r="AV550" s="14" t="s">
        <v>80</v>
      </c>
      <c r="AW550" s="14" t="s">
        <v>195</v>
      </c>
      <c r="AX550" s="14" t="s">
        <v>71</v>
      </c>
      <c r="AY550" s="255" t="s">
        <v>182</v>
      </c>
    </row>
    <row r="551" s="14" customFormat="1">
      <c r="A551" s="14"/>
      <c r="B551" s="245"/>
      <c r="C551" s="246"/>
      <c r="D551" s="236" t="s">
        <v>193</v>
      </c>
      <c r="E551" s="247" t="s">
        <v>19</v>
      </c>
      <c r="F551" s="248" t="s">
        <v>794</v>
      </c>
      <c r="G551" s="246"/>
      <c r="H551" s="249">
        <v>5.7645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193</v>
      </c>
      <c r="AU551" s="255" t="s">
        <v>80</v>
      </c>
      <c r="AV551" s="14" t="s">
        <v>80</v>
      </c>
      <c r="AW551" s="14" t="s">
        <v>195</v>
      </c>
      <c r="AX551" s="14" t="s">
        <v>71</v>
      </c>
      <c r="AY551" s="255" t="s">
        <v>182</v>
      </c>
    </row>
    <row r="552" s="15" customFormat="1">
      <c r="A552" s="15"/>
      <c r="B552" s="256"/>
      <c r="C552" s="257"/>
      <c r="D552" s="236" t="s">
        <v>193</v>
      </c>
      <c r="E552" s="258" t="s">
        <v>19</v>
      </c>
      <c r="F552" s="259" t="s">
        <v>215</v>
      </c>
      <c r="G552" s="257"/>
      <c r="H552" s="260">
        <v>84.007499999999993</v>
      </c>
      <c r="I552" s="261"/>
      <c r="J552" s="257"/>
      <c r="K552" s="257"/>
      <c r="L552" s="262"/>
      <c r="M552" s="263"/>
      <c r="N552" s="264"/>
      <c r="O552" s="264"/>
      <c r="P552" s="264"/>
      <c r="Q552" s="264"/>
      <c r="R552" s="264"/>
      <c r="S552" s="264"/>
      <c r="T552" s="26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6" t="s">
        <v>193</v>
      </c>
      <c r="AU552" s="266" t="s">
        <v>80</v>
      </c>
      <c r="AV552" s="15" t="s">
        <v>97</v>
      </c>
      <c r="AW552" s="15" t="s">
        <v>195</v>
      </c>
      <c r="AX552" s="15" t="s">
        <v>71</v>
      </c>
      <c r="AY552" s="266" t="s">
        <v>182</v>
      </c>
    </row>
    <row r="553" s="13" customFormat="1">
      <c r="A553" s="13"/>
      <c r="B553" s="234"/>
      <c r="C553" s="235"/>
      <c r="D553" s="236" t="s">
        <v>193</v>
      </c>
      <c r="E553" s="237" t="s">
        <v>19</v>
      </c>
      <c r="F553" s="238" t="s">
        <v>216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193</v>
      </c>
      <c r="AU553" s="244" t="s">
        <v>80</v>
      </c>
      <c r="AV553" s="13" t="s">
        <v>78</v>
      </c>
      <c r="AW553" s="13" t="s">
        <v>195</v>
      </c>
      <c r="AX553" s="13" t="s">
        <v>71</v>
      </c>
      <c r="AY553" s="244" t="s">
        <v>182</v>
      </c>
    </row>
    <row r="554" s="14" customFormat="1">
      <c r="A554" s="14"/>
      <c r="B554" s="245"/>
      <c r="C554" s="246"/>
      <c r="D554" s="236" t="s">
        <v>193</v>
      </c>
      <c r="E554" s="247" t="s">
        <v>19</v>
      </c>
      <c r="F554" s="248" t="s">
        <v>795</v>
      </c>
      <c r="G554" s="246"/>
      <c r="H554" s="249">
        <v>9.8499999999999979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193</v>
      </c>
      <c r="AU554" s="255" t="s">
        <v>80</v>
      </c>
      <c r="AV554" s="14" t="s">
        <v>80</v>
      </c>
      <c r="AW554" s="14" t="s">
        <v>195</v>
      </c>
      <c r="AX554" s="14" t="s">
        <v>71</v>
      </c>
      <c r="AY554" s="255" t="s">
        <v>182</v>
      </c>
    </row>
    <row r="555" s="15" customFormat="1">
      <c r="A555" s="15"/>
      <c r="B555" s="256"/>
      <c r="C555" s="257"/>
      <c r="D555" s="236" t="s">
        <v>193</v>
      </c>
      <c r="E555" s="258" t="s">
        <v>19</v>
      </c>
      <c r="F555" s="259" t="s">
        <v>215</v>
      </c>
      <c r="G555" s="257"/>
      <c r="H555" s="260">
        <v>9.8499999999999979</v>
      </c>
      <c r="I555" s="261"/>
      <c r="J555" s="257"/>
      <c r="K555" s="257"/>
      <c r="L555" s="262"/>
      <c r="M555" s="263"/>
      <c r="N555" s="264"/>
      <c r="O555" s="264"/>
      <c r="P555" s="264"/>
      <c r="Q555" s="264"/>
      <c r="R555" s="264"/>
      <c r="S555" s="264"/>
      <c r="T555" s="26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66" t="s">
        <v>193</v>
      </c>
      <c r="AU555" s="266" t="s">
        <v>80</v>
      </c>
      <c r="AV555" s="15" t="s">
        <v>97</v>
      </c>
      <c r="AW555" s="15" t="s">
        <v>195</v>
      </c>
      <c r="AX555" s="15" t="s">
        <v>71</v>
      </c>
      <c r="AY555" s="266" t="s">
        <v>182</v>
      </c>
    </row>
    <row r="556" s="13" customFormat="1">
      <c r="A556" s="13"/>
      <c r="B556" s="234"/>
      <c r="C556" s="235"/>
      <c r="D556" s="236" t="s">
        <v>193</v>
      </c>
      <c r="E556" s="237" t="s">
        <v>19</v>
      </c>
      <c r="F556" s="238" t="s">
        <v>218</v>
      </c>
      <c r="G556" s="235"/>
      <c r="H556" s="237" t="s">
        <v>19</v>
      </c>
      <c r="I556" s="239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193</v>
      </c>
      <c r="AU556" s="244" t="s">
        <v>80</v>
      </c>
      <c r="AV556" s="13" t="s">
        <v>78</v>
      </c>
      <c r="AW556" s="13" t="s">
        <v>195</v>
      </c>
      <c r="AX556" s="13" t="s">
        <v>71</v>
      </c>
      <c r="AY556" s="244" t="s">
        <v>182</v>
      </c>
    </row>
    <row r="557" s="14" customFormat="1">
      <c r="A557" s="14"/>
      <c r="B557" s="245"/>
      <c r="C557" s="246"/>
      <c r="D557" s="236" t="s">
        <v>193</v>
      </c>
      <c r="E557" s="247" t="s">
        <v>19</v>
      </c>
      <c r="F557" s="248" t="s">
        <v>796</v>
      </c>
      <c r="G557" s="246"/>
      <c r="H557" s="249">
        <v>9.5845000000000002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193</v>
      </c>
      <c r="AU557" s="255" t="s">
        <v>80</v>
      </c>
      <c r="AV557" s="14" t="s">
        <v>80</v>
      </c>
      <c r="AW557" s="14" t="s">
        <v>195</v>
      </c>
      <c r="AX557" s="14" t="s">
        <v>71</v>
      </c>
      <c r="AY557" s="255" t="s">
        <v>182</v>
      </c>
    </row>
    <row r="558" s="14" customFormat="1">
      <c r="A558" s="14"/>
      <c r="B558" s="245"/>
      <c r="C558" s="246"/>
      <c r="D558" s="236" t="s">
        <v>193</v>
      </c>
      <c r="E558" s="247" t="s">
        <v>19</v>
      </c>
      <c r="F558" s="248" t="s">
        <v>797</v>
      </c>
      <c r="G558" s="246"/>
      <c r="H558" s="249">
        <v>17.129999999999999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193</v>
      </c>
      <c r="AU558" s="255" t="s">
        <v>80</v>
      </c>
      <c r="AV558" s="14" t="s">
        <v>80</v>
      </c>
      <c r="AW558" s="14" t="s">
        <v>195</v>
      </c>
      <c r="AX558" s="14" t="s">
        <v>71</v>
      </c>
      <c r="AY558" s="255" t="s">
        <v>182</v>
      </c>
    </row>
    <row r="559" s="15" customFormat="1">
      <c r="A559" s="15"/>
      <c r="B559" s="256"/>
      <c r="C559" s="257"/>
      <c r="D559" s="236" t="s">
        <v>193</v>
      </c>
      <c r="E559" s="258" t="s">
        <v>19</v>
      </c>
      <c r="F559" s="259" t="s">
        <v>215</v>
      </c>
      <c r="G559" s="257"/>
      <c r="H559" s="260">
        <v>26.714500000000001</v>
      </c>
      <c r="I559" s="261"/>
      <c r="J559" s="257"/>
      <c r="K559" s="257"/>
      <c r="L559" s="262"/>
      <c r="M559" s="263"/>
      <c r="N559" s="264"/>
      <c r="O559" s="264"/>
      <c r="P559" s="264"/>
      <c r="Q559" s="264"/>
      <c r="R559" s="264"/>
      <c r="S559" s="264"/>
      <c r="T559" s="26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6" t="s">
        <v>193</v>
      </c>
      <c r="AU559" s="266" t="s">
        <v>80</v>
      </c>
      <c r="AV559" s="15" t="s">
        <v>97</v>
      </c>
      <c r="AW559" s="15" t="s">
        <v>195</v>
      </c>
      <c r="AX559" s="15" t="s">
        <v>71</v>
      </c>
      <c r="AY559" s="266" t="s">
        <v>182</v>
      </c>
    </row>
    <row r="560" s="16" customFormat="1">
      <c r="A560" s="16"/>
      <c r="B560" s="267"/>
      <c r="C560" s="268"/>
      <c r="D560" s="236" t="s">
        <v>193</v>
      </c>
      <c r="E560" s="269" t="s">
        <v>19</v>
      </c>
      <c r="F560" s="270" t="s">
        <v>220</v>
      </c>
      <c r="G560" s="268"/>
      <c r="H560" s="271">
        <v>120.57199999999999</v>
      </c>
      <c r="I560" s="272"/>
      <c r="J560" s="268"/>
      <c r="K560" s="268"/>
      <c r="L560" s="273"/>
      <c r="M560" s="274"/>
      <c r="N560" s="275"/>
      <c r="O560" s="275"/>
      <c r="P560" s="275"/>
      <c r="Q560" s="275"/>
      <c r="R560" s="275"/>
      <c r="S560" s="275"/>
      <c r="T560" s="27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T560" s="277" t="s">
        <v>193</v>
      </c>
      <c r="AU560" s="277" t="s">
        <v>80</v>
      </c>
      <c r="AV560" s="16" t="s">
        <v>189</v>
      </c>
      <c r="AW560" s="16" t="s">
        <v>195</v>
      </c>
      <c r="AX560" s="16" t="s">
        <v>78</v>
      </c>
      <c r="AY560" s="277" t="s">
        <v>182</v>
      </c>
    </row>
    <row r="561" s="2" customFormat="1" ht="24.15" customHeight="1">
      <c r="A561" s="41"/>
      <c r="B561" s="42"/>
      <c r="C561" s="216" t="s">
        <v>798</v>
      </c>
      <c r="D561" s="216" t="s">
        <v>184</v>
      </c>
      <c r="E561" s="217" t="s">
        <v>799</v>
      </c>
      <c r="F561" s="218" t="s">
        <v>800</v>
      </c>
      <c r="G561" s="219" t="s">
        <v>304</v>
      </c>
      <c r="H561" s="220">
        <v>310.07999999999998</v>
      </c>
      <c r="I561" s="221"/>
      <c r="J561" s="222">
        <f>ROUND(I561*H561,2)</f>
        <v>0</v>
      </c>
      <c r="K561" s="218" t="s">
        <v>188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0.00013999999999999999</v>
      </c>
      <c r="R561" s="225">
        <f>Q561*H561</f>
        <v>0.043411199999999997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189</v>
      </c>
      <c r="AT561" s="227" t="s">
        <v>184</v>
      </c>
      <c r="AU561" s="227" t="s">
        <v>80</v>
      </c>
      <c r="AY561" s="20" t="s">
        <v>182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189</v>
      </c>
      <c r="BM561" s="227" t="s">
        <v>801</v>
      </c>
    </row>
    <row r="562" s="2" customFormat="1">
      <c r="A562" s="41"/>
      <c r="B562" s="42"/>
      <c r="C562" s="43"/>
      <c r="D562" s="229" t="s">
        <v>191</v>
      </c>
      <c r="E562" s="43"/>
      <c r="F562" s="230" t="s">
        <v>802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191</v>
      </c>
      <c r="AU562" s="20" t="s">
        <v>80</v>
      </c>
    </row>
    <row r="563" s="13" customFormat="1">
      <c r="A563" s="13"/>
      <c r="B563" s="234"/>
      <c r="C563" s="235"/>
      <c r="D563" s="236" t="s">
        <v>193</v>
      </c>
      <c r="E563" s="237" t="s">
        <v>19</v>
      </c>
      <c r="F563" s="238" t="s">
        <v>205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193</v>
      </c>
      <c r="AU563" s="244" t="s">
        <v>80</v>
      </c>
      <c r="AV563" s="13" t="s">
        <v>78</v>
      </c>
      <c r="AW563" s="13" t="s">
        <v>195</v>
      </c>
      <c r="AX563" s="13" t="s">
        <v>71</v>
      </c>
      <c r="AY563" s="244" t="s">
        <v>182</v>
      </c>
    </row>
    <row r="564" s="13" customFormat="1">
      <c r="A564" s="13"/>
      <c r="B564" s="234"/>
      <c r="C564" s="235"/>
      <c r="D564" s="236" t="s">
        <v>193</v>
      </c>
      <c r="E564" s="237" t="s">
        <v>19</v>
      </c>
      <c r="F564" s="238" t="s">
        <v>455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193</v>
      </c>
      <c r="AU564" s="244" t="s">
        <v>80</v>
      </c>
      <c r="AV564" s="13" t="s">
        <v>78</v>
      </c>
      <c r="AW564" s="13" t="s">
        <v>195</v>
      </c>
      <c r="AX564" s="13" t="s">
        <v>71</v>
      </c>
      <c r="AY564" s="244" t="s">
        <v>182</v>
      </c>
    </row>
    <row r="565" s="14" customFormat="1">
      <c r="A565" s="14"/>
      <c r="B565" s="245"/>
      <c r="C565" s="246"/>
      <c r="D565" s="236" t="s">
        <v>193</v>
      </c>
      <c r="E565" s="247" t="s">
        <v>19</v>
      </c>
      <c r="F565" s="248" t="s">
        <v>803</v>
      </c>
      <c r="G565" s="246"/>
      <c r="H565" s="249">
        <v>99.219999999999985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193</v>
      </c>
      <c r="AU565" s="255" t="s">
        <v>80</v>
      </c>
      <c r="AV565" s="14" t="s">
        <v>80</v>
      </c>
      <c r="AW565" s="14" t="s">
        <v>195</v>
      </c>
      <c r="AX565" s="14" t="s">
        <v>71</v>
      </c>
      <c r="AY565" s="255" t="s">
        <v>182</v>
      </c>
    </row>
    <row r="566" s="15" customFormat="1">
      <c r="A566" s="15"/>
      <c r="B566" s="256"/>
      <c r="C566" s="257"/>
      <c r="D566" s="236" t="s">
        <v>193</v>
      </c>
      <c r="E566" s="258" t="s">
        <v>19</v>
      </c>
      <c r="F566" s="259" t="s">
        <v>215</v>
      </c>
      <c r="G566" s="257"/>
      <c r="H566" s="260">
        <v>99.219999999999985</v>
      </c>
      <c r="I566" s="261"/>
      <c r="J566" s="257"/>
      <c r="K566" s="257"/>
      <c r="L566" s="262"/>
      <c r="M566" s="263"/>
      <c r="N566" s="264"/>
      <c r="O566" s="264"/>
      <c r="P566" s="264"/>
      <c r="Q566" s="264"/>
      <c r="R566" s="264"/>
      <c r="S566" s="264"/>
      <c r="T566" s="26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66" t="s">
        <v>193</v>
      </c>
      <c r="AU566" s="266" t="s">
        <v>80</v>
      </c>
      <c r="AV566" s="15" t="s">
        <v>97</v>
      </c>
      <c r="AW566" s="15" t="s">
        <v>195</v>
      </c>
      <c r="AX566" s="15" t="s">
        <v>71</v>
      </c>
      <c r="AY566" s="266" t="s">
        <v>182</v>
      </c>
    </row>
    <row r="567" s="13" customFormat="1">
      <c r="A567" s="13"/>
      <c r="B567" s="234"/>
      <c r="C567" s="235"/>
      <c r="D567" s="236" t="s">
        <v>193</v>
      </c>
      <c r="E567" s="237" t="s">
        <v>19</v>
      </c>
      <c r="F567" s="238" t="s">
        <v>460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193</v>
      </c>
      <c r="AU567" s="244" t="s">
        <v>80</v>
      </c>
      <c r="AV567" s="13" t="s">
        <v>78</v>
      </c>
      <c r="AW567" s="13" t="s">
        <v>195</v>
      </c>
      <c r="AX567" s="13" t="s">
        <v>71</v>
      </c>
      <c r="AY567" s="244" t="s">
        <v>182</v>
      </c>
    </row>
    <row r="568" s="14" customFormat="1">
      <c r="A568" s="14"/>
      <c r="B568" s="245"/>
      <c r="C568" s="246"/>
      <c r="D568" s="236" t="s">
        <v>193</v>
      </c>
      <c r="E568" s="247" t="s">
        <v>19</v>
      </c>
      <c r="F568" s="248" t="s">
        <v>804</v>
      </c>
      <c r="G568" s="246"/>
      <c r="H568" s="249">
        <v>28.760000000000002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193</v>
      </c>
      <c r="AU568" s="255" t="s">
        <v>80</v>
      </c>
      <c r="AV568" s="14" t="s">
        <v>80</v>
      </c>
      <c r="AW568" s="14" t="s">
        <v>195</v>
      </c>
      <c r="AX568" s="14" t="s">
        <v>71</v>
      </c>
      <c r="AY568" s="255" t="s">
        <v>182</v>
      </c>
    </row>
    <row r="569" s="14" customFormat="1">
      <c r="A569" s="14"/>
      <c r="B569" s="245"/>
      <c r="C569" s="246"/>
      <c r="D569" s="236" t="s">
        <v>193</v>
      </c>
      <c r="E569" s="247" t="s">
        <v>19</v>
      </c>
      <c r="F569" s="248" t="s">
        <v>805</v>
      </c>
      <c r="G569" s="246"/>
      <c r="H569" s="249">
        <v>66.320000000000007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5" t="s">
        <v>193</v>
      </c>
      <c r="AU569" s="255" t="s">
        <v>80</v>
      </c>
      <c r="AV569" s="14" t="s">
        <v>80</v>
      </c>
      <c r="AW569" s="14" t="s">
        <v>195</v>
      </c>
      <c r="AX569" s="14" t="s">
        <v>71</v>
      </c>
      <c r="AY569" s="255" t="s">
        <v>182</v>
      </c>
    </row>
    <row r="570" s="15" customFormat="1">
      <c r="A570" s="15"/>
      <c r="B570" s="256"/>
      <c r="C570" s="257"/>
      <c r="D570" s="236" t="s">
        <v>193</v>
      </c>
      <c r="E570" s="258" t="s">
        <v>19</v>
      </c>
      <c r="F570" s="259" t="s">
        <v>215</v>
      </c>
      <c r="G570" s="257"/>
      <c r="H570" s="260">
        <v>95.080000000000013</v>
      </c>
      <c r="I570" s="261"/>
      <c r="J570" s="257"/>
      <c r="K570" s="257"/>
      <c r="L570" s="262"/>
      <c r="M570" s="263"/>
      <c r="N570" s="264"/>
      <c r="O570" s="264"/>
      <c r="P570" s="264"/>
      <c r="Q570" s="264"/>
      <c r="R570" s="264"/>
      <c r="S570" s="264"/>
      <c r="T570" s="26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66" t="s">
        <v>193</v>
      </c>
      <c r="AU570" s="266" t="s">
        <v>80</v>
      </c>
      <c r="AV570" s="15" t="s">
        <v>97</v>
      </c>
      <c r="AW570" s="15" t="s">
        <v>195</v>
      </c>
      <c r="AX570" s="15" t="s">
        <v>71</v>
      </c>
      <c r="AY570" s="266" t="s">
        <v>182</v>
      </c>
    </row>
    <row r="571" s="13" customFormat="1">
      <c r="A571" s="13"/>
      <c r="B571" s="234"/>
      <c r="C571" s="235"/>
      <c r="D571" s="236" t="s">
        <v>193</v>
      </c>
      <c r="E571" s="237" t="s">
        <v>19</v>
      </c>
      <c r="F571" s="238" t="s">
        <v>462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193</v>
      </c>
      <c r="AU571" s="244" t="s">
        <v>80</v>
      </c>
      <c r="AV571" s="13" t="s">
        <v>78</v>
      </c>
      <c r="AW571" s="13" t="s">
        <v>195</v>
      </c>
      <c r="AX571" s="13" t="s">
        <v>71</v>
      </c>
      <c r="AY571" s="244" t="s">
        <v>182</v>
      </c>
    </row>
    <row r="572" s="14" customFormat="1">
      <c r="A572" s="14"/>
      <c r="B572" s="245"/>
      <c r="C572" s="246"/>
      <c r="D572" s="236" t="s">
        <v>193</v>
      </c>
      <c r="E572" s="247" t="s">
        <v>19</v>
      </c>
      <c r="F572" s="248" t="s">
        <v>806</v>
      </c>
      <c r="G572" s="246"/>
      <c r="H572" s="249">
        <v>9.8599999999999994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193</v>
      </c>
      <c r="AU572" s="255" t="s">
        <v>80</v>
      </c>
      <c r="AV572" s="14" t="s">
        <v>80</v>
      </c>
      <c r="AW572" s="14" t="s">
        <v>195</v>
      </c>
      <c r="AX572" s="14" t="s">
        <v>71</v>
      </c>
      <c r="AY572" s="255" t="s">
        <v>182</v>
      </c>
    </row>
    <row r="573" s="14" customFormat="1">
      <c r="A573" s="14"/>
      <c r="B573" s="245"/>
      <c r="C573" s="246"/>
      <c r="D573" s="236" t="s">
        <v>193</v>
      </c>
      <c r="E573" s="247" t="s">
        <v>19</v>
      </c>
      <c r="F573" s="248" t="s">
        <v>807</v>
      </c>
      <c r="G573" s="246"/>
      <c r="H573" s="249">
        <v>31.199999999999999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5" t="s">
        <v>193</v>
      </c>
      <c r="AU573" s="255" t="s">
        <v>80</v>
      </c>
      <c r="AV573" s="14" t="s">
        <v>80</v>
      </c>
      <c r="AW573" s="14" t="s">
        <v>195</v>
      </c>
      <c r="AX573" s="14" t="s">
        <v>71</v>
      </c>
      <c r="AY573" s="255" t="s">
        <v>182</v>
      </c>
    </row>
    <row r="574" s="15" customFormat="1">
      <c r="A574" s="15"/>
      <c r="B574" s="256"/>
      <c r="C574" s="257"/>
      <c r="D574" s="236" t="s">
        <v>193</v>
      </c>
      <c r="E574" s="258" t="s">
        <v>19</v>
      </c>
      <c r="F574" s="259" t="s">
        <v>215</v>
      </c>
      <c r="G574" s="257"/>
      <c r="H574" s="260">
        <v>41.060000000000002</v>
      </c>
      <c r="I574" s="261"/>
      <c r="J574" s="257"/>
      <c r="K574" s="257"/>
      <c r="L574" s="262"/>
      <c r="M574" s="263"/>
      <c r="N574" s="264"/>
      <c r="O574" s="264"/>
      <c r="P574" s="264"/>
      <c r="Q574" s="264"/>
      <c r="R574" s="264"/>
      <c r="S574" s="264"/>
      <c r="T574" s="26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6" t="s">
        <v>193</v>
      </c>
      <c r="AU574" s="266" t="s">
        <v>80</v>
      </c>
      <c r="AV574" s="15" t="s">
        <v>97</v>
      </c>
      <c r="AW574" s="15" t="s">
        <v>195</v>
      </c>
      <c r="AX574" s="15" t="s">
        <v>71</v>
      </c>
      <c r="AY574" s="266" t="s">
        <v>182</v>
      </c>
    </row>
    <row r="575" s="13" customFormat="1">
      <c r="A575" s="13"/>
      <c r="B575" s="234"/>
      <c r="C575" s="235"/>
      <c r="D575" s="236" t="s">
        <v>193</v>
      </c>
      <c r="E575" s="237" t="s">
        <v>19</v>
      </c>
      <c r="F575" s="238" t="s">
        <v>216</v>
      </c>
      <c r="G575" s="235"/>
      <c r="H575" s="237" t="s">
        <v>19</v>
      </c>
      <c r="I575" s="239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193</v>
      </c>
      <c r="AU575" s="244" t="s">
        <v>80</v>
      </c>
      <c r="AV575" s="13" t="s">
        <v>78</v>
      </c>
      <c r="AW575" s="13" t="s">
        <v>195</v>
      </c>
      <c r="AX575" s="13" t="s">
        <v>71</v>
      </c>
      <c r="AY575" s="244" t="s">
        <v>182</v>
      </c>
    </row>
    <row r="576" s="14" customFormat="1">
      <c r="A576" s="14"/>
      <c r="B576" s="245"/>
      <c r="C576" s="246"/>
      <c r="D576" s="236" t="s">
        <v>193</v>
      </c>
      <c r="E576" s="247" t="s">
        <v>19</v>
      </c>
      <c r="F576" s="248" t="s">
        <v>808</v>
      </c>
      <c r="G576" s="246"/>
      <c r="H576" s="249">
        <v>17.120000000000001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193</v>
      </c>
      <c r="AU576" s="255" t="s">
        <v>80</v>
      </c>
      <c r="AV576" s="14" t="s">
        <v>80</v>
      </c>
      <c r="AW576" s="14" t="s">
        <v>195</v>
      </c>
      <c r="AX576" s="14" t="s">
        <v>71</v>
      </c>
      <c r="AY576" s="255" t="s">
        <v>182</v>
      </c>
    </row>
    <row r="577" s="14" customFormat="1">
      <c r="A577" s="14"/>
      <c r="B577" s="245"/>
      <c r="C577" s="246"/>
      <c r="D577" s="236" t="s">
        <v>193</v>
      </c>
      <c r="E577" s="247" t="s">
        <v>19</v>
      </c>
      <c r="F577" s="248" t="s">
        <v>809</v>
      </c>
      <c r="G577" s="246"/>
      <c r="H577" s="249">
        <v>12.4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193</v>
      </c>
      <c r="AU577" s="255" t="s">
        <v>80</v>
      </c>
      <c r="AV577" s="14" t="s">
        <v>80</v>
      </c>
      <c r="AW577" s="14" t="s">
        <v>195</v>
      </c>
      <c r="AX577" s="14" t="s">
        <v>71</v>
      </c>
      <c r="AY577" s="255" t="s">
        <v>182</v>
      </c>
    </row>
    <row r="578" s="15" customFormat="1">
      <c r="A578" s="15"/>
      <c r="B578" s="256"/>
      <c r="C578" s="257"/>
      <c r="D578" s="236" t="s">
        <v>193</v>
      </c>
      <c r="E578" s="258" t="s">
        <v>19</v>
      </c>
      <c r="F578" s="259" t="s">
        <v>215</v>
      </c>
      <c r="G578" s="257"/>
      <c r="H578" s="260">
        <v>29.520000000000003</v>
      </c>
      <c r="I578" s="261"/>
      <c r="J578" s="257"/>
      <c r="K578" s="257"/>
      <c r="L578" s="262"/>
      <c r="M578" s="263"/>
      <c r="N578" s="264"/>
      <c r="O578" s="264"/>
      <c r="P578" s="264"/>
      <c r="Q578" s="264"/>
      <c r="R578" s="264"/>
      <c r="S578" s="264"/>
      <c r="T578" s="26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6" t="s">
        <v>193</v>
      </c>
      <c r="AU578" s="266" t="s">
        <v>80</v>
      </c>
      <c r="AV578" s="15" t="s">
        <v>97</v>
      </c>
      <c r="AW578" s="15" t="s">
        <v>195</v>
      </c>
      <c r="AX578" s="15" t="s">
        <v>71</v>
      </c>
      <c r="AY578" s="266" t="s">
        <v>182</v>
      </c>
    </row>
    <row r="579" s="13" customFormat="1">
      <c r="A579" s="13"/>
      <c r="B579" s="234"/>
      <c r="C579" s="235"/>
      <c r="D579" s="236" t="s">
        <v>193</v>
      </c>
      <c r="E579" s="237" t="s">
        <v>19</v>
      </c>
      <c r="F579" s="238" t="s">
        <v>218</v>
      </c>
      <c r="G579" s="235"/>
      <c r="H579" s="237" t="s">
        <v>19</v>
      </c>
      <c r="I579" s="239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193</v>
      </c>
      <c r="AU579" s="244" t="s">
        <v>80</v>
      </c>
      <c r="AV579" s="13" t="s">
        <v>78</v>
      </c>
      <c r="AW579" s="13" t="s">
        <v>195</v>
      </c>
      <c r="AX579" s="13" t="s">
        <v>71</v>
      </c>
      <c r="AY579" s="244" t="s">
        <v>182</v>
      </c>
    </row>
    <row r="580" s="14" customFormat="1">
      <c r="A580" s="14"/>
      <c r="B580" s="245"/>
      <c r="C580" s="246"/>
      <c r="D580" s="236" t="s">
        <v>193</v>
      </c>
      <c r="E580" s="247" t="s">
        <v>19</v>
      </c>
      <c r="F580" s="248" t="s">
        <v>810</v>
      </c>
      <c r="G580" s="246"/>
      <c r="H580" s="249">
        <v>45.200000000000003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5" t="s">
        <v>193</v>
      </c>
      <c r="AU580" s="255" t="s">
        <v>80</v>
      </c>
      <c r="AV580" s="14" t="s">
        <v>80</v>
      </c>
      <c r="AW580" s="14" t="s">
        <v>195</v>
      </c>
      <c r="AX580" s="14" t="s">
        <v>71</v>
      </c>
      <c r="AY580" s="255" t="s">
        <v>182</v>
      </c>
    </row>
    <row r="581" s="15" customFormat="1">
      <c r="A581" s="15"/>
      <c r="B581" s="256"/>
      <c r="C581" s="257"/>
      <c r="D581" s="236" t="s">
        <v>193</v>
      </c>
      <c r="E581" s="258" t="s">
        <v>19</v>
      </c>
      <c r="F581" s="259" t="s">
        <v>215</v>
      </c>
      <c r="G581" s="257"/>
      <c r="H581" s="260">
        <v>45.200000000000003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6" t="s">
        <v>193</v>
      </c>
      <c r="AU581" s="266" t="s">
        <v>80</v>
      </c>
      <c r="AV581" s="15" t="s">
        <v>97</v>
      </c>
      <c r="AW581" s="15" t="s">
        <v>195</v>
      </c>
      <c r="AX581" s="15" t="s">
        <v>71</v>
      </c>
      <c r="AY581" s="266" t="s">
        <v>182</v>
      </c>
    </row>
    <row r="582" s="16" customFormat="1">
      <c r="A582" s="16"/>
      <c r="B582" s="267"/>
      <c r="C582" s="268"/>
      <c r="D582" s="236" t="s">
        <v>193</v>
      </c>
      <c r="E582" s="269" t="s">
        <v>19</v>
      </c>
      <c r="F582" s="270" t="s">
        <v>220</v>
      </c>
      <c r="G582" s="268"/>
      <c r="H582" s="271">
        <v>310.07999999999998</v>
      </c>
      <c r="I582" s="272"/>
      <c r="J582" s="268"/>
      <c r="K582" s="268"/>
      <c r="L582" s="273"/>
      <c r="M582" s="274"/>
      <c r="N582" s="275"/>
      <c r="O582" s="275"/>
      <c r="P582" s="275"/>
      <c r="Q582" s="275"/>
      <c r="R582" s="275"/>
      <c r="S582" s="275"/>
      <c r="T582" s="27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77" t="s">
        <v>193</v>
      </c>
      <c r="AU582" s="277" t="s">
        <v>80</v>
      </c>
      <c r="AV582" s="16" t="s">
        <v>189</v>
      </c>
      <c r="AW582" s="16" t="s">
        <v>195</v>
      </c>
      <c r="AX582" s="16" t="s">
        <v>78</v>
      </c>
      <c r="AY582" s="277" t="s">
        <v>182</v>
      </c>
    </row>
    <row r="583" s="2" customFormat="1" ht="44.25" customHeight="1">
      <c r="A583" s="41"/>
      <c r="B583" s="42"/>
      <c r="C583" s="216" t="s">
        <v>811</v>
      </c>
      <c r="D583" s="216" t="s">
        <v>184</v>
      </c>
      <c r="E583" s="217" t="s">
        <v>812</v>
      </c>
      <c r="F583" s="218" t="s">
        <v>813</v>
      </c>
      <c r="G583" s="219" t="s">
        <v>283</v>
      </c>
      <c r="H583" s="220">
        <v>4.5899999999999999</v>
      </c>
      <c r="I583" s="221"/>
      <c r="J583" s="222">
        <f>ROUND(I583*H583,2)</f>
        <v>0</v>
      </c>
      <c r="K583" s="218" t="s">
        <v>188</v>
      </c>
      <c r="L583" s="47"/>
      <c r="M583" s="223" t="s">
        <v>19</v>
      </c>
      <c r="N583" s="224" t="s">
        <v>42</v>
      </c>
      <c r="O583" s="87"/>
      <c r="P583" s="225">
        <f>O583*H583</f>
        <v>0</v>
      </c>
      <c r="Q583" s="225">
        <v>0.24124000000000001</v>
      </c>
      <c r="R583" s="225">
        <f>Q583*H583</f>
        <v>1.1072915999999999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189</v>
      </c>
      <c r="AT583" s="227" t="s">
        <v>184</v>
      </c>
      <c r="AU583" s="227" t="s">
        <v>80</v>
      </c>
      <c r="AY583" s="20" t="s">
        <v>182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189</v>
      </c>
      <c r="BM583" s="227" t="s">
        <v>814</v>
      </c>
    </row>
    <row r="584" s="2" customFormat="1">
      <c r="A584" s="41"/>
      <c r="B584" s="42"/>
      <c r="C584" s="43"/>
      <c r="D584" s="229" t="s">
        <v>191</v>
      </c>
      <c r="E584" s="43"/>
      <c r="F584" s="230" t="s">
        <v>815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191</v>
      </c>
      <c r="AU584" s="20" t="s">
        <v>80</v>
      </c>
    </row>
    <row r="585" s="14" customFormat="1">
      <c r="A585" s="14"/>
      <c r="B585" s="245"/>
      <c r="C585" s="246"/>
      <c r="D585" s="236" t="s">
        <v>193</v>
      </c>
      <c r="E585" s="247" t="s">
        <v>19</v>
      </c>
      <c r="F585" s="248" t="s">
        <v>816</v>
      </c>
      <c r="G585" s="246"/>
      <c r="H585" s="249">
        <v>4.5899999999999999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193</v>
      </c>
      <c r="AU585" s="255" t="s">
        <v>80</v>
      </c>
      <c r="AV585" s="14" t="s">
        <v>80</v>
      </c>
      <c r="AW585" s="14" t="s">
        <v>195</v>
      </c>
      <c r="AX585" s="14" t="s">
        <v>71</v>
      </c>
      <c r="AY585" s="255" t="s">
        <v>182</v>
      </c>
    </row>
    <row r="586" s="2" customFormat="1" ht="44.25" customHeight="1">
      <c r="A586" s="41"/>
      <c r="B586" s="42"/>
      <c r="C586" s="216" t="s">
        <v>817</v>
      </c>
      <c r="D586" s="216" t="s">
        <v>184</v>
      </c>
      <c r="E586" s="217" t="s">
        <v>818</v>
      </c>
      <c r="F586" s="218" t="s">
        <v>819</v>
      </c>
      <c r="G586" s="219" t="s">
        <v>283</v>
      </c>
      <c r="H586" s="220">
        <v>1.1479999999999999</v>
      </c>
      <c r="I586" s="221"/>
      <c r="J586" s="222">
        <f>ROUND(I586*H586,2)</f>
        <v>0</v>
      </c>
      <c r="K586" s="218" t="s">
        <v>188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0.48402000000000001</v>
      </c>
      <c r="R586" s="225">
        <f>Q586*H586</f>
        <v>0.55565495999999992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189</v>
      </c>
      <c r="AT586" s="227" t="s">
        <v>184</v>
      </c>
      <c r="AU586" s="227" t="s">
        <v>80</v>
      </c>
      <c r="AY586" s="20" t="s">
        <v>182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189</v>
      </c>
      <c r="BM586" s="227" t="s">
        <v>820</v>
      </c>
    </row>
    <row r="587" s="2" customFormat="1">
      <c r="A587" s="41"/>
      <c r="B587" s="42"/>
      <c r="C587" s="43"/>
      <c r="D587" s="229" t="s">
        <v>191</v>
      </c>
      <c r="E587" s="43"/>
      <c r="F587" s="230" t="s">
        <v>821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191</v>
      </c>
      <c r="AU587" s="20" t="s">
        <v>80</v>
      </c>
    </row>
    <row r="588" s="14" customFormat="1">
      <c r="A588" s="14"/>
      <c r="B588" s="245"/>
      <c r="C588" s="246"/>
      <c r="D588" s="236" t="s">
        <v>193</v>
      </c>
      <c r="E588" s="247" t="s">
        <v>19</v>
      </c>
      <c r="F588" s="248" t="s">
        <v>822</v>
      </c>
      <c r="G588" s="246"/>
      <c r="H588" s="249">
        <v>1.1475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193</v>
      </c>
      <c r="AU588" s="255" t="s">
        <v>80</v>
      </c>
      <c r="AV588" s="14" t="s">
        <v>80</v>
      </c>
      <c r="AW588" s="14" t="s">
        <v>195</v>
      </c>
      <c r="AX588" s="14" t="s">
        <v>71</v>
      </c>
      <c r="AY588" s="255" t="s">
        <v>182</v>
      </c>
    </row>
    <row r="589" s="2" customFormat="1" ht="37.8" customHeight="1">
      <c r="A589" s="41"/>
      <c r="B589" s="42"/>
      <c r="C589" s="216" t="s">
        <v>823</v>
      </c>
      <c r="D589" s="216" t="s">
        <v>184</v>
      </c>
      <c r="E589" s="217" t="s">
        <v>824</v>
      </c>
      <c r="F589" s="218" t="s">
        <v>825</v>
      </c>
      <c r="G589" s="219" t="s">
        <v>283</v>
      </c>
      <c r="H589" s="220">
        <v>12.965999999999999</v>
      </c>
      <c r="I589" s="221"/>
      <c r="J589" s="222">
        <f>ROUND(I589*H589,2)</f>
        <v>0</v>
      </c>
      <c r="K589" s="218" t="s">
        <v>188</v>
      </c>
      <c r="L589" s="47"/>
      <c r="M589" s="223" t="s">
        <v>19</v>
      </c>
      <c r="N589" s="224" t="s">
        <v>42</v>
      </c>
      <c r="O589" s="87"/>
      <c r="P589" s="225">
        <f>O589*H589</f>
        <v>0</v>
      </c>
      <c r="Q589" s="225">
        <v>0.17818000000000001</v>
      </c>
      <c r="R589" s="225">
        <f>Q589*H589</f>
        <v>2.3102818799999998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189</v>
      </c>
      <c r="AT589" s="227" t="s">
        <v>184</v>
      </c>
      <c r="AU589" s="227" t="s">
        <v>80</v>
      </c>
      <c r="AY589" s="20" t="s">
        <v>182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78</v>
      </c>
      <c r="BK589" s="228">
        <f>ROUND(I589*H589,2)</f>
        <v>0</v>
      </c>
      <c r="BL589" s="20" t="s">
        <v>189</v>
      </c>
      <c r="BM589" s="227" t="s">
        <v>826</v>
      </c>
    </row>
    <row r="590" s="2" customFormat="1">
      <c r="A590" s="41"/>
      <c r="B590" s="42"/>
      <c r="C590" s="43"/>
      <c r="D590" s="229" t="s">
        <v>191</v>
      </c>
      <c r="E590" s="43"/>
      <c r="F590" s="230" t="s">
        <v>827</v>
      </c>
      <c r="G590" s="43"/>
      <c r="H590" s="43"/>
      <c r="I590" s="231"/>
      <c r="J590" s="43"/>
      <c r="K590" s="43"/>
      <c r="L590" s="47"/>
      <c r="M590" s="232"/>
      <c r="N590" s="233"/>
      <c r="O590" s="87"/>
      <c r="P590" s="87"/>
      <c r="Q590" s="87"/>
      <c r="R590" s="87"/>
      <c r="S590" s="87"/>
      <c r="T590" s="88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T590" s="20" t="s">
        <v>191</v>
      </c>
      <c r="AU590" s="20" t="s">
        <v>80</v>
      </c>
    </row>
    <row r="591" s="14" customFormat="1">
      <c r="A591" s="14"/>
      <c r="B591" s="245"/>
      <c r="C591" s="246"/>
      <c r="D591" s="236" t="s">
        <v>193</v>
      </c>
      <c r="E591" s="247" t="s">
        <v>19</v>
      </c>
      <c r="F591" s="248" t="s">
        <v>828</v>
      </c>
      <c r="G591" s="246"/>
      <c r="H591" s="249">
        <v>8.7840000000000007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193</v>
      </c>
      <c r="AU591" s="255" t="s">
        <v>80</v>
      </c>
      <c r="AV591" s="14" t="s">
        <v>80</v>
      </c>
      <c r="AW591" s="14" t="s">
        <v>195</v>
      </c>
      <c r="AX591" s="14" t="s">
        <v>71</v>
      </c>
      <c r="AY591" s="255" t="s">
        <v>182</v>
      </c>
    </row>
    <row r="592" s="14" customFormat="1">
      <c r="A592" s="14"/>
      <c r="B592" s="245"/>
      <c r="C592" s="246"/>
      <c r="D592" s="236" t="s">
        <v>193</v>
      </c>
      <c r="E592" s="247" t="s">
        <v>19</v>
      </c>
      <c r="F592" s="248" t="s">
        <v>829</v>
      </c>
      <c r="G592" s="246"/>
      <c r="H592" s="249">
        <v>0.35999999999999999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193</v>
      </c>
      <c r="AU592" s="255" t="s">
        <v>80</v>
      </c>
      <c r="AV592" s="14" t="s">
        <v>80</v>
      </c>
      <c r="AW592" s="14" t="s">
        <v>195</v>
      </c>
      <c r="AX592" s="14" t="s">
        <v>71</v>
      </c>
      <c r="AY592" s="255" t="s">
        <v>182</v>
      </c>
    </row>
    <row r="593" s="14" customFormat="1">
      <c r="A593" s="14"/>
      <c r="B593" s="245"/>
      <c r="C593" s="246"/>
      <c r="D593" s="236" t="s">
        <v>193</v>
      </c>
      <c r="E593" s="247" t="s">
        <v>19</v>
      </c>
      <c r="F593" s="248" t="s">
        <v>830</v>
      </c>
      <c r="G593" s="246"/>
      <c r="H593" s="249">
        <v>1.7100000000000002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193</v>
      </c>
      <c r="AU593" s="255" t="s">
        <v>80</v>
      </c>
      <c r="AV593" s="14" t="s">
        <v>80</v>
      </c>
      <c r="AW593" s="14" t="s">
        <v>195</v>
      </c>
      <c r="AX593" s="14" t="s">
        <v>71</v>
      </c>
      <c r="AY593" s="255" t="s">
        <v>182</v>
      </c>
    </row>
    <row r="594" s="14" customFormat="1">
      <c r="A594" s="14"/>
      <c r="B594" s="245"/>
      <c r="C594" s="246"/>
      <c r="D594" s="236" t="s">
        <v>193</v>
      </c>
      <c r="E594" s="247" t="s">
        <v>19</v>
      </c>
      <c r="F594" s="248" t="s">
        <v>831</v>
      </c>
      <c r="G594" s="246"/>
      <c r="H594" s="249">
        <v>2.1120000000000001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193</v>
      </c>
      <c r="AU594" s="255" t="s">
        <v>80</v>
      </c>
      <c r="AV594" s="14" t="s">
        <v>80</v>
      </c>
      <c r="AW594" s="14" t="s">
        <v>195</v>
      </c>
      <c r="AX594" s="14" t="s">
        <v>71</v>
      </c>
      <c r="AY594" s="255" t="s">
        <v>182</v>
      </c>
    </row>
    <row r="595" s="2" customFormat="1" ht="66.75" customHeight="1">
      <c r="A595" s="41"/>
      <c r="B595" s="42"/>
      <c r="C595" s="216" t="s">
        <v>832</v>
      </c>
      <c r="D595" s="216" t="s">
        <v>184</v>
      </c>
      <c r="E595" s="217" t="s">
        <v>833</v>
      </c>
      <c r="F595" s="218" t="s">
        <v>834</v>
      </c>
      <c r="G595" s="219" t="s">
        <v>283</v>
      </c>
      <c r="H595" s="220">
        <v>57.292999999999999</v>
      </c>
      <c r="I595" s="221"/>
      <c r="J595" s="222">
        <f>ROUND(I595*H595,2)</f>
        <v>0</v>
      </c>
      <c r="K595" s="218" t="s">
        <v>188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0.16039999999999999</v>
      </c>
      <c r="R595" s="225">
        <f>Q595*H595</f>
        <v>9.1897971999999992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189</v>
      </c>
      <c r="AT595" s="227" t="s">
        <v>184</v>
      </c>
      <c r="AU595" s="227" t="s">
        <v>80</v>
      </c>
      <c r="AY595" s="20" t="s">
        <v>182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189</v>
      </c>
      <c r="BM595" s="227" t="s">
        <v>835</v>
      </c>
    </row>
    <row r="596" s="2" customFormat="1">
      <c r="A596" s="41"/>
      <c r="B596" s="42"/>
      <c r="C596" s="43"/>
      <c r="D596" s="229" t="s">
        <v>191</v>
      </c>
      <c r="E596" s="43"/>
      <c r="F596" s="230" t="s">
        <v>836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191</v>
      </c>
      <c r="AU596" s="20" t="s">
        <v>80</v>
      </c>
    </row>
    <row r="597" s="14" customFormat="1">
      <c r="A597" s="14"/>
      <c r="B597" s="245"/>
      <c r="C597" s="246"/>
      <c r="D597" s="236" t="s">
        <v>193</v>
      </c>
      <c r="E597" s="247" t="s">
        <v>19</v>
      </c>
      <c r="F597" s="248" t="s">
        <v>837</v>
      </c>
      <c r="G597" s="246"/>
      <c r="H597" s="249">
        <v>57.293125000000003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193</v>
      </c>
      <c r="AU597" s="255" t="s">
        <v>80</v>
      </c>
      <c r="AV597" s="14" t="s">
        <v>80</v>
      </c>
      <c r="AW597" s="14" t="s">
        <v>195</v>
      </c>
      <c r="AX597" s="14" t="s">
        <v>71</v>
      </c>
      <c r="AY597" s="255" t="s">
        <v>182</v>
      </c>
    </row>
    <row r="598" s="2" customFormat="1" ht="37.8" customHeight="1">
      <c r="A598" s="41"/>
      <c r="B598" s="42"/>
      <c r="C598" s="216" t="s">
        <v>838</v>
      </c>
      <c r="D598" s="216" t="s">
        <v>184</v>
      </c>
      <c r="E598" s="217" t="s">
        <v>839</v>
      </c>
      <c r="F598" s="218" t="s">
        <v>840</v>
      </c>
      <c r="G598" s="219" t="s">
        <v>283</v>
      </c>
      <c r="H598" s="220">
        <v>5.702</v>
      </c>
      <c r="I598" s="221"/>
      <c r="J598" s="222">
        <f>ROUND(I598*H598,2)</f>
        <v>0</v>
      </c>
      <c r="K598" s="218" t="s">
        <v>188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0.26723000000000002</v>
      </c>
      <c r="R598" s="225">
        <f>Q598*H598</f>
        <v>1.5237454600000002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189</v>
      </c>
      <c r="AT598" s="227" t="s">
        <v>184</v>
      </c>
      <c r="AU598" s="227" t="s">
        <v>80</v>
      </c>
      <c r="AY598" s="20" t="s">
        <v>182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189</v>
      </c>
      <c r="BM598" s="227" t="s">
        <v>841</v>
      </c>
    </row>
    <row r="599" s="2" customFormat="1">
      <c r="A599" s="41"/>
      <c r="B599" s="42"/>
      <c r="C599" s="43"/>
      <c r="D599" s="229" t="s">
        <v>191</v>
      </c>
      <c r="E599" s="43"/>
      <c r="F599" s="230" t="s">
        <v>842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191</v>
      </c>
      <c r="AU599" s="20" t="s">
        <v>80</v>
      </c>
    </row>
    <row r="600" s="13" customFormat="1">
      <c r="A600" s="13"/>
      <c r="B600" s="234"/>
      <c r="C600" s="235"/>
      <c r="D600" s="236" t="s">
        <v>193</v>
      </c>
      <c r="E600" s="237" t="s">
        <v>19</v>
      </c>
      <c r="F600" s="238" t="s">
        <v>205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193</v>
      </c>
      <c r="AU600" s="244" t="s">
        <v>80</v>
      </c>
      <c r="AV600" s="13" t="s">
        <v>78</v>
      </c>
      <c r="AW600" s="13" t="s">
        <v>195</v>
      </c>
      <c r="AX600" s="13" t="s">
        <v>71</v>
      </c>
      <c r="AY600" s="244" t="s">
        <v>182</v>
      </c>
    </row>
    <row r="601" s="14" customFormat="1">
      <c r="A601" s="14"/>
      <c r="B601" s="245"/>
      <c r="C601" s="246"/>
      <c r="D601" s="236" t="s">
        <v>193</v>
      </c>
      <c r="E601" s="247" t="s">
        <v>19</v>
      </c>
      <c r="F601" s="248" t="s">
        <v>843</v>
      </c>
      <c r="G601" s="246"/>
      <c r="H601" s="249">
        <v>0.85999999999999999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193</v>
      </c>
      <c r="AU601" s="255" t="s">
        <v>80</v>
      </c>
      <c r="AV601" s="14" t="s">
        <v>80</v>
      </c>
      <c r="AW601" s="14" t="s">
        <v>195</v>
      </c>
      <c r="AX601" s="14" t="s">
        <v>71</v>
      </c>
      <c r="AY601" s="255" t="s">
        <v>182</v>
      </c>
    </row>
    <row r="602" s="14" customFormat="1">
      <c r="A602" s="14"/>
      <c r="B602" s="245"/>
      <c r="C602" s="246"/>
      <c r="D602" s="236" t="s">
        <v>193</v>
      </c>
      <c r="E602" s="247" t="s">
        <v>19</v>
      </c>
      <c r="F602" s="248" t="s">
        <v>844</v>
      </c>
      <c r="G602" s="246"/>
      <c r="H602" s="249">
        <v>1.3200000000000001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193</v>
      </c>
      <c r="AU602" s="255" t="s">
        <v>80</v>
      </c>
      <c r="AV602" s="14" t="s">
        <v>80</v>
      </c>
      <c r="AW602" s="14" t="s">
        <v>195</v>
      </c>
      <c r="AX602" s="14" t="s">
        <v>71</v>
      </c>
      <c r="AY602" s="255" t="s">
        <v>182</v>
      </c>
    </row>
    <row r="603" s="14" customFormat="1">
      <c r="A603" s="14"/>
      <c r="B603" s="245"/>
      <c r="C603" s="246"/>
      <c r="D603" s="236" t="s">
        <v>193</v>
      </c>
      <c r="E603" s="247" t="s">
        <v>19</v>
      </c>
      <c r="F603" s="248" t="s">
        <v>845</v>
      </c>
      <c r="G603" s="246"/>
      <c r="H603" s="249">
        <v>2.907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193</v>
      </c>
      <c r="AU603" s="255" t="s">
        <v>80</v>
      </c>
      <c r="AV603" s="14" t="s">
        <v>80</v>
      </c>
      <c r="AW603" s="14" t="s">
        <v>195</v>
      </c>
      <c r="AX603" s="14" t="s">
        <v>71</v>
      </c>
      <c r="AY603" s="255" t="s">
        <v>182</v>
      </c>
    </row>
    <row r="604" s="15" customFormat="1">
      <c r="A604" s="15"/>
      <c r="B604" s="256"/>
      <c r="C604" s="257"/>
      <c r="D604" s="236" t="s">
        <v>193</v>
      </c>
      <c r="E604" s="258" t="s">
        <v>19</v>
      </c>
      <c r="F604" s="259" t="s">
        <v>215</v>
      </c>
      <c r="G604" s="257"/>
      <c r="H604" s="260">
        <v>5.0869999999999997</v>
      </c>
      <c r="I604" s="261"/>
      <c r="J604" s="257"/>
      <c r="K604" s="257"/>
      <c r="L604" s="262"/>
      <c r="M604" s="263"/>
      <c r="N604" s="264"/>
      <c r="O604" s="264"/>
      <c r="P604" s="264"/>
      <c r="Q604" s="264"/>
      <c r="R604" s="264"/>
      <c r="S604" s="264"/>
      <c r="T604" s="26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66" t="s">
        <v>193</v>
      </c>
      <c r="AU604" s="266" t="s">
        <v>80</v>
      </c>
      <c r="AV604" s="15" t="s">
        <v>97</v>
      </c>
      <c r="AW604" s="15" t="s">
        <v>195</v>
      </c>
      <c r="AX604" s="15" t="s">
        <v>71</v>
      </c>
      <c r="AY604" s="266" t="s">
        <v>182</v>
      </c>
    </row>
    <row r="605" s="13" customFormat="1">
      <c r="A605" s="13"/>
      <c r="B605" s="234"/>
      <c r="C605" s="235"/>
      <c r="D605" s="236" t="s">
        <v>193</v>
      </c>
      <c r="E605" s="237" t="s">
        <v>19</v>
      </c>
      <c r="F605" s="238" t="s">
        <v>216</v>
      </c>
      <c r="G605" s="235"/>
      <c r="H605" s="237" t="s">
        <v>19</v>
      </c>
      <c r="I605" s="239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193</v>
      </c>
      <c r="AU605" s="244" t="s">
        <v>80</v>
      </c>
      <c r="AV605" s="13" t="s">
        <v>78</v>
      </c>
      <c r="AW605" s="13" t="s">
        <v>195</v>
      </c>
      <c r="AX605" s="13" t="s">
        <v>71</v>
      </c>
      <c r="AY605" s="244" t="s">
        <v>182</v>
      </c>
    </row>
    <row r="606" s="14" customFormat="1">
      <c r="A606" s="14"/>
      <c r="B606" s="245"/>
      <c r="C606" s="246"/>
      <c r="D606" s="236" t="s">
        <v>193</v>
      </c>
      <c r="E606" s="247" t="s">
        <v>19</v>
      </c>
      <c r="F606" s="248" t="s">
        <v>846</v>
      </c>
      <c r="G606" s="246"/>
      <c r="H606" s="249">
        <v>0.61499999999999988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5" t="s">
        <v>193</v>
      </c>
      <c r="AU606" s="255" t="s">
        <v>80</v>
      </c>
      <c r="AV606" s="14" t="s">
        <v>80</v>
      </c>
      <c r="AW606" s="14" t="s">
        <v>195</v>
      </c>
      <c r="AX606" s="14" t="s">
        <v>71</v>
      </c>
      <c r="AY606" s="255" t="s">
        <v>182</v>
      </c>
    </row>
    <row r="607" s="15" customFormat="1">
      <c r="A607" s="15"/>
      <c r="B607" s="256"/>
      <c r="C607" s="257"/>
      <c r="D607" s="236" t="s">
        <v>193</v>
      </c>
      <c r="E607" s="258" t="s">
        <v>19</v>
      </c>
      <c r="F607" s="259" t="s">
        <v>215</v>
      </c>
      <c r="G607" s="257"/>
      <c r="H607" s="260">
        <v>0.61499999999999988</v>
      </c>
      <c r="I607" s="261"/>
      <c r="J607" s="257"/>
      <c r="K607" s="257"/>
      <c r="L607" s="262"/>
      <c r="M607" s="263"/>
      <c r="N607" s="264"/>
      <c r="O607" s="264"/>
      <c r="P607" s="264"/>
      <c r="Q607" s="264"/>
      <c r="R607" s="264"/>
      <c r="S607" s="264"/>
      <c r="T607" s="26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6" t="s">
        <v>193</v>
      </c>
      <c r="AU607" s="266" t="s">
        <v>80</v>
      </c>
      <c r="AV607" s="15" t="s">
        <v>97</v>
      </c>
      <c r="AW607" s="15" t="s">
        <v>195</v>
      </c>
      <c r="AX607" s="15" t="s">
        <v>71</v>
      </c>
      <c r="AY607" s="266" t="s">
        <v>182</v>
      </c>
    </row>
    <row r="608" s="16" customFormat="1">
      <c r="A608" s="16"/>
      <c r="B608" s="267"/>
      <c r="C608" s="268"/>
      <c r="D608" s="236" t="s">
        <v>193</v>
      </c>
      <c r="E608" s="269" t="s">
        <v>19</v>
      </c>
      <c r="F608" s="270" t="s">
        <v>220</v>
      </c>
      <c r="G608" s="268"/>
      <c r="H608" s="271">
        <v>5.702</v>
      </c>
      <c r="I608" s="272"/>
      <c r="J608" s="268"/>
      <c r="K608" s="268"/>
      <c r="L608" s="273"/>
      <c r="M608" s="274"/>
      <c r="N608" s="275"/>
      <c r="O608" s="275"/>
      <c r="P608" s="275"/>
      <c r="Q608" s="275"/>
      <c r="R608" s="275"/>
      <c r="S608" s="275"/>
      <c r="T608" s="27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T608" s="277" t="s">
        <v>193</v>
      </c>
      <c r="AU608" s="277" t="s">
        <v>80</v>
      </c>
      <c r="AV608" s="16" t="s">
        <v>189</v>
      </c>
      <c r="AW608" s="16" t="s">
        <v>195</v>
      </c>
      <c r="AX608" s="16" t="s">
        <v>78</v>
      </c>
      <c r="AY608" s="277" t="s">
        <v>182</v>
      </c>
    </row>
    <row r="609" s="2" customFormat="1" ht="37.8" customHeight="1">
      <c r="A609" s="41"/>
      <c r="B609" s="42"/>
      <c r="C609" s="216" t="s">
        <v>847</v>
      </c>
      <c r="D609" s="216" t="s">
        <v>184</v>
      </c>
      <c r="E609" s="217" t="s">
        <v>848</v>
      </c>
      <c r="F609" s="218" t="s">
        <v>849</v>
      </c>
      <c r="G609" s="219" t="s">
        <v>283</v>
      </c>
      <c r="H609" s="220">
        <v>1.49</v>
      </c>
      <c r="I609" s="221"/>
      <c r="J609" s="222">
        <f>ROUND(I609*H609,2)</f>
        <v>0</v>
      </c>
      <c r="K609" s="218" t="s">
        <v>188</v>
      </c>
      <c r="L609" s="47"/>
      <c r="M609" s="223" t="s">
        <v>19</v>
      </c>
      <c r="N609" s="224" t="s">
        <v>42</v>
      </c>
      <c r="O609" s="87"/>
      <c r="P609" s="225">
        <f>O609*H609</f>
        <v>0</v>
      </c>
      <c r="Q609" s="225">
        <v>0.45432</v>
      </c>
      <c r="R609" s="225">
        <f>Q609*H609</f>
        <v>0.67693680000000001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189</v>
      </c>
      <c r="AT609" s="227" t="s">
        <v>184</v>
      </c>
      <c r="AU609" s="227" t="s">
        <v>80</v>
      </c>
      <c r="AY609" s="20" t="s">
        <v>182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189</v>
      </c>
      <c r="BM609" s="227" t="s">
        <v>850</v>
      </c>
    </row>
    <row r="610" s="2" customFormat="1">
      <c r="A610" s="41"/>
      <c r="B610" s="42"/>
      <c r="C610" s="43"/>
      <c r="D610" s="229" t="s">
        <v>191</v>
      </c>
      <c r="E610" s="43"/>
      <c r="F610" s="230" t="s">
        <v>851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191</v>
      </c>
      <c r="AU610" s="20" t="s">
        <v>80</v>
      </c>
    </row>
    <row r="611" s="14" customFormat="1">
      <c r="A611" s="14"/>
      <c r="B611" s="245"/>
      <c r="C611" s="246"/>
      <c r="D611" s="236" t="s">
        <v>193</v>
      </c>
      <c r="E611" s="247" t="s">
        <v>19</v>
      </c>
      <c r="F611" s="248" t="s">
        <v>852</v>
      </c>
      <c r="G611" s="246"/>
      <c r="H611" s="249">
        <v>0.89000000000000001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193</v>
      </c>
      <c r="AU611" s="255" t="s">
        <v>80</v>
      </c>
      <c r="AV611" s="14" t="s">
        <v>80</v>
      </c>
      <c r="AW611" s="14" t="s">
        <v>195</v>
      </c>
      <c r="AX611" s="14" t="s">
        <v>71</v>
      </c>
      <c r="AY611" s="255" t="s">
        <v>182</v>
      </c>
    </row>
    <row r="612" s="14" customFormat="1">
      <c r="A612" s="14"/>
      <c r="B612" s="245"/>
      <c r="C612" s="246"/>
      <c r="D612" s="236" t="s">
        <v>193</v>
      </c>
      <c r="E612" s="247" t="s">
        <v>19</v>
      </c>
      <c r="F612" s="248" t="s">
        <v>853</v>
      </c>
      <c r="G612" s="246"/>
      <c r="H612" s="249">
        <v>0.59999999999999998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193</v>
      </c>
      <c r="AU612" s="255" t="s">
        <v>80</v>
      </c>
      <c r="AV612" s="14" t="s">
        <v>80</v>
      </c>
      <c r="AW612" s="14" t="s">
        <v>195</v>
      </c>
      <c r="AX612" s="14" t="s">
        <v>71</v>
      </c>
      <c r="AY612" s="255" t="s">
        <v>182</v>
      </c>
    </row>
    <row r="613" s="12" customFormat="1" ht="22.8" customHeight="1">
      <c r="A613" s="12"/>
      <c r="B613" s="200"/>
      <c r="C613" s="201"/>
      <c r="D613" s="202" t="s">
        <v>70</v>
      </c>
      <c r="E613" s="214" t="s">
        <v>189</v>
      </c>
      <c r="F613" s="214" t="s">
        <v>854</v>
      </c>
      <c r="G613" s="201"/>
      <c r="H613" s="201"/>
      <c r="I613" s="204"/>
      <c r="J613" s="215">
        <f>BK613</f>
        <v>0</v>
      </c>
      <c r="K613" s="201"/>
      <c r="L613" s="206"/>
      <c r="M613" s="207"/>
      <c r="N613" s="208"/>
      <c r="O613" s="208"/>
      <c r="P613" s="209">
        <f>SUM(P614:P746)</f>
        <v>0</v>
      </c>
      <c r="Q613" s="208"/>
      <c r="R613" s="209">
        <f>SUM(R614:R746)</f>
        <v>46.136632576901995</v>
      </c>
      <c r="S613" s="208"/>
      <c r="T613" s="210">
        <f>SUM(T614:T746)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11" t="s">
        <v>78</v>
      </c>
      <c r="AT613" s="212" t="s">
        <v>70</v>
      </c>
      <c r="AU613" s="212" t="s">
        <v>78</v>
      </c>
      <c r="AY613" s="211" t="s">
        <v>182</v>
      </c>
      <c r="BK613" s="213">
        <f>SUM(BK614:BK746)</f>
        <v>0</v>
      </c>
    </row>
    <row r="614" s="2" customFormat="1" ht="49.05" customHeight="1">
      <c r="A614" s="41"/>
      <c r="B614" s="42"/>
      <c r="C614" s="216" t="s">
        <v>855</v>
      </c>
      <c r="D614" s="216" t="s">
        <v>184</v>
      </c>
      <c r="E614" s="217" t="s">
        <v>856</v>
      </c>
      <c r="F614" s="218" t="s">
        <v>857</v>
      </c>
      <c r="G614" s="219" t="s">
        <v>425</v>
      </c>
      <c r="H614" s="220">
        <v>45</v>
      </c>
      <c r="I614" s="221"/>
      <c r="J614" s="222">
        <f>ROUND(I614*H614,2)</f>
        <v>0</v>
      </c>
      <c r="K614" s="218" t="s">
        <v>188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0.0045900000000000003</v>
      </c>
      <c r="R614" s="225">
        <f>Q614*H614</f>
        <v>0.20655000000000001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189</v>
      </c>
      <c r="AT614" s="227" t="s">
        <v>184</v>
      </c>
      <c r="AU614" s="227" t="s">
        <v>80</v>
      </c>
      <c r="AY614" s="20" t="s">
        <v>182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189</v>
      </c>
      <c r="BM614" s="227" t="s">
        <v>858</v>
      </c>
    </row>
    <row r="615" s="2" customFormat="1">
      <c r="A615" s="41"/>
      <c r="B615" s="42"/>
      <c r="C615" s="43"/>
      <c r="D615" s="229" t="s">
        <v>191</v>
      </c>
      <c r="E615" s="43"/>
      <c r="F615" s="230" t="s">
        <v>859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191</v>
      </c>
      <c r="AU615" s="20" t="s">
        <v>80</v>
      </c>
    </row>
    <row r="616" s="14" customFormat="1">
      <c r="A616" s="14"/>
      <c r="B616" s="245"/>
      <c r="C616" s="246"/>
      <c r="D616" s="236" t="s">
        <v>193</v>
      </c>
      <c r="E616" s="247" t="s">
        <v>19</v>
      </c>
      <c r="F616" s="248" t="s">
        <v>860</v>
      </c>
      <c r="G616" s="246"/>
      <c r="H616" s="249">
        <v>45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193</v>
      </c>
      <c r="AU616" s="255" t="s">
        <v>80</v>
      </c>
      <c r="AV616" s="14" t="s">
        <v>80</v>
      </c>
      <c r="AW616" s="14" t="s">
        <v>195</v>
      </c>
      <c r="AX616" s="14" t="s">
        <v>71</v>
      </c>
      <c r="AY616" s="255" t="s">
        <v>182</v>
      </c>
    </row>
    <row r="617" s="2" customFormat="1" ht="16.5" customHeight="1">
      <c r="A617" s="41"/>
      <c r="B617" s="42"/>
      <c r="C617" s="278" t="s">
        <v>861</v>
      </c>
      <c r="D617" s="278" t="s">
        <v>296</v>
      </c>
      <c r="E617" s="279" t="s">
        <v>862</v>
      </c>
      <c r="F617" s="280" t="s">
        <v>863</v>
      </c>
      <c r="G617" s="281" t="s">
        <v>425</v>
      </c>
      <c r="H617" s="282">
        <v>45</v>
      </c>
      <c r="I617" s="283"/>
      <c r="J617" s="284">
        <f>ROUND(I617*H617,2)</f>
        <v>0</v>
      </c>
      <c r="K617" s="280" t="s">
        <v>188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0.053999999999999999</v>
      </c>
      <c r="R617" s="225">
        <f>Q617*H617</f>
        <v>2.4300000000000002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253</v>
      </c>
      <c r="AT617" s="227" t="s">
        <v>296</v>
      </c>
      <c r="AU617" s="227" t="s">
        <v>80</v>
      </c>
      <c r="AY617" s="20" t="s">
        <v>182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189</v>
      </c>
      <c r="BM617" s="227" t="s">
        <v>864</v>
      </c>
    </row>
    <row r="618" s="2" customFormat="1" ht="37.8" customHeight="1">
      <c r="A618" s="41"/>
      <c r="B618" s="42"/>
      <c r="C618" s="216" t="s">
        <v>865</v>
      </c>
      <c r="D618" s="216" t="s">
        <v>184</v>
      </c>
      <c r="E618" s="217" t="s">
        <v>866</v>
      </c>
      <c r="F618" s="218" t="s">
        <v>867</v>
      </c>
      <c r="G618" s="219" t="s">
        <v>283</v>
      </c>
      <c r="H618" s="220">
        <v>22.050000000000001</v>
      </c>
      <c r="I618" s="221"/>
      <c r="J618" s="222">
        <f>ROUND(I618*H618,2)</f>
        <v>0</v>
      </c>
      <c r="K618" s="218" t="s">
        <v>188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0.26978000000000002</v>
      </c>
      <c r="R618" s="225">
        <f>Q618*H618</f>
        <v>5.9486490000000005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189</v>
      </c>
      <c r="AT618" s="227" t="s">
        <v>184</v>
      </c>
      <c r="AU618" s="227" t="s">
        <v>80</v>
      </c>
      <c r="AY618" s="20" t="s">
        <v>182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189</v>
      </c>
      <c r="BM618" s="227" t="s">
        <v>868</v>
      </c>
    </row>
    <row r="619" s="2" customFormat="1">
      <c r="A619" s="41"/>
      <c r="B619" s="42"/>
      <c r="C619" s="43"/>
      <c r="D619" s="229" t="s">
        <v>191</v>
      </c>
      <c r="E619" s="43"/>
      <c r="F619" s="230" t="s">
        <v>869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191</v>
      </c>
      <c r="AU619" s="20" t="s">
        <v>80</v>
      </c>
    </row>
    <row r="620" s="14" customFormat="1">
      <c r="A620" s="14"/>
      <c r="B620" s="245"/>
      <c r="C620" s="246"/>
      <c r="D620" s="236" t="s">
        <v>193</v>
      </c>
      <c r="E620" s="247" t="s">
        <v>19</v>
      </c>
      <c r="F620" s="248" t="s">
        <v>870</v>
      </c>
      <c r="G620" s="246"/>
      <c r="H620" s="249">
        <v>22.050000000000001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193</v>
      </c>
      <c r="AU620" s="255" t="s">
        <v>80</v>
      </c>
      <c r="AV620" s="14" t="s">
        <v>80</v>
      </c>
      <c r="AW620" s="14" t="s">
        <v>195</v>
      </c>
      <c r="AX620" s="14" t="s">
        <v>71</v>
      </c>
      <c r="AY620" s="255" t="s">
        <v>182</v>
      </c>
    </row>
    <row r="621" s="2" customFormat="1" ht="49.05" customHeight="1">
      <c r="A621" s="41"/>
      <c r="B621" s="42"/>
      <c r="C621" s="216" t="s">
        <v>871</v>
      </c>
      <c r="D621" s="216" t="s">
        <v>184</v>
      </c>
      <c r="E621" s="217" t="s">
        <v>872</v>
      </c>
      <c r="F621" s="218" t="s">
        <v>873</v>
      </c>
      <c r="G621" s="219" t="s">
        <v>283</v>
      </c>
      <c r="H621" s="220">
        <v>2.214</v>
      </c>
      <c r="I621" s="221"/>
      <c r="J621" s="222">
        <f>ROUND(I621*H621,2)</f>
        <v>0</v>
      </c>
      <c r="K621" s="218" t="s">
        <v>188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0.28705000000000003</v>
      </c>
      <c r="R621" s="225">
        <f>Q621*H621</f>
        <v>0.63552870000000006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189</v>
      </c>
      <c r="AT621" s="227" t="s">
        <v>184</v>
      </c>
      <c r="AU621" s="227" t="s">
        <v>80</v>
      </c>
      <c r="AY621" s="20" t="s">
        <v>182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189</v>
      </c>
      <c r="BM621" s="227" t="s">
        <v>874</v>
      </c>
    </row>
    <row r="622" s="2" customFormat="1">
      <c r="A622" s="41"/>
      <c r="B622" s="42"/>
      <c r="C622" s="43"/>
      <c r="D622" s="229" t="s">
        <v>191</v>
      </c>
      <c r="E622" s="43"/>
      <c r="F622" s="230" t="s">
        <v>875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191</v>
      </c>
      <c r="AU622" s="20" t="s">
        <v>80</v>
      </c>
    </row>
    <row r="623" s="14" customFormat="1">
      <c r="A623" s="14"/>
      <c r="B623" s="245"/>
      <c r="C623" s="246"/>
      <c r="D623" s="236" t="s">
        <v>193</v>
      </c>
      <c r="E623" s="247" t="s">
        <v>19</v>
      </c>
      <c r="F623" s="248" t="s">
        <v>876</v>
      </c>
      <c r="G623" s="246"/>
      <c r="H623" s="249">
        <v>2.214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5" t="s">
        <v>193</v>
      </c>
      <c r="AU623" s="255" t="s">
        <v>80</v>
      </c>
      <c r="AV623" s="14" t="s">
        <v>80</v>
      </c>
      <c r="AW623" s="14" t="s">
        <v>195</v>
      </c>
      <c r="AX623" s="14" t="s">
        <v>71</v>
      </c>
      <c r="AY623" s="255" t="s">
        <v>182</v>
      </c>
    </row>
    <row r="624" s="2" customFormat="1" ht="49.05" customHeight="1">
      <c r="A624" s="41"/>
      <c r="B624" s="42"/>
      <c r="C624" s="216" t="s">
        <v>877</v>
      </c>
      <c r="D624" s="216" t="s">
        <v>184</v>
      </c>
      <c r="E624" s="217" t="s">
        <v>878</v>
      </c>
      <c r="F624" s="218" t="s">
        <v>879</v>
      </c>
      <c r="G624" s="219" t="s">
        <v>187</v>
      </c>
      <c r="H624" s="220">
        <v>1.6379999999999999</v>
      </c>
      <c r="I624" s="221"/>
      <c r="J624" s="222">
        <f>ROUND(I624*H624,2)</f>
        <v>0</v>
      </c>
      <c r="K624" s="218" t="s">
        <v>188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2.5020099999999998</v>
      </c>
      <c r="R624" s="225">
        <f>Q624*H624</f>
        <v>4.0982923799999993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189</v>
      </c>
      <c r="AT624" s="227" t="s">
        <v>184</v>
      </c>
      <c r="AU624" s="227" t="s">
        <v>80</v>
      </c>
      <c r="AY624" s="20" t="s">
        <v>182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189</v>
      </c>
      <c r="BM624" s="227" t="s">
        <v>880</v>
      </c>
    </row>
    <row r="625" s="2" customFormat="1">
      <c r="A625" s="41"/>
      <c r="B625" s="42"/>
      <c r="C625" s="43"/>
      <c r="D625" s="229" t="s">
        <v>191</v>
      </c>
      <c r="E625" s="43"/>
      <c r="F625" s="230" t="s">
        <v>881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191</v>
      </c>
      <c r="AU625" s="20" t="s">
        <v>80</v>
      </c>
    </row>
    <row r="626" s="14" customFormat="1">
      <c r="A626" s="14"/>
      <c r="B626" s="245"/>
      <c r="C626" s="246"/>
      <c r="D626" s="236" t="s">
        <v>193</v>
      </c>
      <c r="E626" s="247" t="s">
        <v>19</v>
      </c>
      <c r="F626" s="248" t="s">
        <v>882</v>
      </c>
      <c r="G626" s="246"/>
      <c r="H626" s="249">
        <v>1.6379999999999999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193</v>
      </c>
      <c r="AU626" s="255" t="s">
        <v>80</v>
      </c>
      <c r="AV626" s="14" t="s">
        <v>80</v>
      </c>
      <c r="AW626" s="14" t="s">
        <v>195</v>
      </c>
      <c r="AX626" s="14" t="s">
        <v>71</v>
      </c>
      <c r="AY626" s="255" t="s">
        <v>182</v>
      </c>
    </row>
    <row r="627" s="2" customFormat="1" ht="49.05" customHeight="1">
      <c r="A627" s="41"/>
      <c r="B627" s="42"/>
      <c r="C627" s="216" t="s">
        <v>883</v>
      </c>
      <c r="D627" s="216" t="s">
        <v>184</v>
      </c>
      <c r="E627" s="217" t="s">
        <v>884</v>
      </c>
      <c r="F627" s="218" t="s">
        <v>885</v>
      </c>
      <c r="G627" s="219" t="s">
        <v>187</v>
      </c>
      <c r="H627" s="220">
        <v>3.3620000000000001</v>
      </c>
      <c r="I627" s="221"/>
      <c r="J627" s="222">
        <f>ROUND(I627*H627,2)</f>
        <v>0</v>
      </c>
      <c r="K627" s="218" t="s">
        <v>188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2.5020099999999998</v>
      </c>
      <c r="R627" s="225">
        <f>Q627*H627</f>
        <v>8.4117576199999995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189</v>
      </c>
      <c r="AT627" s="227" t="s">
        <v>184</v>
      </c>
      <c r="AU627" s="227" t="s">
        <v>80</v>
      </c>
      <c r="AY627" s="20" t="s">
        <v>182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189</v>
      </c>
      <c r="BM627" s="227" t="s">
        <v>886</v>
      </c>
    </row>
    <row r="628" s="2" customFormat="1">
      <c r="A628" s="41"/>
      <c r="B628" s="42"/>
      <c r="C628" s="43"/>
      <c r="D628" s="229" t="s">
        <v>191</v>
      </c>
      <c r="E628" s="43"/>
      <c r="F628" s="230" t="s">
        <v>887</v>
      </c>
      <c r="G628" s="43"/>
      <c r="H628" s="43"/>
      <c r="I628" s="231"/>
      <c r="J628" s="43"/>
      <c r="K628" s="43"/>
      <c r="L628" s="47"/>
      <c r="M628" s="232"/>
      <c r="N628" s="233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191</v>
      </c>
      <c r="AU628" s="20" t="s">
        <v>80</v>
      </c>
    </row>
    <row r="629" s="14" customFormat="1">
      <c r="A629" s="14"/>
      <c r="B629" s="245"/>
      <c r="C629" s="246"/>
      <c r="D629" s="236" t="s">
        <v>193</v>
      </c>
      <c r="E629" s="247" t="s">
        <v>19</v>
      </c>
      <c r="F629" s="248" t="s">
        <v>888</v>
      </c>
      <c r="G629" s="246"/>
      <c r="H629" s="249">
        <v>1.4880000000000002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193</v>
      </c>
      <c r="AU629" s="255" t="s">
        <v>80</v>
      </c>
      <c r="AV629" s="14" t="s">
        <v>80</v>
      </c>
      <c r="AW629" s="14" t="s">
        <v>195</v>
      </c>
      <c r="AX629" s="14" t="s">
        <v>71</v>
      </c>
      <c r="AY629" s="255" t="s">
        <v>182</v>
      </c>
    </row>
    <row r="630" s="14" customFormat="1">
      <c r="A630" s="14"/>
      <c r="B630" s="245"/>
      <c r="C630" s="246"/>
      <c r="D630" s="236" t="s">
        <v>193</v>
      </c>
      <c r="E630" s="247" t="s">
        <v>19</v>
      </c>
      <c r="F630" s="248" t="s">
        <v>889</v>
      </c>
      <c r="G630" s="246"/>
      <c r="H630" s="249">
        <v>1.8734999999999999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193</v>
      </c>
      <c r="AU630" s="255" t="s">
        <v>80</v>
      </c>
      <c r="AV630" s="14" t="s">
        <v>80</v>
      </c>
      <c r="AW630" s="14" t="s">
        <v>195</v>
      </c>
      <c r="AX630" s="14" t="s">
        <v>71</v>
      </c>
      <c r="AY630" s="255" t="s">
        <v>182</v>
      </c>
    </row>
    <row r="631" s="2" customFormat="1" ht="37.8" customHeight="1">
      <c r="A631" s="41"/>
      <c r="B631" s="42"/>
      <c r="C631" s="216" t="s">
        <v>890</v>
      </c>
      <c r="D631" s="216" t="s">
        <v>184</v>
      </c>
      <c r="E631" s="217" t="s">
        <v>891</v>
      </c>
      <c r="F631" s="218" t="s">
        <v>892</v>
      </c>
      <c r="G631" s="219" t="s">
        <v>283</v>
      </c>
      <c r="H631" s="220">
        <v>9.3680000000000003</v>
      </c>
      <c r="I631" s="221"/>
      <c r="J631" s="222">
        <f>ROUND(I631*H631,2)</f>
        <v>0</v>
      </c>
      <c r="K631" s="218" t="s">
        <v>188</v>
      </c>
      <c r="L631" s="47"/>
      <c r="M631" s="223" t="s">
        <v>19</v>
      </c>
      <c r="N631" s="224" t="s">
        <v>42</v>
      </c>
      <c r="O631" s="87"/>
      <c r="P631" s="225">
        <f>O631*H631</f>
        <v>0</v>
      </c>
      <c r="Q631" s="225">
        <v>0.0053299999999999997</v>
      </c>
      <c r="R631" s="225">
        <f>Q631*H631</f>
        <v>0.049931440000000001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189</v>
      </c>
      <c r="AT631" s="227" t="s">
        <v>184</v>
      </c>
      <c r="AU631" s="227" t="s">
        <v>80</v>
      </c>
      <c r="AY631" s="20" t="s">
        <v>182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189</v>
      </c>
      <c r="BM631" s="227" t="s">
        <v>893</v>
      </c>
    </row>
    <row r="632" s="2" customFormat="1">
      <c r="A632" s="41"/>
      <c r="B632" s="42"/>
      <c r="C632" s="43"/>
      <c r="D632" s="229" t="s">
        <v>191</v>
      </c>
      <c r="E632" s="43"/>
      <c r="F632" s="230" t="s">
        <v>894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191</v>
      </c>
      <c r="AU632" s="20" t="s">
        <v>80</v>
      </c>
    </row>
    <row r="633" s="14" customFormat="1">
      <c r="A633" s="14"/>
      <c r="B633" s="245"/>
      <c r="C633" s="246"/>
      <c r="D633" s="236" t="s">
        <v>193</v>
      </c>
      <c r="E633" s="247" t="s">
        <v>19</v>
      </c>
      <c r="F633" s="248" t="s">
        <v>895</v>
      </c>
      <c r="G633" s="246"/>
      <c r="H633" s="249">
        <v>9.3674999999999997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193</v>
      </c>
      <c r="AU633" s="255" t="s">
        <v>80</v>
      </c>
      <c r="AV633" s="14" t="s">
        <v>80</v>
      </c>
      <c r="AW633" s="14" t="s">
        <v>195</v>
      </c>
      <c r="AX633" s="14" t="s">
        <v>71</v>
      </c>
      <c r="AY633" s="255" t="s">
        <v>182</v>
      </c>
    </row>
    <row r="634" s="2" customFormat="1" ht="37.8" customHeight="1">
      <c r="A634" s="41"/>
      <c r="B634" s="42"/>
      <c r="C634" s="216" t="s">
        <v>896</v>
      </c>
      <c r="D634" s="216" t="s">
        <v>184</v>
      </c>
      <c r="E634" s="217" t="s">
        <v>897</v>
      </c>
      <c r="F634" s="218" t="s">
        <v>898</v>
      </c>
      <c r="G634" s="219" t="s">
        <v>283</v>
      </c>
      <c r="H634" s="220">
        <v>9.3680000000000003</v>
      </c>
      <c r="I634" s="221"/>
      <c r="J634" s="222">
        <f>ROUND(I634*H634,2)</f>
        <v>0</v>
      </c>
      <c r="K634" s="218" t="s">
        <v>188</v>
      </c>
      <c r="L634" s="47"/>
      <c r="M634" s="223" t="s">
        <v>19</v>
      </c>
      <c r="N634" s="224" t="s">
        <v>42</v>
      </c>
      <c r="O634" s="87"/>
      <c r="P634" s="225">
        <f>O634*H634</f>
        <v>0</v>
      </c>
      <c r="Q634" s="225">
        <v>0</v>
      </c>
      <c r="R634" s="225">
        <f>Q634*H634</f>
        <v>0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189</v>
      </c>
      <c r="AT634" s="227" t="s">
        <v>184</v>
      </c>
      <c r="AU634" s="227" t="s">
        <v>80</v>
      </c>
      <c r="AY634" s="20" t="s">
        <v>182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189</v>
      </c>
      <c r="BM634" s="227" t="s">
        <v>899</v>
      </c>
    </row>
    <row r="635" s="2" customFormat="1">
      <c r="A635" s="41"/>
      <c r="B635" s="42"/>
      <c r="C635" s="43"/>
      <c r="D635" s="229" t="s">
        <v>191</v>
      </c>
      <c r="E635" s="43"/>
      <c r="F635" s="230" t="s">
        <v>900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191</v>
      </c>
      <c r="AU635" s="20" t="s">
        <v>80</v>
      </c>
    </row>
    <row r="636" s="2" customFormat="1" ht="101.25" customHeight="1">
      <c r="A636" s="41"/>
      <c r="B636" s="42"/>
      <c r="C636" s="216" t="s">
        <v>901</v>
      </c>
      <c r="D636" s="216" t="s">
        <v>184</v>
      </c>
      <c r="E636" s="217" t="s">
        <v>902</v>
      </c>
      <c r="F636" s="218" t="s">
        <v>903</v>
      </c>
      <c r="G636" s="219" t="s">
        <v>283</v>
      </c>
      <c r="H636" s="220">
        <v>20.753</v>
      </c>
      <c r="I636" s="221"/>
      <c r="J636" s="222">
        <f>ROUND(I636*H636,2)</f>
        <v>0</v>
      </c>
      <c r="K636" s="218" t="s">
        <v>19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0.0073721339999999998</v>
      </c>
      <c r="R636" s="225">
        <f>Q636*H636</f>
        <v>0.15299389690199999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189</v>
      </c>
      <c r="AT636" s="227" t="s">
        <v>184</v>
      </c>
      <c r="AU636" s="227" t="s">
        <v>80</v>
      </c>
      <c r="AY636" s="20" t="s">
        <v>182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189</v>
      </c>
      <c r="BM636" s="227" t="s">
        <v>904</v>
      </c>
    </row>
    <row r="637" s="14" customFormat="1">
      <c r="A637" s="14"/>
      <c r="B637" s="245"/>
      <c r="C637" s="246"/>
      <c r="D637" s="236" t="s">
        <v>193</v>
      </c>
      <c r="E637" s="247" t="s">
        <v>19</v>
      </c>
      <c r="F637" s="248" t="s">
        <v>905</v>
      </c>
      <c r="G637" s="246"/>
      <c r="H637" s="249">
        <v>14.880000000000001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193</v>
      </c>
      <c r="AU637" s="255" t="s">
        <v>80</v>
      </c>
      <c r="AV637" s="14" t="s">
        <v>80</v>
      </c>
      <c r="AW637" s="14" t="s">
        <v>195</v>
      </c>
      <c r="AX637" s="14" t="s">
        <v>71</v>
      </c>
      <c r="AY637" s="255" t="s">
        <v>182</v>
      </c>
    </row>
    <row r="638" s="14" customFormat="1">
      <c r="A638" s="14"/>
      <c r="B638" s="245"/>
      <c r="C638" s="246"/>
      <c r="D638" s="236" t="s">
        <v>193</v>
      </c>
      <c r="E638" s="247" t="s">
        <v>19</v>
      </c>
      <c r="F638" s="248" t="s">
        <v>906</v>
      </c>
      <c r="G638" s="246"/>
      <c r="H638" s="249">
        <v>5.8724999999999996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193</v>
      </c>
      <c r="AU638" s="255" t="s">
        <v>80</v>
      </c>
      <c r="AV638" s="14" t="s">
        <v>80</v>
      </c>
      <c r="AW638" s="14" t="s">
        <v>195</v>
      </c>
      <c r="AX638" s="14" t="s">
        <v>71</v>
      </c>
      <c r="AY638" s="255" t="s">
        <v>182</v>
      </c>
    </row>
    <row r="639" s="2" customFormat="1" ht="37.8" customHeight="1">
      <c r="A639" s="41"/>
      <c r="B639" s="42"/>
      <c r="C639" s="216" t="s">
        <v>907</v>
      </c>
      <c r="D639" s="216" t="s">
        <v>184</v>
      </c>
      <c r="E639" s="217" t="s">
        <v>908</v>
      </c>
      <c r="F639" s="218" t="s">
        <v>909</v>
      </c>
      <c r="G639" s="219" t="s">
        <v>283</v>
      </c>
      <c r="H639" s="220">
        <v>274.98000000000002</v>
      </c>
      <c r="I639" s="221"/>
      <c r="J639" s="222">
        <f>ROUND(I639*H639,2)</f>
        <v>0</v>
      </c>
      <c r="K639" s="218" t="s">
        <v>188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0.00080999999999999996</v>
      </c>
      <c r="R639" s="225">
        <f>Q639*H639</f>
        <v>0.22273380000000001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189</v>
      </c>
      <c r="AT639" s="227" t="s">
        <v>184</v>
      </c>
      <c r="AU639" s="227" t="s">
        <v>80</v>
      </c>
      <c r="AY639" s="20" t="s">
        <v>182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189</v>
      </c>
      <c r="BM639" s="227" t="s">
        <v>910</v>
      </c>
    </row>
    <row r="640" s="2" customFormat="1">
      <c r="A640" s="41"/>
      <c r="B640" s="42"/>
      <c r="C640" s="43"/>
      <c r="D640" s="229" t="s">
        <v>191</v>
      </c>
      <c r="E640" s="43"/>
      <c r="F640" s="230" t="s">
        <v>911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191</v>
      </c>
      <c r="AU640" s="20" t="s">
        <v>80</v>
      </c>
    </row>
    <row r="641" s="14" customFormat="1">
      <c r="A641" s="14"/>
      <c r="B641" s="245"/>
      <c r="C641" s="246"/>
      <c r="D641" s="236" t="s">
        <v>193</v>
      </c>
      <c r="E641" s="247" t="s">
        <v>19</v>
      </c>
      <c r="F641" s="248" t="s">
        <v>912</v>
      </c>
      <c r="G641" s="246"/>
      <c r="H641" s="249">
        <v>242.40000000000001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193</v>
      </c>
      <c r="AU641" s="255" t="s">
        <v>80</v>
      </c>
      <c r="AV641" s="14" t="s">
        <v>80</v>
      </c>
      <c r="AW641" s="14" t="s">
        <v>195</v>
      </c>
      <c r="AX641" s="14" t="s">
        <v>71</v>
      </c>
      <c r="AY641" s="255" t="s">
        <v>182</v>
      </c>
    </row>
    <row r="642" s="14" customFormat="1">
      <c r="A642" s="14"/>
      <c r="B642" s="245"/>
      <c r="C642" s="246"/>
      <c r="D642" s="236" t="s">
        <v>193</v>
      </c>
      <c r="E642" s="247" t="s">
        <v>19</v>
      </c>
      <c r="F642" s="248" t="s">
        <v>913</v>
      </c>
      <c r="G642" s="246"/>
      <c r="H642" s="249">
        <v>25.079999999999998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193</v>
      </c>
      <c r="AU642" s="255" t="s">
        <v>80</v>
      </c>
      <c r="AV642" s="14" t="s">
        <v>80</v>
      </c>
      <c r="AW642" s="14" t="s">
        <v>195</v>
      </c>
      <c r="AX642" s="14" t="s">
        <v>71</v>
      </c>
      <c r="AY642" s="255" t="s">
        <v>182</v>
      </c>
    </row>
    <row r="643" s="14" customFormat="1">
      <c r="A643" s="14"/>
      <c r="B643" s="245"/>
      <c r="C643" s="246"/>
      <c r="D643" s="236" t="s">
        <v>193</v>
      </c>
      <c r="E643" s="247" t="s">
        <v>19</v>
      </c>
      <c r="F643" s="248" t="s">
        <v>914</v>
      </c>
      <c r="G643" s="246"/>
      <c r="H643" s="249">
        <v>7.5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193</v>
      </c>
      <c r="AU643" s="255" t="s">
        <v>80</v>
      </c>
      <c r="AV643" s="14" t="s">
        <v>80</v>
      </c>
      <c r="AW643" s="14" t="s">
        <v>195</v>
      </c>
      <c r="AX643" s="14" t="s">
        <v>71</v>
      </c>
      <c r="AY643" s="255" t="s">
        <v>182</v>
      </c>
    </row>
    <row r="644" s="2" customFormat="1" ht="37.8" customHeight="1">
      <c r="A644" s="41"/>
      <c r="B644" s="42"/>
      <c r="C644" s="216" t="s">
        <v>915</v>
      </c>
      <c r="D644" s="216" t="s">
        <v>184</v>
      </c>
      <c r="E644" s="217" t="s">
        <v>916</v>
      </c>
      <c r="F644" s="218" t="s">
        <v>917</v>
      </c>
      <c r="G644" s="219" t="s">
        <v>283</v>
      </c>
      <c r="H644" s="220">
        <v>274.98000000000002</v>
      </c>
      <c r="I644" s="221"/>
      <c r="J644" s="222">
        <f>ROUND(I644*H644,2)</f>
        <v>0</v>
      </c>
      <c r="K644" s="218" t="s">
        <v>188</v>
      </c>
      <c r="L644" s="47"/>
      <c r="M644" s="223" t="s">
        <v>19</v>
      </c>
      <c r="N644" s="224" t="s">
        <v>42</v>
      </c>
      <c r="O644" s="87"/>
      <c r="P644" s="225">
        <f>O644*H644</f>
        <v>0</v>
      </c>
      <c r="Q644" s="225">
        <v>0</v>
      </c>
      <c r="R644" s="225">
        <f>Q644*H644</f>
        <v>0</v>
      </c>
      <c r="S644" s="225">
        <v>0</v>
      </c>
      <c r="T644" s="226">
        <f>S644*H644</f>
        <v>0</v>
      </c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R644" s="227" t="s">
        <v>189</v>
      </c>
      <c r="AT644" s="227" t="s">
        <v>184</v>
      </c>
      <c r="AU644" s="227" t="s">
        <v>80</v>
      </c>
      <c r="AY644" s="20" t="s">
        <v>182</v>
      </c>
      <c r="BE644" s="228">
        <f>IF(N644="základní",J644,0)</f>
        <v>0</v>
      </c>
      <c r="BF644" s="228">
        <f>IF(N644="snížená",J644,0)</f>
        <v>0</v>
      </c>
      <c r="BG644" s="228">
        <f>IF(N644="zákl. přenesená",J644,0)</f>
        <v>0</v>
      </c>
      <c r="BH644" s="228">
        <f>IF(N644="sníž. přenesená",J644,0)</f>
        <v>0</v>
      </c>
      <c r="BI644" s="228">
        <f>IF(N644="nulová",J644,0)</f>
        <v>0</v>
      </c>
      <c r="BJ644" s="20" t="s">
        <v>78</v>
      </c>
      <c r="BK644" s="228">
        <f>ROUND(I644*H644,2)</f>
        <v>0</v>
      </c>
      <c r="BL644" s="20" t="s">
        <v>189</v>
      </c>
      <c r="BM644" s="227" t="s">
        <v>918</v>
      </c>
    </row>
    <row r="645" s="2" customFormat="1">
      <c r="A645" s="41"/>
      <c r="B645" s="42"/>
      <c r="C645" s="43"/>
      <c r="D645" s="229" t="s">
        <v>191</v>
      </c>
      <c r="E645" s="43"/>
      <c r="F645" s="230" t="s">
        <v>919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191</v>
      </c>
      <c r="AU645" s="20" t="s">
        <v>80</v>
      </c>
    </row>
    <row r="646" s="2" customFormat="1" ht="37.8" customHeight="1">
      <c r="A646" s="41"/>
      <c r="B646" s="42"/>
      <c r="C646" s="216" t="s">
        <v>920</v>
      </c>
      <c r="D646" s="216" t="s">
        <v>184</v>
      </c>
      <c r="E646" s="217" t="s">
        <v>921</v>
      </c>
      <c r="F646" s="218" t="s">
        <v>922</v>
      </c>
      <c r="G646" s="219" t="s">
        <v>283</v>
      </c>
      <c r="H646" s="220">
        <v>78.617999999999995</v>
      </c>
      <c r="I646" s="221"/>
      <c r="J646" s="222">
        <f>ROUND(I646*H646,2)</f>
        <v>0</v>
      </c>
      <c r="K646" s="218" t="s">
        <v>188</v>
      </c>
      <c r="L646" s="47"/>
      <c r="M646" s="223" t="s">
        <v>19</v>
      </c>
      <c r="N646" s="224" t="s">
        <v>42</v>
      </c>
      <c r="O646" s="87"/>
      <c r="P646" s="225">
        <f>O646*H646</f>
        <v>0</v>
      </c>
      <c r="Q646" s="225">
        <v>0.00088000000000000003</v>
      </c>
      <c r="R646" s="225">
        <f>Q646*H646</f>
        <v>0.069183839999999996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189</v>
      </c>
      <c r="AT646" s="227" t="s">
        <v>184</v>
      </c>
      <c r="AU646" s="227" t="s">
        <v>80</v>
      </c>
      <c r="AY646" s="20" t="s">
        <v>182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189</v>
      </c>
      <c r="BM646" s="227" t="s">
        <v>923</v>
      </c>
    </row>
    <row r="647" s="2" customFormat="1">
      <c r="A647" s="41"/>
      <c r="B647" s="42"/>
      <c r="C647" s="43"/>
      <c r="D647" s="229" t="s">
        <v>191</v>
      </c>
      <c r="E647" s="43"/>
      <c r="F647" s="230" t="s">
        <v>924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191</v>
      </c>
      <c r="AU647" s="20" t="s">
        <v>80</v>
      </c>
    </row>
    <row r="648" s="14" customFormat="1">
      <c r="A648" s="14"/>
      <c r="B648" s="245"/>
      <c r="C648" s="246"/>
      <c r="D648" s="236" t="s">
        <v>193</v>
      </c>
      <c r="E648" s="247" t="s">
        <v>19</v>
      </c>
      <c r="F648" s="248" t="s">
        <v>925</v>
      </c>
      <c r="G648" s="246"/>
      <c r="H648" s="249">
        <v>24.250299999999999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193</v>
      </c>
      <c r="AU648" s="255" t="s">
        <v>80</v>
      </c>
      <c r="AV648" s="14" t="s">
        <v>80</v>
      </c>
      <c r="AW648" s="14" t="s">
        <v>195</v>
      </c>
      <c r="AX648" s="14" t="s">
        <v>71</v>
      </c>
      <c r="AY648" s="255" t="s">
        <v>182</v>
      </c>
    </row>
    <row r="649" s="14" customFormat="1">
      <c r="A649" s="14"/>
      <c r="B649" s="245"/>
      <c r="C649" s="246"/>
      <c r="D649" s="236" t="s">
        <v>193</v>
      </c>
      <c r="E649" s="247" t="s">
        <v>19</v>
      </c>
      <c r="F649" s="248" t="s">
        <v>926</v>
      </c>
      <c r="G649" s="246"/>
      <c r="H649" s="249">
        <v>45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193</v>
      </c>
      <c r="AU649" s="255" t="s">
        <v>80</v>
      </c>
      <c r="AV649" s="14" t="s">
        <v>80</v>
      </c>
      <c r="AW649" s="14" t="s">
        <v>195</v>
      </c>
      <c r="AX649" s="14" t="s">
        <v>71</v>
      </c>
      <c r="AY649" s="255" t="s">
        <v>182</v>
      </c>
    </row>
    <row r="650" s="14" customFormat="1">
      <c r="A650" s="14"/>
      <c r="B650" s="245"/>
      <c r="C650" s="246"/>
      <c r="D650" s="236" t="s">
        <v>193</v>
      </c>
      <c r="E650" s="247" t="s">
        <v>19</v>
      </c>
      <c r="F650" s="248" t="s">
        <v>895</v>
      </c>
      <c r="G650" s="246"/>
      <c r="H650" s="249">
        <v>9.3674999999999997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193</v>
      </c>
      <c r="AU650" s="255" t="s">
        <v>80</v>
      </c>
      <c r="AV650" s="14" t="s">
        <v>80</v>
      </c>
      <c r="AW650" s="14" t="s">
        <v>195</v>
      </c>
      <c r="AX650" s="14" t="s">
        <v>71</v>
      </c>
      <c r="AY650" s="255" t="s">
        <v>182</v>
      </c>
    </row>
    <row r="651" s="2" customFormat="1" ht="37.8" customHeight="1">
      <c r="A651" s="41"/>
      <c r="B651" s="42"/>
      <c r="C651" s="216" t="s">
        <v>927</v>
      </c>
      <c r="D651" s="216" t="s">
        <v>184</v>
      </c>
      <c r="E651" s="217" t="s">
        <v>928</v>
      </c>
      <c r="F651" s="218" t="s">
        <v>929</v>
      </c>
      <c r="G651" s="219" t="s">
        <v>283</v>
      </c>
      <c r="H651" s="220">
        <v>78.617999999999995</v>
      </c>
      <c r="I651" s="221"/>
      <c r="J651" s="222">
        <f>ROUND(I651*H651,2)</f>
        <v>0</v>
      </c>
      <c r="K651" s="218" t="s">
        <v>188</v>
      </c>
      <c r="L651" s="47"/>
      <c r="M651" s="223" t="s">
        <v>19</v>
      </c>
      <c r="N651" s="224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189</v>
      </c>
      <c r="AT651" s="227" t="s">
        <v>184</v>
      </c>
      <c r="AU651" s="227" t="s">
        <v>80</v>
      </c>
      <c r="AY651" s="20" t="s">
        <v>182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189</v>
      </c>
      <c r="BM651" s="227" t="s">
        <v>930</v>
      </c>
    </row>
    <row r="652" s="2" customFormat="1">
      <c r="A652" s="41"/>
      <c r="B652" s="42"/>
      <c r="C652" s="43"/>
      <c r="D652" s="229" t="s">
        <v>191</v>
      </c>
      <c r="E652" s="43"/>
      <c r="F652" s="230" t="s">
        <v>931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191</v>
      </c>
      <c r="AU652" s="20" t="s">
        <v>80</v>
      </c>
    </row>
    <row r="653" s="2" customFormat="1" ht="78" customHeight="1">
      <c r="A653" s="41"/>
      <c r="B653" s="42"/>
      <c r="C653" s="216" t="s">
        <v>932</v>
      </c>
      <c r="D653" s="216" t="s">
        <v>184</v>
      </c>
      <c r="E653" s="217" t="s">
        <v>933</v>
      </c>
      <c r="F653" s="218" t="s">
        <v>934</v>
      </c>
      <c r="G653" s="219" t="s">
        <v>256</v>
      </c>
      <c r="H653" s="220">
        <v>0.32600000000000001</v>
      </c>
      <c r="I653" s="221"/>
      <c r="J653" s="222">
        <f>ROUND(I653*H653,2)</f>
        <v>0</v>
      </c>
      <c r="K653" s="218" t="s">
        <v>188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1.05555</v>
      </c>
      <c r="R653" s="225">
        <f>Q653*H653</f>
        <v>0.34410930000000001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189</v>
      </c>
      <c r="AT653" s="227" t="s">
        <v>184</v>
      </c>
      <c r="AU653" s="227" t="s">
        <v>80</v>
      </c>
      <c r="AY653" s="20" t="s">
        <v>182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189</v>
      </c>
      <c r="BM653" s="227" t="s">
        <v>935</v>
      </c>
    </row>
    <row r="654" s="2" customFormat="1">
      <c r="A654" s="41"/>
      <c r="B654" s="42"/>
      <c r="C654" s="43"/>
      <c r="D654" s="229" t="s">
        <v>191</v>
      </c>
      <c r="E654" s="43"/>
      <c r="F654" s="230" t="s">
        <v>936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191</v>
      </c>
      <c r="AU654" s="20" t="s">
        <v>80</v>
      </c>
    </row>
    <row r="655" s="14" customFormat="1">
      <c r="A655" s="14"/>
      <c r="B655" s="245"/>
      <c r="C655" s="246"/>
      <c r="D655" s="236" t="s">
        <v>193</v>
      </c>
      <c r="E655" s="247" t="s">
        <v>19</v>
      </c>
      <c r="F655" s="248" t="s">
        <v>937</v>
      </c>
      <c r="G655" s="246"/>
      <c r="H655" s="249">
        <v>0.056003999999999998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193</v>
      </c>
      <c r="AU655" s="255" t="s">
        <v>80</v>
      </c>
      <c r="AV655" s="14" t="s">
        <v>80</v>
      </c>
      <c r="AW655" s="14" t="s">
        <v>195</v>
      </c>
      <c r="AX655" s="14" t="s">
        <v>71</v>
      </c>
      <c r="AY655" s="255" t="s">
        <v>182</v>
      </c>
    </row>
    <row r="656" s="14" customFormat="1">
      <c r="A656" s="14"/>
      <c r="B656" s="245"/>
      <c r="C656" s="246"/>
      <c r="D656" s="236" t="s">
        <v>193</v>
      </c>
      <c r="E656" s="247" t="s">
        <v>19</v>
      </c>
      <c r="F656" s="248" t="s">
        <v>938</v>
      </c>
      <c r="G656" s="246"/>
      <c r="H656" s="249">
        <v>0.1033212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193</v>
      </c>
      <c r="AU656" s="255" t="s">
        <v>80</v>
      </c>
      <c r="AV656" s="14" t="s">
        <v>80</v>
      </c>
      <c r="AW656" s="14" t="s">
        <v>195</v>
      </c>
      <c r="AX656" s="14" t="s">
        <v>71</v>
      </c>
      <c r="AY656" s="255" t="s">
        <v>182</v>
      </c>
    </row>
    <row r="657" s="14" customFormat="1">
      <c r="A657" s="14"/>
      <c r="B657" s="245"/>
      <c r="C657" s="246"/>
      <c r="D657" s="236" t="s">
        <v>193</v>
      </c>
      <c r="E657" s="247" t="s">
        <v>19</v>
      </c>
      <c r="F657" s="248" t="s">
        <v>939</v>
      </c>
      <c r="G657" s="246"/>
      <c r="H657" s="249">
        <v>0.16678599999999999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193</v>
      </c>
      <c r="AU657" s="255" t="s">
        <v>80</v>
      </c>
      <c r="AV657" s="14" t="s">
        <v>80</v>
      </c>
      <c r="AW657" s="14" t="s">
        <v>195</v>
      </c>
      <c r="AX657" s="14" t="s">
        <v>71</v>
      </c>
      <c r="AY657" s="255" t="s">
        <v>182</v>
      </c>
    </row>
    <row r="658" s="2" customFormat="1" ht="37.8" customHeight="1">
      <c r="A658" s="41"/>
      <c r="B658" s="42"/>
      <c r="C658" s="216" t="s">
        <v>940</v>
      </c>
      <c r="D658" s="216" t="s">
        <v>184</v>
      </c>
      <c r="E658" s="217" t="s">
        <v>941</v>
      </c>
      <c r="F658" s="218" t="s">
        <v>942</v>
      </c>
      <c r="G658" s="219" t="s">
        <v>425</v>
      </c>
      <c r="H658" s="220">
        <v>12</v>
      </c>
      <c r="I658" s="221"/>
      <c r="J658" s="222">
        <f>ROUND(I658*H658,2)</f>
        <v>0</v>
      </c>
      <c r="K658" s="218" t="s">
        <v>188</v>
      </c>
      <c r="L658" s="47"/>
      <c r="M658" s="223" t="s">
        <v>19</v>
      </c>
      <c r="N658" s="224" t="s">
        <v>42</v>
      </c>
      <c r="O658" s="87"/>
      <c r="P658" s="225">
        <f>O658*H658</f>
        <v>0</v>
      </c>
      <c r="Q658" s="225">
        <v>0.076670000000000002</v>
      </c>
      <c r="R658" s="225">
        <f>Q658*H658</f>
        <v>0.92003999999999997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189</v>
      </c>
      <c r="AT658" s="227" t="s">
        <v>184</v>
      </c>
      <c r="AU658" s="227" t="s">
        <v>80</v>
      </c>
      <c r="AY658" s="20" t="s">
        <v>182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189</v>
      </c>
      <c r="BM658" s="227" t="s">
        <v>943</v>
      </c>
    </row>
    <row r="659" s="2" customFormat="1">
      <c r="A659" s="41"/>
      <c r="B659" s="42"/>
      <c r="C659" s="43"/>
      <c r="D659" s="229" t="s">
        <v>191</v>
      </c>
      <c r="E659" s="43"/>
      <c r="F659" s="230" t="s">
        <v>944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191</v>
      </c>
      <c r="AU659" s="20" t="s">
        <v>80</v>
      </c>
    </row>
    <row r="660" s="14" customFormat="1">
      <c r="A660" s="14"/>
      <c r="B660" s="245"/>
      <c r="C660" s="246"/>
      <c r="D660" s="236" t="s">
        <v>193</v>
      </c>
      <c r="E660" s="247" t="s">
        <v>19</v>
      </c>
      <c r="F660" s="248" t="s">
        <v>945</v>
      </c>
      <c r="G660" s="246"/>
      <c r="H660" s="249">
        <v>12</v>
      </c>
      <c r="I660" s="250"/>
      <c r="J660" s="246"/>
      <c r="K660" s="246"/>
      <c r="L660" s="251"/>
      <c r="M660" s="252"/>
      <c r="N660" s="253"/>
      <c r="O660" s="253"/>
      <c r="P660" s="253"/>
      <c r="Q660" s="253"/>
      <c r="R660" s="253"/>
      <c r="S660" s="253"/>
      <c r="T660" s="25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5" t="s">
        <v>193</v>
      </c>
      <c r="AU660" s="255" t="s">
        <v>80</v>
      </c>
      <c r="AV660" s="14" t="s">
        <v>80</v>
      </c>
      <c r="AW660" s="14" t="s">
        <v>195</v>
      </c>
      <c r="AX660" s="14" t="s">
        <v>71</v>
      </c>
      <c r="AY660" s="255" t="s">
        <v>182</v>
      </c>
    </row>
    <row r="661" s="2" customFormat="1" ht="24.15" customHeight="1">
      <c r="A661" s="41"/>
      <c r="B661" s="42"/>
      <c r="C661" s="216" t="s">
        <v>946</v>
      </c>
      <c r="D661" s="216" t="s">
        <v>184</v>
      </c>
      <c r="E661" s="217" t="s">
        <v>947</v>
      </c>
      <c r="F661" s="218" t="s">
        <v>948</v>
      </c>
      <c r="G661" s="219" t="s">
        <v>425</v>
      </c>
      <c r="H661" s="220">
        <v>12</v>
      </c>
      <c r="I661" s="221"/>
      <c r="J661" s="222">
        <f>ROUND(I661*H661,2)</f>
        <v>0</v>
      </c>
      <c r="K661" s="218" t="s">
        <v>19</v>
      </c>
      <c r="L661" s="47"/>
      <c r="M661" s="223" t="s">
        <v>19</v>
      </c>
      <c r="N661" s="224" t="s">
        <v>42</v>
      </c>
      <c r="O661" s="87"/>
      <c r="P661" s="225">
        <f>O661*H661</f>
        <v>0</v>
      </c>
      <c r="Q661" s="225">
        <v>0.029928799999999998</v>
      </c>
      <c r="R661" s="225">
        <f>Q661*H661</f>
        <v>0.35914559999999995</v>
      </c>
      <c r="S661" s="225">
        <v>0</v>
      </c>
      <c r="T661" s="226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27" t="s">
        <v>189</v>
      </c>
      <c r="AT661" s="227" t="s">
        <v>184</v>
      </c>
      <c r="AU661" s="227" t="s">
        <v>80</v>
      </c>
      <c r="AY661" s="20" t="s">
        <v>182</v>
      </c>
      <c r="BE661" s="228">
        <f>IF(N661="základní",J661,0)</f>
        <v>0</v>
      </c>
      <c r="BF661" s="228">
        <f>IF(N661="snížená",J661,0)</f>
        <v>0</v>
      </c>
      <c r="BG661" s="228">
        <f>IF(N661="zákl. přenesená",J661,0)</f>
        <v>0</v>
      </c>
      <c r="BH661" s="228">
        <f>IF(N661="sníž. přenesená",J661,0)</f>
        <v>0</v>
      </c>
      <c r="BI661" s="228">
        <f>IF(N661="nulová",J661,0)</f>
        <v>0</v>
      </c>
      <c r="BJ661" s="20" t="s">
        <v>78</v>
      </c>
      <c r="BK661" s="228">
        <f>ROUND(I661*H661,2)</f>
        <v>0</v>
      </c>
      <c r="BL661" s="20" t="s">
        <v>189</v>
      </c>
      <c r="BM661" s="227" t="s">
        <v>949</v>
      </c>
    </row>
    <row r="662" s="14" customFormat="1">
      <c r="A662" s="14"/>
      <c r="B662" s="245"/>
      <c r="C662" s="246"/>
      <c r="D662" s="236" t="s">
        <v>193</v>
      </c>
      <c r="E662" s="247" t="s">
        <v>19</v>
      </c>
      <c r="F662" s="248" t="s">
        <v>950</v>
      </c>
      <c r="G662" s="246"/>
      <c r="H662" s="249">
        <v>12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193</v>
      </c>
      <c r="AU662" s="255" t="s">
        <v>80</v>
      </c>
      <c r="AV662" s="14" t="s">
        <v>80</v>
      </c>
      <c r="AW662" s="14" t="s">
        <v>195</v>
      </c>
      <c r="AX662" s="14" t="s">
        <v>71</v>
      </c>
      <c r="AY662" s="255" t="s">
        <v>182</v>
      </c>
    </row>
    <row r="663" s="2" customFormat="1" ht="37.8" customHeight="1">
      <c r="A663" s="41"/>
      <c r="B663" s="42"/>
      <c r="C663" s="216" t="s">
        <v>951</v>
      </c>
      <c r="D663" s="216" t="s">
        <v>184</v>
      </c>
      <c r="E663" s="217" t="s">
        <v>952</v>
      </c>
      <c r="F663" s="218" t="s">
        <v>953</v>
      </c>
      <c r="G663" s="219" t="s">
        <v>425</v>
      </c>
      <c r="H663" s="220">
        <v>10</v>
      </c>
      <c r="I663" s="221"/>
      <c r="J663" s="222">
        <f>ROUND(I663*H663,2)</f>
        <v>0</v>
      </c>
      <c r="K663" s="218" t="s">
        <v>188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0.029929999999999998</v>
      </c>
      <c r="R663" s="225">
        <f>Q663*H663</f>
        <v>0.29930000000000001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189</v>
      </c>
      <c r="AT663" s="227" t="s">
        <v>184</v>
      </c>
      <c r="AU663" s="227" t="s">
        <v>80</v>
      </c>
      <c r="AY663" s="20" t="s">
        <v>182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189</v>
      </c>
      <c r="BM663" s="227" t="s">
        <v>954</v>
      </c>
    </row>
    <row r="664" s="2" customFormat="1">
      <c r="A664" s="41"/>
      <c r="B664" s="42"/>
      <c r="C664" s="43"/>
      <c r="D664" s="229" t="s">
        <v>191</v>
      </c>
      <c r="E664" s="43"/>
      <c r="F664" s="230" t="s">
        <v>955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191</v>
      </c>
      <c r="AU664" s="20" t="s">
        <v>80</v>
      </c>
    </row>
    <row r="665" s="14" customFormat="1">
      <c r="A665" s="14"/>
      <c r="B665" s="245"/>
      <c r="C665" s="246"/>
      <c r="D665" s="236" t="s">
        <v>193</v>
      </c>
      <c r="E665" s="247" t="s">
        <v>19</v>
      </c>
      <c r="F665" s="248" t="s">
        <v>956</v>
      </c>
      <c r="G665" s="246"/>
      <c r="H665" s="249">
        <v>10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5" t="s">
        <v>193</v>
      </c>
      <c r="AU665" s="255" t="s">
        <v>80</v>
      </c>
      <c r="AV665" s="14" t="s">
        <v>80</v>
      </c>
      <c r="AW665" s="14" t="s">
        <v>195</v>
      </c>
      <c r="AX665" s="14" t="s">
        <v>71</v>
      </c>
      <c r="AY665" s="255" t="s">
        <v>182</v>
      </c>
    </row>
    <row r="666" s="2" customFormat="1" ht="37.8" customHeight="1">
      <c r="A666" s="41"/>
      <c r="B666" s="42"/>
      <c r="C666" s="216" t="s">
        <v>957</v>
      </c>
      <c r="D666" s="216" t="s">
        <v>184</v>
      </c>
      <c r="E666" s="217" t="s">
        <v>958</v>
      </c>
      <c r="F666" s="218" t="s">
        <v>959</v>
      </c>
      <c r="G666" s="219" t="s">
        <v>425</v>
      </c>
      <c r="H666" s="220">
        <v>6</v>
      </c>
      <c r="I666" s="221"/>
      <c r="J666" s="222">
        <f>ROUND(I666*H666,2)</f>
        <v>0</v>
      </c>
      <c r="K666" s="218" t="s">
        <v>188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0.066600000000000006</v>
      </c>
      <c r="R666" s="225">
        <f>Q666*H666</f>
        <v>0.39960000000000007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189</v>
      </c>
      <c r="AT666" s="227" t="s">
        <v>184</v>
      </c>
      <c r="AU666" s="227" t="s">
        <v>80</v>
      </c>
      <c r="AY666" s="20" t="s">
        <v>182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189</v>
      </c>
      <c r="BM666" s="227" t="s">
        <v>960</v>
      </c>
    </row>
    <row r="667" s="2" customFormat="1">
      <c r="A667" s="41"/>
      <c r="B667" s="42"/>
      <c r="C667" s="43"/>
      <c r="D667" s="229" t="s">
        <v>191</v>
      </c>
      <c r="E667" s="43"/>
      <c r="F667" s="230" t="s">
        <v>961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191</v>
      </c>
      <c r="AU667" s="20" t="s">
        <v>80</v>
      </c>
    </row>
    <row r="668" s="14" customFormat="1">
      <c r="A668" s="14"/>
      <c r="B668" s="245"/>
      <c r="C668" s="246"/>
      <c r="D668" s="236" t="s">
        <v>193</v>
      </c>
      <c r="E668" s="247" t="s">
        <v>19</v>
      </c>
      <c r="F668" s="248" t="s">
        <v>962</v>
      </c>
      <c r="G668" s="246"/>
      <c r="H668" s="249">
        <v>6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193</v>
      </c>
      <c r="AU668" s="255" t="s">
        <v>80</v>
      </c>
      <c r="AV668" s="14" t="s">
        <v>80</v>
      </c>
      <c r="AW668" s="14" t="s">
        <v>195</v>
      </c>
      <c r="AX668" s="14" t="s">
        <v>71</v>
      </c>
      <c r="AY668" s="255" t="s">
        <v>182</v>
      </c>
    </row>
    <row r="669" s="2" customFormat="1" ht="37.8" customHeight="1">
      <c r="A669" s="41"/>
      <c r="B669" s="42"/>
      <c r="C669" s="216" t="s">
        <v>963</v>
      </c>
      <c r="D669" s="216" t="s">
        <v>184</v>
      </c>
      <c r="E669" s="217" t="s">
        <v>964</v>
      </c>
      <c r="F669" s="218" t="s">
        <v>965</v>
      </c>
      <c r="G669" s="219" t="s">
        <v>256</v>
      </c>
      <c r="H669" s="220">
        <v>0.17000000000000001</v>
      </c>
      <c r="I669" s="221"/>
      <c r="J669" s="222">
        <f>ROUND(I669*H669,2)</f>
        <v>0</v>
      </c>
      <c r="K669" s="218" t="s">
        <v>188</v>
      </c>
      <c r="L669" s="47"/>
      <c r="M669" s="223" t="s">
        <v>19</v>
      </c>
      <c r="N669" s="224" t="s">
        <v>42</v>
      </c>
      <c r="O669" s="87"/>
      <c r="P669" s="225">
        <f>O669*H669</f>
        <v>0</v>
      </c>
      <c r="Q669" s="225">
        <v>0.019539999999999998</v>
      </c>
      <c r="R669" s="225">
        <f>Q669*H669</f>
        <v>0.0033217999999999998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189</v>
      </c>
      <c r="AT669" s="227" t="s">
        <v>184</v>
      </c>
      <c r="AU669" s="227" t="s">
        <v>80</v>
      </c>
      <c r="AY669" s="20" t="s">
        <v>182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189</v>
      </c>
      <c r="BM669" s="227" t="s">
        <v>966</v>
      </c>
    </row>
    <row r="670" s="2" customFormat="1">
      <c r="A670" s="41"/>
      <c r="B670" s="42"/>
      <c r="C670" s="43"/>
      <c r="D670" s="229" t="s">
        <v>191</v>
      </c>
      <c r="E670" s="43"/>
      <c r="F670" s="230" t="s">
        <v>967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191</v>
      </c>
      <c r="AU670" s="20" t="s">
        <v>80</v>
      </c>
    </row>
    <row r="671" s="14" customFormat="1">
      <c r="A671" s="14"/>
      <c r="B671" s="245"/>
      <c r="C671" s="246"/>
      <c r="D671" s="236" t="s">
        <v>193</v>
      </c>
      <c r="E671" s="247" t="s">
        <v>19</v>
      </c>
      <c r="F671" s="248" t="s">
        <v>968</v>
      </c>
      <c r="G671" s="246"/>
      <c r="H671" s="249">
        <v>0.17013600000000001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193</v>
      </c>
      <c r="AU671" s="255" t="s">
        <v>80</v>
      </c>
      <c r="AV671" s="14" t="s">
        <v>80</v>
      </c>
      <c r="AW671" s="14" t="s">
        <v>195</v>
      </c>
      <c r="AX671" s="14" t="s">
        <v>71</v>
      </c>
      <c r="AY671" s="255" t="s">
        <v>182</v>
      </c>
    </row>
    <row r="672" s="2" customFormat="1" ht="24.15" customHeight="1">
      <c r="A672" s="41"/>
      <c r="B672" s="42"/>
      <c r="C672" s="278" t="s">
        <v>969</v>
      </c>
      <c r="D672" s="278" t="s">
        <v>296</v>
      </c>
      <c r="E672" s="279" t="s">
        <v>970</v>
      </c>
      <c r="F672" s="280" t="s">
        <v>971</v>
      </c>
      <c r="G672" s="281" t="s">
        <v>256</v>
      </c>
      <c r="H672" s="282">
        <v>0.185</v>
      </c>
      <c r="I672" s="283"/>
      <c r="J672" s="284">
        <f>ROUND(I672*H672,2)</f>
        <v>0</v>
      </c>
      <c r="K672" s="280" t="s">
        <v>188</v>
      </c>
      <c r="L672" s="285"/>
      <c r="M672" s="286" t="s">
        <v>19</v>
      </c>
      <c r="N672" s="287" t="s">
        <v>42</v>
      </c>
      <c r="O672" s="87"/>
      <c r="P672" s="225">
        <f>O672*H672</f>
        <v>0</v>
      </c>
      <c r="Q672" s="225">
        <v>1</v>
      </c>
      <c r="R672" s="225">
        <f>Q672*H672</f>
        <v>0.185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253</v>
      </c>
      <c r="AT672" s="227" t="s">
        <v>296</v>
      </c>
      <c r="AU672" s="227" t="s">
        <v>80</v>
      </c>
      <c r="AY672" s="20" t="s">
        <v>182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189</v>
      </c>
      <c r="BM672" s="227" t="s">
        <v>972</v>
      </c>
    </row>
    <row r="673" s="14" customFormat="1">
      <c r="A673" s="14"/>
      <c r="B673" s="245"/>
      <c r="C673" s="246"/>
      <c r="D673" s="236" t="s">
        <v>193</v>
      </c>
      <c r="E673" s="247" t="s">
        <v>19</v>
      </c>
      <c r="F673" s="248" t="s">
        <v>973</v>
      </c>
      <c r="G673" s="246"/>
      <c r="H673" s="249">
        <v>0.17013600000000001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193</v>
      </c>
      <c r="AU673" s="255" t="s">
        <v>80</v>
      </c>
      <c r="AV673" s="14" t="s">
        <v>80</v>
      </c>
      <c r="AW673" s="14" t="s">
        <v>195</v>
      </c>
      <c r="AX673" s="14" t="s">
        <v>78</v>
      </c>
      <c r="AY673" s="255" t="s">
        <v>182</v>
      </c>
    </row>
    <row r="674" s="14" customFormat="1">
      <c r="A674" s="14"/>
      <c r="B674" s="245"/>
      <c r="C674" s="246"/>
      <c r="D674" s="236" t="s">
        <v>193</v>
      </c>
      <c r="E674" s="246"/>
      <c r="F674" s="248" t="s">
        <v>974</v>
      </c>
      <c r="G674" s="246"/>
      <c r="H674" s="249">
        <v>0.185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193</v>
      </c>
      <c r="AU674" s="255" t="s">
        <v>80</v>
      </c>
      <c r="AV674" s="14" t="s">
        <v>80</v>
      </c>
      <c r="AW674" s="14" t="s">
        <v>4</v>
      </c>
      <c r="AX674" s="14" t="s">
        <v>78</v>
      </c>
      <c r="AY674" s="255" t="s">
        <v>182</v>
      </c>
    </row>
    <row r="675" s="2" customFormat="1" ht="37.8" customHeight="1">
      <c r="A675" s="41"/>
      <c r="B675" s="42"/>
      <c r="C675" s="216" t="s">
        <v>975</v>
      </c>
      <c r="D675" s="216" t="s">
        <v>184</v>
      </c>
      <c r="E675" s="217" t="s">
        <v>976</v>
      </c>
      <c r="F675" s="218" t="s">
        <v>977</v>
      </c>
      <c r="G675" s="219" t="s">
        <v>256</v>
      </c>
      <c r="H675" s="220">
        <v>0.35899999999999999</v>
      </c>
      <c r="I675" s="221"/>
      <c r="J675" s="222">
        <f>ROUND(I675*H675,2)</f>
        <v>0</v>
      </c>
      <c r="K675" s="218" t="s">
        <v>188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0.01221</v>
      </c>
      <c r="R675" s="225">
        <f>Q675*H675</f>
        <v>0.00438339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189</v>
      </c>
      <c r="AT675" s="227" t="s">
        <v>184</v>
      </c>
      <c r="AU675" s="227" t="s">
        <v>80</v>
      </c>
      <c r="AY675" s="20" t="s">
        <v>182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189</v>
      </c>
      <c r="BM675" s="227" t="s">
        <v>978</v>
      </c>
    </row>
    <row r="676" s="2" customFormat="1">
      <c r="A676" s="41"/>
      <c r="B676" s="42"/>
      <c r="C676" s="43"/>
      <c r="D676" s="229" t="s">
        <v>191</v>
      </c>
      <c r="E676" s="43"/>
      <c r="F676" s="230" t="s">
        <v>979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191</v>
      </c>
      <c r="AU676" s="20" t="s">
        <v>80</v>
      </c>
    </row>
    <row r="677" s="14" customFormat="1">
      <c r="A677" s="14"/>
      <c r="B677" s="245"/>
      <c r="C677" s="246"/>
      <c r="D677" s="236" t="s">
        <v>193</v>
      </c>
      <c r="E677" s="247" t="s">
        <v>19</v>
      </c>
      <c r="F677" s="248" t="s">
        <v>980</v>
      </c>
      <c r="G677" s="246"/>
      <c r="H677" s="249">
        <v>0.35910399999999998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193</v>
      </c>
      <c r="AU677" s="255" t="s">
        <v>80</v>
      </c>
      <c r="AV677" s="14" t="s">
        <v>80</v>
      </c>
      <c r="AW677" s="14" t="s">
        <v>195</v>
      </c>
      <c r="AX677" s="14" t="s">
        <v>71</v>
      </c>
      <c r="AY677" s="255" t="s">
        <v>182</v>
      </c>
    </row>
    <row r="678" s="2" customFormat="1" ht="24.15" customHeight="1">
      <c r="A678" s="41"/>
      <c r="B678" s="42"/>
      <c r="C678" s="278" t="s">
        <v>981</v>
      </c>
      <c r="D678" s="278" t="s">
        <v>296</v>
      </c>
      <c r="E678" s="279" t="s">
        <v>982</v>
      </c>
      <c r="F678" s="280" t="s">
        <v>983</v>
      </c>
      <c r="G678" s="281" t="s">
        <v>256</v>
      </c>
      <c r="H678" s="282">
        <v>0.39100000000000001</v>
      </c>
      <c r="I678" s="283"/>
      <c r="J678" s="284">
        <f>ROUND(I678*H678,2)</f>
        <v>0</v>
      </c>
      <c r="K678" s="280" t="s">
        <v>188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1</v>
      </c>
      <c r="R678" s="225">
        <f>Q678*H678</f>
        <v>0.39100000000000001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253</v>
      </c>
      <c r="AT678" s="227" t="s">
        <v>296</v>
      </c>
      <c r="AU678" s="227" t="s">
        <v>80</v>
      </c>
      <c r="AY678" s="20" t="s">
        <v>182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189</v>
      </c>
      <c r="BM678" s="227" t="s">
        <v>984</v>
      </c>
    </row>
    <row r="679" s="14" customFormat="1">
      <c r="A679" s="14"/>
      <c r="B679" s="245"/>
      <c r="C679" s="246"/>
      <c r="D679" s="236" t="s">
        <v>193</v>
      </c>
      <c r="E679" s="247" t="s">
        <v>19</v>
      </c>
      <c r="F679" s="248" t="s">
        <v>985</v>
      </c>
      <c r="G679" s="246"/>
      <c r="H679" s="249">
        <v>0.35910399999999998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193</v>
      </c>
      <c r="AU679" s="255" t="s">
        <v>80</v>
      </c>
      <c r="AV679" s="14" t="s">
        <v>80</v>
      </c>
      <c r="AW679" s="14" t="s">
        <v>195</v>
      </c>
      <c r="AX679" s="14" t="s">
        <v>78</v>
      </c>
      <c r="AY679" s="255" t="s">
        <v>182</v>
      </c>
    </row>
    <row r="680" s="14" customFormat="1">
      <c r="A680" s="14"/>
      <c r="B680" s="245"/>
      <c r="C680" s="246"/>
      <c r="D680" s="236" t="s">
        <v>193</v>
      </c>
      <c r="E680" s="246"/>
      <c r="F680" s="248" t="s">
        <v>986</v>
      </c>
      <c r="G680" s="246"/>
      <c r="H680" s="249">
        <v>0.39100000000000001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193</v>
      </c>
      <c r="AU680" s="255" t="s">
        <v>80</v>
      </c>
      <c r="AV680" s="14" t="s">
        <v>80</v>
      </c>
      <c r="AW680" s="14" t="s">
        <v>4</v>
      </c>
      <c r="AX680" s="14" t="s">
        <v>78</v>
      </c>
      <c r="AY680" s="255" t="s">
        <v>182</v>
      </c>
    </row>
    <row r="681" s="2" customFormat="1" ht="24.15" customHeight="1">
      <c r="A681" s="41"/>
      <c r="B681" s="42"/>
      <c r="C681" s="216" t="s">
        <v>987</v>
      </c>
      <c r="D681" s="216" t="s">
        <v>184</v>
      </c>
      <c r="E681" s="217" t="s">
        <v>988</v>
      </c>
      <c r="F681" s="218" t="s">
        <v>989</v>
      </c>
      <c r="G681" s="219" t="s">
        <v>256</v>
      </c>
      <c r="H681" s="220">
        <v>0.11</v>
      </c>
      <c r="I681" s="221"/>
      <c r="J681" s="222">
        <f>ROUND(I681*H681,2)</f>
        <v>0</v>
      </c>
      <c r="K681" s="218" t="s">
        <v>188</v>
      </c>
      <c r="L681" s="47"/>
      <c r="M681" s="223" t="s">
        <v>19</v>
      </c>
      <c r="N681" s="224" t="s">
        <v>42</v>
      </c>
      <c r="O681" s="87"/>
      <c r="P681" s="225">
        <f>O681*H681</f>
        <v>0</v>
      </c>
      <c r="Q681" s="225">
        <v>0.017090000000000001</v>
      </c>
      <c r="R681" s="225">
        <f>Q681*H681</f>
        <v>0.0018799000000000001</v>
      </c>
      <c r="S681" s="225">
        <v>0</v>
      </c>
      <c r="T681" s="226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7" t="s">
        <v>189</v>
      </c>
      <c r="AT681" s="227" t="s">
        <v>184</v>
      </c>
      <c r="AU681" s="227" t="s">
        <v>80</v>
      </c>
      <c r="AY681" s="20" t="s">
        <v>182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20" t="s">
        <v>78</v>
      </c>
      <c r="BK681" s="228">
        <f>ROUND(I681*H681,2)</f>
        <v>0</v>
      </c>
      <c r="BL681" s="20" t="s">
        <v>189</v>
      </c>
      <c r="BM681" s="227" t="s">
        <v>990</v>
      </c>
    </row>
    <row r="682" s="2" customFormat="1">
      <c r="A682" s="41"/>
      <c r="B682" s="42"/>
      <c r="C682" s="43"/>
      <c r="D682" s="229" t="s">
        <v>191</v>
      </c>
      <c r="E682" s="43"/>
      <c r="F682" s="230" t="s">
        <v>991</v>
      </c>
      <c r="G682" s="43"/>
      <c r="H682" s="43"/>
      <c r="I682" s="231"/>
      <c r="J682" s="43"/>
      <c r="K682" s="43"/>
      <c r="L682" s="47"/>
      <c r="M682" s="232"/>
      <c r="N682" s="233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191</v>
      </c>
      <c r="AU682" s="20" t="s">
        <v>80</v>
      </c>
    </row>
    <row r="683" s="14" customFormat="1">
      <c r="A683" s="14"/>
      <c r="B683" s="245"/>
      <c r="C683" s="246"/>
      <c r="D683" s="236" t="s">
        <v>193</v>
      </c>
      <c r="E683" s="247" t="s">
        <v>19</v>
      </c>
      <c r="F683" s="248" t="s">
        <v>992</v>
      </c>
      <c r="G683" s="246"/>
      <c r="H683" s="249">
        <v>0.10978200000000001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5" t="s">
        <v>193</v>
      </c>
      <c r="AU683" s="255" t="s">
        <v>80</v>
      </c>
      <c r="AV683" s="14" t="s">
        <v>80</v>
      </c>
      <c r="AW683" s="14" t="s">
        <v>195</v>
      </c>
      <c r="AX683" s="14" t="s">
        <v>71</v>
      </c>
      <c r="AY683" s="255" t="s">
        <v>182</v>
      </c>
    </row>
    <row r="684" s="2" customFormat="1" ht="21.75" customHeight="1">
      <c r="A684" s="41"/>
      <c r="B684" s="42"/>
      <c r="C684" s="278" t="s">
        <v>993</v>
      </c>
      <c r="D684" s="278" t="s">
        <v>296</v>
      </c>
      <c r="E684" s="279" t="s">
        <v>994</v>
      </c>
      <c r="F684" s="280" t="s">
        <v>995</v>
      </c>
      <c r="G684" s="281" t="s">
        <v>256</v>
      </c>
      <c r="H684" s="282">
        <v>0.109</v>
      </c>
      <c r="I684" s="283"/>
      <c r="J684" s="284">
        <f>ROUND(I684*H684,2)</f>
        <v>0</v>
      </c>
      <c r="K684" s="280" t="s">
        <v>188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1</v>
      </c>
      <c r="R684" s="225">
        <f>Q684*H684</f>
        <v>0.109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253</v>
      </c>
      <c r="AT684" s="227" t="s">
        <v>296</v>
      </c>
      <c r="AU684" s="227" t="s">
        <v>80</v>
      </c>
      <c r="AY684" s="20" t="s">
        <v>182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189</v>
      </c>
      <c r="BM684" s="227" t="s">
        <v>996</v>
      </c>
    </row>
    <row r="685" s="14" customFormat="1">
      <c r="A685" s="14"/>
      <c r="B685" s="245"/>
      <c r="C685" s="246"/>
      <c r="D685" s="236" t="s">
        <v>193</v>
      </c>
      <c r="E685" s="246"/>
      <c r="F685" s="248" t="s">
        <v>997</v>
      </c>
      <c r="G685" s="246"/>
      <c r="H685" s="249">
        <v>0.109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193</v>
      </c>
      <c r="AU685" s="255" t="s">
        <v>80</v>
      </c>
      <c r="AV685" s="14" t="s">
        <v>80</v>
      </c>
      <c r="AW685" s="14" t="s">
        <v>4</v>
      </c>
      <c r="AX685" s="14" t="s">
        <v>78</v>
      </c>
      <c r="AY685" s="255" t="s">
        <v>182</v>
      </c>
    </row>
    <row r="686" s="2" customFormat="1" ht="21.75" customHeight="1">
      <c r="A686" s="41"/>
      <c r="B686" s="42"/>
      <c r="C686" s="216" t="s">
        <v>998</v>
      </c>
      <c r="D686" s="216" t="s">
        <v>184</v>
      </c>
      <c r="E686" s="217" t="s">
        <v>999</v>
      </c>
      <c r="F686" s="218" t="s">
        <v>1000</v>
      </c>
      <c r="G686" s="219" t="s">
        <v>187</v>
      </c>
      <c r="H686" s="220">
        <v>0.96299999999999997</v>
      </c>
      <c r="I686" s="221"/>
      <c r="J686" s="222">
        <f>ROUND(I686*H686,2)</f>
        <v>0</v>
      </c>
      <c r="K686" s="218" t="s">
        <v>19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2.5018699999999998</v>
      </c>
      <c r="R686" s="225">
        <f>Q686*H686</f>
        <v>2.40930081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189</v>
      </c>
      <c r="AT686" s="227" t="s">
        <v>184</v>
      </c>
      <c r="AU686" s="227" t="s">
        <v>80</v>
      </c>
      <c r="AY686" s="20" t="s">
        <v>182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189</v>
      </c>
      <c r="BM686" s="227" t="s">
        <v>1001</v>
      </c>
    </row>
    <row r="687" s="14" customFormat="1">
      <c r="A687" s="14"/>
      <c r="B687" s="245"/>
      <c r="C687" s="246"/>
      <c r="D687" s="236" t="s">
        <v>193</v>
      </c>
      <c r="E687" s="247" t="s">
        <v>19</v>
      </c>
      <c r="F687" s="248" t="s">
        <v>1002</v>
      </c>
      <c r="G687" s="246"/>
      <c r="H687" s="249">
        <v>0.96299999999999997</v>
      </c>
      <c r="I687" s="250"/>
      <c r="J687" s="246"/>
      <c r="K687" s="246"/>
      <c r="L687" s="251"/>
      <c r="M687" s="252"/>
      <c r="N687" s="253"/>
      <c r="O687" s="253"/>
      <c r="P687" s="253"/>
      <c r="Q687" s="253"/>
      <c r="R687" s="253"/>
      <c r="S687" s="253"/>
      <c r="T687" s="25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5" t="s">
        <v>193</v>
      </c>
      <c r="AU687" s="255" t="s">
        <v>80</v>
      </c>
      <c r="AV687" s="14" t="s">
        <v>80</v>
      </c>
      <c r="AW687" s="14" t="s">
        <v>195</v>
      </c>
      <c r="AX687" s="14" t="s">
        <v>71</v>
      </c>
      <c r="AY687" s="255" t="s">
        <v>182</v>
      </c>
    </row>
    <row r="688" s="2" customFormat="1" ht="24.15" customHeight="1">
      <c r="A688" s="41"/>
      <c r="B688" s="42"/>
      <c r="C688" s="216" t="s">
        <v>1003</v>
      </c>
      <c r="D688" s="216" t="s">
        <v>184</v>
      </c>
      <c r="E688" s="217" t="s">
        <v>1004</v>
      </c>
      <c r="F688" s="218" t="s">
        <v>1005</v>
      </c>
      <c r="G688" s="219" t="s">
        <v>283</v>
      </c>
      <c r="H688" s="220">
        <v>3.8519999999999999</v>
      </c>
      <c r="I688" s="221"/>
      <c r="J688" s="222">
        <f>ROUND(I688*H688,2)</f>
        <v>0</v>
      </c>
      <c r="K688" s="218" t="s">
        <v>188</v>
      </c>
      <c r="L688" s="47"/>
      <c r="M688" s="223" t="s">
        <v>19</v>
      </c>
      <c r="N688" s="224" t="s">
        <v>42</v>
      </c>
      <c r="O688" s="87"/>
      <c r="P688" s="225">
        <f>O688*H688</f>
        <v>0</v>
      </c>
      <c r="Q688" s="225">
        <v>0.011169999999999999</v>
      </c>
      <c r="R688" s="225">
        <f>Q688*H688</f>
        <v>0.043026839999999997</v>
      </c>
      <c r="S688" s="225">
        <v>0</v>
      </c>
      <c r="T688" s="226">
        <f>S688*H688</f>
        <v>0</v>
      </c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R688" s="227" t="s">
        <v>189</v>
      </c>
      <c r="AT688" s="227" t="s">
        <v>184</v>
      </c>
      <c r="AU688" s="227" t="s">
        <v>80</v>
      </c>
      <c r="AY688" s="20" t="s">
        <v>182</v>
      </c>
      <c r="BE688" s="228">
        <f>IF(N688="základní",J688,0)</f>
        <v>0</v>
      </c>
      <c r="BF688" s="228">
        <f>IF(N688="snížená",J688,0)</f>
        <v>0</v>
      </c>
      <c r="BG688" s="228">
        <f>IF(N688="zákl. přenesená",J688,0)</f>
        <v>0</v>
      </c>
      <c r="BH688" s="228">
        <f>IF(N688="sníž. přenesená",J688,0)</f>
        <v>0</v>
      </c>
      <c r="BI688" s="228">
        <f>IF(N688="nulová",J688,0)</f>
        <v>0</v>
      </c>
      <c r="BJ688" s="20" t="s">
        <v>78</v>
      </c>
      <c r="BK688" s="228">
        <f>ROUND(I688*H688,2)</f>
        <v>0</v>
      </c>
      <c r="BL688" s="20" t="s">
        <v>189</v>
      </c>
      <c r="BM688" s="227" t="s">
        <v>1006</v>
      </c>
    </row>
    <row r="689" s="2" customFormat="1">
      <c r="A689" s="41"/>
      <c r="B689" s="42"/>
      <c r="C689" s="43"/>
      <c r="D689" s="229" t="s">
        <v>191</v>
      </c>
      <c r="E689" s="43"/>
      <c r="F689" s="230" t="s">
        <v>1007</v>
      </c>
      <c r="G689" s="43"/>
      <c r="H689" s="43"/>
      <c r="I689" s="231"/>
      <c r="J689" s="43"/>
      <c r="K689" s="43"/>
      <c r="L689" s="47"/>
      <c r="M689" s="232"/>
      <c r="N689" s="233"/>
      <c r="O689" s="87"/>
      <c r="P689" s="87"/>
      <c r="Q689" s="87"/>
      <c r="R689" s="87"/>
      <c r="S689" s="87"/>
      <c r="T689" s="88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T689" s="20" t="s">
        <v>191</v>
      </c>
      <c r="AU689" s="20" t="s">
        <v>80</v>
      </c>
    </row>
    <row r="690" s="14" customFormat="1">
      <c r="A690" s="14"/>
      <c r="B690" s="245"/>
      <c r="C690" s="246"/>
      <c r="D690" s="236" t="s">
        <v>193</v>
      </c>
      <c r="E690" s="247" t="s">
        <v>19</v>
      </c>
      <c r="F690" s="248" t="s">
        <v>1008</v>
      </c>
      <c r="G690" s="246"/>
      <c r="H690" s="249">
        <v>3.8519999999999999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5" t="s">
        <v>193</v>
      </c>
      <c r="AU690" s="255" t="s">
        <v>80</v>
      </c>
      <c r="AV690" s="14" t="s">
        <v>80</v>
      </c>
      <c r="AW690" s="14" t="s">
        <v>195</v>
      </c>
      <c r="AX690" s="14" t="s">
        <v>71</v>
      </c>
      <c r="AY690" s="255" t="s">
        <v>182</v>
      </c>
    </row>
    <row r="691" s="2" customFormat="1" ht="24.15" customHeight="1">
      <c r="A691" s="41"/>
      <c r="B691" s="42"/>
      <c r="C691" s="216" t="s">
        <v>1009</v>
      </c>
      <c r="D691" s="216" t="s">
        <v>184</v>
      </c>
      <c r="E691" s="217" t="s">
        <v>1010</v>
      </c>
      <c r="F691" s="218" t="s">
        <v>1011</v>
      </c>
      <c r="G691" s="219" t="s">
        <v>283</v>
      </c>
      <c r="H691" s="220">
        <v>3.8519999999999999</v>
      </c>
      <c r="I691" s="221"/>
      <c r="J691" s="222">
        <f>ROUND(I691*H691,2)</f>
        <v>0</v>
      </c>
      <c r="K691" s="218" t="s">
        <v>188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189</v>
      </c>
      <c r="AT691" s="227" t="s">
        <v>184</v>
      </c>
      <c r="AU691" s="227" t="s">
        <v>80</v>
      </c>
      <c r="AY691" s="20" t="s">
        <v>182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189</v>
      </c>
      <c r="BM691" s="227" t="s">
        <v>1012</v>
      </c>
    </row>
    <row r="692" s="2" customFormat="1">
      <c r="A692" s="41"/>
      <c r="B692" s="42"/>
      <c r="C692" s="43"/>
      <c r="D692" s="229" t="s">
        <v>191</v>
      </c>
      <c r="E692" s="43"/>
      <c r="F692" s="230" t="s">
        <v>1013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191</v>
      </c>
      <c r="AU692" s="20" t="s">
        <v>80</v>
      </c>
    </row>
    <row r="693" s="2" customFormat="1" ht="37.8" customHeight="1">
      <c r="A693" s="41"/>
      <c r="B693" s="42"/>
      <c r="C693" s="216" t="s">
        <v>1014</v>
      </c>
      <c r="D693" s="216" t="s">
        <v>184</v>
      </c>
      <c r="E693" s="217" t="s">
        <v>1015</v>
      </c>
      <c r="F693" s="218" t="s">
        <v>1016</v>
      </c>
      <c r="G693" s="219" t="s">
        <v>187</v>
      </c>
      <c r="H693" s="220">
        <v>3.133</v>
      </c>
      <c r="I693" s="221"/>
      <c r="J693" s="222">
        <f>ROUND(I693*H693,2)</f>
        <v>0</v>
      </c>
      <c r="K693" s="218" t="s">
        <v>188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2.5019499999999999</v>
      </c>
      <c r="R693" s="225">
        <f>Q693*H693</f>
        <v>7.8386093499999996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189</v>
      </c>
      <c r="AT693" s="227" t="s">
        <v>184</v>
      </c>
      <c r="AU693" s="227" t="s">
        <v>80</v>
      </c>
      <c r="AY693" s="20" t="s">
        <v>182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189</v>
      </c>
      <c r="BM693" s="227" t="s">
        <v>1017</v>
      </c>
    </row>
    <row r="694" s="2" customFormat="1">
      <c r="A694" s="41"/>
      <c r="B694" s="42"/>
      <c r="C694" s="43"/>
      <c r="D694" s="229" t="s">
        <v>191</v>
      </c>
      <c r="E694" s="43"/>
      <c r="F694" s="230" t="s">
        <v>1018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191</v>
      </c>
      <c r="AU694" s="20" t="s">
        <v>80</v>
      </c>
    </row>
    <row r="695" s="14" customFormat="1">
      <c r="A695" s="14"/>
      <c r="B695" s="245"/>
      <c r="C695" s="246"/>
      <c r="D695" s="236" t="s">
        <v>193</v>
      </c>
      <c r="E695" s="247" t="s">
        <v>19</v>
      </c>
      <c r="F695" s="248" t="s">
        <v>1019</v>
      </c>
      <c r="G695" s="246"/>
      <c r="H695" s="249">
        <v>0.33000000000000002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193</v>
      </c>
      <c r="AU695" s="255" t="s">
        <v>80</v>
      </c>
      <c r="AV695" s="14" t="s">
        <v>80</v>
      </c>
      <c r="AW695" s="14" t="s">
        <v>195</v>
      </c>
      <c r="AX695" s="14" t="s">
        <v>71</v>
      </c>
      <c r="AY695" s="255" t="s">
        <v>182</v>
      </c>
    </row>
    <row r="696" s="14" customFormat="1">
      <c r="A696" s="14"/>
      <c r="B696" s="245"/>
      <c r="C696" s="246"/>
      <c r="D696" s="236" t="s">
        <v>193</v>
      </c>
      <c r="E696" s="247" t="s">
        <v>19</v>
      </c>
      <c r="F696" s="248" t="s">
        <v>1020</v>
      </c>
      <c r="G696" s="246"/>
      <c r="H696" s="249">
        <v>0.10500000000000001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5" t="s">
        <v>193</v>
      </c>
      <c r="AU696" s="255" t="s">
        <v>80</v>
      </c>
      <c r="AV696" s="14" t="s">
        <v>80</v>
      </c>
      <c r="AW696" s="14" t="s">
        <v>195</v>
      </c>
      <c r="AX696" s="14" t="s">
        <v>71</v>
      </c>
      <c r="AY696" s="255" t="s">
        <v>182</v>
      </c>
    </row>
    <row r="697" s="15" customFormat="1">
      <c r="A697" s="15"/>
      <c r="B697" s="256"/>
      <c r="C697" s="257"/>
      <c r="D697" s="236" t="s">
        <v>193</v>
      </c>
      <c r="E697" s="258" t="s">
        <v>19</v>
      </c>
      <c r="F697" s="259" t="s">
        <v>215</v>
      </c>
      <c r="G697" s="257"/>
      <c r="H697" s="260">
        <v>0.43500000000000005</v>
      </c>
      <c r="I697" s="261"/>
      <c r="J697" s="257"/>
      <c r="K697" s="257"/>
      <c r="L697" s="262"/>
      <c r="M697" s="263"/>
      <c r="N697" s="264"/>
      <c r="O697" s="264"/>
      <c r="P697" s="264"/>
      <c r="Q697" s="264"/>
      <c r="R697" s="264"/>
      <c r="S697" s="264"/>
      <c r="T697" s="26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6" t="s">
        <v>193</v>
      </c>
      <c r="AU697" s="266" t="s">
        <v>80</v>
      </c>
      <c r="AV697" s="15" t="s">
        <v>97</v>
      </c>
      <c r="AW697" s="15" t="s">
        <v>195</v>
      </c>
      <c r="AX697" s="15" t="s">
        <v>71</v>
      </c>
      <c r="AY697" s="266" t="s">
        <v>182</v>
      </c>
    </row>
    <row r="698" s="13" customFormat="1">
      <c r="A698" s="13"/>
      <c r="B698" s="234"/>
      <c r="C698" s="235"/>
      <c r="D698" s="236" t="s">
        <v>193</v>
      </c>
      <c r="E698" s="237" t="s">
        <v>19</v>
      </c>
      <c r="F698" s="238" t="s">
        <v>1021</v>
      </c>
      <c r="G698" s="235"/>
      <c r="H698" s="237" t="s">
        <v>19</v>
      </c>
      <c r="I698" s="239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193</v>
      </c>
      <c r="AU698" s="244" t="s">
        <v>80</v>
      </c>
      <c r="AV698" s="13" t="s">
        <v>78</v>
      </c>
      <c r="AW698" s="13" t="s">
        <v>195</v>
      </c>
      <c r="AX698" s="13" t="s">
        <v>71</v>
      </c>
      <c r="AY698" s="244" t="s">
        <v>182</v>
      </c>
    </row>
    <row r="699" s="14" customFormat="1">
      <c r="A699" s="14"/>
      <c r="B699" s="245"/>
      <c r="C699" s="246"/>
      <c r="D699" s="236" t="s">
        <v>193</v>
      </c>
      <c r="E699" s="247" t="s">
        <v>19</v>
      </c>
      <c r="F699" s="248" t="s">
        <v>1022</v>
      </c>
      <c r="G699" s="246"/>
      <c r="H699" s="249">
        <v>1.0584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5" t="s">
        <v>193</v>
      </c>
      <c r="AU699" s="255" t="s">
        <v>80</v>
      </c>
      <c r="AV699" s="14" t="s">
        <v>80</v>
      </c>
      <c r="AW699" s="14" t="s">
        <v>195</v>
      </c>
      <c r="AX699" s="14" t="s">
        <v>71</v>
      </c>
      <c r="AY699" s="255" t="s">
        <v>182</v>
      </c>
    </row>
    <row r="700" s="14" customFormat="1">
      <c r="A700" s="14"/>
      <c r="B700" s="245"/>
      <c r="C700" s="246"/>
      <c r="D700" s="236" t="s">
        <v>193</v>
      </c>
      <c r="E700" s="247" t="s">
        <v>19</v>
      </c>
      <c r="F700" s="248" t="s">
        <v>1023</v>
      </c>
      <c r="G700" s="246"/>
      <c r="H700" s="249">
        <v>1.1371316000000002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193</v>
      </c>
      <c r="AU700" s="255" t="s">
        <v>80</v>
      </c>
      <c r="AV700" s="14" t="s">
        <v>80</v>
      </c>
      <c r="AW700" s="14" t="s">
        <v>195</v>
      </c>
      <c r="AX700" s="14" t="s">
        <v>71</v>
      </c>
      <c r="AY700" s="255" t="s">
        <v>182</v>
      </c>
    </row>
    <row r="701" s="14" customFormat="1">
      <c r="A701" s="14"/>
      <c r="B701" s="245"/>
      <c r="C701" s="246"/>
      <c r="D701" s="236" t="s">
        <v>193</v>
      </c>
      <c r="E701" s="247" t="s">
        <v>19</v>
      </c>
      <c r="F701" s="248" t="s">
        <v>1024</v>
      </c>
      <c r="G701" s="246"/>
      <c r="H701" s="249">
        <v>0.50263200000000008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193</v>
      </c>
      <c r="AU701" s="255" t="s">
        <v>80</v>
      </c>
      <c r="AV701" s="14" t="s">
        <v>80</v>
      </c>
      <c r="AW701" s="14" t="s">
        <v>195</v>
      </c>
      <c r="AX701" s="14" t="s">
        <v>71</v>
      </c>
      <c r="AY701" s="255" t="s">
        <v>182</v>
      </c>
    </row>
    <row r="702" s="15" customFormat="1">
      <c r="A702" s="15"/>
      <c r="B702" s="256"/>
      <c r="C702" s="257"/>
      <c r="D702" s="236" t="s">
        <v>193</v>
      </c>
      <c r="E702" s="258" t="s">
        <v>19</v>
      </c>
      <c r="F702" s="259" t="s">
        <v>215</v>
      </c>
      <c r="G702" s="257"/>
      <c r="H702" s="260">
        <v>2.6981636000000004</v>
      </c>
      <c r="I702" s="261"/>
      <c r="J702" s="257"/>
      <c r="K702" s="257"/>
      <c r="L702" s="262"/>
      <c r="M702" s="263"/>
      <c r="N702" s="264"/>
      <c r="O702" s="264"/>
      <c r="P702" s="264"/>
      <c r="Q702" s="264"/>
      <c r="R702" s="264"/>
      <c r="S702" s="264"/>
      <c r="T702" s="26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66" t="s">
        <v>193</v>
      </c>
      <c r="AU702" s="266" t="s">
        <v>80</v>
      </c>
      <c r="AV702" s="15" t="s">
        <v>97</v>
      </c>
      <c r="AW702" s="15" t="s">
        <v>195</v>
      </c>
      <c r="AX702" s="15" t="s">
        <v>71</v>
      </c>
      <c r="AY702" s="266" t="s">
        <v>182</v>
      </c>
    </row>
    <row r="703" s="16" customFormat="1">
      <c r="A703" s="16"/>
      <c r="B703" s="267"/>
      <c r="C703" s="268"/>
      <c r="D703" s="236" t="s">
        <v>193</v>
      </c>
      <c r="E703" s="269" t="s">
        <v>19</v>
      </c>
      <c r="F703" s="270" t="s">
        <v>220</v>
      </c>
      <c r="G703" s="268"/>
      <c r="H703" s="271">
        <v>3.1331636000000005</v>
      </c>
      <c r="I703" s="272"/>
      <c r="J703" s="268"/>
      <c r="K703" s="268"/>
      <c r="L703" s="273"/>
      <c r="M703" s="274"/>
      <c r="N703" s="275"/>
      <c r="O703" s="275"/>
      <c r="P703" s="275"/>
      <c r="Q703" s="275"/>
      <c r="R703" s="275"/>
      <c r="S703" s="275"/>
      <c r="T703" s="27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T703" s="277" t="s">
        <v>193</v>
      </c>
      <c r="AU703" s="277" t="s">
        <v>80</v>
      </c>
      <c r="AV703" s="16" t="s">
        <v>189</v>
      </c>
      <c r="AW703" s="16" t="s">
        <v>195</v>
      </c>
      <c r="AX703" s="16" t="s">
        <v>78</v>
      </c>
      <c r="AY703" s="277" t="s">
        <v>182</v>
      </c>
    </row>
    <row r="704" s="2" customFormat="1" ht="24.15" customHeight="1">
      <c r="A704" s="41"/>
      <c r="B704" s="42"/>
      <c r="C704" s="216" t="s">
        <v>1025</v>
      </c>
      <c r="D704" s="216" t="s">
        <v>184</v>
      </c>
      <c r="E704" s="217" t="s">
        <v>1026</v>
      </c>
      <c r="F704" s="218" t="s">
        <v>1027</v>
      </c>
      <c r="G704" s="219" t="s">
        <v>187</v>
      </c>
      <c r="H704" s="220">
        <v>0.19500000000000001</v>
      </c>
      <c r="I704" s="221"/>
      <c r="J704" s="222">
        <f>ROUND(I704*H704,2)</f>
        <v>0</v>
      </c>
      <c r="K704" s="218" t="s">
        <v>19</v>
      </c>
      <c r="L704" s="47"/>
      <c r="M704" s="223" t="s">
        <v>19</v>
      </c>
      <c r="N704" s="224" t="s">
        <v>42</v>
      </c>
      <c r="O704" s="87"/>
      <c r="P704" s="225">
        <f>O704*H704</f>
        <v>0</v>
      </c>
      <c r="Q704" s="225">
        <v>2.5018699999999998</v>
      </c>
      <c r="R704" s="225">
        <f>Q704*H704</f>
        <v>0.48786464999999996</v>
      </c>
      <c r="S704" s="225">
        <v>0</v>
      </c>
      <c r="T704" s="226">
        <f>S704*H704</f>
        <v>0</v>
      </c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R704" s="227" t="s">
        <v>189</v>
      </c>
      <c r="AT704" s="227" t="s">
        <v>184</v>
      </c>
      <c r="AU704" s="227" t="s">
        <v>80</v>
      </c>
      <c r="AY704" s="20" t="s">
        <v>182</v>
      </c>
      <c r="BE704" s="228">
        <f>IF(N704="základní",J704,0)</f>
        <v>0</v>
      </c>
      <c r="BF704" s="228">
        <f>IF(N704="snížená",J704,0)</f>
        <v>0</v>
      </c>
      <c r="BG704" s="228">
        <f>IF(N704="zákl. přenesená",J704,0)</f>
        <v>0</v>
      </c>
      <c r="BH704" s="228">
        <f>IF(N704="sníž. přenesená",J704,0)</f>
        <v>0</v>
      </c>
      <c r="BI704" s="228">
        <f>IF(N704="nulová",J704,0)</f>
        <v>0</v>
      </c>
      <c r="BJ704" s="20" t="s">
        <v>78</v>
      </c>
      <c r="BK704" s="228">
        <f>ROUND(I704*H704,2)</f>
        <v>0</v>
      </c>
      <c r="BL704" s="20" t="s">
        <v>189</v>
      </c>
      <c r="BM704" s="227" t="s">
        <v>1028</v>
      </c>
    </row>
    <row r="705" s="14" customFormat="1">
      <c r="A705" s="14"/>
      <c r="B705" s="245"/>
      <c r="C705" s="246"/>
      <c r="D705" s="236" t="s">
        <v>193</v>
      </c>
      <c r="E705" s="247" t="s">
        <v>19</v>
      </c>
      <c r="F705" s="248" t="s">
        <v>1029</v>
      </c>
      <c r="G705" s="246"/>
      <c r="H705" s="249">
        <v>0.19461600000000001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5" t="s">
        <v>193</v>
      </c>
      <c r="AU705" s="255" t="s">
        <v>80</v>
      </c>
      <c r="AV705" s="14" t="s">
        <v>80</v>
      </c>
      <c r="AW705" s="14" t="s">
        <v>195</v>
      </c>
      <c r="AX705" s="14" t="s">
        <v>71</v>
      </c>
      <c r="AY705" s="255" t="s">
        <v>182</v>
      </c>
    </row>
    <row r="706" s="2" customFormat="1" ht="37.8" customHeight="1">
      <c r="A706" s="41"/>
      <c r="B706" s="42"/>
      <c r="C706" s="216" t="s">
        <v>1030</v>
      </c>
      <c r="D706" s="216" t="s">
        <v>184</v>
      </c>
      <c r="E706" s="217" t="s">
        <v>1031</v>
      </c>
      <c r="F706" s="218" t="s">
        <v>1032</v>
      </c>
      <c r="G706" s="219" t="s">
        <v>256</v>
      </c>
      <c r="H706" s="220">
        <v>0.20799999999999999</v>
      </c>
      <c r="I706" s="221"/>
      <c r="J706" s="222">
        <f>ROUND(I706*H706,2)</f>
        <v>0</v>
      </c>
      <c r="K706" s="218" t="s">
        <v>188</v>
      </c>
      <c r="L706" s="47"/>
      <c r="M706" s="223" t="s">
        <v>19</v>
      </c>
      <c r="N706" s="224" t="s">
        <v>42</v>
      </c>
      <c r="O706" s="87"/>
      <c r="P706" s="225">
        <f>O706*H706</f>
        <v>0</v>
      </c>
      <c r="Q706" s="225">
        <v>1.0492699999999999</v>
      </c>
      <c r="R706" s="225">
        <f>Q706*H706</f>
        <v>0.21824815999999997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189</v>
      </c>
      <c r="AT706" s="227" t="s">
        <v>184</v>
      </c>
      <c r="AU706" s="227" t="s">
        <v>80</v>
      </c>
      <c r="AY706" s="20" t="s">
        <v>182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189</v>
      </c>
      <c r="BM706" s="227" t="s">
        <v>1033</v>
      </c>
    </row>
    <row r="707" s="2" customFormat="1">
      <c r="A707" s="41"/>
      <c r="B707" s="42"/>
      <c r="C707" s="43"/>
      <c r="D707" s="229" t="s">
        <v>191</v>
      </c>
      <c r="E707" s="43"/>
      <c r="F707" s="230" t="s">
        <v>1034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191</v>
      </c>
      <c r="AU707" s="20" t="s">
        <v>80</v>
      </c>
    </row>
    <row r="708" s="14" customFormat="1">
      <c r="A708" s="14"/>
      <c r="B708" s="245"/>
      <c r="C708" s="246"/>
      <c r="D708" s="236" t="s">
        <v>193</v>
      </c>
      <c r="E708" s="247" t="s">
        <v>19</v>
      </c>
      <c r="F708" s="248" t="s">
        <v>1035</v>
      </c>
      <c r="G708" s="246"/>
      <c r="H708" s="249">
        <v>0.20799999999999999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5" t="s">
        <v>193</v>
      </c>
      <c r="AU708" s="255" t="s">
        <v>80</v>
      </c>
      <c r="AV708" s="14" t="s">
        <v>80</v>
      </c>
      <c r="AW708" s="14" t="s">
        <v>195</v>
      </c>
      <c r="AX708" s="14" t="s">
        <v>71</v>
      </c>
      <c r="AY708" s="255" t="s">
        <v>182</v>
      </c>
    </row>
    <row r="709" s="2" customFormat="1" ht="37.8" customHeight="1">
      <c r="A709" s="41"/>
      <c r="B709" s="42"/>
      <c r="C709" s="216" t="s">
        <v>1036</v>
      </c>
      <c r="D709" s="216" t="s">
        <v>184</v>
      </c>
      <c r="E709" s="217" t="s">
        <v>1037</v>
      </c>
      <c r="F709" s="218" t="s">
        <v>1038</v>
      </c>
      <c r="G709" s="219" t="s">
        <v>256</v>
      </c>
      <c r="H709" s="220">
        <v>0.014</v>
      </c>
      <c r="I709" s="221"/>
      <c r="J709" s="222">
        <f>ROUND(I709*H709,2)</f>
        <v>0</v>
      </c>
      <c r="K709" s="218" t="s">
        <v>188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1.1573599999999999</v>
      </c>
      <c r="R709" s="225">
        <f>Q709*H709</f>
        <v>0.016203039999999998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189</v>
      </c>
      <c r="AT709" s="227" t="s">
        <v>184</v>
      </c>
      <c r="AU709" s="227" t="s">
        <v>80</v>
      </c>
      <c r="AY709" s="20" t="s">
        <v>182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189</v>
      </c>
      <c r="BM709" s="227" t="s">
        <v>1039</v>
      </c>
    </row>
    <row r="710" s="2" customFormat="1">
      <c r="A710" s="41"/>
      <c r="B710" s="42"/>
      <c r="C710" s="43"/>
      <c r="D710" s="229" t="s">
        <v>191</v>
      </c>
      <c r="E710" s="43"/>
      <c r="F710" s="230" t="s">
        <v>1040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191</v>
      </c>
      <c r="AU710" s="20" t="s">
        <v>80</v>
      </c>
    </row>
    <row r="711" s="14" customFormat="1">
      <c r="A711" s="14"/>
      <c r="B711" s="245"/>
      <c r="C711" s="246"/>
      <c r="D711" s="236" t="s">
        <v>193</v>
      </c>
      <c r="E711" s="247" t="s">
        <v>19</v>
      </c>
      <c r="F711" s="248" t="s">
        <v>1041</v>
      </c>
      <c r="G711" s="246"/>
      <c r="H711" s="249">
        <v>0.009724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193</v>
      </c>
      <c r="AU711" s="255" t="s">
        <v>80</v>
      </c>
      <c r="AV711" s="14" t="s">
        <v>80</v>
      </c>
      <c r="AW711" s="14" t="s">
        <v>195</v>
      </c>
      <c r="AX711" s="14" t="s">
        <v>71</v>
      </c>
      <c r="AY711" s="255" t="s">
        <v>182</v>
      </c>
    </row>
    <row r="712" s="14" customFormat="1">
      <c r="A712" s="14"/>
      <c r="B712" s="245"/>
      <c r="C712" s="246"/>
      <c r="D712" s="236" t="s">
        <v>193</v>
      </c>
      <c r="E712" s="247" t="s">
        <v>19</v>
      </c>
      <c r="F712" s="248" t="s">
        <v>1042</v>
      </c>
      <c r="G712" s="246"/>
      <c r="H712" s="249">
        <v>0.0046410000000000002</v>
      </c>
      <c r="I712" s="250"/>
      <c r="J712" s="246"/>
      <c r="K712" s="246"/>
      <c r="L712" s="251"/>
      <c r="M712" s="252"/>
      <c r="N712" s="253"/>
      <c r="O712" s="253"/>
      <c r="P712" s="253"/>
      <c r="Q712" s="253"/>
      <c r="R712" s="253"/>
      <c r="S712" s="253"/>
      <c r="T712" s="25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5" t="s">
        <v>193</v>
      </c>
      <c r="AU712" s="255" t="s">
        <v>80</v>
      </c>
      <c r="AV712" s="14" t="s">
        <v>80</v>
      </c>
      <c r="AW712" s="14" t="s">
        <v>195</v>
      </c>
      <c r="AX712" s="14" t="s">
        <v>71</v>
      </c>
      <c r="AY712" s="255" t="s">
        <v>182</v>
      </c>
    </row>
    <row r="713" s="2" customFormat="1" ht="37.8" customHeight="1">
      <c r="A713" s="41"/>
      <c r="B713" s="42"/>
      <c r="C713" s="216" t="s">
        <v>1043</v>
      </c>
      <c r="D713" s="216" t="s">
        <v>184</v>
      </c>
      <c r="E713" s="217" t="s">
        <v>1044</v>
      </c>
      <c r="F713" s="218" t="s">
        <v>1045</v>
      </c>
      <c r="G713" s="219" t="s">
        <v>283</v>
      </c>
      <c r="H713" s="220">
        <v>12.1</v>
      </c>
      <c r="I713" s="221"/>
      <c r="J713" s="222">
        <f>ROUND(I713*H713,2)</f>
        <v>0</v>
      </c>
      <c r="K713" s="218" t="s">
        <v>188</v>
      </c>
      <c r="L713" s="47"/>
      <c r="M713" s="223" t="s">
        <v>19</v>
      </c>
      <c r="N713" s="224" t="s">
        <v>42</v>
      </c>
      <c r="O713" s="87"/>
      <c r="P713" s="225">
        <f>O713*H713</f>
        <v>0</v>
      </c>
      <c r="Q713" s="225">
        <v>0.012959999999999999</v>
      </c>
      <c r="R713" s="225">
        <f>Q713*H713</f>
        <v>0.15681599999999998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189</v>
      </c>
      <c r="AT713" s="227" t="s">
        <v>184</v>
      </c>
      <c r="AU713" s="227" t="s">
        <v>80</v>
      </c>
      <c r="AY713" s="20" t="s">
        <v>182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189</v>
      </c>
      <c r="BM713" s="227" t="s">
        <v>1046</v>
      </c>
    </row>
    <row r="714" s="2" customFormat="1">
      <c r="A714" s="41"/>
      <c r="B714" s="42"/>
      <c r="C714" s="43"/>
      <c r="D714" s="229" t="s">
        <v>191</v>
      </c>
      <c r="E714" s="43"/>
      <c r="F714" s="230" t="s">
        <v>1047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191</v>
      </c>
      <c r="AU714" s="20" t="s">
        <v>80</v>
      </c>
    </row>
    <row r="715" s="13" customFormat="1">
      <c r="A715" s="13"/>
      <c r="B715" s="234"/>
      <c r="C715" s="235"/>
      <c r="D715" s="236" t="s">
        <v>193</v>
      </c>
      <c r="E715" s="237" t="s">
        <v>19</v>
      </c>
      <c r="F715" s="238" t="s">
        <v>1048</v>
      </c>
      <c r="G715" s="235"/>
      <c r="H715" s="237" t="s">
        <v>19</v>
      </c>
      <c r="I715" s="239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193</v>
      </c>
      <c r="AU715" s="244" t="s">
        <v>80</v>
      </c>
      <c r="AV715" s="13" t="s">
        <v>78</v>
      </c>
      <c r="AW715" s="13" t="s">
        <v>195</v>
      </c>
      <c r="AX715" s="13" t="s">
        <v>71</v>
      </c>
      <c r="AY715" s="244" t="s">
        <v>182</v>
      </c>
    </row>
    <row r="716" s="14" customFormat="1">
      <c r="A716" s="14"/>
      <c r="B716" s="245"/>
      <c r="C716" s="246"/>
      <c r="D716" s="236" t="s">
        <v>193</v>
      </c>
      <c r="E716" s="247" t="s">
        <v>19</v>
      </c>
      <c r="F716" s="248" t="s">
        <v>1049</v>
      </c>
      <c r="G716" s="246"/>
      <c r="H716" s="249">
        <v>6.6150000000000002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193</v>
      </c>
      <c r="AU716" s="255" t="s">
        <v>80</v>
      </c>
      <c r="AV716" s="14" t="s">
        <v>80</v>
      </c>
      <c r="AW716" s="14" t="s">
        <v>195</v>
      </c>
      <c r="AX716" s="14" t="s">
        <v>71</v>
      </c>
      <c r="AY716" s="255" t="s">
        <v>182</v>
      </c>
    </row>
    <row r="717" s="14" customFormat="1">
      <c r="A717" s="14"/>
      <c r="B717" s="245"/>
      <c r="C717" s="246"/>
      <c r="D717" s="236" t="s">
        <v>193</v>
      </c>
      <c r="E717" s="247" t="s">
        <v>19</v>
      </c>
      <c r="F717" s="248" t="s">
        <v>1050</v>
      </c>
      <c r="G717" s="246"/>
      <c r="H717" s="249">
        <v>5.4854114999999997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193</v>
      </c>
      <c r="AU717" s="255" t="s">
        <v>80</v>
      </c>
      <c r="AV717" s="14" t="s">
        <v>80</v>
      </c>
      <c r="AW717" s="14" t="s">
        <v>195</v>
      </c>
      <c r="AX717" s="14" t="s">
        <v>71</v>
      </c>
      <c r="AY717" s="255" t="s">
        <v>182</v>
      </c>
    </row>
    <row r="718" s="2" customFormat="1" ht="37.8" customHeight="1">
      <c r="A718" s="41"/>
      <c r="B718" s="42"/>
      <c r="C718" s="216" t="s">
        <v>1051</v>
      </c>
      <c r="D718" s="216" t="s">
        <v>184</v>
      </c>
      <c r="E718" s="217" t="s">
        <v>1052</v>
      </c>
      <c r="F718" s="218" t="s">
        <v>1053</v>
      </c>
      <c r="G718" s="219" t="s">
        <v>283</v>
      </c>
      <c r="H718" s="220">
        <v>12.1</v>
      </c>
      <c r="I718" s="221"/>
      <c r="J718" s="222">
        <f>ROUND(I718*H718,2)</f>
        <v>0</v>
      </c>
      <c r="K718" s="218" t="s">
        <v>188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</v>
      </c>
      <c r="R718" s="225">
        <f>Q718*H718</f>
        <v>0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189</v>
      </c>
      <c r="AT718" s="227" t="s">
        <v>184</v>
      </c>
      <c r="AU718" s="227" t="s">
        <v>80</v>
      </c>
      <c r="AY718" s="20" t="s">
        <v>182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189</v>
      </c>
      <c r="BM718" s="227" t="s">
        <v>1054</v>
      </c>
    </row>
    <row r="719" s="2" customFormat="1">
      <c r="A719" s="41"/>
      <c r="B719" s="42"/>
      <c r="C719" s="43"/>
      <c r="D719" s="229" t="s">
        <v>191</v>
      </c>
      <c r="E719" s="43"/>
      <c r="F719" s="230" t="s">
        <v>1055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191</v>
      </c>
      <c r="AU719" s="20" t="s">
        <v>80</v>
      </c>
    </row>
    <row r="720" s="2" customFormat="1" ht="24.15" customHeight="1">
      <c r="A720" s="41"/>
      <c r="B720" s="42"/>
      <c r="C720" s="216" t="s">
        <v>1056</v>
      </c>
      <c r="D720" s="216" t="s">
        <v>184</v>
      </c>
      <c r="E720" s="217" t="s">
        <v>1057</v>
      </c>
      <c r="F720" s="218" t="s">
        <v>1058</v>
      </c>
      <c r="G720" s="219" t="s">
        <v>425</v>
      </c>
      <c r="H720" s="220">
        <v>48</v>
      </c>
      <c r="I720" s="221"/>
      <c r="J720" s="222">
        <f>ROUND(I720*H720,2)</f>
        <v>0</v>
      </c>
      <c r="K720" s="218" t="s">
        <v>19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0.023</v>
      </c>
      <c r="R720" s="225">
        <f>Q720*H720</f>
        <v>1.1040000000000001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189</v>
      </c>
      <c r="AT720" s="227" t="s">
        <v>184</v>
      </c>
      <c r="AU720" s="227" t="s">
        <v>80</v>
      </c>
      <c r="AY720" s="20" t="s">
        <v>182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189</v>
      </c>
      <c r="BM720" s="227" t="s">
        <v>1059</v>
      </c>
    </row>
    <row r="721" s="14" customFormat="1">
      <c r="A721" s="14"/>
      <c r="B721" s="245"/>
      <c r="C721" s="246"/>
      <c r="D721" s="236" t="s">
        <v>193</v>
      </c>
      <c r="E721" s="247" t="s">
        <v>19</v>
      </c>
      <c r="F721" s="248" t="s">
        <v>1060</v>
      </c>
      <c r="G721" s="246"/>
      <c r="H721" s="249">
        <v>48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5" t="s">
        <v>193</v>
      </c>
      <c r="AU721" s="255" t="s">
        <v>80</v>
      </c>
      <c r="AV721" s="14" t="s">
        <v>80</v>
      </c>
      <c r="AW721" s="14" t="s">
        <v>195</v>
      </c>
      <c r="AX721" s="14" t="s">
        <v>71</v>
      </c>
      <c r="AY721" s="255" t="s">
        <v>182</v>
      </c>
    </row>
    <row r="722" s="2" customFormat="1" ht="76.35" customHeight="1">
      <c r="A722" s="41"/>
      <c r="B722" s="42"/>
      <c r="C722" s="216" t="s">
        <v>1061</v>
      </c>
      <c r="D722" s="216" t="s">
        <v>184</v>
      </c>
      <c r="E722" s="217" t="s">
        <v>1062</v>
      </c>
      <c r="F722" s="218" t="s">
        <v>1063</v>
      </c>
      <c r="G722" s="219" t="s">
        <v>304</v>
      </c>
      <c r="H722" s="220">
        <v>26.399999999999999</v>
      </c>
      <c r="I722" s="221"/>
      <c r="J722" s="222">
        <f>ROUND(I722*H722,2)</f>
        <v>0</v>
      </c>
      <c r="K722" s="218" t="s">
        <v>188</v>
      </c>
      <c r="L722" s="47"/>
      <c r="M722" s="223" t="s">
        <v>19</v>
      </c>
      <c r="N722" s="224" t="s">
        <v>42</v>
      </c>
      <c r="O722" s="87"/>
      <c r="P722" s="225">
        <f>O722*H722</f>
        <v>0</v>
      </c>
      <c r="Q722" s="225">
        <v>0.0058700000000000002</v>
      </c>
      <c r="R722" s="225">
        <f>Q722*H722</f>
        <v>0.154968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189</v>
      </c>
      <c r="AT722" s="227" t="s">
        <v>184</v>
      </c>
      <c r="AU722" s="227" t="s">
        <v>80</v>
      </c>
      <c r="AY722" s="20" t="s">
        <v>182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189</v>
      </c>
      <c r="BM722" s="227" t="s">
        <v>1064</v>
      </c>
    </row>
    <row r="723" s="2" customFormat="1">
      <c r="A723" s="41"/>
      <c r="B723" s="42"/>
      <c r="C723" s="43"/>
      <c r="D723" s="229" t="s">
        <v>191</v>
      </c>
      <c r="E723" s="43"/>
      <c r="F723" s="230" t="s">
        <v>1065</v>
      </c>
      <c r="G723" s="43"/>
      <c r="H723" s="43"/>
      <c r="I723" s="231"/>
      <c r="J723" s="43"/>
      <c r="K723" s="43"/>
      <c r="L723" s="47"/>
      <c r="M723" s="232"/>
      <c r="N723" s="233"/>
      <c r="O723" s="87"/>
      <c r="P723" s="87"/>
      <c r="Q723" s="87"/>
      <c r="R723" s="87"/>
      <c r="S723" s="87"/>
      <c r="T723" s="88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T723" s="20" t="s">
        <v>191</v>
      </c>
      <c r="AU723" s="20" t="s">
        <v>80</v>
      </c>
    </row>
    <row r="724" s="14" customFormat="1">
      <c r="A724" s="14"/>
      <c r="B724" s="245"/>
      <c r="C724" s="246"/>
      <c r="D724" s="236" t="s">
        <v>193</v>
      </c>
      <c r="E724" s="247" t="s">
        <v>19</v>
      </c>
      <c r="F724" s="248" t="s">
        <v>1066</v>
      </c>
      <c r="G724" s="246"/>
      <c r="H724" s="249">
        <v>26.400000000000002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193</v>
      </c>
      <c r="AU724" s="255" t="s">
        <v>80</v>
      </c>
      <c r="AV724" s="14" t="s">
        <v>80</v>
      </c>
      <c r="AW724" s="14" t="s">
        <v>195</v>
      </c>
      <c r="AX724" s="14" t="s">
        <v>71</v>
      </c>
      <c r="AY724" s="255" t="s">
        <v>182</v>
      </c>
    </row>
    <row r="725" s="2" customFormat="1" ht="37.8" customHeight="1">
      <c r="A725" s="41"/>
      <c r="B725" s="42"/>
      <c r="C725" s="278" t="s">
        <v>1067</v>
      </c>
      <c r="D725" s="278" t="s">
        <v>296</v>
      </c>
      <c r="E725" s="279" t="s">
        <v>1068</v>
      </c>
      <c r="F725" s="280" t="s">
        <v>1069</v>
      </c>
      <c r="G725" s="281" t="s">
        <v>425</v>
      </c>
      <c r="H725" s="282">
        <v>24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0.112</v>
      </c>
      <c r="R725" s="225">
        <f>Q725*H725</f>
        <v>2.6880000000000002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253</v>
      </c>
      <c r="AT725" s="227" t="s">
        <v>296</v>
      </c>
      <c r="AU725" s="227" t="s">
        <v>80</v>
      </c>
      <c r="AY725" s="20" t="s">
        <v>182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189</v>
      </c>
      <c r="BM725" s="227" t="s">
        <v>1070</v>
      </c>
    </row>
    <row r="726" s="2" customFormat="1" ht="76.35" customHeight="1">
      <c r="A726" s="41"/>
      <c r="B726" s="42"/>
      <c r="C726" s="216" t="s">
        <v>1071</v>
      </c>
      <c r="D726" s="216" t="s">
        <v>184</v>
      </c>
      <c r="E726" s="217" t="s">
        <v>1072</v>
      </c>
      <c r="F726" s="218" t="s">
        <v>1073</v>
      </c>
      <c r="G726" s="219" t="s">
        <v>304</v>
      </c>
      <c r="H726" s="220">
        <v>11.800000000000001</v>
      </c>
      <c r="I726" s="221"/>
      <c r="J726" s="222">
        <f>ROUND(I726*H726,2)</f>
        <v>0</v>
      </c>
      <c r="K726" s="218" t="s">
        <v>188</v>
      </c>
      <c r="L726" s="47"/>
      <c r="M726" s="223" t="s">
        <v>19</v>
      </c>
      <c r="N726" s="224" t="s">
        <v>42</v>
      </c>
      <c r="O726" s="87"/>
      <c r="P726" s="225">
        <f>O726*H726</f>
        <v>0</v>
      </c>
      <c r="Q726" s="225">
        <v>0.052429999999999997</v>
      </c>
      <c r="R726" s="225">
        <f>Q726*H726</f>
        <v>0.61867400000000006</v>
      </c>
      <c r="S726" s="225">
        <v>0</v>
      </c>
      <c r="T726" s="226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27" t="s">
        <v>189</v>
      </c>
      <c r="AT726" s="227" t="s">
        <v>184</v>
      </c>
      <c r="AU726" s="227" t="s">
        <v>80</v>
      </c>
      <c r="AY726" s="20" t="s">
        <v>182</v>
      </c>
      <c r="BE726" s="228">
        <f>IF(N726="základní",J726,0)</f>
        <v>0</v>
      </c>
      <c r="BF726" s="228">
        <f>IF(N726="snížená",J726,0)</f>
        <v>0</v>
      </c>
      <c r="BG726" s="228">
        <f>IF(N726="zákl. přenesená",J726,0)</f>
        <v>0</v>
      </c>
      <c r="BH726" s="228">
        <f>IF(N726="sníž. přenesená",J726,0)</f>
        <v>0</v>
      </c>
      <c r="BI726" s="228">
        <f>IF(N726="nulová",J726,0)</f>
        <v>0</v>
      </c>
      <c r="BJ726" s="20" t="s">
        <v>78</v>
      </c>
      <c r="BK726" s="228">
        <f>ROUND(I726*H726,2)</f>
        <v>0</v>
      </c>
      <c r="BL726" s="20" t="s">
        <v>189</v>
      </c>
      <c r="BM726" s="227" t="s">
        <v>1074</v>
      </c>
    </row>
    <row r="727" s="2" customFormat="1">
      <c r="A727" s="41"/>
      <c r="B727" s="42"/>
      <c r="C727" s="43"/>
      <c r="D727" s="229" t="s">
        <v>191</v>
      </c>
      <c r="E727" s="43"/>
      <c r="F727" s="230" t="s">
        <v>1075</v>
      </c>
      <c r="G727" s="43"/>
      <c r="H727" s="43"/>
      <c r="I727" s="231"/>
      <c r="J727" s="43"/>
      <c r="K727" s="43"/>
      <c r="L727" s="47"/>
      <c r="M727" s="232"/>
      <c r="N727" s="233"/>
      <c r="O727" s="87"/>
      <c r="P727" s="87"/>
      <c r="Q727" s="87"/>
      <c r="R727" s="87"/>
      <c r="S727" s="87"/>
      <c r="T727" s="88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T727" s="20" t="s">
        <v>191</v>
      </c>
      <c r="AU727" s="20" t="s">
        <v>80</v>
      </c>
    </row>
    <row r="728" s="14" customFormat="1">
      <c r="A728" s="14"/>
      <c r="B728" s="245"/>
      <c r="C728" s="246"/>
      <c r="D728" s="236" t="s">
        <v>193</v>
      </c>
      <c r="E728" s="247" t="s">
        <v>19</v>
      </c>
      <c r="F728" s="248" t="s">
        <v>1076</v>
      </c>
      <c r="G728" s="246"/>
      <c r="H728" s="249">
        <v>11.800000000000001</v>
      </c>
      <c r="I728" s="250"/>
      <c r="J728" s="246"/>
      <c r="K728" s="246"/>
      <c r="L728" s="251"/>
      <c r="M728" s="252"/>
      <c r="N728" s="253"/>
      <c r="O728" s="253"/>
      <c r="P728" s="253"/>
      <c r="Q728" s="253"/>
      <c r="R728" s="253"/>
      <c r="S728" s="253"/>
      <c r="T728" s="25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5" t="s">
        <v>193</v>
      </c>
      <c r="AU728" s="255" t="s">
        <v>80</v>
      </c>
      <c r="AV728" s="14" t="s">
        <v>80</v>
      </c>
      <c r="AW728" s="14" t="s">
        <v>195</v>
      </c>
      <c r="AX728" s="14" t="s">
        <v>71</v>
      </c>
      <c r="AY728" s="255" t="s">
        <v>182</v>
      </c>
    </row>
    <row r="729" s="2" customFormat="1" ht="44.25" customHeight="1">
      <c r="A729" s="41"/>
      <c r="B729" s="42"/>
      <c r="C729" s="216" t="s">
        <v>1077</v>
      </c>
      <c r="D729" s="216" t="s">
        <v>184</v>
      </c>
      <c r="E729" s="217" t="s">
        <v>1078</v>
      </c>
      <c r="F729" s="218" t="s">
        <v>1079</v>
      </c>
      <c r="G729" s="219" t="s">
        <v>304</v>
      </c>
      <c r="H729" s="220">
        <v>17.895</v>
      </c>
      <c r="I729" s="221"/>
      <c r="J729" s="222">
        <f>ROUND(I729*H729,2)</f>
        <v>0</v>
      </c>
      <c r="K729" s="218" t="s">
        <v>188</v>
      </c>
      <c r="L729" s="47"/>
      <c r="M729" s="223" t="s">
        <v>19</v>
      </c>
      <c r="N729" s="224" t="s">
        <v>42</v>
      </c>
      <c r="O729" s="87"/>
      <c r="P729" s="225">
        <f>O729*H729</f>
        <v>0</v>
      </c>
      <c r="Q729" s="225">
        <v>0.11046</v>
      </c>
      <c r="R729" s="225">
        <f>Q729*H729</f>
        <v>1.9766817000000001</v>
      </c>
      <c r="S729" s="225">
        <v>0</v>
      </c>
      <c r="T729" s="226">
        <f>S729*H729</f>
        <v>0</v>
      </c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R729" s="227" t="s">
        <v>189</v>
      </c>
      <c r="AT729" s="227" t="s">
        <v>184</v>
      </c>
      <c r="AU729" s="227" t="s">
        <v>80</v>
      </c>
      <c r="AY729" s="20" t="s">
        <v>182</v>
      </c>
      <c r="BE729" s="228">
        <f>IF(N729="základní",J729,0)</f>
        <v>0</v>
      </c>
      <c r="BF729" s="228">
        <f>IF(N729="snížená",J729,0)</f>
        <v>0</v>
      </c>
      <c r="BG729" s="228">
        <f>IF(N729="zákl. přenesená",J729,0)</f>
        <v>0</v>
      </c>
      <c r="BH729" s="228">
        <f>IF(N729="sníž. přenesená",J729,0)</f>
        <v>0</v>
      </c>
      <c r="BI729" s="228">
        <f>IF(N729="nulová",J729,0)</f>
        <v>0</v>
      </c>
      <c r="BJ729" s="20" t="s">
        <v>78</v>
      </c>
      <c r="BK729" s="228">
        <f>ROUND(I729*H729,2)</f>
        <v>0</v>
      </c>
      <c r="BL729" s="20" t="s">
        <v>189</v>
      </c>
      <c r="BM729" s="227" t="s">
        <v>1080</v>
      </c>
    </row>
    <row r="730" s="2" customFormat="1">
      <c r="A730" s="41"/>
      <c r="B730" s="42"/>
      <c r="C730" s="43"/>
      <c r="D730" s="229" t="s">
        <v>191</v>
      </c>
      <c r="E730" s="43"/>
      <c r="F730" s="230" t="s">
        <v>1081</v>
      </c>
      <c r="G730" s="43"/>
      <c r="H730" s="43"/>
      <c r="I730" s="231"/>
      <c r="J730" s="43"/>
      <c r="K730" s="43"/>
      <c r="L730" s="47"/>
      <c r="M730" s="232"/>
      <c r="N730" s="233"/>
      <c r="O730" s="87"/>
      <c r="P730" s="87"/>
      <c r="Q730" s="87"/>
      <c r="R730" s="87"/>
      <c r="S730" s="87"/>
      <c r="T730" s="88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T730" s="20" t="s">
        <v>191</v>
      </c>
      <c r="AU730" s="20" t="s">
        <v>80</v>
      </c>
    </row>
    <row r="731" s="14" customFormat="1">
      <c r="A731" s="14"/>
      <c r="B731" s="245"/>
      <c r="C731" s="246"/>
      <c r="D731" s="236" t="s">
        <v>193</v>
      </c>
      <c r="E731" s="247" t="s">
        <v>19</v>
      </c>
      <c r="F731" s="248" t="s">
        <v>1082</v>
      </c>
      <c r="G731" s="246"/>
      <c r="H731" s="249">
        <v>6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5" t="s">
        <v>193</v>
      </c>
      <c r="AU731" s="255" t="s">
        <v>80</v>
      </c>
      <c r="AV731" s="14" t="s">
        <v>80</v>
      </c>
      <c r="AW731" s="14" t="s">
        <v>195</v>
      </c>
      <c r="AX731" s="14" t="s">
        <v>71</v>
      </c>
      <c r="AY731" s="255" t="s">
        <v>182</v>
      </c>
    </row>
    <row r="732" s="14" customFormat="1">
      <c r="A732" s="14"/>
      <c r="B732" s="245"/>
      <c r="C732" s="246"/>
      <c r="D732" s="236" t="s">
        <v>193</v>
      </c>
      <c r="E732" s="247" t="s">
        <v>19</v>
      </c>
      <c r="F732" s="248" t="s">
        <v>1083</v>
      </c>
      <c r="G732" s="246"/>
      <c r="H732" s="249">
        <v>3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193</v>
      </c>
      <c r="AU732" s="255" t="s">
        <v>80</v>
      </c>
      <c r="AV732" s="14" t="s">
        <v>80</v>
      </c>
      <c r="AW732" s="14" t="s">
        <v>195</v>
      </c>
      <c r="AX732" s="14" t="s">
        <v>71</v>
      </c>
      <c r="AY732" s="255" t="s">
        <v>182</v>
      </c>
    </row>
    <row r="733" s="14" customFormat="1">
      <c r="A733" s="14"/>
      <c r="B733" s="245"/>
      <c r="C733" s="246"/>
      <c r="D733" s="236" t="s">
        <v>193</v>
      </c>
      <c r="E733" s="247" t="s">
        <v>19</v>
      </c>
      <c r="F733" s="248" t="s">
        <v>1084</v>
      </c>
      <c r="G733" s="246"/>
      <c r="H733" s="249">
        <v>5.4949999999999992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193</v>
      </c>
      <c r="AU733" s="255" t="s">
        <v>80</v>
      </c>
      <c r="AV733" s="14" t="s">
        <v>80</v>
      </c>
      <c r="AW733" s="14" t="s">
        <v>195</v>
      </c>
      <c r="AX733" s="14" t="s">
        <v>71</v>
      </c>
      <c r="AY733" s="255" t="s">
        <v>182</v>
      </c>
    </row>
    <row r="734" s="14" customFormat="1">
      <c r="A734" s="14"/>
      <c r="B734" s="245"/>
      <c r="C734" s="246"/>
      <c r="D734" s="236" t="s">
        <v>193</v>
      </c>
      <c r="E734" s="247" t="s">
        <v>19</v>
      </c>
      <c r="F734" s="248" t="s">
        <v>1085</v>
      </c>
      <c r="G734" s="246"/>
      <c r="H734" s="249">
        <v>3.3999999999999999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193</v>
      </c>
      <c r="AU734" s="255" t="s">
        <v>80</v>
      </c>
      <c r="AV734" s="14" t="s">
        <v>80</v>
      </c>
      <c r="AW734" s="14" t="s">
        <v>195</v>
      </c>
      <c r="AX734" s="14" t="s">
        <v>71</v>
      </c>
      <c r="AY734" s="255" t="s">
        <v>182</v>
      </c>
    </row>
    <row r="735" s="2" customFormat="1" ht="33" customHeight="1">
      <c r="A735" s="41"/>
      <c r="B735" s="42"/>
      <c r="C735" s="216" t="s">
        <v>1086</v>
      </c>
      <c r="D735" s="216" t="s">
        <v>184</v>
      </c>
      <c r="E735" s="217" t="s">
        <v>1087</v>
      </c>
      <c r="F735" s="218" t="s">
        <v>1088</v>
      </c>
      <c r="G735" s="219" t="s">
        <v>283</v>
      </c>
      <c r="H735" s="220">
        <v>7.3680000000000003</v>
      </c>
      <c r="I735" s="221"/>
      <c r="J735" s="222">
        <f>ROUND(I735*H735,2)</f>
        <v>0</v>
      </c>
      <c r="K735" s="218" t="s">
        <v>188</v>
      </c>
      <c r="L735" s="47"/>
      <c r="M735" s="223" t="s">
        <v>19</v>
      </c>
      <c r="N735" s="224" t="s">
        <v>42</v>
      </c>
      <c r="O735" s="87"/>
      <c r="P735" s="225">
        <f>O735*H735</f>
        <v>0</v>
      </c>
      <c r="Q735" s="225">
        <v>0.00792</v>
      </c>
      <c r="R735" s="225">
        <f>Q735*H735</f>
        <v>0.05835456</v>
      </c>
      <c r="S735" s="225">
        <v>0</v>
      </c>
      <c r="T735" s="226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227" t="s">
        <v>189</v>
      </c>
      <c r="AT735" s="227" t="s">
        <v>184</v>
      </c>
      <c r="AU735" s="227" t="s">
        <v>80</v>
      </c>
      <c r="AY735" s="20" t="s">
        <v>182</v>
      </c>
      <c r="BE735" s="228">
        <f>IF(N735="základní",J735,0)</f>
        <v>0</v>
      </c>
      <c r="BF735" s="228">
        <f>IF(N735="snížená",J735,0)</f>
        <v>0</v>
      </c>
      <c r="BG735" s="228">
        <f>IF(N735="zákl. přenesená",J735,0)</f>
        <v>0</v>
      </c>
      <c r="BH735" s="228">
        <f>IF(N735="sníž. přenesená",J735,0)</f>
        <v>0</v>
      </c>
      <c r="BI735" s="228">
        <f>IF(N735="nulová",J735,0)</f>
        <v>0</v>
      </c>
      <c r="BJ735" s="20" t="s">
        <v>78</v>
      </c>
      <c r="BK735" s="228">
        <f>ROUND(I735*H735,2)</f>
        <v>0</v>
      </c>
      <c r="BL735" s="20" t="s">
        <v>189</v>
      </c>
      <c r="BM735" s="227" t="s">
        <v>1089</v>
      </c>
    </row>
    <row r="736" s="2" customFormat="1">
      <c r="A736" s="41"/>
      <c r="B736" s="42"/>
      <c r="C736" s="43"/>
      <c r="D736" s="229" t="s">
        <v>191</v>
      </c>
      <c r="E736" s="43"/>
      <c r="F736" s="230" t="s">
        <v>1090</v>
      </c>
      <c r="G736" s="43"/>
      <c r="H736" s="43"/>
      <c r="I736" s="231"/>
      <c r="J736" s="43"/>
      <c r="K736" s="43"/>
      <c r="L736" s="47"/>
      <c r="M736" s="232"/>
      <c r="N736" s="233"/>
      <c r="O736" s="87"/>
      <c r="P736" s="87"/>
      <c r="Q736" s="87"/>
      <c r="R736" s="87"/>
      <c r="S736" s="87"/>
      <c r="T736" s="88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T736" s="20" t="s">
        <v>191</v>
      </c>
      <c r="AU736" s="20" t="s">
        <v>80</v>
      </c>
    </row>
    <row r="737" s="14" customFormat="1">
      <c r="A737" s="14"/>
      <c r="B737" s="245"/>
      <c r="C737" s="246"/>
      <c r="D737" s="236" t="s">
        <v>193</v>
      </c>
      <c r="E737" s="247" t="s">
        <v>19</v>
      </c>
      <c r="F737" s="248" t="s">
        <v>1091</v>
      </c>
      <c r="G737" s="246"/>
      <c r="H737" s="249">
        <v>1.1520000000000001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193</v>
      </c>
      <c r="AU737" s="255" t="s">
        <v>80</v>
      </c>
      <c r="AV737" s="14" t="s">
        <v>80</v>
      </c>
      <c r="AW737" s="14" t="s">
        <v>195</v>
      </c>
      <c r="AX737" s="14" t="s">
        <v>71</v>
      </c>
      <c r="AY737" s="255" t="s">
        <v>182</v>
      </c>
    </row>
    <row r="738" s="14" customFormat="1">
      <c r="A738" s="14"/>
      <c r="B738" s="245"/>
      <c r="C738" s="246"/>
      <c r="D738" s="236" t="s">
        <v>193</v>
      </c>
      <c r="E738" s="247" t="s">
        <v>19</v>
      </c>
      <c r="F738" s="248" t="s">
        <v>1092</v>
      </c>
      <c r="G738" s="246"/>
      <c r="H738" s="249">
        <v>0.54000000000000004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193</v>
      </c>
      <c r="AU738" s="255" t="s">
        <v>80</v>
      </c>
      <c r="AV738" s="14" t="s">
        <v>80</v>
      </c>
      <c r="AW738" s="14" t="s">
        <v>195</v>
      </c>
      <c r="AX738" s="14" t="s">
        <v>71</v>
      </c>
      <c r="AY738" s="255" t="s">
        <v>182</v>
      </c>
    </row>
    <row r="739" s="14" customFormat="1">
      <c r="A739" s="14"/>
      <c r="B739" s="245"/>
      <c r="C739" s="246"/>
      <c r="D739" s="236" t="s">
        <v>193</v>
      </c>
      <c r="E739" s="247" t="s">
        <v>19</v>
      </c>
      <c r="F739" s="248" t="s">
        <v>1093</v>
      </c>
      <c r="G739" s="246"/>
      <c r="H739" s="249">
        <v>1.044225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193</v>
      </c>
      <c r="AU739" s="255" t="s">
        <v>80</v>
      </c>
      <c r="AV739" s="14" t="s">
        <v>80</v>
      </c>
      <c r="AW739" s="14" t="s">
        <v>195</v>
      </c>
      <c r="AX739" s="14" t="s">
        <v>71</v>
      </c>
      <c r="AY739" s="255" t="s">
        <v>182</v>
      </c>
    </row>
    <row r="740" s="14" customFormat="1">
      <c r="A740" s="14"/>
      <c r="B740" s="245"/>
      <c r="C740" s="246"/>
      <c r="D740" s="236" t="s">
        <v>193</v>
      </c>
      <c r="E740" s="247" t="s">
        <v>19</v>
      </c>
      <c r="F740" s="248" t="s">
        <v>1094</v>
      </c>
      <c r="G740" s="246"/>
      <c r="H740" s="249">
        <v>4.0365000000000002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193</v>
      </c>
      <c r="AU740" s="255" t="s">
        <v>80</v>
      </c>
      <c r="AV740" s="14" t="s">
        <v>80</v>
      </c>
      <c r="AW740" s="14" t="s">
        <v>195</v>
      </c>
      <c r="AX740" s="14" t="s">
        <v>71</v>
      </c>
      <c r="AY740" s="255" t="s">
        <v>182</v>
      </c>
    </row>
    <row r="741" s="14" customFormat="1">
      <c r="A741" s="14"/>
      <c r="B741" s="245"/>
      <c r="C741" s="246"/>
      <c r="D741" s="236" t="s">
        <v>193</v>
      </c>
      <c r="E741" s="247" t="s">
        <v>19</v>
      </c>
      <c r="F741" s="248" t="s">
        <v>1095</v>
      </c>
      <c r="G741" s="246"/>
      <c r="H741" s="249">
        <v>0.59499999999999997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5" t="s">
        <v>193</v>
      </c>
      <c r="AU741" s="255" t="s">
        <v>80</v>
      </c>
      <c r="AV741" s="14" t="s">
        <v>80</v>
      </c>
      <c r="AW741" s="14" t="s">
        <v>195</v>
      </c>
      <c r="AX741" s="14" t="s">
        <v>71</v>
      </c>
      <c r="AY741" s="255" t="s">
        <v>182</v>
      </c>
    </row>
    <row r="742" s="2" customFormat="1" ht="33" customHeight="1">
      <c r="A742" s="41"/>
      <c r="B742" s="42"/>
      <c r="C742" s="216" t="s">
        <v>1096</v>
      </c>
      <c r="D742" s="216" t="s">
        <v>184</v>
      </c>
      <c r="E742" s="217" t="s">
        <v>1097</v>
      </c>
      <c r="F742" s="218" t="s">
        <v>1098</v>
      </c>
      <c r="G742" s="219" t="s">
        <v>283</v>
      </c>
      <c r="H742" s="220">
        <v>7.3680000000000003</v>
      </c>
      <c r="I742" s="221"/>
      <c r="J742" s="222">
        <f>ROUND(I742*H742,2)</f>
        <v>0</v>
      </c>
      <c r="K742" s="218" t="s">
        <v>188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189</v>
      </c>
      <c r="AT742" s="227" t="s">
        <v>184</v>
      </c>
      <c r="AU742" s="227" t="s">
        <v>80</v>
      </c>
      <c r="AY742" s="20" t="s">
        <v>182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189</v>
      </c>
      <c r="BM742" s="227" t="s">
        <v>1099</v>
      </c>
    </row>
    <row r="743" s="2" customFormat="1">
      <c r="A743" s="41"/>
      <c r="B743" s="42"/>
      <c r="C743" s="43"/>
      <c r="D743" s="229" t="s">
        <v>191</v>
      </c>
      <c r="E743" s="43"/>
      <c r="F743" s="230" t="s">
        <v>1100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191</v>
      </c>
      <c r="AU743" s="20" t="s">
        <v>80</v>
      </c>
    </row>
    <row r="744" s="2" customFormat="1" ht="49.05" customHeight="1">
      <c r="A744" s="41"/>
      <c r="B744" s="42"/>
      <c r="C744" s="216" t="s">
        <v>1101</v>
      </c>
      <c r="D744" s="216" t="s">
        <v>184</v>
      </c>
      <c r="E744" s="217" t="s">
        <v>1102</v>
      </c>
      <c r="F744" s="218" t="s">
        <v>1103</v>
      </c>
      <c r="G744" s="219" t="s">
        <v>187</v>
      </c>
      <c r="H744" s="220">
        <v>1.6319999999999999</v>
      </c>
      <c r="I744" s="221"/>
      <c r="J744" s="222">
        <f>ROUND(I744*H744,2)</f>
        <v>0</v>
      </c>
      <c r="K744" s="218" t="s">
        <v>188</v>
      </c>
      <c r="L744" s="47"/>
      <c r="M744" s="223" t="s">
        <v>19</v>
      </c>
      <c r="N744" s="224" t="s">
        <v>42</v>
      </c>
      <c r="O744" s="87"/>
      <c r="P744" s="225">
        <f>O744*H744</f>
        <v>0</v>
      </c>
      <c r="Q744" s="225">
        <v>1.9138999999999999</v>
      </c>
      <c r="R744" s="225">
        <f>Q744*H744</f>
        <v>3.1234847999999995</v>
      </c>
      <c r="S744" s="225">
        <v>0</v>
      </c>
      <c r="T744" s="226">
        <f>S744*H744</f>
        <v>0</v>
      </c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R744" s="227" t="s">
        <v>189</v>
      </c>
      <c r="AT744" s="227" t="s">
        <v>184</v>
      </c>
      <c r="AU744" s="227" t="s">
        <v>80</v>
      </c>
      <c r="AY744" s="20" t="s">
        <v>182</v>
      </c>
      <c r="BE744" s="228">
        <f>IF(N744="základní",J744,0)</f>
        <v>0</v>
      </c>
      <c r="BF744" s="228">
        <f>IF(N744="snížená",J744,0)</f>
        <v>0</v>
      </c>
      <c r="BG744" s="228">
        <f>IF(N744="zákl. přenesená",J744,0)</f>
        <v>0</v>
      </c>
      <c r="BH744" s="228">
        <f>IF(N744="sníž. přenesená",J744,0)</f>
        <v>0</v>
      </c>
      <c r="BI744" s="228">
        <f>IF(N744="nulová",J744,0)</f>
        <v>0</v>
      </c>
      <c r="BJ744" s="20" t="s">
        <v>78</v>
      </c>
      <c r="BK744" s="228">
        <f>ROUND(I744*H744,2)</f>
        <v>0</v>
      </c>
      <c r="BL744" s="20" t="s">
        <v>189</v>
      </c>
      <c r="BM744" s="227" t="s">
        <v>1104</v>
      </c>
    </row>
    <row r="745" s="2" customFormat="1">
      <c r="A745" s="41"/>
      <c r="B745" s="42"/>
      <c r="C745" s="43"/>
      <c r="D745" s="229" t="s">
        <v>191</v>
      </c>
      <c r="E745" s="43"/>
      <c r="F745" s="230" t="s">
        <v>1105</v>
      </c>
      <c r="G745" s="43"/>
      <c r="H745" s="43"/>
      <c r="I745" s="231"/>
      <c r="J745" s="43"/>
      <c r="K745" s="43"/>
      <c r="L745" s="47"/>
      <c r="M745" s="232"/>
      <c r="N745" s="233"/>
      <c r="O745" s="87"/>
      <c r="P745" s="87"/>
      <c r="Q745" s="87"/>
      <c r="R745" s="87"/>
      <c r="S745" s="87"/>
      <c r="T745" s="88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T745" s="20" t="s">
        <v>191</v>
      </c>
      <c r="AU745" s="20" t="s">
        <v>80</v>
      </c>
    </row>
    <row r="746" s="14" customFormat="1">
      <c r="A746" s="14"/>
      <c r="B746" s="245"/>
      <c r="C746" s="246"/>
      <c r="D746" s="236" t="s">
        <v>193</v>
      </c>
      <c r="E746" s="247" t="s">
        <v>19</v>
      </c>
      <c r="F746" s="248" t="s">
        <v>1106</v>
      </c>
      <c r="G746" s="246"/>
      <c r="H746" s="249">
        <v>1.6319999999999999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193</v>
      </c>
      <c r="AU746" s="255" t="s">
        <v>80</v>
      </c>
      <c r="AV746" s="14" t="s">
        <v>80</v>
      </c>
      <c r="AW746" s="14" t="s">
        <v>195</v>
      </c>
      <c r="AX746" s="14" t="s">
        <v>71</v>
      </c>
      <c r="AY746" s="255" t="s">
        <v>182</v>
      </c>
    </row>
    <row r="747" s="12" customFormat="1" ht="22.8" customHeight="1">
      <c r="A747" s="12"/>
      <c r="B747" s="200"/>
      <c r="C747" s="201"/>
      <c r="D747" s="202" t="s">
        <v>70</v>
      </c>
      <c r="E747" s="214" t="s">
        <v>232</v>
      </c>
      <c r="F747" s="214" t="s">
        <v>1107</v>
      </c>
      <c r="G747" s="201"/>
      <c r="H747" s="201"/>
      <c r="I747" s="204"/>
      <c r="J747" s="215">
        <f>BK747</f>
        <v>0</v>
      </c>
      <c r="K747" s="201"/>
      <c r="L747" s="206"/>
      <c r="M747" s="207"/>
      <c r="N747" s="208"/>
      <c r="O747" s="208"/>
      <c r="P747" s="209">
        <f>SUM(P748:P761)</f>
        <v>0</v>
      </c>
      <c r="Q747" s="208"/>
      <c r="R747" s="209">
        <f>SUM(R748:R761)</f>
        <v>4.4407462400000002</v>
      </c>
      <c r="S747" s="208"/>
      <c r="T747" s="210">
        <f>SUM(T748:T761)</f>
        <v>0</v>
      </c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R747" s="211" t="s">
        <v>78</v>
      </c>
      <c r="AT747" s="212" t="s">
        <v>70</v>
      </c>
      <c r="AU747" s="212" t="s">
        <v>78</v>
      </c>
      <c r="AY747" s="211" t="s">
        <v>182</v>
      </c>
      <c r="BK747" s="213">
        <f>SUM(BK748:BK761)</f>
        <v>0</v>
      </c>
    </row>
    <row r="748" s="2" customFormat="1" ht="33" customHeight="1">
      <c r="A748" s="41"/>
      <c r="B748" s="42"/>
      <c r="C748" s="216" t="s">
        <v>1108</v>
      </c>
      <c r="D748" s="216" t="s">
        <v>184</v>
      </c>
      <c r="E748" s="217" t="s">
        <v>1109</v>
      </c>
      <c r="F748" s="218" t="s">
        <v>1110</v>
      </c>
      <c r="G748" s="219" t="s">
        <v>283</v>
      </c>
      <c r="H748" s="220">
        <v>11.147</v>
      </c>
      <c r="I748" s="221"/>
      <c r="J748" s="222">
        <f>ROUND(I748*H748,2)</f>
        <v>0</v>
      </c>
      <c r="K748" s="218" t="s">
        <v>188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189</v>
      </c>
      <c r="AT748" s="227" t="s">
        <v>184</v>
      </c>
      <c r="AU748" s="227" t="s">
        <v>80</v>
      </c>
      <c r="AY748" s="20" t="s">
        <v>182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78</v>
      </c>
      <c r="BK748" s="228">
        <f>ROUND(I748*H748,2)</f>
        <v>0</v>
      </c>
      <c r="BL748" s="20" t="s">
        <v>189</v>
      </c>
      <c r="BM748" s="227" t="s">
        <v>1111</v>
      </c>
    </row>
    <row r="749" s="2" customFormat="1">
      <c r="A749" s="41"/>
      <c r="B749" s="42"/>
      <c r="C749" s="43"/>
      <c r="D749" s="229" t="s">
        <v>191</v>
      </c>
      <c r="E749" s="43"/>
      <c r="F749" s="230" t="s">
        <v>1112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191</v>
      </c>
      <c r="AU749" s="20" t="s">
        <v>80</v>
      </c>
    </row>
    <row r="750" s="14" customFormat="1">
      <c r="A750" s="14"/>
      <c r="B750" s="245"/>
      <c r="C750" s="246"/>
      <c r="D750" s="236" t="s">
        <v>193</v>
      </c>
      <c r="E750" s="247" t="s">
        <v>19</v>
      </c>
      <c r="F750" s="248" t="s">
        <v>287</v>
      </c>
      <c r="G750" s="246"/>
      <c r="H750" s="249">
        <v>11.147400000000001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5" t="s">
        <v>193</v>
      </c>
      <c r="AU750" s="255" t="s">
        <v>80</v>
      </c>
      <c r="AV750" s="14" t="s">
        <v>80</v>
      </c>
      <c r="AW750" s="14" t="s">
        <v>195</v>
      </c>
      <c r="AX750" s="14" t="s">
        <v>71</v>
      </c>
      <c r="AY750" s="255" t="s">
        <v>182</v>
      </c>
    </row>
    <row r="751" s="2" customFormat="1" ht="55.5" customHeight="1">
      <c r="A751" s="41"/>
      <c r="B751" s="42"/>
      <c r="C751" s="216" t="s">
        <v>1113</v>
      </c>
      <c r="D751" s="216" t="s">
        <v>184</v>
      </c>
      <c r="E751" s="217" t="s">
        <v>1114</v>
      </c>
      <c r="F751" s="218" t="s">
        <v>1115</v>
      </c>
      <c r="G751" s="219" t="s">
        <v>283</v>
      </c>
      <c r="H751" s="220">
        <v>11.147</v>
      </c>
      <c r="I751" s="221"/>
      <c r="J751" s="222">
        <f>ROUND(I751*H751,2)</f>
        <v>0</v>
      </c>
      <c r="K751" s="218" t="s">
        <v>188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0.1002</v>
      </c>
      <c r="R751" s="225">
        <f>Q751*H751</f>
        <v>1.1169294000000001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189</v>
      </c>
      <c r="AT751" s="227" t="s">
        <v>184</v>
      </c>
      <c r="AU751" s="227" t="s">
        <v>80</v>
      </c>
      <c r="AY751" s="20" t="s">
        <v>182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189</v>
      </c>
      <c r="BM751" s="227" t="s">
        <v>1116</v>
      </c>
    </row>
    <row r="752" s="2" customFormat="1">
      <c r="A752" s="41"/>
      <c r="B752" s="42"/>
      <c r="C752" s="43"/>
      <c r="D752" s="229" t="s">
        <v>191</v>
      </c>
      <c r="E752" s="43"/>
      <c r="F752" s="230" t="s">
        <v>1117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191</v>
      </c>
      <c r="AU752" s="20" t="s">
        <v>80</v>
      </c>
    </row>
    <row r="753" s="14" customFormat="1">
      <c r="A753" s="14"/>
      <c r="B753" s="245"/>
      <c r="C753" s="246"/>
      <c r="D753" s="236" t="s">
        <v>193</v>
      </c>
      <c r="E753" s="247" t="s">
        <v>19</v>
      </c>
      <c r="F753" s="248" t="s">
        <v>1118</v>
      </c>
      <c r="G753" s="246"/>
      <c r="H753" s="249">
        <v>11.147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5" t="s">
        <v>193</v>
      </c>
      <c r="AU753" s="255" t="s">
        <v>80</v>
      </c>
      <c r="AV753" s="14" t="s">
        <v>80</v>
      </c>
      <c r="AW753" s="14" t="s">
        <v>195</v>
      </c>
      <c r="AX753" s="14" t="s">
        <v>71</v>
      </c>
      <c r="AY753" s="255" t="s">
        <v>182</v>
      </c>
    </row>
    <row r="754" s="2" customFormat="1" ht="16.5" customHeight="1">
      <c r="A754" s="41"/>
      <c r="B754" s="42"/>
      <c r="C754" s="278" t="s">
        <v>1119</v>
      </c>
      <c r="D754" s="278" t="s">
        <v>296</v>
      </c>
      <c r="E754" s="279" t="s">
        <v>1120</v>
      </c>
      <c r="F754" s="280" t="s">
        <v>1121</v>
      </c>
      <c r="G754" s="281" t="s">
        <v>256</v>
      </c>
      <c r="H754" s="282">
        <v>2.7250000000000001</v>
      </c>
      <c r="I754" s="283"/>
      <c r="J754" s="284">
        <f>ROUND(I754*H754,2)</f>
        <v>0</v>
      </c>
      <c r="K754" s="280" t="s">
        <v>19</v>
      </c>
      <c r="L754" s="285"/>
      <c r="M754" s="286" t="s">
        <v>19</v>
      </c>
      <c r="N754" s="287" t="s">
        <v>42</v>
      </c>
      <c r="O754" s="87"/>
      <c r="P754" s="225">
        <f>O754*H754</f>
        <v>0</v>
      </c>
      <c r="Q754" s="225">
        <v>1</v>
      </c>
      <c r="R754" s="225">
        <f>Q754*H754</f>
        <v>2.7250000000000001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253</v>
      </c>
      <c r="AT754" s="227" t="s">
        <v>296</v>
      </c>
      <c r="AU754" s="227" t="s">
        <v>80</v>
      </c>
      <c r="AY754" s="20" t="s">
        <v>182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78</v>
      </c>
      <c r="BK754" s="228">
        <f>ROUND(I754*H754,2)</f>
        <v>0</v>
      </c>
      <c r="BL754" s="20" t="s">
        <v>189</v>
      </c>
      <c r="BM754" s="227" t="s">
        <v>1122</v>
      </c>
    </row>
    <row r="755" s="2" customFormat="1">
      <c r="A755" s="41"/>
      <c r="B755" s="42"/>
      <c r="C755" s="43"/>
      <c r="D755" s="236" t="s">
        <v>1123</v>
      </c>
      <c r="E755" s="43"/>
      <c r="F755" s="288" t="s">
        <v>1124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1123</v>
      </c>
      <c r="AU755" s="20" t="s">
        <v>80</v>
      </c>
    </row>
    <row r="756" s="14" customFormat="1">
      <c r="A756" s="14"/>
      <c r="B756" s="245"/>
      <c r="C756" s="246"/>
      <c r="D756" s="236" t="s">
        <v>193</v>
      </c>
      <c r="E756" s="247" t="s">
        <v>19</v>
      </c>
      <c r="F756" s="248" t="s">
        <v>1125</v>
      </c>
      <c r="G756" s="246"/>
      <c r="H756" s="249">
        <v>2.4771111111111099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193</v>
      </c>
      <c r="AU756" s="255" t="s">
        <v>80</v>
      </c>
      <c r="AV756" s="14" t="s">
        <v>80</v>
      </c>
      <c r="AW756" s="14" t="s">
        <v>195</v>
      </c>
      <c r="AX756" s="14" t="s">
        <v>71</v>
      </c>
      <c r="AY756" s="255" t="s">
        <v>182</v>
      </c>
    </row>
    <row r="757" s="14" customFormat="1">
      <c r="A757" s="14"/>
      <c r="B757" s="245"/>
      <c r="C757" s="246"/>
      <c r="D757" s="236" t="s">
        <v>193</v>
      </c>
      <c r="E757" s="246"/>
      <c r="F757" s="248" t="s">
        <v>1126</v>
      </c>
      <c r="G757" s="246"/>
      <c r="H757" s="249">
        <v>2.7250000000000001</v>
      </c>
      <c r="I757" s="250"/>
      <c r="J757" s="246"/>
      <c r="K757" s="246"/>
      <c r="L757" s="251"/>
      <c r="M757" s="252"/>
      <c r="N757" s="253"/>
      <c r="O757" s="253"/>
      <c r="P757" s="253"/>
      <c r="Q757" s="253"/>
      <c r="R757" s="253"/>
      <c r="S757" s="253"/>
      <c r="T757" s="25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5" t="s">
        <v>193</v>
      </c>
      <c r="AU757" s="255" t="s">
        <v>80</v>
      </c>
      <c r="AV757" s="14" t="s">
        <v>80</v>
      </c>
      <c r="AW757" s="14" t="s">
        <v>4</v>
      </c>
      <c r="AX757" s="14" t="s">
        <v>78</v>
      </c>
      <c r="AY757" s="255" t="s">
        <v>182</v>
      </c>
    </row>
    <row r="758" s="2" customFormat="1" ht="37.8" customHeight="1">
      <c r="A758" s="41"/>
      <c r="B758" s="42"/>
      <c r="C758" s="216" t="s">
        <v>1127</v>
      </c>
      <c r="D758" s="216" t="s">
        <v>184</v>
      </c>
      <c r="E758" s="217" t="s">
        <v>1128</v>
      </c>
      <c r="F758" s="218" t="s">
        <v>1129</v>
      </c>
      <c r="G758" s="219" t="s">
        <v>283</v>
      </c>
      <c r="H758" s="220">
        <v>11.147</v>
      </c>
      <c r="I758" s="221"/>
      <c r="J758" s="222">
        <f>ROUND(I758*H758,2)</f>
        <v>0</v>
      </c>
      <c r="K758" s="218" t="s">
        <v>188</v>
      </c>
      <c r="L758" s="47"/>
      <c r="M758" s="223" t="s">
        <v>19</v>
      </c>
      <c r="N758" s="224" t="s">
        <v>42</v>
      </c>
      <c r="O758" s="87"/>
      <c r="P758" s="225">
        <f>O758*H758</f>
        <v>0</v>
      </c>
      <c r="Q758" s="225">
        <v>0.053719999999999997</v>
      </c>
      <c r="R758" s="225">
        <f>Q758*H758</f>
        <v>0.59881684000000002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189</v>
      </c>
      <c r="AT758" s="227" t="s">
        <v>184</v>
      </c>
      <c r="AU758" s="227" t="s">
        <v>80</v>
      </c>
      <c r="AY758" s="20" t="s">
        <v>182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189</v>
      </c>
      <c r="BM758" s="227" t="s">
        <v>1130</v>
      </c>
    </row>
    <row r="759" s="2" customFormat="1">
      <c r="A759" s="41"/>
      <c r="B759" s="42"/>
      <c r="C759" s="43"/>
      <c r="D759" s="229" t="s">
        <v>191</v>
      </c>
      <c r="E759" s="43"/>
      <c r="F759" s="230" t="s">
        <v>1131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191</v>
      </c>
      <c r="AU759" s="20" t="s">
        <v>80</v>
      </c>
    </row>
    <row r="760" s="2" customFormat="1" ht="37.8" customHeight="1">
      <c r="A760" s="41"/>
      <c r="B760" s="42"/>
      <c r="C760" s="216" t="s">
        <v>1132</v>
      </c>
      <c r="D760" s="216" t="s">
        <v>184</v>
      </c>
      <c r="E760" s="217" t="s">
        <v>1133</v>
      </c>
      <c r="F760" s="218" t="s">
        <v>1134</v>
      </c>
      <c r="G760" s="219" t="s">
        <v>256</v>
      </c>
      <c r="H760" s="220">
        <v>4.4409999999999998</v>
      </c>
      <c r="I760" s="221"/>
      <c r="J760" s="222">
        <f>ROUND(I760*H760,2)</f>
        <v>0</v>
      </c>
      <c r="K760" s="218" t="s">
        <v>188</v>
      </c>
      <c r="L760" s="47"/>
      <c r="M760" s="223" t="s">
        <v>19</v>
      </c>
      <c r="N760" s="224" t="s">
        <v>42</v>
      </c>
      <c r="O760" s="87"/>
      <c r="P760" s="225">
        <f>O760*H760</f>
        <v>0</v>
      </c>
      <c r="Q760" s="225">
        <v>0</v>
      </c>
      <c r="R760" s="225">
        <f>Q760*H760</f>
        <v>0</v>
      </c>
      <c r="S760" s="225">
        <v>0</v>
      </c>
      <c r="T760" s="226">
        <f>S760*H760</f>
        <v>0</v>
      </c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R760" s="227" t="s">
        <v>189</v>
      </c>
      <c r="AT760" s="227" t="s">
        <v>184</v>
      </c>
      <c r="AU760" s="227" t="s">
        <v>80</v>
      </c>
      <c r="AY760" s="20" t="s">
        <v>182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20" t="s">
        <v>78</v>
      </c>
      <c r="BK760" s="228">
        <f>ROUND(I760*H760,2)</f>
        <v>0</v>
      </c>
      <c r="BL760" s="20" t="s">
        <v>189</v>
      </c>
      <c r="BM760" s="227" t="s">
        <v>1135</v>
      </c>
    </row>
    <row r="761" s="2" customFormat="1">
      <c r="A761" s="41"/>
      <c r="B761" s="42"/>
      <c r="C761" s="43"/>
      <c r="D761" s="229" t="s">
        <v>191</v>
      </c>
      <c r="E761" s="43"/>
      <c r="F761" s="230" t="s">
        <v>1136</v>
      </c>
      <c r="G761" s="43"/>
      <c r="H761" s="43"/>
      <c r="I761" s="231"/>
      <c r="J761" s="43"/>
      <c r="K761" s="43"/>
      <c r="L761" s="47"/>
      <c r="M761" s="232"/>
      <c r="N761" s="233"/>
      <c r="O761" s="87"/>
      <c r="P761" s="87"/>
      <c r="Q761" s="87"/>
      <c r="R761" s="87"/>
      <c r="S761" s="87"/>
      <c r="T761" s="88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T761" s="20" t="s">
        <v>191</v>
      </c>
      <c r="AU761" s="20" t="s">
        <v>80</v>
      </c>
    </row>
    <row r="762" s="12" customFormat="1" ht="22.8" customHeight="1">
      <c r="A762" s="12"/>
      <c r="B762" s="200"/>
      <c r="C762" s="201"/>
      <c r="D762" s="202" t="s">
        <v>70</v>
      </c>
      <c r="E762" s="214" t="s">
        <v>238</v>
      </c>
      <c r="F762" s="214" t="s">
        <v>1137</v>
      </c>
      <c r="G762" s="201"/>
      <c r="H762" s="201"/>
      <c r="I762" s="204"/>
      <c r="J762" s="215">
        <f>BK762</f>
        <v>0</v>
      </c>
      <c r="K762" s="201"/>
      <c r="L762" s="206"/>
      <c r="M762" s="207"/>
      <c r="N762" s="208"/>
      <c r="O762" s="208"/>
      <c r="P762" s="209">
        <f>SUM(P763:P1549)</f>
        <v>0</v>
      </c>
      <c r="Q762" s="208"/>
      <c r="R762" s="209">
        <f>SUM(R763:R1549)</f>
        <v>446.22596381500006</v>
      </c>
      <c r="S762" s="208"/>
      <c r="T762" s="210">
        <f>SUM(T763:T1549)</f>
        <v>23.268672760000001</v>
      </c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R762" s="211" t="s">
        <v>78</v>
      </c>
      <c r="AT762" s="212" t="s">
        <v>70</v>
      </c>
      <c r="AU762" s="212" t="s">
        <v>78</v>
      </c>
      <c r="AY762" s="211" t="s">
        <v>182</v>
      </c>
      <c r="BK762" s="213">
        <f>SUM(BK763:BK1549)</f>
        <v>0</v>
      </c>
    </row>
    <row r="763" s="2" customFormat="1" ht="21.75" customHeight="1">
      <c r="A763" s="41"/>
      <c r="B763" s="42"/>
      <c r="C763" s="216" t="s">
        <v>1138</v>
      </c>
      <c r="D763" s="216" t="s">
        <v>184</v>
      </c>
      <c r="E763" s="217" t="s">
        <v>1139</v>
      </c>
      <c r="F763" s="218" t="s">
        <v>1140</v>
      </c>
      <c r="G763" s="219" t="s">
        <v>283</v>
      </c>
      <c r="H763" s="220">
        <v>1.1299999999999999</v>
      </c>
      <c r="I763" s="221"/>
      <c r="J763" s="222">
        <f>ROUND(I763*H763,2)</f>
        <v>0</v>
      </c>
      <c r="K763" s="218" t="s">
        <v>188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0.056000000000000001</v>
      </c>
      <c r="R763" s="225">
        <f>Q763*H763</f>
        <v>0.063279999999999989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189</v>
      </c>
      <c r="AT763" s="227" t="s">
        <v>184</v>
      </c>
      <c r="AU763" s="227" t="s">
        <v>80</v>
      </c>
      <c r="AY763" s="20" t="s">
        <v>182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189</v>
      </c>
      <c r="BM763" s="227" t="s">
        <v>1141</v>
      </c>
    </row>
    <row r="764" s="2" customFormat="1">
      <c r="A764" s="41"/>
      <c r="B764" s="42"/>
      <c r="C764" s="43"/>
      <c r="D764" s="229" t="s">
        <v>191</v>
      </c>
      <c r="E764" s="43"/>
      <c r="F764" s="230" t="s">
        <v>1142</v>
      </c>
      <c r="G764" s="43"/>
      <c r="H764" s="43"/>
      <c r="I764" s="231"/>
      <c r="J764" s="43"/>
      <c r="K764" s="43"/>
      <c r="L764" s="47"/>
      <c r="M764" s="232"/>
      <c r="N764" s="233"/>
      <c r="O764" s="87"/>
      <c r="P764" s="87"/>
      <c r="Q764" s="87"/>
      <c r="R764" s="87"/>
      <c r="S764" s="87"/>
      <c r="T764" s="88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T764" s="20" t="s">
        <v>191</v>
      </c>
      <c r="AU764" s="20" t="s">
        <v>80</v>
      </c>
    </row>
    <row r="765" s="14" customFormat="1">
      <c r="A765" s="14"/>
      <c r="B765" s="245"/>
      <c r="C765" s="246"/>
      <c r="D765" s="236" t="s">
        <v>193</v>
      </c>
      <c r="E765" s="247" t="s">
        <v>19</v>
      </c>
      <c r="F765" s="248" t="s">
        <v>1143</v>
      </c>
      <c r="G765" s="246"/>
      <c r="H765" s="249">
        <v>1.1295</v>
      </c>
      <c r="I765" s="250"/>
      <c r="J765" s="246"/>
      <c r="K765" s="246"/>
      <c r="L765" s="251"/>
      <c r="M765" s="252"/>
      <c r="N765" s="253"/>
      <c r="O765" s="253"/>
      <c r="P765" s="253"/>
      <c r="Q765" s="253"/>
      <c r="R765" s="253"/>
      <c r="S765" s="253"/>
      <c r="T765" s="25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5" t="s">
        <v>193</v>
      </c>
      <c r="AU765" s="255" t="s">
        <v>80</v>
      </c>
      <c r="AV765" s="14" t="s">
        <v>80</v>
      </c>
      <c r="AW765" s="14" t="s">
        <v>195</v>
      </c>
      <c r="AX765" s="14" t="s">
        <v>71</v>
      </c>
      <c r="AY765" s="255" t="s">
        <v>182</v>
      </c>
    </row>
    <row r="766" s="2" customFormat="1" ht="37.8" customHeight="1">
      <c r="A766" s="41"/>
      <c r="B766" s="42"/>
      <c r="C766" s="216" t="s">
        <v>1144</v>
      </c>
      <c r="D766" s="216" t="s">
        <v>184</v>
      </c>
      <c r="E766" s="217" t="s">
        <v>1145</v>
      </c>
      <c r="F766" s="218" t="s">
        <v>1146</v>
      </c>
      <c r="G766" s="219" t="s">
        <v>283</v>
      </c>
      <c r="H766" s="220">
        <v>419.38299999999998</v>
      </c>
      <c r="I766" s="221"/>
      <c r="J766" s="222">
        <f>ROUND(I766*H766,2)</f>
        <v>0</v>
      </c>
      <c r="K766" s="218" t="s">
        <v>188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0.0040000000000000001</v>
      </c>
      <c r="R766" s="225">
        <f>Q766*H766</f>
        <v>1.677532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189</v>
      </c>
      <c r="AT766" s="227" t="s">
        <v>184</v>
      </c>
      <c r="AU766" s="227" t="s">
        <v>80</v>
      </c>
      <c r="AY766" s="20" t="s">
        <v>182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189</v>
      </c>
      <c r="BM766" s="227" t="s">
        <v>1147</v>
      </c>
    </row>
    <row r="767" s="2" customFormat="1">
      <c r="A767" s="41"/>
      <c r="B767" s="42"/>
      <c r="C767" s="43"/>
      <c r="D767" s="229" t="s">
        <v>191</v>
      </c>
      <c r="E767" s="43"/>
      <c r="F767" s="230" t="s">
        <v>1148</v>
      </c>
      <c r="G767" s="43"/>
      <c r="H767" s="43"/>
      <c r="I767" s="231"/>
      <c r="J767" s="43"/>
      <c r="K767" s="43"/>
      <c r="L767" s="47"/>
      <c r="M767" s="232"/>
      <c r="N767" s="233"/>
      <c r="O767" s="87"/>
      <c r="P767" s="87"/>
      <c r="Q767" s="87"/>
      <c r="R767" s="87"/>
      <c r="S767" s="87"/>
      <c r="T767" s="88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0" t="s">
        <v>191</v>
      </c>
      <c r="AU767" s="20" t="s">
        <v>80</v>
      </c>
    </row>
    <row r="768" s="14" customFormat="1">
      <c r="A768" s="14"/>
      <c r="B768" s="245"/>
      <c r="C768" s="246"/>
      <c r="D768" s="236" t="s">
        <v>193</v>
      </c>
      <c r="E768" s="247" t="s">
        <v>19</v>
      </c>
      <c r="F768" s="248" t="s">
        <v>1149</v>
      </c>
      <c r="G768" s="246"/>
      <c r="H768" s="249">
        <v>377.54399999999998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5" t="s">
        <v>193</v>
      </c>
      <c r="AU768" s="255" t="s">
        <v>80</v>
      </c>
      <c r="AV768" s="14" t="s">
        <v>80</v>
      </c>
      <c r="AW768" s="14" t="s">
        <v>195</v>
      </c>
      <c r="AX768" s="14" t="s">
        <v>71</v>
      </c>
      <c r="AY768" s="255" t="s">
        <v>182</v>
      </c>
    </row>
    <row r="769" s="14" customFormat="1">
      <c r="A769" s="14"/>
      <c r="B769" s="245"/>
      <c r="C769" s="246"/>
      <c r="D769" s="236" t="s">
        <v>193</v>
      </c>
      <c r="E769" s="247" t="s">
        <v>19</v>
      </c>
      <c r="F769" s="248" t="s">
        <v>1150</v>
      </c>
      <c r="G769" s="246"/>
      <c r="H769" s="249">
        <v>41.838999999999999</v>
      </c>
      <c r="I769" s="250"/>
      <c r="J769" s="246"/>
      <c r="K769" s="246"/>
      <c r="L769" s="251"/>
      <c r="M769" s="252"/>
      <c r="N769" s="253"/>
      <c r="O769" s="253"/>
      <c r="P769" s="253"/>
      <c r="Q769" s="253"/>
      <c r="R769" s="253"/>
      <c r="S769" s="253"/>
      <c r="T769" s="25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5" t="s">
        <v>193</v>
      </c>
      <c r="AU769" s="255" t="s">
        <v>80</v>
      </c>
      <c r="AV769" s="14" t="s">
        <v>80</v>
      </c>
      <c r="AW769" s="14" t="s">
        <v>195</v>
      </c>
      <c r="AX769" s="14" t="s">
        <v>71</v>
      </c>
      <c r="AY769" s="255" t="s">
        <v>182</v>
      </c>
    </row>
    <row r="770" s="2" customFormat="1" ht="24.15" customHeight="1">
      <c r="A770" s="41"/>
      <c r="B770" s="42"/>
      <c r="C770" s="216" t="s">
        <v>1151</v>
      </c>
      <c r="D770" s="216" t="s">
        <v>184</v>
      </c>
      <c r="E770" s="217" t="s">
        <v>1152</v>
      </c>
      <c r="F770" s="218" t="s">
        <v>1153</v>
      </c>
      <c r="G770" s="219" t="s">
        <v>283</v>
      </c>
      <c r="H770" s="220">
        <v>3715.752</v>
      </c>
      <c r="I770" s="221"/>
      <c r="J770" s="222">
        <f>ROUND(I770*H770,2)</f>
        <v>0</v>
      </c>
      <c r="K770" s="218" t="s">
        <v>188</v>
      </c>
      <c r="L770" s="47"/>
      <c r="M770" s="223" t="s">
        <v>19</v>
      </c>
      <c r="N770" s="224" t="s">
        <v>42</v>
      </c>
      <c r="O770" s="87"/>
      <c r="P770" s="225">
        <f>O770*H770</f>
        <v>0</v>
      </c>
      <c r="Q770" s="225">
        <v>0.0040000000000000001</v>
      </c>
      <c r="R770" s="225">
        <f>Q770*H770</f>
        <v>14.863008000000001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189</v>
      </c>
      <c r="AT770" s="227" t="s">
        <v>184</v>
      </c>
      <c r="AU770" s="227" t="s">
        <v>80</v>
      </c>
      <c r="AY770" s="20" t="s">
        <v>182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189</v>
      </c>
      <c r="BM770" s="227" t="s">
        <v>1154</v>
      </c>
    </row>
    <row r="771" s="2" customFormat="1">
      <c r="A771" s="41"/>
      <c r="B771" s="42"/>
      <c r="C771" s="43"/>
      <c r="D771" s="229" t="s">
        <v>191</v>
      </c>
      <c r="E771" s="43"/>
      <c r="F771" s="230" t="s">
        <v>1155</v>
      </c>
      <c r="G771" s="43"/>
      <c r="H771" s="43"/>
      <c r="I771" s="231"/>
      <c r="J771" s="43"/>
      <c r="K771" s="43"/>
      <c r="L771" s="47"/>
      <c r="M771" s="232"/>
      <c r="N771" s="233"/>
      <c r="O771" s="87"/>
      <c r="P771" s="87"/>
      <c r="Q771" s="87"/>
      <c r="R771" s="87"/>
      <c r="S771" s="87"/>
      <c r="T771" s="88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T771" s="20" t="s">
        <v>191</v>
      </c>
      <c r="AU771" s="20" t="s">
        <v>80</v>
      </c>
    </row>
    <row r="772" s="13" customFormat="1">
      <c r="A772" s="13"/>
      <c r="B772" s="234"/>
      <c r="C772" s="235"/>
      <c r="D772" s="236" t="s">
        <v>193</v>
      </c>
      <c r="E772" s="237" t="s">
        <v>19</v>
      </c>
      <c r="F772" s="238" t="s">
        <v>205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193</v>
      </c>
      <c r="AU772" s="244" t="s">
        <v>80</v>
      </c>
      <c r="AV772" s="13" t="s">
        <v>78</v>
      </c>
      <c r="AW772" s="13" t="s">
        <v>195</v>
      </c>
      <c r="AX772" s="13" t="s">
        <v>71</v>
      </c>
      <c r="AY772" s="244" t="s">
        <v>182</v>
      </c>
    </row>
    <row r="773" s="13" customFormat="1">
      <c r="A773" s="13"/>
      <c r="B773" s="234"/>
      <c r="C773" s="235"/>
      <c r="D773" s="236" t="s">
        <v>193</v>
      </c>
      <c r="E773" s="237" t="s">
        <v>19</v>
      </c>
      <c r="F773" s="238" t="s">
        <v>455</v>
      </c>
      <c r="G773" s="235"/>
      <c r="H773" s="237" t="s">
        <v>19</v>
      </c>
      <c r="I773" s="239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193</v>
      </c>
      <c r="AU773" s="244" t="s">
        <v>80</v>
      </c>
      <c r="AV773" s="13" t="s">
        <v>78</v>
      </c>
      <c r="AW773" s="13" t="s">
        <v>195</v>
      </c>
      <c r="AX773" s="13" t="s">
        <v>71</v>
      </c>
      <c r="AY773" s="244" t="s">
        <v>182</v>
      </c>
    </row>
    <row r="774" s="14" customFormat="1">
      <c r="A774" s="14"/>
      <c r="B774" s="245"/>
      <c r="C774" s="246"/>
      <c r="D774" s="236" t="s">
        <v>193</v>
      </c>
      <c r="E774" s="247" t="s">
        <v>19</v>
      </c>
      <c r="F774" s="248" t="s">
        <v>1156</v>
      </c>
      <c r="G774" s="246"/>
      <c r="H774" s="249">
        <v>422.06700000000001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193</v>
      </c>
      <c r="AU774" s="255" t="s">
        <v>80</v>
      </c>
      <c r="AV774" s="14" t="s">
        <v>80</v>
      </c>
      <c r="AW774" s="14" t="s">
        <v>195</v>
      </c>
      <c r="AX774" s="14" t="s">
        <v>71</v>
      </c>
      <c r="AY774" s="255" t="s">
        <v>182</v>
      </c>
    </row>
    <row r="775" s="14" customFormat="1">
      <c r="A775" s="14"/>
      <c r="B775" s="245"/>
      <c r="C775" s="246"/>
      <c r="D775" s="236" t="s">
        <v>193</v>
      </c>
      <c r="E775" s="247" t="s">
        <v>19</v>
      </c>
      <c r="F775" s="248" t="s">
        <v>1157</v>
      </c>
      <c r="G775" s="246"/>
      <c r="H775" s="249">
        <v>222.20699999999999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193</v>
      </c>
      <c r="AU775" s="255" t="s">
        <v>80</v>
      </c>
      <c r="AV775" s="14" t="s">
        <v>80</v>
      </c>
      <c r="AW775" s="14" t="s">
        <v>195</v>
      </c>
      <c r="AX775" s="14" t="s">
        <v>71</v>
      </c>
      <c r="AY775" s="255" t="s">
        <v>182</v>
      </c>
    </row>
    <row r="776" s="14" customFormat="1">
      <c r="A776" s="14"/>
      <c r="B776" s="245"/>
      <c r="C776" s="246"/>
      <c r="D776" s="236" t="s">
        <v>193</v>
      </c>
      <c r="E776" s="247" t="s">
        <v>19</v>
      </c>
      <c r="F776" s="248" t="s">
        <v>1158</v>
      </c>
      <c r="G776" s="246"/>
      <c r="H776" s="249">
        <v>53.031999999999996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5" t="s">
        <v>193</v>
      </c>
      <c r="AU776" s="255" t="s">
        <v>80</v>
      </c>
      <c r="AV776" s="14" t="s">
        <v>80</v>
      </c>
      <c r="AW776" s="14" t="s">
        <v>195</v>
      </c>
      <c r="AX776" s="14" t="s">
        <v>71</v>
      </c>
      <c r="AY776" s="255" t="s">
        <v>182</v>
      </c>
    </row>
    <row r="777" s="15" customFormat="1">
      <c r="A777" s="15"/>
      <c r="B777" s="256"/>
      <c r="C777" s="257"/>
      <c r="D777" s="236" t="s">
        <v>193</v>
      </c>
      <c r="E777" s="258" t="s">
        <v>19</v>
      </c>
      <c r="F777" s="259" t="s">
        <v>215</v>
      </c>
      <c r="G777" s="257"/>
      <c r="H777" s="260">
        <v>697.30600000000004</v>
      </c>
      <c r="I777" s="261"/>
      <c r="J777" s="257"/>
      <c r="K777" s="257"/>
      <c r="L777" s="262"/>
      <c r="M777" s="263"/>
      <c r="N777" s="264"/>
      <c r="O777" s="264"/>
      <c r="P777" s="264"/>
      <c r="Q777" s="264"/>
      <c r="R777" s="264"/>
      <c r="S777" s="264"/>
      <c r="T777" s="26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66" t="s">
        <v>193</v>
      </c>
      <c r="AU777" s="266" t="s">
        <v>80</v>
      </c>
      <c r="AV777" s="15" t="s">
        <v>97</v>
      </c>
      <c r="AW777" s="15" t="s">
        <v>195</v>
      </c>
      <c r="AX777" s="15" t="s">
        <v>71</v>
      </c>
      <c r="AY777" s="266" t="s">
        <v>182</v>
      </c>
    </row>
    <row r="778" s="13" customFormat="1">
      <c r="A778" s="13"/>
      <c r="B778" s="234"/>
      <c r="C778" s="235"/>
      <c r="D778" s="236" t="s">
        <v>193</v>
      </c>
      <c r="E778" s="237" t="s">
        <v>19</v>
      </c>
      <c r="F778" s="238" t="s">
        <v>460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193</v>
      </c>
      <c r="AU778" s="244" t="s">
        <v>80</v>
      </c>
      <c r="AV778" s="13" t="s">
        <v>78</v>
      </c>
      <c r="AW778" s="13" t="s">
        <v>195</v>
      </c>
      <c r="AX778" s="13" t="s">
        <v>71</v>
      </c>
      <c r="AY778" s="244" t="s">
        <v>182</v>
      </c>
    </row>
    <row r="779" s="14" customFormat="1">
      <c r="A779" s="14"/>
      <c r="B779" s="245"/>
      <c r="C779" s="246"/>
      <c r="D779" s="236" t="s">
        <v>193</v>
      </c>
      <c r="E779" s="247" t="s">
        <v>19</v>
      </c>
      <c r="F779" s="248" t="s">
        <v>1159</v>
      </c>
      <c r="G779" s="246"/>
      <c r="H779" s="249">
        <v>1623.4590000000001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5" t="s">
        <v>193</v>
      </c>
      <c r="AU779" s="255" t="s">
        <v>80</v>
      </c>
      <c r="AV779" s="14" t="s">
        <v>80</v>
      </c>
      <c r="AW779" s="14" t="s">
        <v>195</v>
      </c>
      <c r="AX779" s="14" t="s">
        <v>71</v>
      </c>
      <c r="AY779" s="255" t="s">
        <v>182</v>
      </c>
    </row>
    <row r="780" s="15" customFormat="1">
      <c r="A780" s="15"/>
      <c r="B780" s="256"/>
      <c r="C780" s="257"/>
      <c r="D780" s="236" t="s">
        <v>193</v>
      </c>
      <c r="E780" s="258" t="s">
        <v>19</v>
      </c>
      <c r="F780" s="259" t="s">
        <v>215</v>
      </c>
      <c r="G780" s="257"/>
      <c r="H780" s="260">
        <v>1623.4590000000001</v>
      </c>
      <c r="I780" s="261"/>
      <c r="J780" s="257"/>
      <c r="K780" s="257"/>
      <c r="L780" s="262"/>
      <c r="M780" s="263"/>
      <c r="N780" s="264"/>
      <c r="O780" s="264"/>
      <c r="P780" s="264"/>
      <c r="Q780" s="264"/>
      <c r="R780" s="264"/>
      <c r="S780" s="264"/>
      <c r="T780" s="26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66" t="s">
        <v>193</v>
      </c>
      <c r="AU780" s="266" t="s">
        <v>80</v>
      </c>
      <c r="AV780" s="15" t="s">
        <v>97</v>
      </c>
      <c r="AW780" s="15" t="s">
        <v>195</v>
      </c>
      <c r="AX780" s="15" t="s">
        <v>71</v>
      </c>
      <c r="AY780" s="266" t="s">
        <v>182</v>
      </c>
    </row>
    <row r="781" s="13" customFormat="1">
      <c r="A781" s="13"/>
      <c r="B781" s="234"/>
      <c r="C781" s="235"/>
      <c r="D781" s="236" t="s">
        <v>193</v>
      </c>
      <c r="E781" s="237" t="s">
        <v>19</v>
      </c>
      <c r="F781" s="238" t="s">
        <v>462</v>
      </c>
      <c r="G781" s="235"/>
      <c r="H781" s="237" t="s">
        <v>19</v>
      </c>
      <c r="I781" s="239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193</v>
      </c>
      <c r="AU781" s="244" t="s">
        <v>80</v>
      </c>
      <c r="AV781" s="13" t="s">
        <v>78</v>
      </c>
      <c r="AW781" s="13" t="s">
        <v>195</v>
      </c>
      <c r="AX781" s="13" t="s">
        <v>71</v>
      </c>
      <c r="AY781" s="244" t="s">
        <v>182</v>
      </c>
    </row>
    <row r="782" s="14" customFormat="1">
      <c r="A782" s="14"/>
      <c r="B782" s="245"/>
      <c r="C782" s="246"/>
      <c r="D782" s="236" t="s">
        <v>193</v>
      </c>
      <c r="E782" s="247" t="s">
        <v>19</v>
      </c>
      <c r="F782" s="248" t="s">
        <v>1160</v>
      </c>
      <c r="G782" s="246"/>
      <c r="H782" s="249">
        <v>1002.413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193</v>
      </c>
      <c r="AU782" s="255" t="s">
        <v>80</v>
      </c>
      <c r="AV782" s="14" t="s">
        <v>80</v>
      </c>
      <c r="AW782" s="14" t="s">
        <v>195</v>
      </c>
      <c r="AX782" s="14" t="s">
        <v>71</v>
      </c>
      <c r="AY782" s="255" t="s">
        <v>182</v>
      </c>
    </row>
    <row r="783" s="14" customFormat="1">
      <c r="A783" s="14"/>
      <c r="B783" s="245"/>
      <c r="C783" s="246"/>
      <c r="D783" s="236" t="s">
        <v>193</v>
      </c>
      <c r="E783" s="247" t="s">
        <v>19</v>
      </c>
      <c r="F783" s="248" t="s">
        <v>1161</v>
      </c>
      <c r="G783" s="246"/>
      <c r="H783" s="249">
        <v>5.4829999999999997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193</v>
      </c>
      <c r="AU783" s="255" t="s">
        <v>80</v>
      </c>
      <c r="AV783" s="14" t="s">
        <v>80</v>
      </c>
      <c r="AW783" s="14" t="s">
        <v>195</v>
      </c>
      <c r="AX783" s="14" t="s">
        <v>71</v>
      </c>
      <c r="AY783" s="255" t="s">
        <v>182</v>
      </c>
    </row>
    <row r="784" s="14" customFormat="1">
      <c r="A784" s="14"/>
      <c r="B784" s="245"/>
      <c r="C784" s="246"/>
      <c r="D784" s="236" t="s">
        <v>193</v>
      </c>
      <c r="E784" s="247" t="s">
        <v>19</v>
      </c>
      <c r="F784" s="248" t="s">
        <v>1162</v>
      </c>
      <c r="G784" s="246"/>
      <c r="H784" s="249">
        <v>26.408000000000001</v>
      </c>
      <c r="I784" s="250"/>
      <c r="J784" s="246"/>
      <c r="K784" s="246"/>
      <c r="L784" s="251"/>
      <c r="M784" s="252"/>
      <c r="N784" s="253"/>
      <c r="O784" s="253"/>
      <c r="P784" s="253"/>
      <c r="Q784" s="253"/>
      <c r="R784" s="253"/>
      <c r="S784" s="253"/>
      <c r="T784" s="25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5" t="s">
        <v>193</v>
      </c>
      <c r="AU784" s="255" t="s">
        <v>80</v>
      </c>
      <c r="AV784" s="14" t="s">
        <v>80</v>
      </c>
      <c r="AW784" s="14" t="s">
        <v>195</v>
      </c>
      <c r="AX784" s="14" t="s">
        <v>71</v>
      </c>
      <c r="AY784" s="255" t="s">
        <v>182</v>
      </c>
    </row>
    <row r="785" s="15" customFormat="1">
      <c r="A785" s="15"/>
      <c r="B785" s="256"/>
      <c r="C785" s="257"/>
      <c r="D785" s="236" t="s">
        <v>193</v>
      </c>
      <c r="E785" s="258" t="s">
        <v>19</v>
      </c>
      <c r="F785" s="259" t="s">
        <v>215</v>
      </c>
      <c r="G785" s="257"/>
      <c r="H785" s="260">
        <v>1034.3039999999999</v>
      </c>
      <c r="I785" s="261"/>
      <c r="J785" s="257"/>
      <c r="K785" s="257"/>
      <c r="L785" s="262"/>
      <c r="M785" s="263"/>
      <c r="N785" s="264"/>
      <c r="O785" s="264"/>
      <c r="P785" s="264"/>
      <c r="Q785" s="264"/>
      <c r="R785" s="264"/>
      <c r="S785" s="264"/>
      <c r="T785" s="26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66" t="s">
        <v>193</v>
      </c>
      <c r="AU785" s="266" t="s">
        <v>80</v>
      </c>
      <c r="AV785" s="15" t="s">
        <v>97</v>
      </c>
      <c r="AW785" s="15" t="s">
        <v>195</v>
      </c>
      <c r="AX785" s="15" t="s">
        <v>71</v>
      </c>
      <c r="AY785" s="266" t="s">
        <v>182</v>
      </c>
    </row>
    <row r="786" s="13" customFormat="1">
      <c r="A786" s="13"/>
      <c r="B786" s="234"/>
      <c r="C786" s="235"/>
      <c r="D786" s="236" t="s">
        <v>193</v>
      </c>
      <c r="E786" s="237" t="s">
        <v>19</v>
      </c>
      <c r="F786" s="238" t="s">
        <v>706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193</v>
      </c>
      <c r="AU786" s="244" t="s">
        <v>80</v>
      </c>
      <c r="AV786" s="13" t="s">
        <v>78</v>
      </c>
      <c r="AW786" s="13" t="s">
        <v>195</v>
      </c>
      <c r="AX786" s="13" t="s">
        <v>71</v>
      </c>
      <c r="AY786" s="244" t="s">
        <v>182</v>
      </c>
    </row>
    <row r="787" s="14" customFormat="1">
      <c r="A787" s="14"/>
      <c r="B787" s="245"/>
      <c r="C787" s="246"/>
      <c r="D787" s="236" t="s">
        <v>193</v>
      </c>
      <c r="E787" s="247" t="s">
        <v>19</v>
      </c>
      <c r="F787" s="248" t="s">
        <v>1163</v>
      </c>
      <c r="G787" s="246"/>
      <c r="H787" s="249">
        <v>38.195999999999998</v>
      </c>
      <c r="I787" s="250"/>
      <c r="J787" s="246"/>
      <c r="K787" s="246"/>
      <c r="L787" s="251"/>
      <c r="M787" s="252"/>
      <c r="N787" s="253"/>
      <c r="O787" s="253"/>
      <c r="P787" s="253"/>
      <c r="Q787" s="253"/>
      <c r="R787" s="253"/>
      <c r="S787" s="253"/>
      <c r="T787" s="25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5" t="s">
        <v>193</v>
      </c>
      <c r="AU787" s="255" t="s">
        <v>80</v>
      </c>
      <c r="AV787" s="14" t="s">
        <v>80</v>
      </c>
      <c r="AW787" s="14" t="s">
        <v>195</v>
      </c>
      <c r="AX787" s="14" t="s">
        <v>71</v>
      </c>
      <c r="AY787" s="255" t="s">
        <v>182</v>
      </c>
    </row>
    <row r="788" s="13" customFormat="1">
      <c r="A788" s="13"/>
      <c r="B788" s="234"/>
      <c r="C788" s="235"/>
      <c r="D788" s="236" t="s">
        <v>193</v>
      </c>
      <c r="E788" s="237" t="s">
        <v>19</v>
      </c>
      <c r="F788" s="238" t="s">
        <v>216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193</v>
      </c>
      <c r="AU788" s="244" t="s">
        <v>80</v>
      </c>
      <c r="AV788" s="13" t="s">
        <v>78</v>
      </c>
      <c r="AW788" s="13" t="s">
        <v>195</v>
      </c>
      <c r="AX788" s="13" t="s">
        <v>71</v>
      </c>
      <c r="AY788" s="244" t="s">
        <v>182</v>
      </c>
    </row>
    <row r="789" s="14" customFormat="1">
      <c r="A789" s="14"/>
      <c r="B789" s="245"/>
      <c r="C789" s="246"/>
      <c r="D789" s="236" t="s">
        <v>193</v>
      </c>
      <c r="E789" s="247" t="s">
        <v>19</v>
      </c>
      <c r="F789" s="248" t="s">
        <v>1164</v>
      </c>
      <c r="G789" s="246"/>
      <c r="H789" s="249">
        <v>280.30700000000002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193</v>
      </c>
      <c r="AU789" s="255" t="s">
        <v>80</v>
      </c>
      <c r="AV789" s="14" t="s">
        <v>80</v>
      </c>
      <c r="AW789" s="14" t="s">
        <v>195</v>
      </c>
      <c r="AX789" s="14" t="s">
        <v>71</v>
      </c>
      <c r="AY789" s="255" t="s">
        <v>182</v>
      </c>
    </row>
    <row r="790" s="15" customFormat="1">
      <c r="A790" s="15"/>
      <c r="B790" s="256"/>
      <c r="C790" s="257"/>
      <c r="D790" s="236" t="s">
        <v>193</v>
      </c>
      <c r="E790" s="258" t="s">
        <v>19</v>
      </c>
      <c r="F790" s="259" t="s">
        <v>215</v>
      </c>
      <c r="G790" s="257"/>
      <c r="H790" s="260">
        <v>318.50300000000004</v>
      </c>
      <c r="I790" s="261"/>
      <c r="J790" s="257"/>
      <c r="K790" s="257"/>
      <c r="L790" s="262"/>
      <c r="M790" s="263"/>
      <c r="N790" s="264"/>
      <c r="O790" s="264"/>
      <c r="P790" s="264"/>
      <c r="Q790" s="264"/>
      <c r="R790" s="264"/>
      <c r="S790" s="264"/>
      <c r="T790" s="26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66" t="s">
        <v>193</v>
      </c>
      <c r="AU790" s="266" t="s">
        <v>80</v>
      </c>
      <c r="AV790" s="15" t="s">
        <v>97</v>
      </c>
      <c r="AW790" s="15" t="s">
        <v>195</v>
      </c>
      <c r="AX790" s="15" t="s">
        <v>71</v>
      </c>
      <c r="AY790" s="266" t="s">
        <v>182</v>
      </c>
    </row>
    <row r="791" s="13" customFormat="1">
      <c r="A791" s="13"/>
      <c r="B791" s="234"/>
      <c r="C791" s="235"/>
      <c r="D791" s="236" t="s">
        <v>193</v>
      </c>
      <c r="E791" s="237" t="s">
        <v>19</v>
      </c>
      <c r="F791" s="238" t="s">
        <v>218</v>
      </c>
      <c r="G791" s="235"/>
      <c r="H791" s="237" t="s">
        <v>19</v>
      </c>
      <c r="I791" s="239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193</v>
      </c>
      <c r="AU791" s="244" t="s">
        <v>80</v>
      </c>
      <c r="AV791" s="13" t="s">
        <v>78</v>
      </c>
      <c r="AW791" s="13" t="s">
        <v>195</v>
      </c>
      <c r="AX791" s="13" t="s">
        <v>71</v>
      </c>
      <c r="AY791" s="244" t="s">
        <v>182</v>
      </c>
    </row>
    <row r="792" s="14" customFormat="1">
      <c r="A792" s="14"/>
      <c r="B792" s="245"/>
      <c r="C792" s="246"/>
      <c r="D792" s="236" t="s">
        <v>193</v>
      </c>
      <c r="E792" s="247" t="s">
        <v>19</v>
      </c>
      <c r="F792" s="248" t="s">
        <v>1165</v>
      </c>
      <c r="G792" s="246"/>
      <c r="H792" s="249">
        <v>42.18</v>
      </c>
      <c r="I792" s="250"/>
      <c r="J792" s="246"/>
      <c r="K792" s="246"/>
      <c r="L792" s="251"/>
      <c r="M792" s="252"/>
      <c r="N792" s="253"/>
      <c r="O792" s="253"/>
      <c r="P792" s="253"/>
      <c r="Q792" s="253"/>
      <c r="R792" s="253"/>
      <c r="S792" s="253"/>
      <c r="T792" s="25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5" t="s">
        <v>193</v>
      </c>
      <c r="AU792" s="255" t="s">
        <v>80</v>
      </c>
      <c r="AV792" s="14" t="s">
        <v>80</v>
      </c>
      <c r="AW792" s="14" t="s">
        <v>195</v>
      </c>
      <c r="AX792" s="14" t="s">
        <v>71</v>
      </c>
      <c r="AY792" s="255" t="s">
        <v>182</v>
      </c>
    </row>
    <row r="793" s="15" customFormat="1">
      <c r="A793" s="15"/>
      <c r="B793" s="256"/>
      <c r="C793" s="257"/>
      <c r="D793" s="236" t="s">
        <v>193</v>
      </c>
      <c r="E793" s="258" t="s">
        <v>19</v>
      </c>
      <c r="F793" s="259" t="s">
        <v>215</v>
      </c>
      <c r="G793" s="257"/>
      <c r="H793" s="260">
        <v>42.18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6" t="s">
        <v>193</v>
      </c>
      <c r="AU793" s="266" t="s">
        <v>80</v>
      </c>
      <c r="AV793" s="15" t="s">
        <v>97</v>
      </c>
      <c r="AW793" s="15" t="s">
        <v>195</v>
      </c>
      <c r="AX793" s="15" t="s">
        <v>71</v>
      </c>
      <c r="AY793" s="266" t="s">
        <v>182</v>
      </c>
    </row>
    <row r="794" s="16" customFormat="1">
      <c r="A794" s="16"/>
      <c r="B794" s="267"/>
      <c r="C794" s="268"/>
      <c r="D794" s="236" t="s">
        <v>193</v>
      </c>
      <c r="E794" s="269" t="s">
        <v>19</v>
      </c>
      <c r="F794" s="270" t="s">
        <v>220</v>
      </c>
      <c r="G794" s="268"/>
      <c r="H794" s="271">
        <v>3715.752</v>
      </c>
      <c r="I794" s="272"/>
      <c r="J794" s="268"/>
      <c r="K794" s="268"/>
      <c r="L794" s="273"/>
      <c r="M794" s="274"/>
      <c r="N794" s="275"/>
      <c r="O794" s="275"/>
      <c r="P794" s="275"/>
      <c r="Q794" s="275"/>
      <c r="R794" s="275"/>
      <c r="S794" s="275"/>
      <c r="T794" s="27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77" t="s">
        <v>193</v>
      </c>
      <c r="AU794" s="277" t="s">
        <v>80</v>
      </c>
      <c r="AV794" s="16" t="s">
        <v>189</v>
      </c>
      <c r="AW794" s="16" t="s">
        <v>195</v>
      </c>
      <c r="AX794" s="16" t="s">
        <v>78</v>
      </c>
      <c r="AY794" s="277" t="s">
        <v>182</v>
      </c>
    </row>
    <row r="795" s="2" customFormat="1" ht="37.8" customHeight="1">
      <c r="A795" s="41"/>
      <c r="B795" s="42"/>
      <c r="C795" s="216" t="s">
        <v>1166</v>
      </c>
      <c r="D795" s="216" t="s">
        <v>184</v>
      </c>
      <c r="E795" s="217" t="s">
        <v>1167</v>
      </c>
      <c r="F795" s="218" t="s">
        <v>1168</v>
      </c>
      <c r="G795" s="219" t="s">
        <v>283</v>
      </c>
      <c r="H795" s="220">
        <v>12.1</v>
      </c>
      <c r="I795" s="221"/>
      <c r="J795" s="222">
        <f>ROUND(I795*H795,2)</f>
        <v>0</v>
      </c>
      <c r="K795" s="218" t="s">
        <v>188</v>
      </c>
      <c r="L795" s="47"/>
      <c r="M795" s="223" t="s">
        <v>19</v>
      </c>
      <c r="N795" s="224" t="s">
        <v>42</v>
      </c>
      <c r="O795" s="87"/>
      <c r="P795" s="225">
        <f>O795*H795</f>
        <v>0</v>
      </c>
      <c r="Q795" s="225">
        <v>0.0040000000000000001</v>
      </c>
      <c r="R795" s="225">
        <f>Q795*H795</f>
        <v>0.048399999999999999</v>
      </c>
      <c r="S795" s="225">
        <v>0</v>
      </c>
      <c r="T795" s="226">
        <f>S795*H795</f>
        <v>0</v>
      </c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R795" s="227" t="s">
        <v>189</v>
      </c>
      <c r="AT795" s="227" t="s">
        <v>184</v>
      </c>
      <c r="AU795" s="227" t="s">
        <v>80</v>
      </c>
      <c r="AY795" s="20" t="s">
        <v>182</v>
      </c>
      <c r="BE795" s="228">
        <f>IF(N795="základní",J795,0)</f>
        <v>0</v>
      </c>
      <c r="BF795" s="228">
        <f>IF(N795="snížená",J795,0)</f>
        <v>0</v>
      </c>
      <c r="BG795" s="228">
        <f>IF(N795="zákl. přenesená",J795,0)</f>
        <v>0</v>
      </c>
      <c r="BH795" s="228">
        <f>IF(N795="sníž. přenesená",J795,0)</f>
        <v>0</v>
      </c>
      <c r="BI795" s="228">
        <f>IF(N795="nulová",J795,0)</f>
        <v>0</v>
      </c>
      <c r="BJ795" s="20" t="s">
        <v>78</v>
      </c>
      <c r="BK795" s="228">
        <f>ROUND(I795*H795,2)</f>
        <v>0</v>
      </c>
      <c r="BL795" s="20" t="s">
        <v>189</v>
      </c>
      <c r="BM795" s="227" t="s">
        <v>1169</v>
      </c>
    </row>
    <row r="796" s="2" customFormat="1">
      <c r="A796" s="41"/>
      <c r="B796" s="42"/>
      <c r="C796" s="43"/>
      <c r="D796" s="229" t="s">
        <v>191</v>
      </c>
      <c r="E796" s="43"/>
      <c r="F796" s="230" t="s">
        <v>1170</v>
      </c>
      <c r="G796" s="43"/>
      <c r="H796" s="43"/>
      <c r="I796" s="231"/>
      <c r="J796" s="43"/>
      <c r="K796" s="43"/>
      <c r="L796" s="47"/>
      <c r="M796" s="232"/>
      <c r="N796" s="233"/>
      <c r="O796" s="87"/>
      <c r="P796" s="87"/>
      <c r="Q796" s="87"/>
      <c r="R796" s="87"/>
      <c r="S796" s="87"/>
      <c r="T796" s="88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T796" s="20" t="s">
        <v>191</v>
      </c>
      <c r="AU796" s="20" t="s">
        <v>80</v>
      </c>
    </row>
    <row r="797" s="14" customFormat="1">
      <c r="A797" s="14"/>
      <c r="B797" s="245"/>
      <c r="C797" s="246"/>
      <c r="D797" s="236" t="s">
        <v>193</v>
      </c>
      <c r="E797" s="247" t="s">
        <v>19</v>
      </c>
      <c r="F797" s="248" t="s">
        <v>1171</v>
      </c>
      <c r="G797" s="246"/>
      <c r="H797" s="249">
        <v>12.1</v>
      </c>
      <c r="I797" s="250"/>
      <c r="J797" s="246"/>
      <c r="K797" s="246"/>
      <c r="L797" s="251"/>
      <c r="M797" s="252"/>
      <c r="N797" s="253"/>
      <c r="O797" s="253"/>
      <c r="P797" s="253"/>
      <c r="Q797" s="253"/>
      <c r="R797" s="253"/>
      <c r="S797" s="253"/>
      <c r="T797" s="25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5" t="s">
        <v>193</v>
      </c>
      <c r="AU797" s="255" t="s">
        <v>80</v>
      </c>
      <c r="AV797" s="14" t="s">
        <v>80</v>
      </c>
      <c r="AW797" s="14" t="s">
        <v>195</v>
      </c>
      <c r="AX797" s="14" t="s">
        <v>71</v>
      </c>
      <c r="AY797" s="255" t="s">
        <v>182</v>
      </c>
    </row>
    <row r="798" s="2" customFormat="1" ht="49.05" customHeight="1">
      <c r="A798" s="41"/>
      <c r="B798" s="42"/>
      <c r="C798" s="216" t="s">
        <v>1172</v>
      </c>
      <c r="D798" s="216" t="s">
        <v>184</v>
      </c>
      <c r="E798" s="217" t="s">
        <v>1173</v>
      </c>
      <c r="F798" s="218" t="s">
        <v>1174</v>
      </c>
      <c r="G798" s="219" t="s">
        <v>283</v>
      </c>
      <c r="H798" s="220">
        <v>274.60199999999998</v>
      </c>
      <c r="I798" s="221"/>
      <c r="J798" s="222">
        <f>ROUND(I798*H798,2)</f>
        <v>0</v>
      </c>
      <c r="K798" s="218" t="s">
        <v>188</v>
      </c>
      <c r="L798" s="47"/>
      <c r="M798" s="223" t="s">
        <v>19</v>
      </c>
      <c r="N798" s="224" t="s">
        <v>42</v>
      </c>
      <c r="O798" s="87"/>
      <c r="P798" s="225">
        <f>O798*H798</f>
        <v>0</v>
      </c>
      <c r="Q798" s="225">
        <v>0.017330000000000002</v>
      </c>
      <c r="R798" s="225">
        <f>Q798*H798</f>
        <v>4.7588526599999996</v>
      </c>
      <c r="S798" s="225">
        <v>0</v>
      </c>
      <c r="T798" s="226">
        <f>S798*H798</f>
        <v>0</v>
      </c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R798" s="227" t="s">
        <v>189</v>
      </c>
      <c r="AT798" s="227" t="s">
        <v>184</v>
      </c>
      <c r="AU798" s="227" t="s">
        <v>80</v>
      </c>
      <c r="AY798" s="20" t="s">
        <v>182</v>
      </c>
      <c r="BE798" s="228">
        <f>IF(N798="základní",J798,0)</f>
        <v>0</v>
      </c>
      <c r="BF798" s="228">
        <f>IF(N798="snížená",J798,0)</f>
        <v>0</v>
      </c>
      <c r="BG798" s="228">
        <f>IF(N798="zákl. přenesená",J798,0)</f>
        <v>0</v>
      </c>
      <c r="BH798" s="228">
        <f>IF(N798="sníž. přenesená",J798,0)</f>
        <v>0</v>
      </c>
      <c r="BI798" s="228">
        <f>IF(N798="nulová",J798,0)</f>
        <v>0</v>
      </c>
      <c r="BJ798" s="20" t="s">
        <v>78</v>
      </c>
      <c r="BK798" s="228">
        <f>ROUND(I798*H798,2)</f>
        <v>0</v>
      </c>
      <c r="BL798" s="20" t="s">
        <v>189</v>
      </c>
      <c r="BM798" s="227" t="s">
        <v>1175</v>
      </c>
    </row>
    <row r="799" s="2" customFormat="1">
      <c r="A799" s="41"/>
      <c r="B799" s="42"/>
      <c r="C799" s="43"/>
      <c r="D799" s="229" t="s">
        <v>191</v>
      </c>
      <c r="E799" s="43"/>
      <c r="F799" s="230" t="s">
        <v>1176</v>
      </c>
      <c r="G799" s="43"/>
      <c r="H799" s="43"/>
      <c r="I799" s="231"/>
      <c r="J799" s="43"/>
      <c r="K799" s="43"/>
      <c r="L799" s="47"/>
      <c r="M799" s="232"/>
      <c r="N799" s="233"/>
      <c r="O799" s="87"/>
      <c r="P799" s="87"/>
      <c r="Q799" s="87"/>
      <c r="R799" s="87"/>
      <c r="S799" s="87"/>
      <c r="T799" s="88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T799" s="20" t="s">
        <v>191</v>
      </c>
      <c r="AU799" s="20" t="s">
        <v>80</v>
      </c>
    </row>
    <row r="800" s="13" customFormat="1">
      <c r="A800" s="13"/>
      <c r="B800" s="234"/>
      <c r="C800" s="235"/>
      <c r="D800" s="236" t="s">
        <v>193</v>
      </c>
      <c r="E800" s="237" t="s">
        <v>19</v>
      </c>
      <c r="F800" s="238" t="s">
        <v>1177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193</v>
      </c>
      <c r="AU800" s="244" t="s">
        <v>80</v>
      </c>
      <c r="AV800" s="13" t="s">
        <v>78</v>
      </c>
      <c r="AW800" s="13" t="s">
        <v>195</v>
      </c>
      <c r="AX800" s="13" t="s">
        <v>71</v>
      </c>
      <c r="AY800" s="244" t="s">
        <v>182</v>
      </c>
    </row>
    <row r="801" s="14" customFormat="1">
      <c r="A801" s="14"/>
      <c r="B801" s="245"/>
      <c r="C801" s="246"/>
      <c r="D801" s="236" t="s">
        <v>193</v>
      </c>
      <c r="E801" s="247" t="s">
        <v>19</v>
      </c>
      <c r="F801" s="248" t="s">
        <v>1178</v>
      </c>
      <c r="G801" s="246"/>
      <c r="H801" s="249">
        <v>27.911149999999996</v>
      </c>
      <c r="I801" s="250"/>
      <c r="J801" s="246"/>
      <c r="K801" s="246"/>
      <c r="L801" s="251"/>
      <c r="M801" s="252"/>
      <c r="N801" s="253"/>
      <c r="O801" s="253"/>
      <c r="P801" s="253"/>
      <c r="Q801" s="253"/>
      <c r="R801" s="253"/>
      <c r="S801" s="253"/>
      <c r="T801" s="25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5" t="s">
        <v>193</v>
      </c>
      <c r="AU801" s="255" t="s">
        <v>80</v>
      </c>
      <c r="AV801" s="14" t="s">
        <v>80</v>
      </c>
      <c r="AW801" s="14" t="s">
        <v>195</v>
      </c>
      <c r="AX801" s="14" t="s">
        <v>71</v>
      </c>
      <c r="AY801" s="255" t="s">
        <v>182</v>
      </c>
    </row>
    <row r="802" s="14" customFormat="1">
      <c r="A802" s="14"/>
      <c r="B802" s="245"/>
      <c r="C802" s="246"/>
      <c r="D802" s="236" t="s">
        <v>193</v>
      </c>
      <c r="E802" s="247" t="s">
        <v>19</v>
      </c>
      <c r="F802" s="248" t="s">
        <v>1179</v>
      </c>
      <c r="G802" s="246"/>
      <c r="H802" s="249">
        <v>102.18000000000001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193</v>
      </c>
      <c r="AU802" s="255" t="s">
        <v>80</v>
      </c>
      <c r="AV802" s="14" t="s">
        <v>80</v>
      </c>
      <c r="AW802" s="14" t="s">
        <v>195</v>
      </c>
      <c r="AX802" s="14" t="s">
        <v>71</v>
      </c>
      <c r="AY802" s="255" t="s">
        <v>182</v>
      </c>
    </row>
    <row r="803" s="14" customFormat="1">
      <c r="A803" s="14"/>
      <c r="B803" s="245"/>
      <c r="C803" s="246"/>
      <c r="D803" s="236" t="s">
        <v>193</v>
      </c>
      <c r="E803" s="247" t="s">
        <v>19</v>
      </c>
      <c r="F803" s="248" t="s">
        <v>1180</v>
      </c>
      <c r="G803" s="246"/>
      <c r="H803" s="249">
        <v>1.395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193</v>
      </c>
      <c r="AU803" s="255" t="s">
        <v>80</v>
      </c>
      <c r="AV803" s="14" t="s">
        <v>80</v>
      </c>
      <c r="AW803" s="14" t="s">
        <v>195</v>
      </c>
      <c r="AX803" s="14" t="s">
        <v>71</v>
      </c>
      <c r="AY803" s="255" t="s">
        <v>182</v>
      </c>
    </row>
    <row r="804" s="14" customFormat="1">
      <c r="A804" s="14"/>
      <c r="B804" s="245"/>
      <c r="C804" s="246"/>
      <c r="D804" s="236" t="s">
        <v>193</v>
      </c>
      <c r="E804" s="247" t="s">
        <v>19</v>
      </c>
      <c r="F804" s="248" t="s">
        <v>1181</v>
      </c>
      <c r="G804" s="246"/>
      <c r="H804" s="249">
        <v>2.2139999999999995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193</v>
      </c>
      <c r="AU804" s="255" t="s">
        <v>80</v>
      </c>
      <c r="AV804" s="14" t="s">
        <v>80</v>
      </c>
      <c r="AW804" s="14" t="s">
        <v>195</v>
      </c>
      <c r="AX804" s="14" t="s">
        <v>71</v>
      </c>
      <c r="AY804" s="255" t="s">
        <v>182</v>
      </c>
    </row>
    <row r="805" s="14" customFormat="1">
      <c r="A805" s="14"/>
      <c r="B805" s="245"/>
      <c r="C805" s="246"/>
      <c r="D805" s="236" t="s">
        <v>193</v>
      </c>
      <c r="E805" s="247" t="s">
        <v>19</v>
      </c>
      <c r="F805" s="248" t="s">
        <v>1182</v>
      </c>
      <c r="G805" s="246"/>
      <c r="H805" s="249">
        <v>4.0949999999999998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193</v>
      </c>
      <c r="AU805" s="255" t="s">
        <v>80</v>
      </c>
      <c r="AV805" s="14" t="s">
        <v>80</v>
      </c>
      <c r="AW805" s="14" t="s">
        <v>195</v>
      </c>
      <c r="AX805" s="14" t="s">
        <v>71</v>
      </c>
      <c r="AY805" s="255" t="s">
        <v>182</v>
      </c>
    </row>
    <row r="806" s="15" customFormat="1">
      <c r="A806" s="15"/>
      <c r="B806" s="256"/>
      <c r="C806" s="257"/>
      <c r="D806" s="236" t="s">
        <v>193</v>
      </c>
      <c r="E806" s="258" t="s">
        <v>19</v>
      </c>
      <c r="F806" s="259" t="s">
        <v>215</v>
      </c>
      <c r="G806" s="257"/>
      <c r="H806" s="260">
        <v>137.79515000000001</v>
      </c>
      <c r="I806" s="261"/>
      <c r="J806" s="257"/>
      <c r="K806" s="257"/>
      <c r="L806" s="262"/>
      <c r="M806" s="263"/>
      <c r="N806" s="264"/>
      <c r="O806" s="264"/>
      <c r="P806" s="264"/>
      <c r="Q806" s="264"/>
      <c r="R806" s="264"/>
      <c r="S806" s="264"/>
      <c r="T806" s="26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6" t="s">
        <v>193</v>
      </c>
      <c r="AU806" s="266" t="s">
        <v>80</v>
      </c>
      <c r="AV806" s="15" t="s">
        <v>97</v>
      </c>
      <c r="AW806" s="15" t="s">
        <v>195</v>
      </c>
      <c r="AX806" s="15" t="s">
        <v>71</v>
      </c>
      <c r="AY806" s="266" t="s">
        <v>182</v>
      </c>
    </row>
    <row r="807" s="13" customFormat="1">
      <c r="A807" s="13"/>
      <c r="B807" s="234"/>
      <c r="C807" s="235"/>
      <c r="D807" s="236" t="s">
        <v>193</v>
      </c>
      <c r="E807" s="237" t="s">
        <v>19</v>
      </c>
      <c r="F807" s="238" t="s">
        <v>1183</v>
      </c>
      <c r="G807" s="235"/>
      <c r="H807" s="237" t="s">
        <v>19</v>
      </c>
      <c r="I807" s="239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193</v>
      </c>
      <c r="AU807" s="244" t="s">
        <v>80</v>
      </c>
      <c r="AV807" s="13" t="s">
        <v>78</v>
      </c>
      <c r="AW807" s="13" t="s">
        <v>195</v>
      </c>
      <c r="AX807" s="13" t="s">
        <v>71</v>
      </c>
      <c r="AY807" s="244" t="s">
        <v>182</v>
      </c>
    </row>
    <row r="808" s="14" customFormat="1">
      <c r="A808" s="14"/>
      <c r="B808" s="245"/>
      <c r="C808" s="246"/>
      <c r="D808" s="236" t="s">
        <v>193</v>
      </c>
      <c r="E808" s="247" t="s">
        <v>19</v>
      </c>
      <c r="F808" s="248" t="s">
        <v>1184</v>
      </c>
      <c r="G808" s="246"/>
      <c r="H808" s="249">
        <v>128.39146314000001</v>
      </c>
      <c r="I808" s="250"/>
      <c r="J808" s="246"/>
      <c r="K808" s="246"/>
      <c r="L808" s="251"/>
      <c r="M808" s="252"/>
      <c r="N808" s="253"/>
      <c r="O808" s="253"/>
      <c r="P808" s="253"/>
      <c r="Q808" s="253"/>
      <c r="R808" s="253"/>
      <c r="S808" s="253"/>
      <c r="T808" s="25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5" t="s">
        <v>193</v>
      </c>
      <c r="AU808" s="255" t="s">
        <v>80</v>
      </c>
      <c r="AV808" s="14" t="s">
        <v>80</v>
      </c>
      <c r="AW808" s="14" t="s">
        <v>195</v>
      </c>
      <c r="AX808" s="14" t="s">
        <v>71</v>
      </c>
      <c r="AY808" s="255" t="s">
        <v>182</v>
      </c>
    </row>
    <row r="809" s="14" customFormat="1">
      <c r="A809" s="14"/>
      <c r="B809" s="245"/>
      <c r="C809" s="246"/>
      <c r="D809" s="236" t="s">
        <v>193</v>
      </c>
      <c r="E809" s="247" t="s">
        <v>19</v>
      </c>
      <c r="F809" s="248" t="s">
        <v>1185</v>
      </c>
      <c r="G809" s="246"/>
      <c r="H809" s="249">
        <v>8.4155000000000015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193</v>
      </c>
      <c r="AU809" s="255" t="s">
        <v>80</v>
      </c>
      <c r="AV809" s="14" t="s">
        <v>80</v>
      </c>
      <c r="AW809" s="14" t="s">
        <v>195</v>
      </c>
      <c r="AX809" s="14" t="s">
        <v>71</v>
      </c>
      <c r="AY809" s="255" t="s">
        <v>182</v>
      </c>
    </row>
    <row r="810" s="15" customFormat="1">
      <c r="A810" s="15"/>
      <c r="B810" s="256"/>
      <c r="C810" s="257"/>
      <c r="D810" s="236" t="s">
        <v>193</v>
      </c>
      <c r="E810" s="258" t="s">
        <v>19</v>
      </c>
      <c r="F810" s="259" t="s">
        <v>215</v>
      </c>
      <c r="G810" s="257"/>
      <c r="H810" s="260">
        <v>136.80696314000002</v>
      </c>
      <c r="I810" s="261"/>
      <c r="J810" s="257"/>
      <c r="K810" s="257"/>
      <c r="L810" s="262"/>
      <c r="M810" s="263"/>
      <c r="N810" s="264"/>
      <c r="O810" s="264"/>
      <c r="P810" s="264"/>
      <c r="Q810" s="264"/>
      <c r="R810" s="264"/>
      <c r="S810" s="264"/>
      <c r="T810" s="26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66" t="s">
        <v>193</v>
      </c>
      <c r="AU810" s="266" t="s">
        <v>80</v>
      </c>
      <c r="AV810" s="15" t="s">
        <v>97</v>
      </c>
      <c r="AW810" s="15" t="s">
        <v>195</v>
      </c>
      <c r="AX810" s="15" t="s">
        <v>71</v>
      </c>
      <c r="AY810" s="266" t="s">
        <v>182</v>
      </c>
    </row>
    <row r="811" s="16" customFormat="1">
      <c r="A811" s="16"/>
      <c r="B811" s="267"/>
      <c r="C811" s="268"/>
      <c r="D811" s="236" t="s">
        <v>193</v>
      </c>
      <c r="E811" s="269" t="s">
        <v>19</v>
      </c>
      <c r="F811" s="270" t="s">
        <v>220</v>
      </c>
      <c r="G811" s="268"/>
      <c r="H811" s="271">
        <v>274.60211314000003</v>
      </c>
      <c r="I811" s="272"/>
      <c r="J811" s="268"/>
      <c r="K811" s="268"/>
      <c r="L811" s="273"/>
      <c r="M811" s="274"/>
      <c r="N811" s="275"/>
      <c r="O811" s="275"/>
      <c r="P811" s="275"/>
      <c r="Q811" s="275"/>
      <c r="R811" s="275"/>
      <c r="S811" s="275"/>
      <c r="T811" s="27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T811" s="277" t="s">
        <v>193</v>
      </c>
      <c r="AU811" s="277" t="s">
        <v>80</v>
      </c>
      <c r="AV811" s="16" t="s">
        <v>189</v>
      </c>
      <c r="AW811" s="16" t="s">
        <v>195</v>
      </c>
      <c r="AX811" s="16" t="s">
        <v>78</v>
      </c>
      <c r="AY811" s="277" t="s">
        <v>182</v>
      </c>
    </row>
    <row r="812" s="2" customFormat="1" ht="55.5" customHeight="1">
      <c r="A812" s="41"/>
      <c r="B812" s="42"/>
      <c r="C812" s="216" t="s">
        <v>1186</v>
      </c>
      <c r="D812" s="216" t="s">
        <v>184</v>
      </c>
      <c r="E812" s="217" t="s">
        <v>1187</v>
      </c>
      <c r="F812" s="218" t="s">
        <v>1188</v>
      </c>
      <c r="G812" s="219" t="s">
        <v>283</v>
      </c>
      <c r="H812" s="220">
        <v>32.159999999999997</v>
      </c>
      <c r="I812" s="221"/>
      <c r="J812" s="222">
        <f>ROUND(I812*H812,2)</f>
        <v>0</v>
      </c>
      <c r="K812" s="218" t="s">
        <v>188</v>
      </c>
      <c r="L812" s="47"/>
      <c r="M812" s="223" t="s">
        <v>19</v>
      </c>
      <c r="N812" s="224" t="s">
        <v>42</v>
      </c>
      <c r="O812" s="87"/>
      <c r="P812" s="225">
        <f>O812*H812</f>
        <v>0</v>
      </c>
      <c r="Q812" s="225">
        <v>0.017330000000000002</v>
      </c>
      <c r="R812" s="225">
        <f>Q812*H812</f>
        <v>0.55733279999999996</v>
      </c>
      <c r="S812" s="225">
        <v>0</v>
      </c>
      <c r="T812" s="226">
        <f>S812*H812</f>
        <v>0</v>
      </c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R812" s="227" t="s">
        <v>189</v>
      </c>
      <c r="AT812" s="227" t="s">
        <v>184</v>
      </c>
      <c r="AU812" s="227" t="s">
        <v>80</v>
      </c>
      <c r="AY812" s="20" t="s">
        <v>182</v>
      </c>
      <c r="BE812" s="228">
        <f>IF(N812="základní",J812,0)</f>
        <v>0</v>
      </c>
      <c r="BF812" s="228">
        <f>IF(N812="snížená",J812,0)</f>
        <v>0</v>
      </c>
      <c r="BG812" s="228">
        <f>IF(N812="zákl. přenesená",J812,0)</f>
        <v>0</v>
      </c>
      <c r="BH812" s="228">
        <f>IF(N812="sníž. přenesená",J812,0)</f>
        <v>0</v>
      </c>
      <c r="BI812" s="228">
        <f>IF(N812="nulová",J812,0)</f>
        <v>0</v>
      </c>
      <c r="BJ812" s="20" t="s">
        <v>78</v>
      </c>
      <c r="BK812" s="228">
        <f>ROUND(I812*H812,2)</f>
        <v>0</v>
      </c>
      <c r="BL812" s="20" t="s">
        <v>189</v>
      </c>
      <c r="BM812" s="227" t="s">
        <v>1189</v>
      </c>
    </row>
    <row r="813" s="2" customFormat="1">
      <c r="A813" s="41"/>
      <c r="B813" s="42"/>
      <c r="C813" s="43"/>
      <c r="D813" s="229" t="s">
        <v>191</v>
      </c>
      <c r="E813" s="43"/>
      <c r="F813" s="230" t="s">
        <v>1190</v>
      </c>
      <c r="G813" s="43"/>
      <c r="H813" s="43"/>
      <c r="I813" s="231"/>
      <c r="J813" s="43"/>
      <c r="K813" s="43"/>
      <c r="L813" s="47"/>
      <c r="M813" s="232"/>
      <c r="N813" s="233"/>
      <c r="O813" s="87"/>
      <c r="P813" s="87"/>
      <c r="Q813" s="87"/>
      <c r="R813" s="87"/>
      <c r="S813" s="87"/>
      <c r="T813" s="88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T813" s="20" t="s">
        <v>191</v>
      </c>
      <c r="AU813" s="20" t="s">
        <v>80</v>
      </c>
    </row>
    <row r="814" s="14" customFormat="1">
      <c r="A814" s="14"/>
      <c r="B814" s="245"/>
      <c r="C814" s="246"/>
      <c r="D814" s="236" t="s">
        <v>193</v>
      </c>
      <c r="E814" s="247" t="s">
        <v>19</v>
      </c>
      <c r="F814" s="248" t="s">
        <v>1191</v>
      </c>
      <c r="G814" s="246"/>
      <c r="H814" s="249">
        <v>32.159999999999997</v>
      </c>
      <c r="I814" s="250"/>
      <c r="J814" s="246"/>
      <c r="K814" s="246"/>
      <c r="L814" s="251"/>
      <c r="M814" s="252"/>
      <c r="N814" s="253"/>
      <c r="O814" s="253"/>
      <c r="P814" s="253"/>
      <c r="Q814" s="253"/>
      <c r="R814" s="253"/>
      <c r="S814" s="253"/>
      <c r="T814" s="25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5" t="s">
        <v>193</v>
      </c>
      <c r="AU814" s="255" t="s">
        <v>80</v>
      </c>
      <c r="AV814" s="14" t="s">
        <v>80</v>
      </c>
      <c r="AW814" s="14" t="s">
        <v>195</v>
      </c>
      <c r="AX814" s="14" t="s">
        <v>71</v>
      </c>
      <c r="AY814" s="255" t="s">
        <v>182</v>
      </c>
    </row>
    <row r="815" s="2" customFormat="1" ht="44.25" customHeight="1">
      <c r="A815" s="41"/>
      <c r="B815" s="42"/>
      <c r="C815" s="216" t="s">
        <v>1192</v>
      </c>
      <c r="D815" s="216" t="s">
        <v>184</v>
      </c>
      <c r="E815" s="217" t="s">
        <v>1193</v>
      </c>
      <c r="F815" s="218" t="s">
        <v>1194</v>
      </c>
      <c r="G815" s="219" t="s">
        <v>283</v>
      </c>
      <c r="H815" s="220">
        <v>136.80699999999999</v>
      </c>
      <c r="I815" s="221"/>
      <c r="J815" s="222">
        <f>ROUND(I815*H815,2)</f>
        <v>0</v>
      </c>
      <c r="K815" s="218" t="s">
        <v>188</v>
      </c>
      <c r="L815" s="47"/>
      <c r="M815" s="223" t="s">
        <v>19</v>
      </c>
      <c r="N815" s="224" t="s">
        <v>42</v>
      </c>
      <c r="O815" s="87"/>
      <c r="P815" s="225">
        <f>O815*H815</f>
        <v>0</v>
      </c>
      <c r="Q815" s="225">
        <v>0.0073499999999999998</v>
      </c>
      <c r="R815" s="225">
        <f>Q815*H815</f>
        <v>1.0055314499999999</v>
      </c>
      <c r="S815" s="225">
        <v>0</v>
      </c>
      <c r="T815" s="226">
        <f>S815*H815</f>
        <v>0</v>
      </c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R815" s="227" t="s">
        <v>189</v>
      </c>
      <c r="AT815" s="227" t="s">
        <v>184</v>
      </c>
      <c r="AU815" s="227" t="s">
        <v>80</v>
      </c>
      <c r="AY815" s="20" t="s">
        <v>182</v>
      </c>
      <c r="BE815" s="228">
        <f>IF(N815="základní",J815,0)</f>
        <v>0</v>
      </c>
      <c r="BF815" s="228">
        <f>IF(N815="snížená",J815,0)</f>
        <v>0</v>
      </c>
      <c r="BG815" s="228">
        <f>IF(N815="zákl. přenesená",J815,0)</f>
        <v>0</v>
      </c>
      <c r="BH815" s="228">
        <f>IF(N815="sníž. přenesená",J815,0)</f>
        <v>0</v>
      </c>
      <c r="BI815" s="228">
        <f>IF(N815="nulová",J815,0)</f>
        <v>0</v>
      </c>
      <c r="BJ815" s="20" t="s">
        <v>78</v>
      </c>
      <c r="BK815" s="228">
        <f>ROUND(I815*H815,2)</f>
        <v>0</v>
      </c>
      <c r="BL815" s="20" t="s">
        <v>189</v>
      </c>
      <c r="BM815" s="227" t="s">
        <v>1195</v>
      </c>
    </row>
    <row r="816" s="2" customFormat="1">
      <c r="A816" s="41"/>
      <c r="B816" s="42"/>
      <c r="C816" s="43"/>
      <c r="D816" s="229" t="s">
        <v>191</v>
      </c>
      <c r="E816" s="43"/>
      <c r="F816" s="230" t="s">
        <v>1196</v>
      </c>
      <c r="G816" s="43"/>
      <c r="H816" s="43"/>
      <c r="I816" s="231"/>
      <c r="J816" s="43"/>
      <c r="K816" s="43"/>
      <c r="L816" s="47"/>
      <c r="M816" s="232"/>
      <c r="N816" s="233"/>
      <c r="O816" s="87"/>
      <c r="P816" s="87"/>
      <c r="Q816" s="87"/>
      <c r="R816" s="87"/>
      <c r="S816" s="87"/>
      <c r="T816" s="88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T816" s="20" t="s">
        <v>191</v>
      </c>
      <c r="AU816" s="20" t="s">
        <v>80</v>
      </c>
    </row>
    <row r="817" s="13" customFormat="1">
      <c r="A817" s="13"/>
      <c r="B817" s="234"/>
      <c r="C817" s="235"/>
      <c r="D817" s="236" t="s">
        <v>193</v>
      </c>
      <c r="E817" s="237" t="s">
        <v>19</v>
      </c>
      <c r="F817" s="238" t="s">
        <v>1183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193</v>
      </c>
      <c r="AU817" s="244" t="s">
        <v>80</v>
      </c>
      <c r="AV817" s="13" t="s">
        <v>78</v>
      </c>
      <c r="AW817" s="13" t="s">
        <v>195</v>
      </c>
      <c r="AX817" s="13" t="s">
        <v>71</v>
      </c>
      <c r="AY817" s="244" t="s">
        <v>182</v>
      </c>
    </row>
    <row r="818" s="14" customFormat="1">
      <c r="A818" s="14"/>
      <c r="B818" s="245"/>
      <c r="C818" s="246"/>
      <c r="D818" s="236" t="s">
        <v>193</v>
      </c>
      <c r="E818" s="247" t="s">
        <v>19</v>
      </c>
      <c r="F818" s="248" t="s">
        <v>1184</v>
      </c>
      <c r="G818" s="246"/>
      <c r="H818" s="249">
        <v>128.39146314000001</v>
      </c>
      <c r="I818" s="250"/>
      <c r="J818" s="246"/>
      <c r="K818" s="246"/>
      <c r="L818" s="251"/>
      <c r="M818" s="252"/>
      <c r="N818" s="253"/>
      <c r="O818" s="253"/>
      <c r="P818" s="253"/>
      <c r="Q818" s="253"/>
      <c r="R818" s="253"/>
      <c r="S818" s="253"/>
      <c r="T818" s="25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5" t="s">
        <v>193</v>
      </c>
      <c r="AU818" s="255" t="s">
        <v>80</v>
      </c>
      <c r="AV818" s="14" t="s">
        <v>80</v>
      </c>
      <c r="AW818" s="14" t="s">
        <v>195</v>
      </c>
      <c r="AX818" s="14" t="s">
        <v>71</v>
      </c>
      <c r="AY818" s="255" t="s">
        <v>182</v>
      </c>
    </row>
    <row r="819" s="14" customFormat="1">
      <c r="A819" s="14"/>
      <c r="B819" s="245"/>
      <c r="C819" s="246"/>
      <c r="D819" s="236" t="s">
        <v>193</v>
      </c>
      <c r="E819" s="247" t="s">
        <v>19</v>
      </c>
      <c r="F819" s="248" t="s">
        <v>1185</v>
      </c>
      <c r="G819" s="246"/>
      <c r="H819" s="249">
        <v>8.4155000000000015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193</v>
      </c>
      <c r="AU819" s="255" t="s">
        <v>80</v>
      </c>
      <c r="AV819" s="14" t="s">
        <v>80</v>
      </c>
      <c r="AW819" s="14" t="s">
        <v>195</v>
      </c>
      <c r="AX819" s="14" t="s">
        <v>71</v>
      </c>
      <c r="AY819" s="255" t="s">
        <v>182</v>
      </c>
    </row>
    <row r="820" s="2" customFormat="1" ht="37.8" customHeight="1">
      <c r="A820" s="41"/>
      <c r="B820" s="42"/>
      <c r="C820" s="216" t="s">
        <v>1197</v>
      </c>
      <c r="D820" s="216" t="s">
        <v>184</v>
      </c>
      <c r="E820" s="217" t="s">
        <v>1198</v>
      </c>
      <c r="F820" s="218" t="s">
        <v>1199</v>
      </c>
      <c r="G820" s="219" t="s">
        <v>425</v>
      </c>
      <c r="H820" s="220">
        <v>1</v>
      </c>
      <c r="I820" s="221"/>
      <c r="J820" s="222">
        <f>ROUND(I820*H820,2)</f>
        <v>0</v>
      </c>
      <c r="K820" s="218" t="s">
        <v>188</v>
      </c>
      <c r="L820" s="47"/>
      <c r="M820" s="223" t="s">
        <v>19</v>
      </c>
      <c r="N820" s="224" t="s">
        <v>42</v>
      </c>
      <c r="O820" s="87"/>
      <c r="P820" s="225">
        <f>O820*H820</f>
        <v>0</v>
      </c>
      <c r="Q820" s="225">
        <v>0.040599999999999997</v>
      </c>
      <c r="R820" s="225">
        <f>Q820*H820</f>
        <v>0.040599999999999997</v>
      </c>
      <c r="S820" s="225">
        <v>0</v>
      </c>
      <c r="T820" s="226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227" t="s">
        <v>189</v>
      </c>
      <c r="AT820" s="227" t="s">
        <v>184</v>
      </c>
      <c r="AU820" s="227" t="s">
        <v>80</v>
      </c>
      <c r="AY820" s="20" t="s">
        <v>182</v>
      </c>
      <c r="BE820" s="228">
        <f>IF(N820="základní",J820,0)</f>
        <v>0</v>
      </c>
      <c r="BF820" s="228">
        <f>IF(N820="snížená",J820,0)</f>
        <v>0</v>
      </c>
      <c r="BG820" s="228">
        <f>IF(N820="zákl. přenesená",J820,0)</f>
        <v>0</v>
      </c>
      <c r="BH820" s="228">
        <f>IF(N820="sníž. přenesená",J820,0)</f>
        <v>0</v>
      </c>
      <c r="BI820" s="228">
        <f>IF(N820="nulová",J820,0)</f>
        <v>0</v>
      </c>
      <c r="BJ820" s="20" t="s">
        <v>78</v>
      </c>
      <c r="BK820" s="228">
        <f>ROUND(I820*H820,2)</f>
        <v>0</v>
      </c>
      <c r="BL820" s="20" t="s">
        <v>189</v>
      </c>
      <c r="BM820" s="227" t="s">
        <v>1200</v>
      </c>
    </row>
    <row r="821" s="2" customFormat="1">
      <c r="A821" s="41"/>
      <c r="B821" s="42"/>
      <c r="C821" s="43"/>
      <c r="D821" s="229" t="s">
        <v>191</v>
      </c>
      <c r="E821" s="43"/>
      <c r="F821" s="230" t="s">
        <v>1201</v>
      </c>
      <c r="G821" s="43"/>
      <c r="H821" s="43"/>
      <c r="I821" s="231"/>
      <c r="J821" s="43"/>
      <c r="K821" s="43"/>
      <c r="L821" s="47"/>
      <c r="M821" s="232"/>
      <c r="N821" s="233"/>
      <c r="O821" s="87"/>
      <c r="P821" s="87"/>
      <c r="Q821" s="87"/>
      <c r="R821" s="87"/>
      <c r="S821" s="87"/>
      <c r="T821" s="88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0" t="s">
        <v>191</v>
      </c>
      <c r="AU821" s="20" t="s">
        <v>80</v>
      </c>
    </row>
    <row r="822" s="14" customFormat="1">
      <c r="A822" s="14"/>
      <c r="B822" s="245"/>
      <c r="C822" s="246"/>
      <c r="D822" s="236" t="s">
        <v>193</v>
      </c>
      <c r="E822" s="247" t="s">
        <v>19</v>
      </c>
      <c r="F822" s="248" t="s">
        <v>1202</v>
      </c>
      <c r="G822" s="246"/>
      <c r="H822" s="249">
        <v>1</v>
      </c>
      <c r="I822" s="250"/>
      <c r="J822" s="246"/>
      <c r="K822" s="246"/>
      <c r="L822" s="251"/>
      <c r="M822" s="252"/>
      <c r="N822" s="253"/>
      <c r="O822" s="253"/>
      <c r="P822" s="253"/>
      <c r="Q822" s="253"/>
      <c r="R822" s="253"/>
      <c r="S822" s="253"/>
      <c r="T822" s="25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5" t="s">
        <v>193</v>
      </c>
      <c r="AU822" s="255" t="s">
        <v>80</v>
      </c>
      <c r="AV822" s="14" t="s">
        <v>80</v>
      </c>
      <c r="AW822" s="14" t="s">
        <v>195</v>
      </c>
      <c r="AX822" s="14" t="s">
        <v>71</v>
      </c>
      <c r="AY822" s="255" t="s">
        <v>182</v>
      </c>
    </row>
    <row r="823" s="2" customFormat="1" ht="37.8" customHeight="1">
      <c r="A823" s="41"/>
      <c r="B823" s="42"/>
      <c r="C823" s="216" t="s">
        <v>1203</v>
      </c>
      <c r="D823" s="216" t="s">
        <v>184</v>
      </c>
      <c r="E823" s="217" t="s">
        <v>1204</v>
      </c>
      <c r="F823" s="218" t="s">
        <v>1205</v>
      </c>
      <c r="G823" s="219" t="s">
        <v>425</v>
      </c>
      <c r="H823" s="220">
        <v>2</v>
      </c>
      <c r="I823" s="221"/>
      <c r="J823" s="222">
        <f>ROUND(I823*H823,2)</f>
        <v>0</v>
      </c>
      <c r="K823" s="218" t="s">
        <v>188</v>
      </c>
      <c r="L823" s="47"/>
      <c r="M823" s="223" t="s">
        <v>19</v>
      </c>
      <c r="N823" s="224" t="s">
        <v>42</v>
      </c>
      <c r="O823" s="87"/>
      <c r="P823" s="225">
        <f>O823*H823</f>
        <v>0</v>
      </c>
      <c r="Q823" s="225">
        <v>0.15409999999999999</v>
      </c>
      <c r="R823" s="225">
        <f>Q823*H823</f>
        <v>0.30819999999999997</v>
      </c>
      <c r="S823" s="225">
        <v>0</v>
      </c>
      <c r="T823" s="226">
        <f>S823*H823</f>
        <v>0</v>
      </c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R823" s="227" t="s">
        <v>189</v>
      </c>
      <c r="AT823" s="227" t="s">
        <v>184</v>
      </c>
      <c r="AU823" s="227" t="s">
        <v>80</v>
      </c>
      <c r="AY823" s="20" t="s">
        <v>182</v>
      </c>
      <c r="BE823" s="228">
        <f>IF(N823="základní",J823,0)</f>
        <v>0</v>
      </c>
      <c r="BF823" s="228">
        <f>IF(N823="snížená",J823,0)</f>
        <v>0</v>
      </c>
      <c r="BG823" s="228">
        <f>IF(N823="zákl. přenesená",J823,0)</f>
        <v>0</v>
      </c>
      <c r="BH823" s="228">
        <f>IF(N823="sníž. přenesená",J823,0)</f>
        <v>0</v>
      </c>
      <c r="BI823" s="228">
        <f>IF(N823="nulová",J823,0)</f>
        <v>0</v>
      </c>
      <c r="BJ823" s="20" t="s">
        <v>78</v>
      </c>
      <c r="BK823" s="228">
        <f>ROUND(I823*H823,2)</f>
        <v>0</v>
      </c>
      <c r="BL823" s="20" t="s">
        <v>189</v>
      </c>
      <c r="BM823" s="227" t="s">
        <v>1206</v>
      </c>
    </row>
    <row r="824" s="2" customFormat="1">
      <c r="A824" s="41"/>
      <c r="B824" s="42"/>
      <c r="C824" s="43"/>
      <c r="D824" s="229" t="s">
        <v>191</v>
      </c>
      <c r="E824" s="43"/>
      <c r="F824" s="230" t="s">
        <v>1207</v>
      </c>
      <c r="G824" s="43"/>
      <c r="H824" s="43"/>
      <c r="I824" s="231"/>
      <c r="J824" s="43"/>
      <c r="K824" s="43"/>
      <c r="L824" s="47"/>
      <c r="M824" s="232"/>
      <c r="N824" s="233"/>
      <c r="O824" s="87"/>
      <c r="P824" s="87"/>
      <c r="Q824" s="87"/>
      <c r="R824" s="87"/>
      <c r="S824" s="87"/>
      <c r="T824" s="88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T824" s="20" t="s">
        <v>191</v>
      </c>
      <c r="AU824" s="20" t="s">
        <v>80</v>
      </c>
    </row>
    <row r="825" s="14" customFormat="1">
      <c r="A825" s="14"/>
      <c r="B825" s="245"/>
      <c r="C825" s="246"/>
      <c r="D825" s="236" t="s">
        <v>193</v>
      </c>
      <c r="E825" s="247" t="s">
        <v>19</v>
      </c>
      <c r="F825" s="248" t="s">
        <v>1208</v>
      </c>
      <c r="G825" s="246"/>
      <c r="H825" s="249">
        <v>2</v>
      </c>
      <c r="I825" s="250"/>
      <c r="J825" s="246"/>
      <c r="K825" s="246"/>
      <c r="L825" s="251"/>
      <c r="M825" s="252"/>
      <c r="N825" s="253"/>
      <c r="O825" s="253"/>
      <c r="P825" s="253"/>
      <c r="Q825" s="253"/>
      <c r="R825" s="253"/>
      <c r="S825" s="253"/>
      <c r="T825" s="25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5" t="s">
        <v>193</v>
      </c>
      <c r="AU825" s="255" t="s">
        <v>80</v>
      </c>
      <c r="AV825" s="14" t="s">
        <v>80</v>
      </c>
      <c r="AW825" s="14" t="s">
        <v>195</v>
      </c>
      <c r="AX825" s="14" t="s">
        <v>71</v>
      </c>
      <c r="AY825" s="255" t="s">
        <v>182</v>
      </c>
    </row>
    <row r="826" s="2" customFormat="1" ht="33" customHeight="1">
      <c r="A826" s="41"/>
      <c r="B826" s="42"/>
      <c r="C826" s="216" t="s">
        <v>1209</v>
      </c>
      <c r="D826" s="216" t="s">
        <v>184</v>
      </c>
      <c r="E826" s="217" t="s">
        <v>1210</v>
      </c>
      <c r="F826" s="218" t="s">
        <v>1211</v>
      </c>
      <c r="G826" s="219" t="s">
        <v>283</v>
      </c>
      <c r="H826" s="220">
        <v>3450.46</v>
      </c>
      <c r="I826" s="221"/>
      <c r="J826" s="222">
        <f>ROUND(I826*H826,2)</f>
        <v>0</v>
      </c>
      <c r="K826" s="218" t="s">
        <v>188</v>
      </c>
      <c r="L826" s="47"/>
      <c r="M826" s="223" t="s">
        <v>19</v>
      </c>
      <c r="N826" s="224" t="s">
        <v>42</v>
      </c>
      <c r="O826" s="87"/>
      <c r="P826" s="225">
        <f>O826*H826</f>
        <v>0</v>
      </c>
      <c r="Q826" s="225">
        <v>0.0051999999999999998</v>
      </c>
      <c r="R826" s="225">
        <f>Q826*H826</f>
        <v>17.942391999999998</v>
      </c>
      <c r="S826" s="225">
        <v>0</v>
      </c>
      <c r="T826" s="226">
        <f>S826*H826</f>
        <v>0</v>
      </c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R826" s="227" t="s">
        <v>189</v>
      </c>
      <c r="AT826" s="227" t="s">
        <v>184</v>
      </c>
      <c r="AU826" s="227" t="s">
        <v>80</v>
      </c>
      <c r="AY826" s="20" t="s">
        <v>182</v>
      </c>
      <c r="BE826" s="228">
        <f>IF(N826="základní",J826,0)</f>
        <v>0</v>
      </c>
      <c r="BF826" s="228">
        <f>IF(N826="snížená",J826,0)</f>
        <v>0</v>
      </c>
      <c r="BG826" s="228">
        <f>IF(N826="zákl. přenesená",J826,0)</f>
        <v>0</v>
      </c>
      <c r="BH826" s="228">
        <f>IF(N826="sníž. přenesená",J826,0)</f>
        <v>0</v>
      </c>
      <c r="BI826" s="228">
        <f>IF(N826="nulová",J826,0)</f>
        <v>0</v>
      </c>
      <c r="BJ826" s="20" t="s">
        <v>78</v>
      </c>
      <c r="BK826" s="228">
        <f>ROUND(I826*H826,2)</f>
        <v>0</v>
      </c>
      <c r="BL826" s="20" t="s">
        <v>189</v>
      </c>
      <c r="BM826" s="227" t="s">
        <v>1212</v>
      </c>
    </row>
    <row r="827" s="2" customFormat="1">
      <c r="A827" s="41"/>
      <c r="B827" s="42"/>
      <c r="C827" s="43"/>
      <c r="D827" s="229" t="s">
        <v>191</v>
      </c>
      <c r="E827" s="43"/>
      <c r="F827" s="230" t="s">
        <v>1213</v>
      </c>
      <c r="G827" s="43"/>
      <c r="H827" s="43"/>
      <c r="I827" s="231"/>
      <c r="J827" s="43"/>
      <c r="K827" s="43"/>
      <c r="L827" s="47"/>
      <c r="M827" s="232"/>
      <c r="N827" s="233"/>
      <c r="O827" s="87"/>
      <c r="P827" s="87"/>
      <c r="Q827" s="87"/>
      <c r="R827" s="87"/>
      <c r="S827" s="87"/>
      <c r="T827" s="88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T827" s="20" t="s">
        <v>191</v>
      </c>
      <c r="AU827" s="20" t="s">
        <v>80</v>
      </c>
    </row>
    <row r="828" s="13" customFormat="1">
      <c r="A828" s="13"/>
      <c r="B828" s="234"/>
      <c r="C828" s="235"/>
      <c r="D828" s="236" t="s">
        <v>193</v>
      </c>
      <c r="E828" s="237" t="s">
        <v>19</v>
      </c>
      <c r="F828" s="238" t="s">
        <v>455</v>
      </c>
      <c r="G828" s="235"/>
      <c r="H828" s="237" t="s">
        <v>19</v>
      </c>
      <c r="I828" s="239"/>
      <c r="J828" s="235"/>
      <c r="K828" s="235"/>
      <c r="L828" s="240"/>
      <c r="M828" s="241"/>
      <c r="N828" s="242"/>
      <c r="O828" s="242"/>
      <c r="P828" s="242"/>
      <c r="Q828" s="242"/>
      <c r="R828" s="242"/>
      <c r="S828" s="242"/>
      <c r="T828" s="24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4" t="s">
        <v>193</v>
      </c>
      <c r="AU828" s="244" t="s">
        <v>80</v>
      </c>
      <c r="AV828" s="13" t="s">
        <v>78</v>
      </c>
      <c r="AW828" s="13" t="s">
        <v>195</v>
      </c>
      <c r="AX828" s="13" t="s">
        <v>71</v>
      </c>
      <c r="AY828" s="244" t="s">
        <v>182</v>
      </c>
    </row>
    <row r="829" s="14" customFormat="1">
      <c r="A829" s="14"/>
      <c r="B829" s="245"/>
      <c r="C829" s="246"/>
      <c r="D829" s="236" t="s">
        <v>193</v>
      </c>
      <c r="E829" s="247" t="s">
        <v>19</v>
      </c>
      <c r="F829" s="248" t="s">
        <v>1214</v>
      </c>
      <c r="G829" s="246"/>
      <c r="H829" s="249">
        <v>41.622150000000005</v>
      </c>
      <c r="I829" s="250"/>
      <c r="J829" s="246"/>
      <c r="K829" s="246"/>
      <c r="L829" s="251"/>
      <c r="M829" s="252"/>
      <c r="N829" s="253"/>
      <c r="O829" s="253"/>
      <c r="P829" s="253"/>
      <c r="Q829" s="253"/>
      <c r="R829" s="253"/>
      <c r="S829" s="253"/>
      <c r="T829" s="25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5" t="s">
        <v>193</v>
      </c>
      <c r="AU829" s="255" t="s">
        <v>80</v>
      </c>
      <c r="AV829" s="14" t="s">
        <v>80</v>
      </c>
      <c r="AW829" s="14" t="s">
        <v>195</v>
      </c>
      <c r="AX829" s="14" t="s">
        <v>71</v>
      </c>
      <c r="AY829" s="255" t="s">
        <v>182</v>
      </c>
    </row>
    <row r="830" s="14" customFormat="1">
      <c r="A830" s="14"/>
      <c r="B830" s="245"/>
      <c r="C830" s="246"/>
      <c r="D830" s="236" t="s">
        <v>193</v>
      </c>
      <c r="E830" s="247" t="s">
        <v>19</v>
      </c>
      <c r="F830" s="248" t="s">
        <v>1215</v>
      </c>
      <c r="G830" s="246"/>
      <c r="H830" s="249">
        <v>26.508900000000001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193</v>
      </c>
      <c r="AU830" s="255" t="s">
        <v>80</v>
      </c>
      <c r="AV830" s="14" t="s">
        <v>80</v>
      </c>
      <c r="AW830" s="14" t="s">
        <v>195</v>
      </c>
      <c r="AX830" s="14" t="s">
        <v>71</v>
      </c>
      <c r="AY830" s="255" t="s">
        <v>182</v>
      </c>
    </row>
    <row r="831" s="14" customFormat="1">
      <c r="A831" s="14"/>
      <c r="B831" s="245"/>
      <c r="C831" s="246"/>
      <c r="D831" s="236" t="s">
        <v>193</v>
      </c>
      <c r="E831" s="247" t="s">
        <v>19</v>
      </c>
      <c r="F831" s="248" t="s">
        <v>1216</v>
      </c>
      <c r="G831" s="246"/>
      <c r="H831" s="249">
        <v>21.053999999999998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193</v>
      </c>
      <c r="AU831" s="255" t="s">
        <v>80</v>
      </c>
      <c r="AV831" s="14" t="s">
        <v>80</v>
      </c>
      <c r="AW831" s="14" t="s">
        <v>195</v>
      </c>
      <c r="AX831" s="14" t="s">
        <v>71</v>
      </c>
      <c r="AY831" s="255" t="s">
        <v>182</v>
      </c>
    </row>
    <row r="832" s="14" customFormat="1">
      <c r="A832" s="14"/>
      <c r="B832" s="245"/>
      <c r="C832" s="246"/>
      <c r="D832" s="236" t="s">
        <v>193</v>
      </c>
      <c r="E832" s="247" t="s">
        <v>19</v>
      </c>
      <c r="F832" s="248" t="s">
        <v>1217</v>
      </c>
      <c r="G832" s="246"/>
      <c r="H832" s="249">
        <v>29.083500000000001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193</v>
      </c>
      <c r="AU832" s="255" t="s">
        <v>80</v>
      </c>
      <c r="AV832" s="14" t="s">
        <v>80</v>
      </c>
      <c r="AW832" s="14" t="s">
        <v>195</v>
      </c>
      <c r="AX832" s="14" t="s">
        <v>71</v>
      </c>
      <c r="AY832" s="255" t="s">
        <v>182</v>
      </c>
    </row>
    <row r="833" s="14" customFormat="1">
      <c r="A833" s="14"/>
      <c r="B833" s="245"/>
      <c r="C833" s="246"/>
      <c r="D833" s="236" t="s">
        <v>193</v>
      </c>
      <c r="E833" s="247" t="s">
        <v>19</v>
      </c>
      <c r="F833" s="248" t="s">
        <v>1218</v>
      </c>
      <c r="G833" s="246"/>
      <c r="H833" s="249">
        <v>18.824250000000003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193</v>
      </c>
      <c r="AU833" s="255" t="s">
        <v>80</v>
      </c>
      <c r="AV833" s="14" t="s">
        <v>80</v>
      </c>
      <c r="AW833" s="14" t="s">
        <v>195</v>
      </c>
      <c r="AX833" s="14" t="s">
        <v>71</v>
      </c>
      <c r="AY833" s="255" t="s">
        <v>182</v>
      </c>
    </row>
    <row r="834" s="14" customFormat="1">
      <c r="A834" s="14"/>
      <c r="B834" s="245"/>
      <c r="C834" s="246"/>
      <c r="D834" s="236" t="s">
        <v>193</v>
      </c>
      <c r="E834" s="247" t="s">
        <v>19</v>
      </c>
      <c r="F834" s="248" t="s">
        <v>1219</v>
      </c>
      <c r="G834" s="246"/>
      <c r="H834" s="249">
        <v>27.208749999999998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5" t="s">
        <v>193</v>
      </c>
      <c r="AU834" s="255" t="s">
        <v>80</v>
      </c>
      <c r="AV834" s="14" t="s">
        <v>80</v>
      </c>
      <c r="AW834" s="14" t="s">
        <v>195</v>
      </c>
      <c r="AX834" s="14" t="s">
        <v>71</v>
      </c>
      <c r="AY834" s="255" t="s">
        <v>182</v>
      </c>
    </row>
    <row r="835" s="14" customFormat="1">
      <c r="A835" s="14"/>
      <c r="B835" s="245"/>
      <c r="C835" s="246"/>
      <c r="D835" s="236" t="s">
        <v>193</v>
      </c>
      <c r="E835" s="247" t="s">
        <v>19</v>
      </c>
      <c r="F835" s="248" t="s">
        <v>1220</v>
      </c>
      <c r="G835" s="246"/>
      <c r="H835" s="249">
        <v>18.948750000000004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193</v>
      </c>
      <c r="AU835" s="255" t="s">
        <v>80</v>
      </c>
      <c r="AV835" s="14" t="s">
        <v>80</v>
      </c>
      <c r="AW835" s="14" t="s">
        <v>195</v>
      </c>
      <c r="AX835" s="14" t="s">
        <v>71</v>
      </c>
      <c r="AY835" s="255" t="s">
        <v>182</v>
      </c>
    </row>
    <row r="836" s="14" customFormat="1">
      <c r="A836" s="14"/>
      <c r="B836" s="245"/>
      <c r="C836" s="246"/>
      <c r="D836" s="236" t="s">
        <v>193</v>
      </c>
      <c r="E836" s="247" t="s">
        <v>19</v>
      </c>
      <c r="F836" s="248" t="s">
        <v>1221</v>
      </c>
      <c r="G836" s="246"/>
      <c r="H836" s="249">
        <v>39.028100000000002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193</v>
      </c>
      <c r="AU836" s="255" t="s">
        <v>80</v>
      </c>
      <c r="AV836" s="14" t="s">
        <v>80</v>
      </c>
      <c r="AW836" s="14" t="s">
        <v>195</v>
      </c>
      <c r="AX836" s="14" t="s">
        <v>71</v>
      </c>
      <c r="AY836" s="255" t="s">
        <v>182</v>
      </c>
    </row>
    <row r="837" s="14" customFormat="1">
      <c r="A837" s="14"/>
      <c r="B837" s="245"/>
      <c r="C837" s="246"/>
      <c r="D837" s="236" t="s">
        <v>193</v>
      </c>
      <c r="E837" s="247" t="s">
        <v>19</v>
      </c>
      <c r="F837" s="248" t="s">
        <v>1222</v>
      </c>
      <c r="G837" s="246"/>
      <c r="H837" s="249">
        <v>65.770624999999995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193</v>
      </c>
      <c r="AU837" s="255" t="s">
        <v>80</v>
      </c>
      <c r="AV837" s="14" t="s">
        <v>80</v>
      </c>
      <c r="AW837" s="14" t="s">
        <v>195</v>
      </c>
      <c r="AX837" s="14" t="s">
        <v>71</v>
      </c>
      <c r="AY837" s="255" t="s">
        <v>182</v>
      </c>
    </row>
    <row r="838" s="14" customFormat="1">
      <c r="A838" s="14"/>
      <c r="B838" s="245"/>
      <c r="C838" s="246"/>
      <c r="D838" s="236" t="s">
        <v>193</v>
      </c>
      <c r="E838" s="247" t="s">
        <v>19</v>
      </c>
      <c r="F838" s="248" t="s">
        <v>1223</v>
      </c>
      <c r="G838" s="246"/>
      <c r="H838" s="249">
        <v>48.716374999999999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193</v>
      </c>
      <c r="AU838" s="255" t="s">
        <v>80</v>
      </c>
      <c r="AV838" s="14" t="s">
        <v>80</v>
      </c>
      <c r="AW838" s="14" t="s">
        <v>195</v>
      </c>
      <c r="AX838" s="14" t="s">
        <v>71</v>
      </c>
      <c r="AY838" s="255" t="s">
        <v>182</v>
      </c>
    </row>
    <row r="839" s="14" customFormat="1">
      <c r="A839" s="14"/>
      <c r="B839" s="245"/>
      <c r="C839" s="246"/>
      <c r="D839" s="236" t="s">
        <v>193</v>
      </c>
      <c r="E839" s="247" t="s">
        <v>19</v>
      </c>
      <c r="F839" s="248" t="s">
        <v>1224</v>
      </c>
      <c r="G839" s="246"/>
      <c r="H839" s="249">
        <v>32.443006250000003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193</v>
      </c>
      <c r="AU839" s="255" t="s">
        <v>80</v>
      </c>
      <c r="AV839" s="14" t="s">
        <v>80</v>
      </c>
      <c r="AW839" s="14" t="s">
        <v>195</v>
      </c>
      <c r="AX839" s="14" t="s">
        <v>71</v>
      </c>
      <c r="AY839" s="255" t="s">
        <v>182</v>
      </c>
    </row>
    <row r="840" s="14" customFormat="1">
      <c r="A840" s="14"/>
      <c r="B840" s="245"/>
      <c r="C840" s="246"/>
      <c r="D840" s="236" t="s">
        <v>193</v>
      </c>
      <c r="E840" s="247" t="s">
        <v>19</v>
      </c>
      <c r="F840" s="248" t="s">
        <v>1225</v>
      </c>
      <c r="G840" s="246"/>
      <c r="H840" s="249">
        <v>28.111750000000001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193</v>
      </c>
      <c r="AU840" s="255" t="s">
        <v>80</v>
      </c>
      <c r="AV840" s="14" t="s">
        <v>80</v>
      </c>
      <c r="AW840" s="14" t="s">
        <v>195</v>
      </c>
      <c r="AX840" s="14" t="s">
        <v>71</v>
      </c>
      <c r="AY840" s="255" t="s">
        <v>182</v>
      </c>
    </row>
    <row r="841" s="14" customFormat="1">
      <c r="A841" s="14"/>
      <c r="B841" s="245"/>
      <c r="C841" s="246"/>
      <c r="D841" s="236" t="s">
        <v>193</v>
      </c>
      <c r="E841" s="247" t="s">
        <v>19</v>
      </c>
      <c r="F841" s="248" t="s">
        <v>1226</v>
      </c>
      <c r="G841" s="246"/>
      <c r="H841" s="249">
        <v>24.747124999999997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193</v>
      </c>
      <c r="AU841" s="255" t="s">
        <v>80</v>
      </c>
      <c r="AV841" s="14" t="s">
        <v>80</v>
      </c>
      <c r="AW841" s="14" t="s">
        <v>195</v>
      </c>
      <c r="AX841" s="14" t="s">
        <v>71</v>
      </c>
      <c r="AY841" s="255" t="s">
        <v>182</v>
      </c>
    </row>
    <row r="842" s="14" customFormat="1">
      <c r="A842" s="14"/>
      <c r="B842" s="245"/>
      <c r="C842" s="246"/>
      <c r="D842" s="236" t="s">
        <v>193</v>
      </c>
      <c r="E842" s="247" t="s">
        <v>19</v>
      </c>
      <c r="F842" s="248" t="s">
        <v>1227</v>
      </c>
      <c r="G842" s="246"/>
      <c r="H842" s="249">
        <v>41.838500000000003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193</v>
      </c>
      <c r="AU842" s="255" t="s">
        <v>80</v>
      </c>
      <c r="AV842" s="14" t="s">
        <v>80</v>
      </c>
      <c r="AW842" s="14" t="s">
        <v>195</v>
      </c>
      <c r="AX842" s="14" t="s">
        <v>71</v>
      </c>
      <c r="AY842" s="255" t="s">
        <v>182</v>
      </c>
    </row>
    <row r="843" s="15" customFormat="1">
      <c r="A843" s="15"/>
      <c r="B843" s="256"/>
      <c r="C843" s="257"/>
      <c r="D843" s="236" t="s">
        <v>193</v>
      </c>
      <c r="E843" s="258" t="s">
        <v>19</v>
      </c>
      <c r="F843" s="259" t="s">
        <v>215</v>
      </c>
      <c r="G843" s="257"/>
      <c r="H843" s="260">
        <v>463.90578124999996</v>
      </c>
      <c r="I843" s="261"/>
      <c r="J843" s="257"/>
      <c r="K843" s="257"/>
      <c r="L843" s="262"/>
      <c r="M843" s="263"/>
      <c r="N843" s="264"/>
      <c r="O843" s="264"/>
      <c r="P843" s="264"/>
      <c r="Q843" s="264"/>
      <c r="R843" s="264"/>
      <c r="S843" s="264"/>
      <c r="T843" s="26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6" t="s">
        <v>193</v>
      </c>
      <c r="AU843" s="266" t="s">
        <v>80</v>
      </c>
      <c r="AV843" s="15" t="s">
        <v>97</v>
      </c>
      <c r="AW843" s="15" t="s">
        <v>195</v>
      </c>
      <c r="AX843" s="15" t="s">
        <v>71</v>
      </c>
      <c r="AY843" s="266" t="s">
        <v>182</v>
      </c>
    </row>
    <row r="844" s="13" customFormat="1">
      <c r="A844" s="13"/>
      <c r="B844" s="234"/>
      <c r="C844" s="235"/>
      <c r="D844" s="236" t="s">
        <v>193</v>
      </c>
      <c r="E844" s="237" t="s">
        <v>19</v>
      </c>
      <c r="F844" s="238" t="s">
        <v>460</v>
      </c>
      <c r="G844" s="235"/>
      <c r="H844" s="237" t="s">
        <v>19</v>
      </c>
      <c r="I844" s="239"/>
      <c r="J844" s="235"/>
      <c r="K844" s="235"/>
      <c r="L844" s="240"/>
      <c r="M844" s="241"/>
      <c r="N844" s="242"/>
      <c r="O844" s="242"/>
      <c r="P844" s="242"/>
      <c r="Q844" s="242"/>
      <c r="R844" s="242"/>
      <c r="S844" s="242"/>
      <c r="T844" s="24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4" t="s">
        <v>193</v>
      </c>
      <c r="AU844" s="244" t="s">
        <v>80</v>
      </c>
      <c r="AV844" s="13" t="s">
        <v>78</v>
      </c>
      <c r="AW844" s="13" t="s">
        <v>195</v>
      </c>
      <c r="AX844" s="13" t="s">
        <v>71</v>
      </c>
      <c r="AY844" s="244" t="s">
        <v>182</v>
      </c>
    </row>
    <row r="845" s="13" customFormat="1">
      <c r="A845" s="13"/>
      <c r="B845" s="234"/>
      <c r="C845" s="235"/>
      <c r="D845" s="236" t="s">
        <v>193</v>
      </c>
      <c r="E845" s="237" t="s">
        <v>19</v>
      </c>
      <c r="F845" s="238" t="s">
        <v>1228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193</v>
      </c>
      <c r="AU845" s="244" t="s">
        <v>80</v>
      </c>
      <c r="AV845" s="13" t="s">
        <v>78</v>
      </c>
      <c r="AW845" s="13" t="s">
        <v>195</v>
      </c>
      <c r="AX845" s="13" t="s">
        <v>71</v>
      </c>
      <c r="AY845" s="244" t="s">
        <v>182</v>
      </c>
    </row>
    <row r="846" s="14" customFormat="1">
      <c r="A846" s="14"/>
      <c r="B846" s="245"/>
      <c r="C846" s="246"/>
      <c r="D846" s="236" t="s">
        <v>193</v>
      </c>
      <c r="E846" s="247" t="s">
        <v>19</v>
      </c>
      <c r="F846" s="248" t="s">
        <v>1229</v>
      </c>
      <c r="G846" s="246"/>
      <c r="H846" s="249">
        <v>165.26125000000002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193</v>
      </c>
      <c r="AU846" s="255" t="s">
        <v>80</v>
      </c>
      <c r="AV846" s="14" t="s">
        <v>80</v>
      </c>
      <c r="AW846" s="14" t="s">
        <v>195</v>
      </c>
      <c r="AX846" s="14" t="s">
        <v>71</v>
      </c>
      <c r="AY846" s="255" t="s">
        <v>182</v>
      </c>
    </row>
    <row r="847" s="14" customFormat="1">
      <c r="A847" s="14"/>
      <c r="B847" s="245"/>
      <c r="C847" s="246"/>
      <c r="D847" s="236" t="s">
        <v>193</v>
      </c>
      <c r="E847" s="247" t="s">
        <v>19</v>
      </c>
      <c r="F847" s="248" t="s">
        <v>1230</v>
      </c>
      <c r="G847" s="246"/>
      <c r="H847" s="249">
        <v>18.934550000000002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193</v>
      </c>
      <c r="AU847" s="255" t="s">
        <v>80</v>
      </c>
      <c r="AV847" s="14" t="s">
        <v>80</v>
      </c>
      <c r="AW847" s="14" t="s">
        <v>195</v>
      </c>
      <c r="AX847" s="14" t="s">
        <v>71</v>
      </c>
      <c r="AY847" s="255" t="s">
        <v>182</v>
      </c>
    </row>
    <row r="848" s="13" customFormat="1">
      <c r="A848" s="13"/>
      <c r="B848" s="234"/>
      <c r="C848" s="235"/>
      <c r="D848" s="236" t="s">
        <v>193</v>
      </c>
      <c r="E848" s="237" t="s">
        <v>19</v>
      </c>
      <c r="F848" s="238" t="s">
        <v>1231</v>
      </c>
      <c r="G848" s="235"/>
      <c r="H848" s="237" t="s">
        <v>19</v>
      </c>
      <c r="I848" s="239"/>
      <c r="J848" s="235"/>
      <c r="K848" s="235"/>
      <c r="L848" s="240"/>
      <c r="M848" s="241"/>
      <c r="N848" s="242"/>
      <c r="O848" s="242"/>
      <c r="P848" s="242"/>
      <c r="Q848" s="242"/>
      <c r="R848" s="242"/>
      <c r="S848" s="242"/>
      <c r="T848" s="24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4" t="s">
        <v>193</v>
      </c>
      <c r="AU848" s="244" t="s">
        <v>80</v>
      </c>
      <c r="AV848" s="13" t="s">
        <v>78</v>
      </c>
      <c r="AW848" s="13" t="s">
        <v>195</v>
      </c>
      <c r="AX848" s="13" t="s">
        <v>71</v>
      </c>
      <c r="AY848" s="244" t="s">
        <v>182</v>
      </c>
    </row>
    <row r="849" s="14" customFormat="1">
      <c r="A849" s="14"/>
      <c r="B849" s="245"/>
      <c r="C849" s="246"/>
      <c r="D849" s="236" t="s">
        <v>193</v>
      </c>
      <c r="E849" s="247" t="s">
        <v>19</v>
      </c>
      <c r="F849" s="248" t="s">
        <v>1232</v>
      </c>
      <c r="G849" s="246"/>
      <c r="H849" s="249">
        <v>431.200875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193</v>
      </c>
      <c r="AU849" s="255" t="s">
        <v>80</v>
      </c>
      <c r="AV849" s="14" t="s">
        <v>80</v>
      </c>
      <c r="AW849" s="14" t="s">
        <v>195</v>
      </c>
      <c r="AX849" s="14" t="s">
        <v>71</v>
      </c>
      <c r="AY849" s="255" t="s">
        <v>182</v>
      </c>
    </row>
    <row r="850" s="14" customFormat="1">
      <c r="A850" s="14"/>
      <c r="B850" s="245"/>
      <c r="C850" s="246"/>
      <c r="D850" s="236" t="s">
        <v>193</v>
      </c>
      <c r="E850" s="247" t="s">
        <v>19</v>
      </c>
      <c r="F850" s="248" t="s">
        <v>1233</v>
      </c>
      <c r="G850" s="246"/>
      <c r="H850" s="249">
        <v>17.457750000000001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193</v>
      </c>
      <c r="AU850" s="255" t="s">
        <v>80</v>
      </c>
      <c r="AV850" s="14" t="s">
        <v>80</v>
      </c>
      <c r="AW850" s="14" t="s">
        <v>195</v>
      </c>
      <c r="AX850" s="14" t="s">
        <v>71</v>
      </c>
      <c r="AY850" s="255" t="s">
        <v>182</v>
      </c>
    </row>
    <row r="851" s="14" customFormat="1">
      <c r="A851" s="14"/>
      <c r="B851" s="245"/>
      <c r="C851" s="246"/>
      <c r="D851" s="236" t="s">
        <v>193</v>
      </c>
      <c r="E851" s="247" t="s">
        <v>19</v>
      </c>
      <c r="F851" s="248" t="s">
        <v>1234</v>
      </c>
      <c r="G851" s="246"/>
      <c r="H851" s="249">
        <v>33.277499999999996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193</v>
      </c>
      <c r="AU851" s="255" t="s">
        <v>80</v>
      </c>
      <c r="AV851" s="14" t="s">
        <v>80</v>
      </c>
      <c r="AW851" s="14" t="s">
        <v>195</v>
      </c>
      <c r="AX851" s="14" t="s">
        <v>71</v>
      </c>
      <c r="AY851" s="255" t="s">
        <v>182</v>
      </c>
    </row>
    <row r="852" s="14" customFormat="1">
      <c r="A852" s="14"/>
      <c r="B852" s="245"/>
      <c r="C852" s="246"/>
      <c r="D852" s="236" t="s">
        <v>193</v>
      </c>
      <c r="E852" s="247" t="s">
        <v>19</v>
      </c>
      <c r="F852" s="248" t="s">
        <v>1235</v>
      </c>
      <c r="G852" s="246"/>
      <c r="H852" s="249">
        <v>208.00856249999998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193</v>
      </c>
      <c r="AU852" s="255" t="s">
        <v>80</v>
      </c>
      <c r="AV852" s="14" t="s">
        <v>80</v>
      </c>
      <c r="AW852" s="14" t="s">
        <v>195</v>
      </c>
      <c r="AX852" s="14" t="s">
        <v>71</v>
      </c>
      <c r="AY852" s="255" t="s">
        <v>182</v>
      </c>
    </row>
    <row r="853" s="14" customFormat="1">
      <c r="A853" s="14"/>
      <c r="B853" s="245"/>
      <c r="C853" s="246"/>
      <c r="D853" s="236" t="s">
        <v>193</v>
      </c>
      <c r="E853" s="247" t="s">
        <v>19</v>
      </c>
      <c r="F853" s="248" t="s">
        <v>1236</v>
      </c>
      <c r="G853" s="246"/>
      <c r="H853" s="249">
        <v>24.447499999999998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5" t="s">
        <v>193</v>
      </c>
      <c r="AU853" s="255" t="s">
        <v>80</v>
      </c>
      <c r="AV853" s="14" t="s">
        <v>80</v>
      </c>
      <c r="AW853" s="14" t="s">
        <v>195</v>
      </c>
      <c r="AX853" s="14" t="s">
        <v>71</v>
      </c>
      <c r="AY853" s="255" t="s">
        <v>182</v>
      </c>
    </row>
    <row r="854" s="14" customFormat="1">
      <c r="A854" s="14"/>
      <c r="B854" s="245"/>
      <c r="C854" s="246"/>
      <c r="D854" s="236" t="s">
        <v>193</v>
      </c>
      <c r="E854" s="247" t="s">
        <v>19</v>
      </c>
      <c r="F854" s="248" t="s">
        <v>1237</v>
      </c>
      <c r="G854" s="246"/>
      <c r="H854" s="249">
        <v>214.86137499999998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193</v>
      </c>
      <c r="AU854" s="255" t="s">
        <v>80</v>
      </c>
      <c r="AV854" s="14" t="s">
        <v>80</v>
      </c>
      <c r="AW854" s="14" t="s">
        <v>195</v>
      </c>
      <c r="AX854" s="14" t="s">
        <v>71</v>
      </c>
      <c r="AY854" s="255" t="s">
        <v>182</v>
      </c>
    </row>
    <row r="855" s="14" customFormat="1">
      <c r="A855" s="14"/>
      <c r="B855" s="245"/>
      <c r="C855" s="246"/>
      <c r="D855" s="236" t="s">
        <v>193</v>
      </c>
      <c r="E855" s="247" t="s">
        <v>19</v>
      </c>
      <c r="F855" s="248" t="s">
        <v>1238</v>
      </c>
      <c r="G855" s="246"/>
      <c r="H855" s="249">
        <v>66.176950000000005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193</v>
      </c>
      <c r="AU855" s="255" t="s">
        <v>80</v>
      </c>
      <c r="AV855" s="14" t="s">
        <v>80</v>
      </c>
      <c r="AW855" s="14" t="s">
        <v>195</v>
      </c>
      <c r="AX855" s="14" t="s">
        <v>71</v>
      </c>
      <c r="AY855" s="255" t="s">
        <v>182</v>
      </c>
    </row>
    <row r="856" s="14" customFormat="1">
      <c r="A856" s="14"/>
      <c r="B856" s="245"/>
      <c r="C856" s="246"/>
      <c r="D856" s="236" t="s">
        <v>193</v>
      </c>
      <c r="E856" s="247" t="s">
        <v>19</v>
      </c>
      <c r="F856" s="248" t="s">
        <v>1239</v>
      </c>
      <c r="G856" s="246"/>
      <c r="H856" s="249">
        <v>198.78109999999998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193</v>
      </c>
      <c r="AU856" s="255" t="s">
        <v>80</v>
      </c>
      <c r="AV856" s="14" t="s">
        <v>80</v>
      </c>
      <c r="AW856" s="14" t="s">
        <v>195</v>
      </c>
      <c r="AX856" s="14" t="s">
        <v>71</v>
      </c>
      <c r="AY856" s="255" t="s">
        <v>182</v>
      </c>
    </row>
    <row r="857" s="14" customFormat="1">
      <c r="A857" s="14"/>
      <c r="B857" s="245"/>
      <c r="C857" s="246"/>
      <c r="D857" s="236" t="s">
        <v>193</v>
      </c>
      <c r="E857" s="247" t="s">
        <v>19</v>
      </c>
      <c r="F857" s="248" t="s">
        <v>1240</v>
      </c>
      <c r="G857" s="246"/>
      <c r="H857" s="249">
        <v>3.3464999999999994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193</v>
      </c>
      <c r="AU857" s="255" t="s">
        <v>80</v>
      </c>
      <c r="AV857" s="14" t="s">
        <v>80</v>
      </c>
      <c r="AW857" s="14" t="s">
        <v>195</v>
      </c>
      <c r="AX857" s="14" t="s">
        <v>71</v>
      </c>
      <c r="AY857" s="255" t="s">
        <v>182</v>
      </c>
    </row>
    <row r="858" s="14" customFormat="1">
      <c r="A858" s="14"/>
      <c r="B858" s="245"/>
      <c r="C858" s="246"/>
      <c r="D858" s="236" t="s">
        <v>193</v>
      </c>
      <c r="E858" s="247" t="s">
        <v>19</v>
      </c>
      <c r="F858" s="248" t="s">
        <v>1241</v>
      </c>
      <c r="G858" s="246"/>
      <c r="H858" s="249">
        <v>28.318599999999996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193</v>
      </c>
      <c r="AU858" s="255" t="s">
        <v>80</v>
      </c>
      <c r="AV858" s="14" t="s">
        <v>80</v>
      </c>
      <c r="AW858" s="14" t="s">
        <v>195</v>
      </c>
      <c r="AX858" s="14" t="s">
        <v>71</v>
      </c>
      <c r="AY858" s="255" t="s">
        <v>182</v>
      </c>
    </row>
    <row r="859" s="14" customFormat="1">
      <c r="A859" s="14"/>
      <c r="B859" s="245"/>
      <c r="C859" s="246"/>
      <c r="D859" s="236" t="s">
        <v>193</v>
      </c>
      <c r="E859" s="247" t="s">
        <v>19</v>
      </c>
      <c r="F859" s="248" t="s">
        <v>1242</v>
      </c>
      <c r="G859" s="246"/>
      <c r="H859" s="249">
        <v>93.008250000000018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193</v>
      </c>
      <c r="AU859" s="255" t="s">
        <v>80</v>
      </c>
      <c r="AV859" s="14" t="s">
        <v>80</v>
      </c>
      <c r="AW859" s="14" t="s">
        <v>195</v>
      </c>
      <c r="AX859" s="14" t="s">
        <v>71</v>
      </c>
      <c r="AY859" s="255" t="s">
        <v>182</v>
      </c>
    </row>
    <row r="860" s="14" customFormat="1">
      <c r="A860" s="14"/>
      <c r="B860" s="245"/>
      <c r="C860" s="246"/>
      <c r="D860" s="236" t="s">
        <v>193</v>
      </c>
      <c r="E860" s="247" t="s">
        <v>19</v>
      </c>
      <c r="F860" s="248" t="s">
        <v>1243</v>
      </c>
      <c r="G860" s="246"/>
      <c r="H860" s="249">
        <v>22.77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193</v>
      </c>
      <c r="AU860" s="255" t="s">
        <v>80</v>
      </c>
      <c r="AV860" s="14" t="s">
        <v>80</v>
      </c>
      <c r="AW860" s="14" t="s">
        <v>195</v>
      </c>
      <c r="AX860" s="14" t="s">
        <v>71</v>
      </c>
      <c r="AY860" s="255" t="s">
        <v>182</v>
      </c>
    </row>
    <row r="861" s="14" customFormat="1">
      <c r="A861" s="14"/>
      <c r="B861" s="245"/>
      <c r="C861" s="246"/>
      <c r="D861" s="236" t="s">
        <v>193</v>
      </c>
      <c r="E861" s="247" t="s">
        <v>19</v>
      </c>
      <c r="F861" s="248" t="s">
        <v>1244</v>
      </c>
      <c r="G861" s="246"/>
      <c r="H861" s="249">
        <v>97.608699999999999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193</v>
      </c>
      <c r="AU861" s="255" t="s">
        <v>80</v>
      </c>
      <c r="AV861" s="14" t="s">
        <v>80</v>
      </c>
      <c r="AW861" s="14" t="s">
        <v>195</v>
      </c>
      <c r="AX861" s="14" t="s">
        <v>71</v>
      </c>
      <c r="AY861" s="255" t="s">
        <v>182</v>
      </c>
    </row>
    <row r="862" s="15" customFormat="1">
      <c r="A862" s="15"/>
      <c r="B862" s="256"/>
      <c r="C862" s="257"/>
      <c r="D862" s="236" t="s">
        <v>193</v>
      </c>
      <c r="E862" s="258" t="s">
        <v>19</v>
      </c>
      <c r="F862" s="259" t="s">
        <v>215</v>
      </c>
      <c r="G862" s="257"/>
      <c r="H862" s="260">
        <v>1623.4594625000002</v>
      </c>
      <c r="I862" s="261"/>
      <c r="J862" s="257"/>
      <c r="K862" s="257"/>
      <c r="L862" s="262"/>
      <c r="M862" s="263"/>
      <c r="N862" s="264"/>
      <c r="O862" s="264"/>
      <c r="P862" s="264"/>
      <c r="Q862" s="264"/>
      <c r="R862" s="264"/>
      <c r="S862" s="264"/>
      <c r="T862" s="26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66" t="s">
        <v>193</v>
      </c>
      <c r="AU862" s="266" t="s">
        <v>80</v>
      </c>
      <c r="AV862" s="15" t="s">
        <v>97</v>
      </c>
      <c r="AW862" s="15" t="s">
        <v>195</v>
      </c>
      <c r="AX862" s="15" t="s">
        <v>71</v>
      </c>
      <c r="AY862" s="266" t="s">
        <v>182</v>
      </c>
    </row>
    <row r="863" s="13" customFormat="1">
      <c r="A863" s="13"/>
      <c r="B863" s="234"/>
      <c r="C863" s="235"/>
      <c r="D863" s="236" t="s">
        <v>193</v>
      </c>
      <c r="E863" s="237" t="s">
        <v>19</v>
      </c>
      <c r="F863" s="238" t="s">
        <v>462</v>
      </c>
      <c r="G863" s="235"/>
      <c r="H863" s="237" t="s">
        <v>19</v>
      </c>
      <c r="I863" s="239"/>
      <c r="J863" s="235"/>
      <c r="K863" s="235"/>
      <c r="L863" s="240"/>
      <c r="M863" s="241"/>
      <c r="N863" s="242"/>
      <c r="O863" s="242"/>
      <c r="P863" s="242"/>
      <c r="Q863" s="242"/>
      <c r="R863" s="242"/>
      <c r="S863" s="242"/>
      <c r="T863" s="24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4" t="s">
        <v>193</v>
      </c>
      <c r="AU863" s="244" t="s">
        <v>80</v>
      </c>
      <c r="AV863" s="13" t="s">
        <v>78</v>
      </c>
      <c r="AW863" s="13" t="s">
        <v>195</v>
      </c>
      <c r="AX863" s="13" t="s">
        <v>71</v>
      </c>
      <c r="AY863" s="244" t="s">
        <v>182</v>
      </c>
    </row>
    <row r="864" s="14" customFormat="1">
      <c r="A864" s="14"/>
      <c r="B864" s="245"/>
      <c r="C864" s="246"/>
      <c r="D864" s="236" t="s">
        <v>193</v>
      </c>
      <c r="E864" s="247" t="s">
        <v>19</v>
      </c>
      <c r="F864" s="248" t="s">
        <v>1245</v>
      </c>
      <c r="G864" s="246"/>
      <c r="H864" s="249">
        <v>5.9251699999999996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193</v>
      </c>
      <c r="AU864" s="255" t="s">
        <v>80</v>
      </c>
      <c r="AV864" s="14" t="s">
        <v>80</v>
      </c>
      <c r="AW864" s="14" t="s">
        <v>195</v>
      </c>
      <c r="AX864" s="14" t="s">
        <v>71</v>
      </c>
      <c r="AY864" s="255" t="s">
        <v>182</v>
      </c>
    </row>
    <row r="865" s="14" customFormat="1">
      <c r="A865" s="14"/>
      <c r="B865" s="245"/>
      <c r="C865" s="246"/>
      <c r="D865" s="236" t="s">
        <v>193</v>
      </c>
      <c r="E865" s="247" t="s">
        <v>19</v>
      </c>
      <c r="F865" s="248" t="s">
        <v>1246</v>
      </c>
      <c r="G865" s="246"/>
      <c r="H865" s="249">
        <v>423.39268750000002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193</v>
      </c>
      <c r="AU865" s="255" t="s">
        <v>80</v>
      </c>
      <c r="AV865" s="14" t="s">
        <v>80</v>
      </c>
      <c r="AW865" s="14" t="s">
        <v>195</v>
      </c>
      <c r="AX865" s="14" t="s">
        <v>71</v>
      </c>
      <c r="AY865" s="255" t="s">
        <v>182</v>
      </c>
    </row>
    <row r="866" s="14" customFormat="1">
      <c r="A866" s="14"/>
      <c r="B866" s="245"/>
      <c r="C866" s="246"/>
      <c r="D866" s="236" t="s">
        <v>193</v>
      </c>
      <c r="E866" s="247" t="s">
        <v>19</v>
      </c>
      <c r="F866" s="248" t="s">
        <v>1247</v>
      </c>
      <c r="G866" s="246"/>
      <c r="H866" s="249">
        <v>1.3282499999999999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193</v>
      </c>
      <c r="AU866" s="255" t="s">
        <v>80</v>
      </c>
      <c r="AV866" s="14" t="s">
        <v>80</v>
      </c>
      <c r="AW866" s="14" t="s">
        <v>195</v>
      </c>
      <c r="AX866" s="14" t="s">
        <v>71</v>
      </c>
      <c r="AY866" s="255" t="s">
        <v>182</v>
      </c>
    </row>
    <row r="867" s="14" customFormat="1">
      <c r="A867" s="14"/>
      <c r="B867" s="245"/>
      <c r="C867" s="246"/>
      <c r="D867" s="236" t="s">
        <v>193</v>
      </c>
      <c r="E867" s="247" t="s">
        <v>19</v>
      </c>
      <c r="F867" s="248" t="s">
        <v>1248</v>
      </c>
      <c r="G867" s="246"/>
      <c r="H867" s="249">
        <v>188.96237499999995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193</v>
      </c>
      <c r="AU867" s="255" t="s">
        <v>80</v>
      </c>
      <c r="AV867" s="14" t="s">
        <v>80</v>
      </c>
      <c r="AW867" s="14" t="s">
        <v>195</v>
      </c>
      <c r="AX867" s="14" t="s">
        <v>71</v>
      </c>
      <c r="AY867" s="255" t="s">
        <v>182</v>
      </c>
    </row>
    <row r="868" s="13" customFormat="1">
      <c r="A868" s="13"/>
      <c r="B868" s="234"/>
      <c r="C868" s="235"/>
      <c r="D868" s="236" t="s">
        <v>193</v>
      </c>
      <c r="E868" s="237" t="s">
        <v>19</v>
      </c>
      <c r="F868" s="238" t="s">
        <v>1249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193</v>
      </c>
      <c r="AU868" s="244" t="s">
        <v>80</v>
      </c>
      <c r="AV868" s="13" t="s">
        <v>78</v>
      </c>
      <c r="AW868" s="13" t="s">
        <v>195</v>
      </c>
      <c r="AX868" s="13" t="s">
        <v>71</v>
      </c>
      <c r="AY868" s="244" t="s">
        <v>182</v>
      </c>
    </row>
    <row r="869" s="14" customFormat="1">
      <c r="A869" s="14"/>
      <c r="B869" s="245"/>
      <c r="C869" s="246"/>
      <c r="D869" s="236" t="s">
        <v>193</v>
      </c>
      <c r="E869" s="247" t="s">
        <v>19</v>
      </c>
      <c r="F869" s="248" t="s">
        <v>1250</v>
      </c>
      <c r="G869" s="246"/>
      <c r="H869" s="249">
        <v>235.53924999999998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193</v>
      </c>
      <c r="AU869" s="255" t="s">
        <v>80</v>
      </c>
      <c r="AV869" s="14" t="s">
        <v>80</v>
      </c>
      <c r="AW869" s="14" t="s">
        <v>195</v>
      </c>
      <c r="AX869" s="14" t="s">
        <v>71</v>
      </c>
      <c r="AY869" s="255" t="s">
        <v>182</v>
      </c>
    </row>
    <row r="870" s="14" customFormat="1">
      <c r="A870" s="14"/>
      <c r="B870" s="245"/>
      <c r="C870" s="246"/>
      <c r="D870" s="236" t="s">
        <v>193</v>
      </c>
      <c r="E870" s="247" t="s">
        <v>19</v>
      </c>
      <c r="F870" s="248" t="s">
        <v>1251</v>
      </c>
      <c r="G870" s="246"/>
      <c r="H870" s="249">
        <v>29.851499999999998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193</v>
      </c>
      <c r="AU870" s="255" t="s">
        <v>80</v>
      </c>
      <c r="AV870" s="14" t="s">
        <v>80</v>
      </c>
      <c r="AW870" s="14" t="s">
        <v>195</v>
      </c>
      <c r="AX870" s="14" t="s">
        <v>71</v>
      </c>
      <c r="AY870" s="255" t="s">
        <v>182</v>
      </c>
    </row>
    <row r="871" s="14" customFormat="1">
      <c r="A871" s="14"/>
      <c r="B871" s="245"/>
      <c r="C871" s="246"/>
      <c r="D871" s="236" t="s">
        <v>193</v>
      </c>
      <c r="E871" s="247" t="s">
        <v>19</v>
      </c>
      <c r="F871" s="248" t="s">
        <v>1252</v>
      </c>
      <c r="G871" s="246"/>
      <c r="H871" s="249">
        <v>33.418531250000001</v>
      </c>
      <c r="I871" s="250"/>
      <c r="J871" s="246"/>
      <c r="K871" s="246"/>
      <c r="L871" s="251"/>
      <c r="M871" s="252"/>
      <c r="N871" s="253"/>
      <c r="O871" s="253"/>
      <c r="P871" s="253"/>
      <c r="Q871" s="253"/>
      <c r="R871" s="253"/>
      <c r="S871" s="253"/>
      <c r="T871" s="25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5" t="s">
        <v>193</v>
      </c>
      <c r="AU871" s="255" t="s">
        <v>80</v>
      </c>
      <c r="AV871" s="14" t="s">
        <v>80</v>
      </c>
      <c r="AW871" s="14" t="s">
        <v>195</v>
      </c>
      <c r="AX871" s="14" t="s">
        <v>71</v>
      </c>
      <c r="AY871" s="255" t="s">
        <v>182</v>
      </c>
    </row>
    <row r="872" s="14" customFormat="1">
      <c r="A872" s="14"/>
      <c r="B872" s="245"/>
      <c r="C872" s="246"/>
      <c r="D872" s="236" t="s">
        <v>193</v>
      </c>
      <c r="E872" s="247" t="s">
        <v>19</v>
      </c>
      <c r="F872" s="248" t="s">
        <v>1253</v>
      </c>
      <c r="G872" s="246"/>
      <c r="H872" s="249">
        <v>64.813906250000002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193</v>
      </c>
      <c r="AU872" s="255" t="s">
        <v>80</v>
      </c>
      <c r="AV872" s="14" t="s">
        <v>80</v>
      </c>
      <c r="AW872" s="14" t="s">
        <v>195</v>
      </c>
      <c r="AX872" s="14" t="s">
        <v>71</v>
      </c>
      <c r="AY872" s="255" t="s">
        <v>182</v>
      </c>
    </row>
    <row r="873" s="14" customFormat="1">
      <c r="A873" s="14"/>
      <c r="B873" s="245"/>
      <c r="C873" s="246"/>
      <c r="D873" s="236" t="s">
        <v>193</v>
      </c>
      <c r="E873" s="247" t="s">
        <v>19</v>
      </c>
      <c r="F873" s="248" t="s">
        <v>1254</v>
      </c>
      <c r="G873" s="246"/>
      <c r="H873" s="249">
        <v>19.180875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193</v>
      </c>
      <c r="AU873" s="255" t="s">
        <v>80</v>
      </c>
      <c r="AV873" s="14" t="s">
        <v>80</v>
      </c>
      <c r="AW873" s="14" t="s">
        <v>195</v>
      </c>
      <c r="AX873" s="14" t="s">
        <v>71</v>
      </c>
      <c r="AY873" s="255" t="s">
        <v>182</v>
      </c>
    </row>
    <row r="874" s="15" customFormat="1">
      <c r="A874" s="15"/>
      <c r="B874" s="256"/>
      <c r="C874" s="257"/>
      <c r="D874" s="236" t="s">
        <v>193</v>
      </c>
      <c r="E874" s="258" t="s">
        <v>19</v>
      </c>
      <c r="F874" s="259" t="s">
        <v>215</v>
      </c>
      <c r="G874" s="257"/>
      <c r="H874" s="260">
        <v>1002.4125450000001</v>
      </c>
      <c r="I874" s="261"/>
      <c r="J874" s="257"/>
      <c r="K874" s="257"/>
      <c r="L874" s="262"/>
      <c r="M874" s="263"/>
      <c r="N874" s="264"/>
      <c r="O874" s="264"/>
      <c r="P874" s="264"/>
      <c r="Q874" s="264"/>
      <c r="R874" s="264"/>
      <c r="S874" s="264"/>
      <c r="T874" s="26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6" t="s">
        <v>193</v>
      </c>
      <c r="AU874" s="266" t="s">
        <v>80</v>
      </c>
      <c r="AV874" s="15" t="s">
        <v>97</v>
      </c>
      <c r="AW874" s="15" t="s">
        <v>195</v>
      </c>
      <c r="AX874" s="15" t="s">
        <v>71</v>
      </c>
      <c r="AY874" s="266" t="s">
        <v>182</v>
      </c>
    </row>
    <row r="875" s="13" customFormat="1">
      <c r="A875" s="13"/>
      <c r="B875" s="234"/>
      <c r="C875" s="235"/>
      <c r="D875" s="236" t="s">
        <v>193</v>
      </c>
      <c r="E875" s="237" t="s">
        <v>19</v>
      </c>
      <c r="F875" s="238" t="s">
        <v>706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193</v>
      </c>
      <c r="AU875" s="244" t="s">
        <v>80</v>
      </c>
      <c r="AV875" s="13" t="s">
        <v>78</v>
      </c>
      <c r="AW875" s="13" t="s">
        <v>195</v>
      </c>
      <c r="AX875" s="13" t="s">
        <v>71</v>
      </c>
      <c r="AY875" s="244" t="s">
        <v>182</v>
      </c>
    </row>
    <row r="876" s="14" customFormat="1">
      <c r="A876" s="14"/>
      <c r="B876" s="245"/>
      <c r="C876" s="246"/>
      <c r="D876" s="236" t="s">
        <v>193</v>
      </c>
      <c r="E876" s="247" t="s">
        <v>19</v>
      </c>
      <c r="F876" s="248" t="s">
        <v>1255</v>
      </c>
      <c r="G876" s="246"/>
      <c r="H876" s="249">
        <v>20.226874999999996</v>
      </c>
      <c r="I876" s="250"/>
      <c r="J876" s="246"/>
      <c r="K876" s="246"/>
      <c r="L876" s="251"/>
      <c r="M876" s="252"/>
      <c r="N876" s="253"/>
      <c r="O876" s="253"/>
      <c r="P876" s="253"/>
      <c r="Q876" s="253"/>
      <c r="R876" s="253"/>
      <c r="S876" s="253"/>
      <c r="T876" s="25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5" t="s">
        <v>193</v>
      </c>
      <c r="AU876" s="255" t="s">
        <v>80</v>
      </c>
      <c r="AV876" s="14" t="s">
        <v>80</v>
      </c>
      <c r="AW876" s="14" t="s">
        <v>195</v>
      </c>
      <c r="AX876" s="14" t="s">
        <v>71</v>
      </c>
      <c r="AY876" s="255" t="s">
        <v>182</v>
      </c>
    </row>
    <row r="877" s="14" customFormat="1">
      <c r="A877" s="14"/>
      <c r="B877" s="245"/>
      <c r="C877" s="246"/>
      <c r="D877" s="236" t="s">
        <v>193</v>
      </c>
      <c r="E877" s="247" t="s">
        <v>19</v>
      </c>
      <c r="F877" s="248" t="s">
        <v>1256</v>
      </c>
      <c r="G877" s="246"/>
      <c r="H877" s="249">
        <v>17.968624999999999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193</v>
      </c>
      <c r="AU877" s="255" t="s">
        <v>80</v>
      </c>
      <c r="AV877" s="14" t="s">
        <v>80</v>
      </c>
      <c r="AW877" s="14" t="s">
        <v>195</v>
      </c>
      <c r="AX877" s="14" t="s">
        <v>71</v>
      </c>
      <c r="AY877" s="255" t="s">
        <v>182</v>
      </c>
    </row>
    <row r="878" s="15" customFormat="1">
      <c r="A878" s="15"/>
      <c r="B878" s="256"/>
      <c r="C878" s="257"/>
      <c r="D878" s="236" t="s">
        <v>193</v>
      </c>
      <c r="E878" s="258" t="s">
        <v>19</v>
      </c>
      <c r="F878" s="259" t="s">
        <v>215</v>
      </c>
      <c r="G878" s="257"/>
      <c r="H878" s="260">
        <v>38.195499999999996</v>
      </c>
      <c r="I878" s="261"/>
      <c r="J878" s="257"/>
      <c r="K878" s="257"/>
      <c r="L878" s="262"/>
      <c r="M878" s="263"/>
      <c r="N878" s="264"/>
      <c r="O878" s="264"/>
      <c r="P878" s="264"/>
      <c r="Q878" s="264"/>
      <c r="R878" s="264"/>
      <c r="S878" s="264"/>
      <c r="T878" s="26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66" t="s">
        <v>193</v>
      </c>
      <c r="AU878" s="266" t="s">
        <v>80</v>
      </c>
      <c r="AV878" s="15" t="s">
        <v>97</v>
      </c>
      <c r="AW878" s="15" t="s">
        <v>195</v>
      </c>
      <c r="AX878" s="15" t="s">
        <v>71</v>
      </c>
      <c r="AY878" s="266" t="s">
        <v>182</v>
      </c>
    </row>
    <row r="879" s="13" customFormat="1">
      <c r="A879" s="13"/>
      <c r="B879" s="234"/>
      <c r="C879" s="235"/>
      <c r="D879" s="236" t="s">
        <v>193</v>
      </c>
      <c r="E879" s="237" t="s">
        <v>19</v>
      </c>
      <c r="F879" s="238" t="s">
        <v>216</v>
      </c>
      <c r="G879" s="235"/>
      <c r="H879" s="237" t="s">
        <v>19</v>
      </c>
      <c r="I879" s="239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193</v>
      </c>
      <c r="AU879" s="244" t="s">
        <v>80</v>
      </c>
      <c r="AV879" s="13" t="s">
        <v>78</v>
      </c>
      <c r="AW879" s="13" t="s">
        <v>195</v>
      </c>
      <c r="AX879" s="13" t="s">
        <v>71</v>
      </c>
      <c r="AY879" s="244" t="s">
        <v>182</v>
      </c>
    </row>
    <row r="880" s="14" customFormat="1">
      <c r="A880" s="14"/>
      <c r="B880" s="245"/>
      <c r="C880" s="246"/>
      <c r="D880" s="236" t="s">
        <v>193</v>
      </c>
      <c r="E880" s="247" t="s">
        <v>19</v>
      </c>
      <c r="F880" s="248" t="s">
        <v>1257</v>
      </c>
      <c r="G880" s="246"/>
      <c r="H880" s="249">
        <v>58.559218749999999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193</v>
      </c>
      <c r="AU880" s="255" t="s">
        <v>80</v>
      </c>
      <c r="AV880" s="14" t="s">
        <v>80</v>
      </c>
      <c r="AW880" s="14" t="s">
        <v>195</v>
      </c>
      <c r="AX880" s="14" t="s">
        <v>71</v>
      </c>
      <c r="AY880" s="255" t="s">
        <v>182</v>
      </c>
    </row>
    <row r="881" s="14" customFormat="1">
      <c r="A881" s="14"/>
      <c r="B881" s="245"/>
      <c r="C881" s="246"/>
      <c r="D881" s="236" t="s">
        <v>193</v>
      </c>
      <c r="E881" s="247" t="s">
        <v>19</v>
      </c>
      <c r="F881" s="248" t="s">
        <v>1258</v>
      </c>
      <c r="G881" s="246"/>
      <c r="H881" s="249">
        <v>26.448875000000001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193</v>
      </c>
      <c r="AU881" s="255" t="s">
        <v>80</v>
      </c>
      <c r="AV881" s="14" t="s">
        <v>80</v>
      </c>
      <c r="AW881" s="14" t="s">
        <v>195</v>
      </c>
      <c r="AX881" s="14" t="s">
        <v>71</v>
      </c>
      <c r="AY881" s="255" t="s">
        <v>182</v>
      </c>
    </row>
    <row r="882" s="14" customFormat="1">
      <c r="A882" s="14"/>
      <c r="B882" s="245"/>
      <c r="C882" s="246"/>
      <c r="D882" s="236" t="s">
        <v>193</v>
      </c>
      <c r="E882" s="247" t="s">
        <v>19</v>
      </c>
      <c r="F882" s="248" t="s">
        <v>1259</v>
      </c>
      <c r="G882" s="246"/>
      <c r="H882" s="249">
        <v>109.55389062500001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193</v>
      </c>
      <c r="AU882" s="255" t="s">
        <v>80</v>
      </c>
      <c r="AV882" s="14" t="s">
        <v>80</v>
      </c>
      <c r="AW882" s="14" t="s">
        <v>195</v>
      </c>
      <c r="AX882" s="14" t="s">
        <v>71</v>
      </c>
      <c r="AY882" s="255" t="s">
        <v>182</v>
      </c>
    </row>
    <row r="883" s="14" customFormat="1">
      <c r="A883" s="14"/>
      <c r="B883" s="245"/>
      <c r="C883" s="246"/>
      <c r="D883" s="236" t="s">
        <v>193</v>
      </c>
      <c r="E883" s="247" t="s">
        <v>19</v>
      </c>
      <c r="F883" s="248" t="s">
        <v>1260</v>
      </c>
      <c r="G883" s="246"/>
      <c r="H883" s="249">
        <v>6.8310000000000004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193</v>
      </c>
      <c r="AU883" s="255" t="s">
        <v>80</v>
      </c>
      <c r="AV883" s="14" t="s">
        <v>80</v>
      </c>
      <c r="AW883" s="14" t="s">
        <v>195</v>
      </c>
      <c r="AX883" s="14" t="s">
        <v>71</v>
      </c>
      <c r="AY883" s="255" t="s">
        <v>182</v>
      </c>
    </row>
    <row r="884" s="14" customFormat="1">
      <c r="A884" s="14"/>
      <c r="B884" s="245"/>
      <c r="C884" s="246"/>
      <c r="D884" s="236" t="s">
        <v>193</v>
      </c>
      <c r="E884" s="247" t="s">
        <v>19</v>
      </c>
      <c r="F884" s="248" t="s">
        <v>1261</v>
      </c>
      <c r="G884" s="246"/>
      <c r="H884" s="249">
        <v>78.913875000000004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193</v>
      </c>
      <c r="AU884" s="255" t="s">
        <v>80</v>
      </c>
      <c r="AV884" s="14" t="s">
        <v>80</v>
      </c>
      <c r="AW884" s="14" t="s">
        <v>195</v>
      </c>
      <c r="AX884" s="14" t="s">
        <v>71</v>
      </c>
      <c r="AY884" s="255" t="s">
        <v>182</v>
      </c>
    </row>
    <row r="885" s="15" customFormat="1">
      <c r="A885" s="15"/>
      <c r="B885" s="256"/>
      <c r="C885" s="257"/>
      <c r="D885" s="236" t="s">
        <v>193</v>
      </c>
      <c r="E885" s="258" t="s">
        <v>19</v>
      </c>
      <c r="F885" s="259" t="s">
        <v>215</v>
      </c>
      <c r="G885" s="257"/>
      <c r="H885" s="260">
        <v>280.30685937499999</v>
      </c>
      <c r="I885" s="261"/>
      <c r="J885" s="257"/>
      <c r="K885" s="257"/>
      <c r="L885" s="262"/>
      <c r="M885" s="263"/>
      <c r="N885" s="264"/>
      <c r="O885" s="264"/>
      <c r="P885" s="264"/>
      <c r="Q885" s="264"/>
      <c r="R885" s="264"/>
      <c r="S885" s="264"/>
      <c r="T885" s="26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66" t="s">
        <v>193</v>
      </c>
      <c r="AU885" s="266" t="s">
        <v>80</v>
      </c>
      <c r="AV885" s="15" t="s">
        <v>97</v>
      </c>
      <c r="AW885" s="15" t="s">
        <v>195</v>
      </c>
      <c r="AX885" s="15" t="s">
        <v>71</v>
      </c>
      <c r="AY885" s="266" t="s">
        <v>182</v>
      </c>
    </row>
    <row r="886" s="13" customFormat="1">
      <c r="A886" s="13"/>
      <c r="B886" s="234"/>
      <c r="C886" s="235"/>
      <c r="D886" s="236" t="s">
        <v>193</v>
      </c>
      <c r="E886" s="237" t="s">
        <v>19</v>
      </c>
      <c r="F886" s="238" t="s">
        <v>1262</v>
      </c>
      <c r="G886" s="235"/>
      <c r="H886" s="237" t="s">
        <v>19</v>
      </c>
      <c r="I886" s="239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193</v>
      </c>
      <c r="AU886" s="244" t="s">
        <v>80</v>
      </c>
      <c r="AV886" s="13" t="s">
        <v>78</v>
      </c>
      <c r="AW886" s="13" t="s">
        <v>195</v>
      </c>
      <c r="AX886" s="13" t="s">
        <v>71</v>
      </c>
      <c r="AY886" s="244" t="s">
        <v>182</v>
      </c>
    </row>
    <row r="887" s="14" customFormat="1">
      <c r="A887" s="14"/>
      <c r="B887" s="245"/>
      <c r="C887" s="246"/>
      <c r="D887" s="236" t="s">
        <v>193</v>
      </c>
      <c r="E887" s="247" t="s">
        <v>19</v>
      </c>
      <c r="F887" s="248" t="s">
        <v>1263</v>
      </c>
      <c r="G887" s="246"/>
      <c r="H887" s="249">
        <v>39.932031250000001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5" t="s">
        <v>193</v>
      </c>
      <c r="AU887" s="255" t="s">
        <v>80</v>
      </c>
      <c r="AV887" s="14" t="s">
        <v>80</v>
      </c>
      <c r="AW887" s="14" t="s">
        <v>195</v>
      </c>
      <c r="AX887" s="14" t="s">
        <v>71</v>
      </c>
      <c r="AY887" s="255" t="s">
        <v>182</v>
      </c>
    </row>
    <row r="888" s="14" customFormat="1">
      <c r="A888" s="14"/>
      <c r="B888" s="245"/>
      <c r="C888" s="246"/>
      <c r="D888" s="236" t="s">
        <v>193</v>
      </c>
      <c r="E888" s="247" t="s">
        <v>19</v>
      </c>
      <c r="F888" s="248" t="s">
        <v>1264</v>
      </c>
      <c r="G888" s="246"/>
      <c r="H888" s="249">
        <v>2.2474999999999996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193</v>
      </c>
      <c r="AU888" s="255" t="s">
        <v>80</v>
      </c>
      <c r="AV888" s="14" t="s">
        <v>80</v>
      </c>
      <c r="AW888" s="14" t="s">
        <v>195</v>
      </c>
      <c r="AX888" s="14" t="s">
        <v>71</v>
      </c>
      <c r="AY888" s="255" t="s">
        <v>182</v>
      </c>
    </row>
    <row r="889" s="15" customFormat="1">
      <c r="A889" s="15"/>
      <c r="B889" s="256"/>
      <c r="C889" s="257"/>
      <c r="D889" s="236" t="s">
        <v>193</v>
      </c>
      <c r="E889" s="258" t="s">
        <v>19</v>
      </c>
      <c r="F889" s="259" t="s">
        <v>215</v>
      </c>
      <c r="G889" s="257"/>
      <c r="H889" s="260">
        <v>42.179531250000004</v>
      </c>
      <c r="I889" s="261"/>
      <c r="J889" s="257"/>
      <c r="K889" s="257"/>
      <c r="L889" s="262"/>
      <c r="M889" s="263"/>
      <c r="N889" s="264"/>
      <c r="O889" s="264"/>
      <c r="P889" s="264"/>
      <c r="Q889" s="264"/>
      <c r="R889" s="264"/>
      <c r="S889" s="264"/>
      <c r="T889" s="26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66" t="s">
        <v>193</v>
      </c>
      <c r="AU889" s="266" t="s">
        <v>80</v>
      </c>
      <c r="AV889" s="15" t="s">
        <v>97</v>
      </c>
      <c r="AW889" s="15" t="s">
        <v>195</v>
      </c>
      <c r="AX889" s="15" t="s">
        <v>71</v>
      </c>
      <c r="AY889" s="266" t="s">
        <v>182</v>
      </c>
    </row>
    <row r="890" s="16" customFormat="1">
      <c r="A890" s="16"/>
      <c r="B890" s="267"/>
      <c r="C890" s="268"/>
      <c r="D890" s="236" t="s">
        <v>193</v>
      </c>
      <c r="E890" s="269" t="s">
        <v>19</v>
      </c>
      <c r="F890" s="270" t="s">
        <v>220</v>
      </c>
      <c r="G890" s="268"/>
      <c r="H890" s="271">
        <v>3450.4596793750002</v>
      </c>
      <c r="I890" s="272"/>
      <c r="J890" s="268"/>
      <c r="K890" s="268"/>
      <c r="L890" s="273"/>
      <c r="M890" s="274"/>
      <c r="N890" s="275"/>
      <c r="O890" s="275"/>
      <c r="P890" s="275"/>
      <c r="Q890" s="275"/>
      <c r="R890" s="275"/>
      <c r="S890" s="275"/>
      <c r="T890" s="27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T890" s="277" t="s">
        <v>193</v>
      </c>
      <c r="AU890" s="277" t="s">
        <v>80</v>
      </c>
      <c r="AV890" s="16" t="s">
        <v>189</v>
      </c>
      <c r="AW890" s="16" t="s">
        <v>195</v>
      </c>
      <c r="AX890" s="16" t="s">
        <v>78</v>
      </c>
      <c r="AY890" s="277" t="s">
        <v>182</v>
      </c>
    </row>
    <row r="891" s="2" customFormat="1" ht="37.8" customHeight="1">
      <c r="A891" s="41"/>
      <c r="B891" s="42"/>
      <c r="C891" s="216" t="s">
        <v>1265</v>
      </c>
      <c r="D891" s="216" t="s">
        <v>184</v>
      </c>
      <c r="E891" s="217" t="s">
        <v>1266</v>
      </c>
      <c r="F891" s="218" t="s">
        <v>1267</v>
      </c>
      <c r="G891" s="219" t="s">
        <v>283</v>
      </c>
      <c r="H891" s="220">
        <v>227.69</v>
      </c>
      <c r="I891" s="221"/>
      <c r="J891" s="222">
        <f>ROUND(I891*H891,2)</f>
        <v>0</v>
      </c>
      <c r="K891" s="218" t="s">
        <v>188</v>
      </c>
      <c r="L891" s="47"/>
      <c r="M891" s="223" t="s">
        <v>19</v>
      </c>
      <c r="N891" s="224" t="s">
        <v>42</v>
      </c>
      <c r="O891" s="87"/>
      <c r="P891" s="225">
        <f>O891*H891</f>
        <v>0</v>
      </c>
      <c r="Q891" s="225">
        <v>0.015599999999999999</v>
      </c>
      <c r="R891" s="225">
        <f>Q891*H891</f>
        <v>3.5519639999999999</v>
      </c>
      <c r="S891" s="225">
        <v>0</v>
      </c>
      <c r="T891" s="226">
        <f>S891*H891</f>
        <v>0</v>
      </c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R891" s="227" t="s">
        <v>189</v>
      </c>
      <c r="AT891" s="227" t="s">
        <v>184</v>
      </c>
      <c r="AU891" s="227" t="s">
        <v>80</v>
      </c>
      <c r="AY891" s="20" t="s">
        <v>182</v>
      </c>
      <c r="BE891" s="228">
        <f>IF(N891="základní",J891,0)</f>
        <v>0</v>
      </c>
      <c r="BF891" s="228">
        <f>IF(N891="snížená",J891,0)</f>
        <v>0</v>
      </c>
      <c r="BG891" s="228">
        <f>IF(N891="zákl. přenesená",J891,0)</f>
        <v>0</v>
      </c>
      <c r="BH891" s="228">
        <f>IF(N891="sníž. přenesená",J891,0)</f>
        <v>0</v>
      </c>
      <c r="BI891" s="228">
        <f>IF(N891="nulová",J891,0)</f>
        <v>0</v>
      </c>
      <c r="BJ891" s="20" t="s">
        <v>78</v>
      </c>
      <c r="BK891" s="228">
        <f>ROUND(I891*H891,2)</f>
        <v>0</v>
      </c>
      <c r="BL891" s="20" t="s">
        <v>189</v>
      </c>
      <c r="BM891" s="227" t="s">
        <v>1268</v>
      </c>
    </row>
    <row r="892" s="2" customFormat="1">
      <c r="A892" s="41"/>
      <c r="B892" s="42"/>
      <c r="C892" s="43"/>
      <c r="D892" s="229" t="s">
        <v>191</v>
      </c>
      <c r="E892" s="43"/>
      <c r="F892" s="230" t="s">
        <v>1269</v>
      </c>
      <c r="G892" s="43"/>
      <c r="H892" s="43"/>
      <c r="I892" s="231"/>
      <c r="J892" s="43"/>
      <c r="K892" s="43"/>
      <c r="L892" s="47"/>
      <c r="M892" s="232"/>
      <c r="N892" s="233"/>
      <c r="O892" s="87"/>
      <c r="P892" s="87"/>
      <c r="Q892" s="87"/>
      <c r="R892" s="87"/>
      <c r="S892" s="87"/>
      <c r="T892" s="88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T892" s="20" t="s">
        <v>191</v>
      </c>
      <c r="AU892" s="20" t="s">
        <v>80</v>
      </c>
    </row>
    <row r="893" s="13" customFormat="1">
      <c r="A893" s="13"/>
      <c r="B893" s="234"/>
      <c r="C893" s="235"/>
      <c r="D893" s="236" t="s">
        <v>193</v>
      </c>
      <c r="E893" s="237" t="s">
        <v>19</v>
      </c>
      <c r="F893" s="238" t="s">
        <v>205</v>
      </c>
      <c r="G893" s="235"/>
      <c r="H893" s="237" t="s">
        <v>19</v>
      </c>
      <c r="I893" s="239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193</v>
      </c>
      <c r="AU893" s="244" t="s">
        <v>80</v>
      </c>
      <c r="AV893" s="13" t="s">
        <v>78</v>
      </c>
      <c r="AW893" s="13" t="s">
        <v>195</v>
      </c>
      <c r="AX893" s="13" t="s">
        <v>71</v>
      </c>
      <c r="AY893" s="244" t="s">
        <v>182</v>
      </c>
    </row>
    <row r="894" s="13" customFormat="1">
      <c r="A894" s="13"/>
      <c r="B894" s="234"/>
      <c r="C894" s="235"/>
      <c r="D894" s="236" t="s">
        <v>193</v>
      </c>
      <c r="E894" s="237" t="s">
        <v>19</v>
      </c>
      <c r="F894" s="238" t="s">
        <v>455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193</v>
      </c>
      <c r="AU894" s="244" t="s">
        <v>80</v>
      </c>
      <c r="AV894" s="13" t="s">
        <v>78</v>
      </c>
      <c r="AW894" s="13" t="s">
        <v>195</v>
      </c>
      <c r="AX894" s="13" t="s">
        <v>71</v>
      </c>
      <c r="AY894" s="244" t="s">
        <v>182</v>
      </c>
    </row>
    <row r="895" s="14" customFormat="1">
      <c r="A895" s="14"/>
      <c r="B895" s="245"/>
      <c r="C895" s="246"/>
      <c r="D895" s="236" t="s">
        <v>193</v>
      </c>
      <c r="E895" s="247" t="s">
        <v>19</v>
      </c>
      <c r="F895" s="248" t="s">
        <v>1270</v>
      </c>
      <c r="G895" s="246"/>
      <c r="H895" s="249">
        <v>28.538250000000001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193</v>
      </c>
      <c r="AU895" s="255" t="s">
        <v>80</v>
      </c>
      <c r="AV895" s="14" t="s">
        <v>80</v>
      </c>
      <c r="AW895" s="14" t="s">
        <v>195</v>
      </c>
      <c r="AX895" s="14" t="s">
        <v>71</v>
      </c>
      <c r="AY895" s="255" t="s">
        <v>182</v>
      </c>
    </row>
    <row r="896" s="14" customFormat="1">
      <c r="A896" s="14"/>
      <c r="B896" s="245"/>
      <c r="C896" s="246"/>
      <c r="D896" s="236" t="s">
        <v>193</v>
      </c>
      <c r="E896" s="247" t="s">
        <v>19</v>
      </c>
      <c r="F896" s="248" t="s">
        <v>1271</v>
      </c>
      <c r="G896" s="246"/>
      <c r="H896" s="249">
        <v>16.555828125000001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193</v>
      </c>
      <c r="AU896" s="255" t="s">
        <v>80</v>
      </c>
      <c r="AV896" s="14" t="s">
        <v>80</v>
      </c>
      <c r="AW896" s="14" t="s">
        <v>195</v>
      </c>
      <c r="AX896" s="14" t="s">
        <v>71</v>
      </c>
      <c r="AY896" s="255" t="s">
        <v>182</v>
      </c>
    </row>
    <row r="897" s="14" customFormat="1">
      <c r="A897" s="14"/>
      <c r="B897" s="245"/>
      <c r="C897" s="246"/>
      <c r="D897" s="236" t="s">
        <v>193</v>
      </c>
      <c r="E897" s="247" t="s">
        <v>19</v>
      </c>
      <c r="F897" s="248" t="s">
        <v>1272</v>
      </c>
      <c r="G897" s="246"/>
      <c r="H897" s="249">
        <v>51.452874999999999</v>
      </c>
      <c r="I897" s="250"/>
      <c r="J897" s="246"/>
      <c r="K897" s="246"/>
      <c r="L897" s="251"/>
      <c r="M897" s="252"/>
      <c r="N897" s="253"/>
      <c r="O897" s="253"/>
      <c r="P897" s="253"/>
      <c r="Q897" s="253"/>
      <c r="R897" s="253"/>
      <c r="S897" s="253"/>
      <c r="T897" s="25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5" t="s">
        <v>193</v>
      </c>
      <c r="AU897" s="255" t="s">
        <v>80</v>
      </c>
      <c r="AV897" s="14" t="s">
        <v>80</v>
      </c>
      <c r="AW897" s="14" t="s">
        <v>195</v>
      </c>
      <c r="AX897" s="14" t="s">
        <v>71</v>
      </c>
      <c r="AY897" s="255" t="s">
        <v>182</v>
      </c>
    </row>
    <row r="898" s="14" customFormat="1">
      <c r="A898" s="14"/>
      <c r="B898" s="245"/>
      <c r="C898" s="246"/>
      <c r="D898" s="236" t="s">
        <v>193</v>
      </c>
      <c r="E898" s="247" t="s">
        <v>19</v>
      </c>
      <c r="F898" s="248" t="s">
        <v>1273</v>
      </c>
      <c r="G898" s="246"/>
      <c r="H898" s="249">
        <v>125.66025000000001</v>
      </c>
      <c r="I898" s="250"/>
      <c r="J898" s="246"/>
      <c r="K898" s="246"/>
      <c r="L898" s="251"/>
      <c r="M898" s="252"/>
      <c r="N898" s="253"/>
      <c r="O898" s="253"/>
      <c r="P898" s="253"/>
      <c r="Q898" s="253"/>
      <c r="R898" s="253"/>
      <c r="S898" s="253"/>
      <c r="T898" s="25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5" t="s">
        <v>193</v>
      </c>
      <c r="AU898" s="255" t="s">
        <v>80</v>
      </c>
      <c r="AV898" s="14" t="s">
        <v>80</v>
      </c>
      <c r="AW898" s="14" t="s">
        <v>195</v>
      </c>
      <c r="AX898" s="14" t="s">
        <v>71</v>
      </c>
      <c r="AY898" s="255" t="s">
        <v>182</v>
      </c>
    </row>
    <row r="899" s="15" customFormat="1">
      <c r="A899" s="15"/>
      <c r="B899" s="256"/>
      <c r="C899" s="257"/>
      <c r="D899" s="236" t="s">
        <v>193</v>
      </c>
      <c r="E899" s="258" t="s">
        <v>19</v>
      </c>
      <c r="F899" s="259" t="s">
        <v>215</v>
      </c>
      <c r="G899" s="257"/>
      <c r="H899" s="260">
        <v>222.20720312500001</v>
      </c>
      <c r="I899" s="261"/>
      <c r="J899" s="257"/>
      <c r="K899" s="257"/>
      <c r="L899" s="262"/>
      <c r="M899" s="263"/>
      <c r="N899" s="264"/>
      <c r="O899" s="264"/>
      <c r="P899" s="264"/>
      <c r="Q899" s="264"/>
      <c r="R899" s="264"/>
      <c r="S899" s="264"/>
      <c r="T899" s="26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66" t="s">
        <v>193</v>
      </c>
      <c r="AU899" s="266" t="s">
        <v>80</v>
      </c>
      <c r="AV899" s="15" t="s">
        <v>97</v>
      </c>
      <c r="AW899" s="15" t="s">
        <v>195</v>
      </c>
      <c r="AX899" s="15" t="s">
        <v>71</v>
      </c>
      <c r="AY899" s="266" t="s">
        <v>182</v>
      </c>
    </row>
    <row r="900" s="13" customFormat="1">
      <c r="A900" s="13"/>
      <c r="B900" s="234"/>
      <c r="C900" s="235"/>
      <c r="D900" s="236" t="s">
        <v>193</v>
      </c>
      <c r="E900" s="237" t="s">
        <v>19</v>
      </c>
      <c r="F900" s="238" t="s">
        <v>462</v>
      </c>
      <c r="G900" s="235"/>
      <c r="H900" s="237" t="s">
        <v>19</v>
      </c>
      <c r="I900" s="239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193</v>
      </c>
      <c r="AU900" s="244" t="s">
        <v>80</v>
      </c>
      <c r="AV900" s="13" t="s">
        <v>78</v>
      </c>
      <c r="AW900" s="13" t="s">
        <v>195</v>
      </c>
      <c r="AX900" s="13" t="s">
        <v>71</v>
      </c>
      <c r="AY900" s="244" t="s">
        <v>182</v>
      </c>
    </row>
    <row r="901" s="14" customFormat="1">
      <c r="A901" s="14"/>
      <c r="B901" s="245"/>
      <c r="C901" s="246"/>
      <c r="D901" s="236" t="s">
        <v>193</v>
      </c>
      <c r="E901" s="247" t="s">
        <v>19</v>
      </c>
      <c r="F901" s="248" t="s">
        <v>1274</v>
      </c>
      <c r="G901" s="246"/>
      <c r="H901" s="249">
        <v>5.4831250000000002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193</v>
      </c>
      <c r="AU901" s="255" t="s">
        <v>80</v>
      </c>
      <c r="AV901" s="14" t="s">
        <v>80</v>
      </c>
      <c r="AW901" s="14" t="s">
        <v>195</v>
      </c>
      <c r="AX901" s="14" t="s">
        <v>71</v>
      </c>
      <c r="AY901" s="255" t="s">
        <v>182</v>
      </c>
    </row>
    <row r="902" s="15" customFormat="1">
      <c r="A902" s="15"/>
      <c r="B902" s="256"/>
      <c r="C902" s="257"/>
      <c r="D902" s="236" t="s">
        <v>193</v>
      </c>
      <c r="E902" s="258" t="s">
        <v>19</v>
      </c>
      <c r="F902" s="259" t="s">
        <v>215</v>
      </c>
      <c r="G902" s="257"/>
      <c r="H902" s="260">
        <v>5.4831250000000002</v>
      </c>
      <c r="I902" s="261"/>
      <c r="J902" s="257"/>
      <c r="K902" s="257"/>
      <c r="L902" s="262"/>
      <c r="M902" s="263"/>
      <c r="N902" s="264"/>
      <c r="O902" s="264"/>
      <c r="P902" s="264"/>
      <c r="Q902" s="264"/>
      <c r="R902" s="264"/>
      <c r="S902" s="264"/>
      <c r="T902" s="26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66" t="s">
        <v>193</v>
      </c>
      <c r="AU902" s="266" t="s">
        <v>80</v>
      </c>
      <c r="AV902" s="15" t="s">
        <v>97</v>
      </c>
      <c r="AW902" s="15" t="s">
        <v>195</v>
      </c>
      <c r="AX902" s="15" t="s">
        <v>71</v>
      </c>
      <c r="AY902" s="266" t="s">
        <v>182</v>
      </c>
    </row>
    <row r="903" s="16" customFormat="1">
      <c r="A903" s="16"/>
      <c r="B903" s="267"/>
      <c r="C903" s="268"/>
      <c r="D903" s="236" t="s">
        <v>193</v>
      </c>
      <c r="E903" s="269" t="s">
        <v>19</v>
      </c>
      <c r="F903" s="270" t="s">
        <v>220</v>
      </c>
      <c r="G903" s="268"/>
      <c r="H903" s="271">
        <v>227.69032812500001</v>
      </c>
      <c r="I903" s="272"/>
      <c r="J903" s="268"/>
      <c r="K903" s="268"/>
      <c r="L903" s="273"/>
      <c r="M903" s="274"/>
      <c r="N903" s="275"/>
      <c r="O903" s="275"/>
      <c r="P903" s="275"/>
      <c r="Q903" s="275"/>
      <c r="R903" s="275"/>
      <c r="S903" s="275"/>
      <c r="T903" s="27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T903" s="277" t="s">
        <v>193</v>
      </c>
      <c r="AU903" s="277" t="s">
        <v>80</v>
      </c>
      <c r="AV903" s="16" t="s">
        <v>189</v>
      </c>
      <c r="AW903" s="16" t="s">
        <v>195</v>
      </c>
      <c r="AX903" s="16" t="s">
        <v>78</v>
      </c>
      <c r="AY903" s="277" t="s">
        <v>182</v>
      </c>
    </row>
    <row r="904" s="2" customFormat="1" ht="37.8" customHeight="1">
      <c r="A904" s="41"/>
      <c r="B904" s="42"/>
      <c r="C904" s="216" t="s">
        <v>1275</v>
      </c>
      <c r="D904" s="216" t="s">
        <v>184</v>
      </c>
      <c r="E904" s="217" t="s">
        <v>1276</v>
      </c>
      <c r="F904" s="218" t="s">
        <v>1277</v>
      </c>
      <c r="G904" s="219" t="s">
        <v>283</v>
      </c>
      <c r="H904" s="220">
        <v>79.439999999999998</v>
      </c>
      <c r="I904" s="221"/>
      <c r="J904" s="222">
        <f>ROUND(I904*H904,2)</f>
        <v>0</v>
      </c>
      <c r="K904" s="218" t="s">
        <v>188</v>
      </c>
      <c r="L904" s="47"/>
      <c r="M904" s="223" t="s">
        <v>19</v>
      </c>
      <c r="N904" s="224" t="s">
        <v>42</v>
      </c>
      <c r="O904" s="87"/>
      <c r="P904" s="225">
        <f>O904*H904</f>
        <v>0</v>
      </c>
      <c r="Q904" s="225">
        <v>0.028199999999999999</v>
      </c>
      <c r="R904" s="225">
        <f>Q904*H904</f>
        <v>2.240208</v>
      </c>
      <c r="S904" s="225">
        <v>0</v>
      </c>
      <c r="T904" s="226">
        <f>S904*H904</f>
        <v>0</v>
      </c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R904" s="227" t="s">
        <v>189</v>
      </c>
      <c r="AT904" s="227" t="s">
        <v>184</v>
      </c>
      <c r="AU904" s="227" t="s">
        <v>80</v>
      </c>
      <c r="AY904" s="20" t="s">
        <v>182</v>
      </c>
      <c r="BE904" s="228">
        <f>IF(N904="základní",J904,0)</f>
        <v>0</v>
      </c>
      <c r="BF904" s="228">
        <f>IF(N904="snížená",J904,0)</f>
        <v>0</v>
      </c>
      <c r="BG904" s="228">
        <f>IF(N904="zákl. přenesená",J904,0)</f>
        <v>0</v>
      </c>
      <c r="BH904" s="228">
        <f>IF(N904="sníž. přenesená",J904,0)</f>
        <v>0</v>
      </c>
      <c r="BI904" s="228">
        <f>IF(N904="nulová",J904,0)</f>
        <v>0</v>
      </c>
      <c r="BJ904" s="20" t="s">
        <v>78</v>
      </c>
      <c r="BK904" s="228">
        <f>ROUND(I904*H904,2)</f>
        <v>0</v>
      </c>
      <c r="BL904" s="20" t="s">
        <v>189</v>
      </c>
      <c r="BM904" s="227" t="s">
        <v>1278</v>
      </c>
    </row>
    <row r="905" s="2" customFormat="1">
      <c r="A905" s="41"/>
      <c r="B905" s="42"/>
      <c r="C905" s="43"/>
      <c r="D905" s="229" t="s">
        <v>191</v>
      </c>
      <c r="E905" s="43"/>
      <c r="F905" s="230" t="s">
        <v>1279</v>
      </c>
      <c r="G905" s="43"/>
      <c r="H905" s="43"/>
      <c r="I905" s="231"/>
      <c r="J905" s="43"/>
      <c r="K905" s="43"/>
      <c r="L905" s="47"/>
      <c r="M905" s="232"/>
      <c r="N905" s="233"/>
      <c r="O905" s="87"/>
      <c r="P905" s="87"/>
      <c r="Q905" s="87"/>
      <c r="R905" s="87"/>
      <c r="S905" s="87"/>
      <c r="T905" s="88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T905" s="20" t="s">
        <v>191</v>
      </c>
      <c r="AU905" s="20" t="s">
        <v>80</v>
      </c>
    </row>
    <row r="906" s="14" customFormat="1">
      <c r="A906" s="14"/>
      <c r="B906" s="245"/>
      <c r="C906" s="246"/>
      <c r="D906" s="236" t="s">
        <v>193</v>
      </c>
      <c r="E906" s="247" t="s">
        <v>19</v>
      </c>
      <c r="F906" s="248" t="s">
        <v>1280</v>
      </c>
      <c r="G906" s="246"/>
      <c r="H906" s="249">
        <v>53.032350000000001</v>
      </c>
      <c r="I906" s="250"/>
      <c r="J906" s="246"/>
      <c r="K906" s="246"/>
      <c r="L906" s="251"/>
      <c r="M906" s="252"/>
      <c r="N906" s="253"/>
      <c r="O906" s="253"/>
      <c r="P906" s="253"/>
      <c r="Q906" s="253"/>
      <c r="R906" s="253"/>
      <c r="S906" s="253"/>
      <c r="T906" s="25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5" t="s">
        <v>193</v>
      </c>
      <c r="AU906" s="255" t="s">
        <v>80</v>
      </c>
      <c r="AV906" s="14" t="s">
        <v>80</v>
      </c>
      <c r="AW906" s="14" t="s">
        <v>195</v>
      </c>
      <c r="AX906" s="14" t="s">
        <v>71</v>
      </c>
      <c r="AY906" s="255" t="s">
        <v>182</v>
      </c>
    </row>
    <row r="907" s="14" customFormat="1">
      <c r="A907" s="14"/>
      <c r="B907" s="245"/>
      <c r="C907" s="246"/>
      <c r="D907" s="236" t="s">
        <v>193</v>
      </c>
      <c r="E907" s="247" t="s">
        <v>19</v>
      </c>
      <c r="F907" s="248" t="s">
        <v>1281</v>
      </c>
      <c r="G907" s="246"/>
      <c r="H907" s="249">
        <v>26.408124999999998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193</v>
      </c>
      <c r="AU907" s="255" t="s">
        <v>80</v>
      </c>
      <c r="AV907" s="14" t="s">
        <v>80</v>
      </c>
      <c r="AW907" s="14" t="s">
        <v>195</v>
      </c>
      <c r="AX907" s="14" t="s">
        <v>71</v>
      </c>
      <c r="AY907" s="255" t="s">
        <v>182</v>
      </c>
    </row>
    <row r="908" s="2" customFormat="1" ht="44.25" customHeight="1">
      <c r="A908" s="41"/>
      <c r="B908" s="42"/>
      <c r="C908" s="216" t="s">
        <v>1282</v>
      </c>
      <c r="D908" s="216" t="s">
        <v>184</v>
      </c>
      <c r="E908" s="217" t="s">
        <v>1283</v>
      </c>
      <c r="F908" s="218" t="s">
        <v>1284</v>
      </c>
      <c r="G908" s="219" t="s">
        <v>283</v>
      </c>
      <c r="H908" s="220">
        <v>895.04399999999998</v>
      </c>
      <c r="I908" s="221"/>
      <c r="J908" s="222">
        <f>ROUND(I908*H908,2)</f>
        <v>0</v>
      </c>
      <c r="K908" s="218" t="s">
        <v>188</v>
      </c>
      <c r="L908" s="47"/>
      <c r="M908" s="223" t="s">
        <v>19</v>
      </c>
      <c r="N908" s="224" t="s">
        <v>42</v>
      </c>
      <c r="O908" s="87"/>
      <c r="P908" s="225">
        <f>O908*H908</f>
        <v>0</v>
      </c>
      <c r="Q908" s="225">
        <v>0.010200000000000001</v>
      </c>
      <c r="R908" s="225">
        <f>Q908*H908</f>
        <v>9.1294488000000005</v>
      </c>
      <c r="S908" s="225">
        <v>0</v>
      </c>
      <c r="T908" s="226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227" t="s">
        <v>189</v>
      </c>
      <c r="AT908" s="227" t="s">
        <v>184</v>
      </c>
      <c r="AU908" s="227" t="s">
        <v>80</v>
      </c>
      <c r="AY908" s="20" t="s">
        <v>182</v>
      </c>
      <c r="BE908" s="228">
        <f>IF(N908="základní",J908,0)</f>
        <v>0</v>
      </c>
      <c r="BF908" s="228">
        <f>IF(N908="snížená",J908,0)</f>
        <v>0</v>
      </c>
      <c r="BG908" s="228">
        <f>IF(N908="zákl. přenesená",J908,0)</f>
        <v>0</v>
      </c>
      <c r="BH908" s="228">
        <f>IF(N908="sníž. přenesená",J908,0)</f>
        <v>0</v>
      </c>
      <c r="BI908" s="228">
        <f>IF(N908="nulová",J908,0)</f>
        <v>0</v>
      </c>
      <c r="BJ908" s="20" t="s">
        <v>78</v>
      </c>
      <c r="BK908" s="228">
        <f>ROUND(I908*H908,2)</f>
        <v>0</v>
      </c>
      <c r="BL908" s="20" t="s">
        <v>189</v>
      </c>
      <c r="BM908" s="227" t="s">
        <v>1285</v>
      </c>
    </row>
    <row r="909" s="2" customFormat="1">
      <c r="A909" s="41"/>
      <c r="B909" s="42"/>
      <c r="C909" s="43"/>
      <c r="D909" s="229" t="s">
        <v>191</v>
      </c>
      <c r="E909" s="43"/>
      <c r="F909" s="230" t="s">
        <v>1286</v>
      </c>
      <c r="G909" s="43"/>
      <c r="H909" s="43"/>
      <c r="I909" s="231"/>
      <c r="J909" s="43"/>
      <c r="K909" s="43"/>
      <c r="L909" s="47"/>
      <c r="M909" s="232"/>
      <c r="N909" s="233"/>
      <c r="O909" s="87"/>
      <c r="P909" s="87"/>
      <c r="Q909" s="87"/>
      <c r="R909" s="87"/>
      <c r="S909" s="87"/>
      <c r="T909" s="88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0" t="s">
        <v>191</v>
      </c>
      <c r="AU909" s="20" t="s">
        <v>80</v>
      </c>
    </row>
    <row r="910" s="13" customFormat="1">
      <c r="A910" s="13"/>
      <c r="B910" s="234"/>
      <c r="C910" s="235"/>
      <c r="D910" s="236" t="s">
        <v>193</v>
      </c>
      <c r="E910" s="237" t="s">
        <v>19</v>
      </c>
      <c r="F910" s="238" t="s">
        <v>205</v>
      </c>
      <c r="G910" s="235"/>
      <c r="H910" s="237" t="s">
        <v>19</v>
      </c>
      <c r="I910" s="239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193</v>
      </c>
      <c r="AU910" s="244" t="s">
        <v>80</v>
      </c>
      <c r="AV910" s="13" t="s">
        <v>78</v>
      </c>
      <c r="AW910" s="13" t="s">
        <v>195</v>
      </c>
      <c r="AX910" s="13" t="s">
        <v>71</v>
      </c>
      <c r="AY910" s="244" t="s">
        <v>182</v>
      </c>
    </row>
    <row r="911" s="13" customFormat="1">
      <c r="A911" s="13"/>
      <c r="B911" s="234"/>
      <c r="C911" s="235"/>
      <c r="D911" s="236" t="s">
        <v>193</v>
      </c>
      <c r="E911" s="237" t="s">
        <v>19</v>
      </c>
      <c r="F911" s="238" t="s">
        <v>455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193</v>
      </c>
      <c r="AU911" s="244" t="s">
        <v>80</v>
      </c>
      <c r="AV911" s="13" t="s">
        <v>78</v>
      </c>
      <c r="AW911" s="13" t="s">
        <v>195</v>
      </c>
      <c r="AX911" s="13" t="s">
        <v>71</v>
      </c>
      <c r="AY911" s="244" t="s">
        <v>182</v>
      </c>
    </row>
    <row r="912" s="14" customFormat="1">
      <c r="A912" s="14"/>
      <c r="B912" s="245"/>
      <c r="C912" s="246"/>
      <c r="D912" s="236" t="s">
        <v>193</v>
      </c>
      <c r="E912" s="247" t="s">
        <v>19</v>
      </c>
      <c r="F912" s="248" t="s">
        <v>1287</v>
      </c>
      <c r="G912" s="246"/>
      <c r="H912" s="249">
        <v>2.1120000000000001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193</v>
      </c>
      <c r="AU912" s="255" t="s">
        <v>80</v>
      </c>
      <c r="AV912" s="14" t="s">
        <v>80</v>
      </c>
      <c r="AW912" s="14" t="s">
        <v>195</v>
      </c>
      <c r="AX912" s="14" t="s">
        <v>71</v>
      </c>
      <c r="AY912" s="255" t="s">
        <v>182</v>
      </c>
    </row>
    <row r="913" s="14" customFormat="1">
      <c r="A913" s="14"/>
      <c r="B913" s="245"/>
      <c r="C913" s="246"/>
      <c r="D913" s="236" t="s">
        <v>193</v>
      </c>
      <c r="E913" s="247" t="s">
        <v>19</v>
      </c>
      <c r="F913" s="248" t="s">
        <v>1288</v>
      </c>
      <c r="G913" s="246"/>
      <c r="H913" s="249">
        <v>2.1278999999999999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193</v>
      </c>
      <c r="AU913" s="255" t="s">
        <v>80</v>
      </c>
      <c r="AV913" s="14" t="s">
        <v>80</v>
      </c>
      <c r="AW913" s="14" t="s">
        <v>195</v>
      </c>
      <c r="AX913" s="14" t="s">
        <v>71</v>
      </c>
      <c r="AY913" s="255" t="s">
        <v>182</v>
      </c>
    </row>
    <row r="914" s="14" customFormat="1">
      <c r="A914" s="14"/>
      <c r="B914" s="245"/>
      <c r="C914" s="246"/>
      <c r="D914" s="236" t="s">
        <v>193</v>
      </c>
      <c r="E914" s="247" t="s">
        <v>19</v>
      </c>
      <c r="F914" s="248" t="s">
        <v>1289</v>
      </c>
      <c r="G914" s="246"/>
      <c r="H914" s="249">
        <v>5.1937999999999995</v>
      </c>
      <c r="I914" s="250"/>
      <c r="J914" s="246"/>
      <c r="K914" s="246"/>
      <c r="L914" s="251"/>
      <c r="M914" s="252"/>
      <c r="N914" s="253"/>
      <c r="O914" s="253"/>
      <c r="P914" s="253"/>
      <c r="Q914" s="253"/>
      <c r="R914" s="253"/>
      <c r="S914" s="253"/>
      <c r="T914" s="25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5" t="s">
        <v>193</v>
      </c>
      <c r="AU914" s="255" t="s">
        <v>80</v>
      </c>
      <c r="AV914" s="14" t="s">
        <v>80</v>
      </c>
      <c r="AW914" s="14" t="s">
        <v>195</v>
      </c>
      <c r="AX914" s="14" t="s">
        <v>71</v>
      </c>
      <c r="AY914" s="255" t="s">
        <v>182</v>
      </c>
    </row>
    <row r="915" s="14" customFormat="1">
      <c r="A915" s="14"/>
      <c r="B915" s="245"/>
      <c r="C915" s="246"/>
      <c r="D915" s="236" t="s">
        <v>193</v>
      </c>
      <c r="E915" s="247" t="s">
        <v>19</v>
      </c>
      <c r="F915" s="248" t="s">
        <v>1290</v>
      </c>
      <c r="G915" s="246"/>
      <c r="H915" s="249">
        <v>9.1428250000000002</v>
      </c>
      <c r="I915" s="250"/>
      <c r="J915" s="246"/>
      <c r="K915" s="246"/>
      <c r="L915" s="251"/>
      <c r="M915" s="252"/>
      <c r="N915" s="253"/>
      <c r="O915" s="253"/>
      <c r="P915" s="253"/>
      <c r="Q915" s="253"/>
      <c r="R915" s="253"/>
      <c r="S915" s="253"/>
      <c r="T915" s="25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5" t="s">
        <v>193</v>
      </c>
      <c r="AU915" s="255" t="s">
        <v>80</v>
      </c>
      <c r="AV915" s="14" t="s">
        <v>80</v>
      </c>
      <c r="AW915" s="14" t="s">
        <v>195</v>
      </c>
      <c r="AX915" s="14" t="s">
        <v>71</v>
      </c>
      <c r="AY915" s="255" t="s">
        <v>182</v>
      </c>
    </row>
    <row r="916" s="14" customFormat="1">
      <c r="A916" s="14"/>
      <c r="B916" s="245"/>
      <c r="C916" s="246"/>
      <c r="D916" s="236" t="s">
        <v>193</v>
      </c>
      <c r="E916" s="247" t="s">
        <v>19</v>
      </c>
      <c r="F916" s="248" t="s">
        <v>1291</v>
      </c>
      <c r="G916" s="246"/>
      <c r="H916" s="249">
        <v>2.1274999999999999</v>
      </c>
      <c r="I916" s="250"/>
      <c r="J916" s="246"/>
      <c r="K916" s="246"/>
      <c r="L916" s="251"/>
      <c r="M916" s="252"/>
      <c r="N916" s="253"/>
      <c r="O916" s="253"/>
      <c r="P916" s="253"/>
      <c r="Q916" s="253"/>
      <c r="R916" s="253"/>
      <c r="S916" s="253"/>
      <c r="T916" s="25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5" t="s">
        <v>193</v>
      </c>
      <c r="AU916" s="255" t="s">
        <v>80</v>
      </c>
      <c r="AV916" s="14" t="s">
        <v>80</v>
      </c>
      <c r="AW916" s="14" t="s">
        <v>195</v>
      </c>
      <c r="AX916" s="14" t="s">
        <v>71</v>
      </c>
      <c r="AY916" s="255" t="s">
        <v>182</v>
      </c>
    </row>
    <row r="917" s="14" customFormat="1">
      <c r="A917" s="14"/>
      <c r="B917" s="245"/>
      <c r="C917" s="246"/>
      <c r="D917" s="236" t="s">
        <v>193</v>
      </c>
      <c r="E917" s="247" t="s">
        <v>19</v>
      </c>
      <c r="F917" s="248" t="s">
        <v>1292</v>
      </c>
      <c r="G917" s="246"/>
      <c r="H917" s="249">
        <v>49.617400000000004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193</v>
      </c>
      <c r="AU917" s="255" t="s">
        <v>80</v>
      </c>
      <c r="AV917" s="14" t="s">
        <v>80</v>
      </c>
      <c r="AW917" s="14" t="s">
        <v>195</v>
      </c>
      <c r="AX917" s="14" t="s">
        <v>71</v>
      </c>
      <c r="AY917" s="255" t="s">
        <v>182</v>
      </c>
    </row>
    <row r="918" s="14" customFormat="1">
      <c r="A918" s="14"/>
      <c r="B918" s="245"/>
      <c r="C918" s="246"/>
      <c r="D918" s="236" t="s">
        <v>193</v>
      </c>
      <c r="E918" s="247" t="s">
        <v>19</v>
      </c>
      <c r="F918" s="248" t="s">
        <v>1293</v>
      </c>
      <c r="G918" s="246"/>
      <c r="H918" s="249">
        <v>49.537300000000002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193</v>
      </c>
      <c r="AU918" s="255" t="s">
        <v>80</v>
      </c>
      <c r="AV918" s="14" t="s">
        <v>80</v>
      </c>
      <c r="AW918" s="14" t="s">
        <v>195</v>
      </c>
      <c r="AX918" s="14" t="s">
        <v>71</v>
      </c>
      <c r="AY918" s="255" t="s">
        <v>182</v>
      </c>
    </row>
    <row r="919" s="14" customFormat="1">
      <c r="A919" s="14"/>
      <c r="B919" s="245"/>
      <c r="C919" s="246"/>
      <c r="D919" s="236" t="s">
        <v>193</v>
      </c>
      <c r="E919" s="247" t="s">
        <v>19</v>
      </c>
      <c r="F919" s="248" t="s">
        <v>1294</v>
      </c>
      <c r="G919" s="246"/>
      <c r="H919" s="249">
        <v>49.78240000000001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193</v>
      </c>
      <c r="AU919" s="255" t="s">
        <v>80</v>
      </c>
      <c r="AV919" s="14" t="s">
        <v>80</v>
      </c>
      <c r="AW919" s="14" t="s">
        <v>195</v>
      </c>
      <c r="AX919" s="14" t="s">
        <v>71</v>
      </c>
      <c r="AY919" s="255" t="s">
        <v>182</v>
      </c>
    </row>
    <row r="920" s="14" customFormat="1">
      <c r="A920" s="14"/>
      <c r="B920" s="245"/>
      <c r="C920" s="246"/>
      <c r="D920" s="236" t="s">
        <v>193</v>
      </c>
      <c r="E920" s="247" t="s">
        <v>19</v>
      </c>
      <c r="F920" s="248" t="s">
        <v>1295</v>
      </c>
      <c r="G920" s="246"/>
      <c r="H920" s="249">
        <v>5.9100000000000001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5" t="s">
        <v>193</v>
      </c>
      <c r="AU920" s="255" t="s">
        <v>80</v>
      </c>
      <c r="AV920" s="14" t="s">
        <v>80</v>
      </c>
      <c r="AW920" s="14" t="s">
        <v>195</v>
      </c>
      <c r="AX920" s="14" t="s">
        <v>71</v>
      </c>
      <c r="AY920" s="255" t="s">
        <v>182</v>
      </c>
    </row>
    <row r="921" s="15" customFormat="1">
      <c r="A921" s="15"/>
      <c r="B921" s="256"/>
      <c r="C921" s="257"/>
      <c r="D921" s="236" t="s">
        <v>193</v>
      </c>
      <c r="E921" s="258" t="s">
        <v>19</v>
      </c>
      <c r="F921" s="259" t="s">
        <v>215</v>
      </c>
      <c r="G921" s="257"/>
      <c r="H921" s="260">
        <v>175.55112500000001</v>
      </c>
      <c r="I921" s="261"/>
      <c r="J921" s="257"/>
      <c r="K921" s="257"/>
      <c r="L921" s="262"/>
      <c r="M921" s="263"/>
      <c r="N921" s="264"/>
      <c r="O921" s="264"/>
      <c r="P921" s="264"/>
      <c r="Q921" s="264"/>
      <c r="R921" s="264"/>
      <c r="S921" s="264"/>
      <c r="T921" s="26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66" t="s">
        <v>193</v>
      </c>
      <c r="AU921" s="266" t="s">
        <v>80</v>
      </c>
      <c r="AV921" s="15" t="s">
        <v>97</v>
      </c>
      <c r="AW921" s="15" t="s">
        <v>195</v>
      </c>
      <c r="AX921" s="15" t="s">
        <v>71</v>
      </c>
      <c r="AY921" s="266" t="s">
        <v>182</v>
      </c>
    </row>
    <row r="922" s="13" customFormat="1">
      <c r="A922" s="13"/>
      <c r="B922" s="234"/>
      <c r="C922" s="235"/>
      <c r="D922" s="236" t="s">
        <v>193</v>
      </c>
      <c r="E922" s="237" t="s">
        <v>19</v>
      </c>
      <c r="F922" s="238" t="s">
        <v>460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193</v>
      </c>
      <c r="AU922" s="244" t="s">
        <v>80</v>
      </c>
      <c r="AV922" s="13" t="s">
        <v>78</v>
      </c>
      <c r="AW922" s="13" t="s">
        <v>195</v>
      </c>
      <c r="AX922" s="13" t="s">
        <v>71</v>
      </c>
      <c r="AY922" s="244" t="s">
        <v>182</v>
      </c>
    </row>
    <row r="923" s="14" customFormat="1">
      <c r="A923" s="14"/>
      <c r="B923" s="245"/>
      <c r="C923" s="246"/>
      <c r="D923" s="236" t="s">
        <v>193</v>
      </c>
      <c r="E923" s="247" t="s">
        <v>19</v>
      </c>
      <c r="F923" s="248" t="s">
        <v>1296</v>
      </c>
      <c r="G923" s="246"/>
      <c r="H923" s="249">
        <v>16.379999999999999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193</v>
      </c>
      <c r="AU923" s="255" t="s">
        <v>80</v>
      </c>
      <c r="AV923" s="14" t="s">
        <v>80</v>
      </c>
      <c r="AW923" s="14" t="s">
        <v>195</v>
      </c>
      <c r="AX923" s="14" t="s">
        <v>71</v>
      </c>
      <c r="AY923" s="255" t="s">
        <v>182</v>
      </c>
    </row>
    <row r="924" s="14" customFormat="1">
      <c r="A924" s="14"/>
      <c r="B924" s="245"/>
      <c r="C924" s="246"/>
      <c r="D924" s="236" t="s">
        <v>193</v>
      </c>
      <c r="E924" s="247" t="s">
        <v>19</v>
      </c>
      <c r="F924" s="248" t="s">
        <v>1297</v>
      </c>
      <c r="G924" s="246"/>
      <c r="H924" s="249">
        <v>0.55199999999999994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193</v>
      </c>
      <c r="AU924" s="255" t="s">
        <v>80</v>
      </c>
      <c r="AV924" s="14" t="s">
        <v>80</v>
      </c>
      <c r="AW924" s="14" t="s">
        <v>195</v>
      </c>
      <c r="AX924" s="14" t="s">
        <v>71</v>
      </c>
      <c r="AY924" s="255" t="s">
        <v>182</v>
      </c>
    </row>
    <row r="925" s="14" customFormat="1">
      <c r="A925" s="14"/>
      <c r="B925" s="245"/>
      <c r="C925" s="246"/>
      <c r="D925" s="236" t="s">
        <v>193</v>
      </c>
      <c r="E925" s="247" t="s">
        <v>19</v>
      </c>
      <c r="F925" s="248" t="s">
        <v>1298</v>
      </c>
      <c r="G925" s="246"/>
      <c r="H925" s="249">
        <v>2.3799999999999999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193</v>
      </c>
      <c r="AU925" s="255" t="s">
        <v>80</v>
      </c>
      <c r="AV925" s="14" t="s">
        <v>80</v>
      </c>
      <c r="AW925" s="14" t="s">
        <v>195</v>
      </c>
      <c r="AX925" s="14" t="s">
        <v>71</v>
      </c>
      <c r="AY925" s="255" t="s">
        <v>182</v>
      </c>
    </row>
    <row r="926" s="14" customFormat="1">
      <c r="A926" s="14"/>
      <c r="B926" s="245"/>
      <c r="C926" s="246"/>
      <c r="D926" s="236" t="s">
        <v>193</v>
      </c>
      <c r="E926" s="247" t="s">
        <v>19</v>
      </c>
      <c r="F926" s="248" t="s">
        <v>1299</v>
      </c>
      <c r="G926" s="246"/>
      <c r="H926" s="249">
        <v>1.0725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193</v>
      </c>
      <c r="AU926" s="255" t="s">
        <v>80</v>
      </c>
      <c r="AV926" s="14" t="s">
        <v>80</v>
      </c>
      <c r="AW926" s="14" t="s">
        <v>195</v>
      </c>
      <c r="AX926" s="14" t="s">
        <v>71</v>
      </c>
      <c r="AY926" s="255" t="s">
        <v>182</v>
      </c>
    </row>
    <row r="927" s="14" customFormat="1">
      <c r="A927" s="14"/>
      <c r="B927" s="245"/>
      <c r="C927" s="246"/>
      <c r="D927" s="236" t="s">
        <v>193</v>
      </c>
      <c r="E927" s="247" t="s">
        <v>19</v>
      </c>
      <c r="F927" s="248" t="s">
        <v>1300</v>
      </c>
      <c r="G927" s="246"/>
      <c r="H927" s="249">
        <v>26.600000000000001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193</v>
      </c>
      <c r="AU927" s="255" t="s">
        <v>80</v>
      </c>
      <c r="AV927" s="14" t="s">
        <v>80</v>
      </c>
      <c r="AW927" s="14" t="s">
        <v>195</v>
      </c>
      <c r="AX927" s="14" t="s">
        <v>71</v>
      </c>
      <c r="AY927" s="255" t="s">
        <v>182</v>
      </c>
    </row>
    <row r="928" s="14" customFormat="1">
      <c r="A928" s="14"/>
      <c r="B928" s="245"/>
      <c r="C928" s="246"/>
      <c r="D928" s="236" t="s">
        <v>193</v>
      </c>
      <c r="E928" s="247" t="s">
        <v>19</v>
      </c>
      <c r="F928" s="248" t="s">
        <v>1301</v>
      </c>
      <c r="G928" s="246"/>
      <c r="H928" s="249">
        <v>21.089999999999996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193</v>
      </c>
      <c r="AU928" s="255" t="s">
        <v>80</v>
      </c>
      <c r="AV928" s="14" t="s">
        <v>80</v>
      </c>
      <c r="AW928" s="14" t="s">
        <v>195</v>
      </c>
      <c r="AX928" s="14" t="s">
        <v>71</v>
      </c>
      <c r="AY928" s="255" t="s">
        <v>182</v>
      </c>
    </row>
    <row r="929" s="14" customFormat="1">
      <c r="A929" s="14"/>
      <c r="B929" s="245"/>
      <c r="C929" s="246"/>
      <c r="D929" s="236" t="s">
        <v>193</v>
      </c>
      <c r="E929" s="247" t="s">
        <v>19</v>
      </c>
      <c r="F929" s="248" t="s">
        <v>1302</v>
      </c>
      <c r="G929" s="246"/>
      <c r="H929" s="249">
        <v>22.5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193</v>
      </c>
      <c r="AU929" s="255" t="s">
        <v>80</v>
      </c>
      <c r="AV929" s="14" t="s">
        <v>80</v>
      </c>
      <c r="AW929" s="14" t="s">
        <v>195</v>
      </c>
      <c r="AX929" s="14" t="s">
        <v>71</v>
      </c>
      <c r="AY929" s="255" t="s">
        <v>182</v>
      </c>
    </row>
    <row r="930" s="15" customFormat="1">
      <c r="A930" s="15"/>
      <c r="B930" s="256"/>
      <c r="C930" s="257"/>
      <c r="D930" s="236" t="s">
        <v>193</v>
      </c>
      <c r="E930" s="258" t="s">
        <v>19</v>
      </c>
      <c r="F930" s="259" t="s">
        <v>215</v>
      </c>
      <c r="G930" s="257"/>
      <c r="H930" s="260">
        <v>90.5745</v>
      </c>
      <c r="I930" s="261"/>
      <c r="J930" s="257"/>
      <c r="K930" s="257"/>
      <c r="L930" s="262"/>
      <c r="M930" s="263"/>
      <c r="N930" s="264"/>
      <c r="O930" s="264"/>
      <c r="P930" s="264"/>
      <c r="Q930" s="264"/>
      <c r="R930" s="264"/>
      <c r="S930" s="264"/>
      <c r="T930" s="26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66" t="s">
        <v>193</v>
      </c>
      <c r="AU930" s="266" t="s">
        <v>80</v>
      </c>
      <c r="AV930" s="15" t="s">
        <v>97</v>
      </c>
      <c r="AW930" s="15" t="s">
        <v>195</v>
      </c>
      <c r="AX930" s="15" t="s">
        <v>71</v>
      </c>
      <c r="AY930" s="266" t="s">
        <v>182</v>
      </c>
    </row>
    <row r="931" s="13" customFormat="1">
      <c r="A931" s="13"/>
      <c r="B931" s="234"/>
      <c r="C931" s="235"/>
      <c r="D931" s="236" t="s">
        <v>193</v>
      </c>
      <c r="E931" s="237" t="s">
        <v>19</v>
      </c>
      <c r="F931" s="238" t="s">
        <v>462</v>
      </c>
      <c r="G931" s="235"/>
      <c r="H931" s="237" t="s">
        <v>19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193</v>
      </c>
      <c r="AU931" s="244" t="s">
        <v>80</v>
      </c>
      <c r="AV931" s="13" t="s">
        <v>78</v>
      </c>
      <c r="AW931" s="13" t="s">
        <v>195</v>
      </c>
      <c r="AX931" s="13" t="s">
        <v>71</v>
      </c>
      <c r="AY931" s="244" t="s">
        <v>182</v>
      </c>
    </row>
    <row r="932" s="14" customFormat="1">
      <c r="A932" s="14"/>
      <c r="B932" s="245"/>
      <c r="C932" s="246"/>
      <c r="D932" s="236" t="s">
        <v>193</v>
      </c>
      <c r="E932" s="247" t="s">
        <v>19</v>
      </c>
      <c r="F932" s="248" t="s">
        <v>1303</v>
      </c>
      <c r="G932" s="246"/>
      <c r="H932" s="249">
        <v>129.31049999999999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193</v>
      </c>
      <c r="AU932" s="255" t="s">
        <v>80</v>
      </c>
      <c r="AV932" s="14" t="s">
        <v>80</v>
      </c>
      <c r="AW932" s="14" t="s">
        <v>195</v>
      </c>
      <c r="AX932" s="14" t="s">
        <v>71</v>
      </c>
      <c r="AY932" s="255" t="s">
        <v>182</v>
      </c>
    </row>
    <row r="933" s="14" customFormat="1">
      <c r="A933" s="14"/>
      <c r="B933" s="245"/>
      <c r="C933" s="246"/>
      <c r="D933" s="236" t="s">
        <v>193</v>
      </c>
      <c r="E933" s="247" t="s">
        <v>19</v>
      </c>
      <c r="F933" s="248" t="s">
        <v>1304</v>
      </c>
      <c r="G933" s="246"/>
      <c r="H933" s="249">
        <v>14.6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193</v>
      </c>
      <c r="AU933" s="255" t="s">
        <v>80</v>
      </c>
      <c r="AV933" s="14" t="s">
        <v>80</v>
      </c>
      <c r="AW933" s="14" t="s">
        <v>195</v>
      </c>
      <c r="AX933" s="14" t="s">
        <v>71</v>
      </c>
      <c r="AY933" s="255" t="s">
        <v>182</v>
      </c>
    </row>
    <row r="934" s="15" customFormat="1">
      <c r="A934" s="15"/>
      <c r="B934" s="256"/>
      <c r="C934" s="257"/>
      <c r="D934" s="236" t="s">
        <v>193</v>
      </c>
      <c r="E934" s="258" t="s">
        <v>19</v>
      </c>
      <c r="F934" s="259" t="s">
        <v>215</v>
      </c>
      <c r="G934" s="257"/>
      <c r="H934" s="260">
        <v>143.91049999999999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193</v>
      </c>
      <c r="AU934" s="266" t="s">
        <v>80</v>
      </c>
      <c r="AV934" s="15" t="s">
        <v>97</v>
      </c>
      <c r="AW934" s="15" t="s">
        <v>195</v>
      </c>
      <c r="AX934" s="15" t="s">
        <v>71</v>
      </c>
      <c r="AY934" s="266" t="s">
        <v>182</v>
      </c>
    </row>
    <row r="935" s="13" customFormat="1">
      <c r="A935" s="13"/>
      <c r="B935" s="234"/>
      <c r="C935" s="235"/>
      <c r="D935" s="236" t="s">
        <v>193</v>
      </c>
      <c r="E935" s="237" t="s">
        <v>19</v>
      </c>
      <c r="F935" s="238" t="s">
        <v>706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193</v>
      </c>
      <c r="AU935" s="244" t="s">
        <v>80</v>
      </c>
      <c r="AV935" s="13" t="s">
        <v>78</v>
      </c>
      <c r="AW935" s="13" t="s">
        <v>195</v>
      </c>
      <c r="AX935" s="13" t="s">
        <v>71</v>
      </c>
      <c r="AY935" s="244" t="s">
        <v>182</v>
      </c>
    </row>
    <row r="936" s="14" customFormat="1">
      <c r="A936" s="14"/>
      <c r="B936" s="245"/>
      <c r="C936" s="246"/>
      <c r="D936" s="236" t="s">
        <v>193</v>
      </c>
      <c r="E936" s="247" t="s">
        <v>19</v>
      </c>
      <c r="F936" s="248" t="s">
        <v>1305</v>
      </c>
      <c r="G936" s="246"/>
      <c r="H936" s="249">
        <v>173.4195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193</v>
      </c>
      <c r="AU936" s="255" t="s">
        <v>80</v>
      </c>
      <c r="AV936" s="14" t="s">
        <v>80</v>
      </c>
      <c r="AW936" s="14" t="s">
        <v>195</v>
      </c>
      <c r="AX936" s="14" t="s">
        <v>71</v>
      </c>
      <c r="AY936" s="255" t="s">
        <v>182</v>
      </c>
    </row>
    <row r="937" s="15" customFormat="1">
      <c r="A937" s="15"/>
      <c r="B937" s="256"/>
      <c r="C937" s="257"/>
      <c r="D937" s="236" t="s">
        <v>193</v>
      </c>
      <c r="E937" s="258" t="s">
        <v>19</v>
      </c>
      <c r="F937" s="259" t="s">
        <v>215</v>
      </c>
      <c r="G937" s="257"/>
      <c r="H937" s="260">
        <v>173.4195</v>
      </c>
      <c r="I937" s="261"/>
      <c r="J937" s="257"/>
      <c r="K937" s="257"/>
      <c r="L937" s="262"/>
      <c r="M937" s="263"/>
      <c r="N937" s="264"/>
      <c r="O937" s="264"/>
      <c r="P937" s="264"/>
      <c r="Q937" s="264"/>
      <c r="R937" s="264"/>
      <c r="S937" s="264"/>
      <c r="T937" s="26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66" t="s">
        <v>193</v>
      </c>
      <c r="AU937" s="266" t="s">
        <v>80</v>
      </c>
      <c r="AV937" s="15" t="s">
        <v>97</v>
      </c>
      <c r="AW937" s="15" t="s">
        <v>195</v>
      </c>
      <c r="AX937" s="15" t="s">
        <v>71</v>
      </c>
      <c r="AY937" s="266" t="s">
        <v>182</v>
      </c>
    </row>
    <row r="938" s="13" customFormat="1">
      <c r="A938" s="13"/>
      <c r="B938" s="234"/>
      <c r="C938" s="235"/>
      <c r="D938" s="236" t="s">
        <v>193</v>
      </c>
      <c r="E938" s="237" t="s">
        <v>19</v>
      </c>
      <c r="F938" s="238" t="s">
        <v>216</v>
      </c>
      <c r="G938" s="235"/>
      <c r="H938" s="237" t="s">
        <v>19</v>
      </c>
      <c r="I938" s="239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193</v>
      </c>
      <c r="AU938" s="244" t="s">
        <v>80</v>
      </c>
      <c r="AV938" s="13" t="s">
        <v>78</v>
      </c>
      <c r="AW938" s="13" t="s">
        <v>195</v>
      </c>
      <c r="AX938" s="13" t="s">
        <v>71</v>
      </c>
      <c r="AY938" s="244" t="s">
        <v>182</v>
      </c>
    </row>
    <row r="939" s="14" customFormat="1">
      <c r="A939" s="14"/>
      <c r="B939" s="245"/>
      <c r="C939" s="246"/>
      <c r="D939" s="236" t="s">
        <v>193</v>
      </c>
      <c r="E939" s="247" t="s">
        <v>19</v>
      </c>
      <c r="F939" s="248" t="s">
        <v>1306</v>
      </c>
      <c r="G939" s="246"/>
      <c r="H939" s="249">
        <v>169.79999999999998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193</v>
      </c>
      <c r="AU939" s="255" t="s">
        <v>80</v>
      </c>
      <c r="AV939" s="14" t="s">
        <v>80</v>
      </c>
      <c r="AW939" s="14" t="s">
        <v>195</v>
      </c>
      <c r="AX939" s="14" t="s">
        <v>71</v>
      </c>
      <c r="AY939" s="255" t="s">
        <v>182</v>
      </c>
    </row>
    <row r="940" s="15" customFormat="1">
      <c r="A940" s="15"/>
      <c r="B940" s="256"/>
      <c r="C940" s="257"/>
      <c r="D940" s="236" t="s">
        <v>193</v>
      </c>
      <c r="E940" s="258" t="s">
        <v>19</v>
      </c>
      <c r="F940" s="259" t="s">
        <v>215</v>
      </c>
      <c r="G940" s="257"/>
      <c r="H940" s="260">
        <v>169.79999999999998</v>
      </c>
      <c r="I940" s="261"/>
      <c r="J940" s="257"/>
      <c r="K940" s="257"/>
      <c r="L940" s="262"/>
      <c r="M940" s="263"/>
      <c r="N940" s="264"/>
      <c r="O940" s="264"/>
      <c r="P940" s="264"/>
      <c r="Q940" s="264"/>
      <c r="R940" s="264"/>
      <c r="S940" s="264"/>
      <c r="T940" s="26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6" t="s">
        <v>193</v>
      </c>
      <c r="AU940" s="266" t="s">
        <v>80</v>
      </c>
      <c r="AV940" s="15" t="s">
        <v>97</v>
      </c>
      <c r="AW940" s="15" t="s">
        <v>195</v>
      </c>
      <c r="AX940" s="15" t="s">
        <v>71</v>
      </c>
      <c r="AY940" s="266" t="s">
        <v>182</v>
      </c>
    </row>
    <row r="941" s="13" customFormat="1">
      <c r="A941" s="13"/>
      <c r="B941" s="234"/>
      <c r="C941" s="235"/>
      <c r="D941" s="236" t="s">
        <v>193</v>
      </c>
      <c r="E941" s="237" t="s">
        <v>19</v>
      </c>
      <c r="F941" s="238" t="s">
        <v>218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193</v>
      </c>
      <c r="AU941" s="244" t="s">
        <v>80</v>
      </c>
      <c r="AV941" s="13" t="s">
        <v>78</v>
      </c>
      <c r="AW941" s="13" t="s">
        <v>195</v>
      </c>
      <c r="AX941" s="13" t="s">
        <v>71</v>
      </c>
      <c r="AY941" s="244" t="s">
        <v>182</v>
      </c>
    </row>
    <row r="942" s="14" customFormat="1">
      <c r="A942" s="14"/>
      <c r="B942" s="245"/>
      <c r="C942" s="246"/>
      <c r="D942" s="236" t="s">
        <v>193</v>
      </c>
      <c r="E942" s="247" t="s">
        <v>19</v>
      </c>
      <c r="F942" s="248" t="s">
        <v>1307</v>
      </c>
      <c r="G942" s="246"/>
      <c r="H942" s="249">
        <v>40.799500000000002</v>
      </c>
      <c r="I942" s="250"/>
      <c r="J942" s="246"/>
      <c r="K942" s="246"/>
      <c r="L942" s="251"/>
      <c r="M942" s="252"/>
      <c r="N942" s="253"/>
      <c r="O942" s="253"/>
      <c r="P942" s="253"/>
      <c r="Q942" s="253"/>
      <c r="R942" s="253"/>
      <c r="S942" s="253"/>
      <c r="T942" s="25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5" t="s">
        <v>193</v>
      </c>
      <c r="AU942" s="255" t="s">
        <v>80</v>
      </c>
      <c r="AV942" s="14" t="s">
        <v>80</v>
      </c>
      <c r="AW942" s="14" t="s">
        <v>195</v>
      </c>
      <c r="AX942" s="14" t="s">
        <v>71</v>
      </c>
      <c r="AY942" s="255" t="s">
        <v>182</v>
      </c>
    </row>
    <row r="943" s="14" customFormat="1">
      <c r="A943" s="14"/>
      <c r="B943" s="245"/>
      <c r="C943" s="246"/>
      <c r="D943" s="236" t="s">
        <v>193</v>
      </c>
      <c r="E943" s="247" t="s">
        <v>19</v>
      </c>
      <c r="F943" s="248" t="s">
        <v>1308</v>
      </c>
      <c r="G943" s="246"/>
      <c r="H943" s="249">
        <v>95.040500000000009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193</v>
      </c>
      <c r="AU943" s="255" t="s">
        <v>80</v>
      </c>
      <c r="AV943" s="14" t="s">
        <v>80</v>
      </c>
      <c r="AW943" s="14" t="s">
        <v>195</v>
      </c>
      <c r="AX943" s="14" t="s">
        <v>71</v>
      </c>
      <c r="AY943" s="255" t="s">
        <v>182</v>
      </c>
    </row>
    <row r="944" s="14" customFormat="1">
      <c r="A944" s="14"/>
      <c r="B944" s="245"/>
      <c r="C944" s="246"/>
      <c r="D944" s="236" t="s">
        <v>193</v>
      </c>
      <c r="E944" s="247" t="s">
        <v>19</v>
      </c>
      <c r="F944" s="248" t="s">
        <v>1309</v>
      </c>
      <c r="G944" s="246"/>
      <c r="H944" s="249">
        <v>5.9483874999999999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193</v>
      </c>
      <c r="AU944" s="255" t="s">
        <v>80</v>
      </c>
      <c r="AV944" s="14" t="s">
        <v>80</v>
      </c>
      <c r="AW944" s="14" t="s">
        <v>195</v>
      </c>
      <c r="AX944" s="14" t="s">
        <v>71</v>
      </c>
      <c r="AY944" s="255" t="s">
        <v>182</v>
      </c>
    </row>
    <row r="945" s="15" customFormat="1">
      <c r="A945" s="15"/>
      <c r="B945" s="256"/>
      <c r="C945" s="257"/>
      <c r="D945" s="236" t="s">
        <v>193</v>
      </c>
      <c r="E945" s="258" t="s">
        <v>19</v>
      </c>
      <c r="F945" s="259" t="s">
        <v>215</v>
      </c>
      <c r="G945" s="257"/>
      <c r="H945" s="260">
        <v>141.7883875</v>
      </c>
      <c r="I945" s="261"/>
      <c r="J945" s="257"/>
      <c r="K945" s="257"/>
      <c r="L945" s="262"/>
      <c r="M945" s="263"/>
      <c r="N945" s="264"/>
      <c r="O945" s="264"/>
      <c r="P945" s="264"/>
      <c r="Q945" s="264"/>
      <c r="R945" s="264"/>
      <c r="S945" s="264"/>
      <c r="T945" s="26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6" t="s">
        <v>193</v>
      </c>
      <c r="AU945" s="266" t="s">
        <v>80</v>
      </c>
      <c r="AV945" s="15" t="s">
        <v>97</v>
      </c>
      <c r="AW945" s="15" t="s">
        <v>195</v>
      </c>
      <c r="AX945" s="15" t="s">
        <v>71</v>
      </c>
      <c r="AY945" s="266" t="s">
        <v>182</v>
      </c>
    </row>
    <row r="946" s="16" customFormat="1">
      <c r="A946" s="16"/>
      <c r="B946" s="267"/>
      <c r="C946" s="268"/>
      <c r="D946" s="236" t="s">
        <v>193</v>
      </c>
      <c r="E946" s="269" t="s">
        <v>19</v>
      </c>
      <c r="F946" s="270" t="s">
        <v>220</v>
      </c>
      <c r="G946" s="268"/>
      <c r="H946" s="271">
        <v>895.04401249999989</v>
      </c>
      <c r="I946" s="272"/>
      <c r="J946" s="268"/>
      <c r="K946" s="268"/>
      <c r="L946" s="273"/>
      <c r="M946" s="274"/>
      <c r="N946" s="275"/>
      <c r="O946" s="275"/>
      <c r="P946" s="275"/>
      <c r="Q946" s="275"/>
      <c r="R946" s="275"/>
      <c r="S946" s="275"/>
      <c r="T946" s="27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T946" s="277" t="s">
        <v>193</v>
      </c>
      <c r="AU946" s="277" t="s">
        <v>80</v>
      </c>
      <c r="AV946" s="16" t="s">
        <v>189</v>
      </c>
      <c r="AW946" s="16" t="s">
        <v>195</v>
      </c>
      <c r="AX946" s="16" t="s">
        <v>78</v>
      </c>
      <c r="AY946" s="277" t="s">
        <v>182</v>
      </c>
    </row>
    <row r="947" s="2" customFormat="1" ht="44.25" customHeight="1">
      <c r="A947" s="41"/>
      <c r="B947" s="42"/>
      <c r="C947" s="216" t="s">
        <v>1310</v>
      </c>
      <c r="D947" s="216" t="s">
        <v>184</v>
      </c>
      <c r="E947" s="217" t="s">
        <v>1311</v>
      </c>
      <c r="F947" s="218" t="s">
        <v>1312</v>
      </c>
      <c r="G947" s="219" t="s">
        <v>283</v>
      </c>
      <c r="H947" s="220">
        <v>122.325</v>
      </c>
      <c r="I947" s="221"/>
      <c r="J947" s="222">
        <f>ROUND(I947*H947,2)</f>
        <v>0</v>
      </c>
      <c r="K947" s="218" t="s">
        <v>188</v>
      </c>
      <c r="L947" s="47"/>
      <c r="M947" s="223" t="s">
        <v>19</v>
      </c>
      <c r="N947" s="224" t="s">
        <v>42</v>
      </c>
      <c r="O947" s="87"/>
      <c r="P947" s="225">
        <f>O947*H947</f>
        <v>0</v>
      </c>
      <c r="Q947" s="225">
        <v>0.021999999999999999</v>
      </c>
      <c r="R947" s="225">
        <f>Q947*H947</f>
        <v>2.6911499999999999</v>
      </c>
      <c r="S947" s="225">
        <v>0</v>
      </c>
      <c r="T947" s="226">
        <f>S947*H947</f>
        <v>0</v>
      </c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R947" s="227" t="s">
        <v>189</v>
      </c>
      <c r="AT947" s="227" t="s">
        <v>184</v>
      </c>
      <c r="AU947" s="227" t="s">
        <v>80</v>
      </c>
      <c r="AY947" s="20" t="s">
        <v>182</v>
      </c>
      <c r="BE947" s="228">
        <f>IF(N947="základní",J947,0)</f>
        <v>0</v>
      </c>
      <c r="BF947" s="228">
        <f>IF(N947="snížená",J947,0)</f>
        <v>0</v>
      </c>
      <c r="BG947" s="228">
        <f>IF(N947="zákl. přenesená",J947,0)</f>
        <v>0</v>
      </c>
      <c r="BH947" s="228">
        <f>IF(N947="sníž. přenesená",J947,0)</f>
        <v>0</v>
      </c>
      <c r="BI947" s="228">
        <f>IF(N947="nulová",J947,0)</f>
        <v>0</v>
      </c>
      <c r="BJ947" s="20" t="s">
        <v>78</v>
      </c>
      <c r="BK947" s="228">
        <f>ROUND(I947*H947,2)</f>
        <v>0</v>
      </c>
      <c r="BL947" s="20" t="s">
        <v>189</v>
      </c>
      <c r="BM947" s="227" t="s">
        <v>1313</v>
      </c>
    </row>
    <row r="948" s="2" customFormat="1">
      <c r="A948" s="41"/>
      <c r="B948" s="42"/>
      <c r="C948" s="43"/>
      <c r="D948" s="229" t="s">
        <v>191</v>
      </c>
      <c r="E948" s="43"/>
      <c r="F948" s="230" t="s">
        <v>1314</v>
      </c>
      <c r="G948" s="43"/>
      <c r="H948" s="43"/>
      <c r="I948" s="231"/>
      <c r="J948" s="43"/>
      <c r="K948" s="43"/>
      <c r="L948" s="47"/>
      <c r="M948" s="232"/>
      <c r="N948" s="233"/>
      <c r="O948" s="87"/>
      <c r="P948" s="87"/>
      <c r="Q948" s="87"/>
      <c r="R948" s="87"/>
      <c r="S948" s="87"/>
      <c r="T948" s="88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T948" s="20" t="s">
        <v>191</v>
      </c>
      <c r="AU948" s="20" t="s">
        <v>80</v>
      </c>
    </row>
    <row r="949" s="13" customFormat="1">
      <c r="A949" s="13"/>
      <c r="B949" s="234"/>
      <c r="C949" s="235"/>
      <c r="D949" s="236" t="s">
        <v>193</v>
      </c>
      <c r="E949" s="237" t="s">
        <v>19</v>
      </c>
      <c r="F949" s="238" t="s">
        <v>205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193</v>
      </c>
      <c r="AU949" s="244" t="s">
        <v>80</v>
      </c>
      <c r="AV949" s="13" t="s">
        <v>78</v>
      </c>
      <c r="AW949" s="13" t="s">
        <v>195</v>
      </c>
      <c r="AX949" s="13" t="s">
        <v>71</v>
      </c>
      <c r="AY949" s="244" t="s">
        <v>182</v>
      </c>
    </row>
    <row r="950" s="13" customFormat="1">
      <c r="A950" s="13"/>
      <c r="B950" s="234"/>
      <c r="C950" s="235"/>
      <c r="D950" s="236" t="s">
        <v>193</v>
      </c>
      <c r="E950" s="237" t="s">
        <v>19</v>
      </c>
      <c r="F950" s="238" t="s">
        <v>455</v>
      </c>
      <c r="G950" s="235"/>
      <c r="H950" s="237" t="s">
        <v>19</v>
      </c>
      <c r="I950" s="239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193</v>
      </c>
      <c r="AU950" s="244" t="s">
        <v>80</v>
      </c>
      <c r="AV950" s="13" t="s">
        <v>78</v>
      </c>
      <c r="AW950" s="13" t="s">
        <v>195</v>
      </c>
      <c r="AX950" s="13" t="s">
        <v>71</v>
      </c>
      <c r="AY950" s="244" t="s">
        <v>182</v>
      </c>
    </row>
    <row r="951" s="14" customFormat="1">
      <c r="A951" s="14"/>
      <c r="B951" s="245"/>
      <c r="C951" s="246"/>
      <c r="D951" s="236" t="s">
        <v>193</v>
      </c>
      <c r="E951" s="247" t="s">
        <v>19</v>
      </c>
      <c r="F951" s="248" t="s">
        <v>1315</v>
      </c>
      <c r="G951" s="246"/>
      <c r="H951" s="249">
        <v>2.7010000000000001</v>
      </c>
      <c r="I951" s="250"/>
      <c r="J951" s="246"/>
      <c r="K951" s="246"/>
      <c r="L951" s="251"/>
      <c r="M951" s="252"/>
      <c r="N951" s="253"/>
      <c r="O951" s="253"/>
      <c r="P951" s="253"/>
      <c r="Q951" s="253"/>
      <c r="R951" s="253"/>
      <c r="S951" s="253"/>
      <c r="T951" s="25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5" t="s">
        <v>193</v>
      </c>
      <c r="AU951" s="255" t="s">
        <v>80</v>
      </c>
      <c r="AV951" s="14" t="s">
        <v>80</v>
      </c>
      <c r="AW951" s="14" t="s">
        <v>195</v>
      </c>
      <c r="AX951" s="14" t="s">
        <v>71</v>
      </c>
      <c r="AY951" s="255" t="s">
        <v>182</v>
      </c>
    </row>
    <row r="952" s="14" customFormat="1">
      <c r="A952" s="14"/>
      <c r="B952" s="245"/>
      <c r="C952" s="246"/>
      <c r="D952" s="236" t="s">
        <v>193</v>
      </c>
      <c r="E952" s="247" t="s">
        <v>19</v>
      </c>
      <c r="F952" s="248" t="s">
        <v>1316</v>
      </c>
      <c r="G952" s="246"/>
      <c r="H952" s="249">
        <v>25.27</v>
      </c>
      <c r="I952" s="250"/>
      <c r="J952" s="246"/>
      <c r="K952" s="246"/>
      <c r="L952" s="251"/>
      <c r="M952" s="252"/>
      <c r="N952" s="253"/>
      <c r="O952" s="253"/>
      <c r="P952" s="253"/>
      <c r="Q952" s="253"/>
      <c r="R952" s="253"/>
      <c r="S952" s="253"/>
      <c r="T952" s="25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5" t="s">
        <v>193</v>
      </c>
      <c r="AU952" s="255" t="s">
        <v>80</v>
      </c>
      <c r="AV952" s="14" t="s">
        <v>80</v>
      </c>
      <c r="AW952" s="14" t="s">
        <v>195</v>
      </c>
      <c r="AX952" s="14" t="s">
        <v>71</v>
      </c>
      <c r="AY952" s="255" t="s">
        <v>182</v>
      </c>
    </row>
    <row r="953" s="14" customFormat="1">
      <c r="A953" s="14"/>
      <c r="B953" s="245"/>
      <c r="C953" s="246"/>
      <c r="D953" s="236" t="s">
        <v>193</v>
      </c>
      <c r="E953" s="247" t="s">
        <v>19</v>
      </c>
      <c r="F953" s="248" t="s">
        <v>1317</v>
      </c>
      <c r="G953" s="246"/>
      <c r="H953" s="249">
        <v>6.5280499999999995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193</v>
      </c>
      <c r="AU953" s="255" t="s">
        <v>80</v>
      </c>
      <c r="AV953" s="14" t="s">
        <v>80</v>
      </c>
      <c r="AW953" s="14" t="s">
        <v>195</v>
      </c>
      <c r="AX953" s="14" t="s">
        <v>71</v>
      </c>
      <c r="AY953" s="255" t="s">
        <v>182</v>
      </c>
    </row>
    <row r="954" s="15" customFormat="1">
      <c r="A954" s="15"/>
      <c r="B954" s="256"/>
      <c r="C954" s="257"/>
      <c r="D954" s="236" t="s">
        <v>193</v>
      </c>
      <c r="E954" s="258" t="s">
        <v>19</v>
      </c>
      <c r="F954" s="259" t="s">
        <v>215</v>
      </c>
      <c r="G954" s="257"/>
      <c r="H954" s="260">
        <v>34.499049999999997</v>
      </c>
      <c r="I954" s="261"/>
      <c r="J954" s="257"/>
      <c r="K954" s="257"/>
      <c r="L954" s="262"/>
      <c r="M954" s="263"/>
      <c r="N954" s="264"/>
      <c r="O954" s="264"/>
      <c r="P954" s="264"/>
      <c r="Q954" s="264"/>
      <c r="R954" s="264"/>
      <c r="S954" s="264"/>
      <c r="T954" s="26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T954" s="266" t="s">
        <v>193</v>
      </c>
      <c r="AU954" s="266" t="s">
        <v>80</v>
      </c>
      <c r="AV954" s="15" t="s">
        <v>97</v>
      </c>
      <c r="AW954" s="15" t="s">
        <v>195</v>
      </c>
      <c r="AX954" s="15" t="s">
        <v>71</v>
      </c>
      <c r="AY954" s="266" t="s">
        <v>182</v>
      </c>
    </row>
    <row r="955" s="13" customFormat="1">
      <c r="A955" s="13"/>
      <c r="B955" s="234"/>
      <c r="C955" s="235"/>
      <c r="D955" s="236" t="s">
        <v>193</v>
      </c>
      <c r="E955" s="237" t="s">
        <v>19</v>
      </c>
      <c r="F955" s="238" t="s">
        <v>462</v>
      </c>
      <c r="G955" s="235"/>
      <c r="H955" s="237" t="s">
        <v>19</v>
      </c>
      <c r="I955" s="239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193</v>
      </c>
      <c r="AU955" s="244" t="s">
        <v>80</v>
      </c>
      <c r="AV955" s="13" t="s">
        <v>78</v>
      </c>
      <c r="AW955" s="13" t="s">
        <v>195</v>
      </c>
      <c r="AX955" s="13" t="s">
        <v>71</v>
      </c>
      <c r="AY955" s="244" t="s">
        <v>182</v>
      </c>
    </row>
    <row r="956" s="14" customFormat="1">
      <c r="A956" s="14"/>
      <c r="B956" s="245"/>
      <c r="C956" s="246"/>
      <c r="D956" s="236" t="s">
        <v>193</v>
      </c>
      <c r="E956" s="247" t="s">
        <v>19</v>
      </c>
      <c r="F956" s="248" t="s">
        <v>1318</v>
      </c>
      <c r="G956" s="246"/>
      <c r="H956" s="249">
        <v>8.8800000000000008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193</v>
      </c>
      <c r="AU956" s="255" t="s">
        <v>80</v>
      </c>
      <c r="AV956" s="14" t="s">
        <v>80</v>
      </c>
      <c r="AW956" s="14" t="s">
        <v>195</v>
      </c>
      <c r="AX956" s="14" t="s">
        <v>71</v>
      </c>
      <c r="AY956" s="255" t="s">
        <v>182</v>
      </c>
    </row>
    <row r="957" s="14" customFormat="1">
      <c r="A957" s="14"/>
      <c r="B957" s="245"/>
      <c r="C957" s="246"/>
      <c r="D957" s="236" t="s">
        <v>193</v>
      </c>
      <c r="E957" s="247" t="s">
        <v>19</v>
      </c>
      <c r="F957" s="248" t="s">
        <v>1319</v>
      </c>
      <c r="G957" s="246"/>
      <c r="H957" s="249">
        <v>66.086000000000013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193</v>
      </c>
      <c r="AU957" s="255" t="s">
        <v>80</v>
      </c>
      <c r="AV957" s="14" t="s">
        <v>80</v>
      </c>
      <c r="AW957" s="14" t="s">
        <v>195</v>
      </c>
      <c r="AX957" s="14" t="s">
        <v>71</v>
      </c>
      <c r="AY957" s="255" t="s">
        <v>182</v>
      </c>
    </row>
    <row r="958" s="15" customFormat="1">
      <c r="A958" s="15"/>
      <c r="B958" s="256"/>
      <c r="C958" s="257"/>
      <c r="D958" s="236" t="s">
        <v>193</v>
      </c>
      <c r="E958" s="258" t="s">
        <v>19</v>
      </c>
      <c r="F958" s="259" t="s">
        <v>215</v>
      </c>
      <c r="G958" s="257"/>
      <c r="H958" s="260">
        <v>74.966000000000008</v>
      </c>
      <c r="I958" s="261"/>
      <c r="J958" s="257"/>
      <c r="K958" s="257"/>
      <c r="L958" s="262"/>
      <c r="M958" s="263"/>
      <c r="N958" s="264"/>
      <c r="O958" s="264"/>
      <c r="P958" s="264"/>
      <c r="Q958" s="264"/>
      <c r="R958" s="264"/>
      <c r="S958" s="264"/>
      <c r="T958" s="26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6" t="s">
        <v>193</v>
      </c>
      <c r="AU958" s="266" t="s">
        <v>80</v>
      </c>
      <c r="AV958" s="15" t="s">
        <v>97</v>
      </c>
      <c r="AW958" s="15" t="s">
        <v>195</v>
      </c>
      <c r="AX958" s="15" t="s">
        <v>71</v>
      </c>
      <c r="AY958" s="266" t="s">
        <v>182</v>
      </c>
    </row>
    <row r="959" s="14" customFormat="1">
      <c r="A959" s="14"/>
      <c r="B959" s="245"/>
      <c r="C959" s="246"/>
      <c r="D959" s="236" t="s">
        <v>193</v>
      </c>
      <c r="E959" s="247" t="s">
        <v>19</v>
      </c>
      <c r="F959" s="248" t="s">
        <v>1320</v>
      </c>
      <c r="G959" s="246"/>
      <c r="H959" s="249">
        <v>6.5</v>
      </c>
      <c r="I959" s="250"/>
      <c r="J959" s="246"/>
      <c r="K959" s="246"/>
      <c r="L959" s="251"/>
      <c r="M959" s="252"/>
      <c r="N959" s="253"/>
      <c r="O959" s="253"/>
      <c r="P959" s="253"/>
      <c r="Q959" s="253"/>
      <c r="R959" s="253"/>
      <c r="S959" s="253"/>
      <c r="T959" s="25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5" t="s">
        <v>193</v>
      </c>
      <c r="AU959" s="255" t="s">
        <v>80</v>
      </c>
      <c r="AV959" s="14" t="s">
        <v>80</v>
      </c>
      <c r="AW959" s="14" t="s">
        <v>195</v>
      </c>
      <c r="AX959" s="14" t="s">
        <v>71</v>
      </c>
      <c r="AY959" s="255" t="s">
        <v>182</v>
      </c>
    </row>
    <row r="960" s="14" customFormat="1">
      <c r="A960" s="14"/>
      <c r="B960" s="245"/>
      <c r="C960" s="246"/>
      <c r="D960" s="236" t="s">
        <v>193</v>
      </c>
      <c r="E960" s="247" t="s">
        <v>19</v>
      </c>
      <c r="F960" s="248" t="s">
        <v>1321</v>
      </c>
      <c r="G960" s="246"/>
      <c r="H960" s="249">
        <v>6.3599999999999994</v>
      </c>
      <c r="I960" s="250"/>
      <c r="J960" s="246"/>
      <c r="K960" s="246"/>
      <c r="L960" s="251"/>
      <c r="M960" s="252"/>
      <c r="N960" s="253"/>
      <c r="O960" s="253"/>
      <c r="P960" s="253"/>
      <c r="Q960" s="253"/>
      <c r="R960" s="253"/>
      <c r="S960" s="253"/>
      <c r="T960" s="25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5" t="s">
        <v>193</v>
      </c>
      <c r="AU960" s="255" t="s">
        <v>80</v>
      </c>
      <c r="AV960" s="14" t="s">
        <v>80</v>
      </c>
      <c r="AW960" s="14" t="s">
        <v>195</v>
      </c>
      <c r="AX960" s="14" t="s">
        <v>71</v>
      </c>
      <c r="AY960" s="255" t="s">
        <v>182</v>
      </c>
    </row>
    <row r="961" s="16" customFormat="1">
      <c r="A961" s="16"/>
      <c r="B961" s="267"/>
      <c r="C961" s="268"/>
      <c r="D961" s="236" t="s">
        <v>193</v>
      </c>
      <c r="E961" s="269" t="s">
        <v>19</v>
      </c>
      <c r="F961" s="270" t="s">
        <v>220</v>
      </c>
      <c r="G961" s="268"/>
      <c r="H961" s="271">
        <v>122.32505000000002</v>
      </c>
      <c r="I961" s="272"/>
      <c r="J961" s="268"/>
      <c r="K961" s="268"/>
      <c r="L961" s="273"/>
      <c r="M961" s="274"/>
      <c r="N961" s="275"/>
      <c r="O961" s="275"/>
      <c r="P961" s="275"/>
      <c r="Q961" s="275"/>
      <c r="R961" s="275"/>
      <c r="S961" s="275"/>
      <c r="T961" s="27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T961" s="277" t="s">
        <v>193</v>
      </c>
      <c r="AU961" s="277" t="s">
        <v>80</v>
      </c>
      <c r="AV961" s="16" t="s">
        <v>189</v>
      </c>
      <c r="AW961" s="16" t="s">
        <v>195</v>
      </c>
      <c r="AX961" s="16" t="s">
        <v>78</v>
      </c>
      <c r="AY961" s="277" t="s">
        <v>182</v>
      </c>
    </row>
    <row r="962" s="2" customFormat="1" ht="44.25" customHeight="1">
      <c r="A962" s="41"/>
      <c r="B962" s="42"/>
      <c r="C962" s="216" t="s">
        <v>1322</v>
      </c>
      <c r="D962" s="216" t="s">
        <v>184</v>
      </c>
      <c r="E962" s="217" t="s">
        <v>1323</v>
      </c>
      <c r="F962" s="218" t="s">
        <v>1324</v>
      </c>
      <c r="G962" s="219" t="s">
        <v>283</v>
      </c>
      <c r="H962" s="220">
        <v>8.8160000000000007</v>
      </c>
      <c r="I962" s="221"/>
      <c r="J962" s="222">
        <f>ROUND(I962*H962,2)</f>
        <v>0</v>
      </c>
      <c r="K962" s="218" t="s">
        <v>188</v>
      </c>
      <c r="L962" s="47"/>
      <c r="M962" s="223" t="s">
        <v>19</v>
      </c>
      <c r="N962" s="224" t="s">
        <v>42</v>
      </c>
      <c r="O962" s="87"/>
      <c r="P962" s="225">
        <f>O962*H962</f>
        <v>0</v>
      </c>
      <c r="Q962" s="225">
        <v>0.033300000000000003</v>
      </c>
      <c r="R962" s="225">
        <f>Q962*H962</f>
        <v>0.29357280000000008</v>
      </c>
      <c r="S962" s="225">
        <v>0</v>
      </c>
      <c r="T962" s="226">
        <f>S962*H962</f>
        <v>0</v>
      </c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R962" s="227" t="s">
        <v>189</v>
      </c>
      <c r="AT962" s="227" t="s">
        <v>184</v>
      </c>
      <c r="AU962" s="227" t="s">
        <v>80</v>
      </c>
      <c r="AY962" s="20" t="s">
        <v>182</v>
      </c>
      <c r="BE962" s="228">
        <f>IF(N962="základní",J962,0)</f>
        <v>0</v>
      </c>
      <c r="BF962" s="228">
        <f>IF(N962="snížená",J962,0)</f>
        <v>0</v>
      </c>
      <c r="BG962" s="228">
        <f>IF(N962="zákl. přenesená",J962,0)</f>
        <v>0</v>
      </c>
      <c r="BH962" s="228">
        <f>IF(N962="sníž. přenesená",J962,0)</f>
        <v>0</v>
      </c>
      <c r="BI962" s="228">
        <f>IF(N962="nulová",J962,0)</f>
        <v>0</v>
      </c>
      <c r="BJ962" s="20" t="s">
        <v>78</v>
      </c>
      <c r="BK962" s="228">
        <f>ROUND(I962*H962,2)</f>
        <v>0</v>
      </c>
      <c r="BL962" s="20" t="s">
        <v>189</v>
      </c>
      <c r="BM962" s="227" t="s">
        <v>1325</v>
      </c>
    </row>
    <row r="963" s="2" customFormat="1">
      <c r="A963" s="41"/>
      <c r="B963" s="42"/>
      <c r="C963" s="43"/>
      <c r="D963" s="229" t="s">
        <v>191</v>
      </c>
      <c r="E963" s="43"/>
      <c r="F963" s="230" t="s">
        <v>1326</v>
      </c>
      <c r="G963" s="43"/>
      <c r="H963" s="43"/>
      <c r="I963" s="231"/>
      <c r="J963" s="43"/>
      <c r="K963" s="43"/>
      <c r="L963" s="47"/>
      <c r="M963" s="232"/>
      <c r="N963" s="233"/>
      <c r="O963" s="87"/>
      <c r="P963" s="87"/>
      <c r="Q963" s="87"/>
      <c r="R963" s="87"/>
      <c r="S963" s="87"/>
      <c r="T963" s="88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T963" s="20" t="s">
        <v>191</v>
      </c>
      <c r="AU963" s="20" t="s">
        <v>80</v>
      </c>
    </row>
    <row r="964" s="14" customFormat="1">
      <c r="A964" s="14"/>
      <c r="B964" s="245"/>
      <c r="C964" s="246"/>
      <c r="D964" s="236" t="s">
        <v>193</v>
      </c>
      <c r="E964" s="247" t="s">
        <v>19</v>
      </c>
      <c r="F964" s="248" t="s">
        <v>1327</v>
      </c>
      <c r="G964" s="246"/>
      <c r="H964" s="249">
        <v>8.8162249999999993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193</v>
      </c>
      <c r="AU964" s="255" t="s">
        <v>80</v>
      </c>
      <c r="AV964" s="14" t="s">
        <v>80</v>
      </c>
      <c r="AW964" s="14" t="s">
        <v>195</v>
      </c>
      <c r="AX964" s="14" t="s">
        <v>71</v>
      </c>
      <c r="AY964" s="255" t="s">
        <v>182</v>
      </c>
    </row>
    <row r="965" s="2" customFormat="1" ht="37.8" customHeight="1">
      <c r="A965" s="41"/>
      <c r="B965" s="42"/>
      <c r="C965" s="216" t="s">
        <v>1328</v>
      </c>
      <c r="D965" s="216" t="s">
        <v>184</v>
      </c>
      <c r="E965" s="217" t="s">
        <v>1329</v>
      </c>
      <c r="F965" s="218" t="s">
        <v>1330</v>
      </c>
      <c r="G965" s="219" t="s">
        <v>283</v>
      </c>
      <c r="H965" s="220">
        <v>327.649</v>
      </c>
      <c r="I965" s="221"/>
      <c r="J965" s="222">
        <f>ROUND(I965*H965,2)</f>
        <v>0</v>
      </c>
      <c r="K965" s="218" t="s">
        <v>188</v>
      </c>
      <c r="L965" s="47"/>
      <c r="M965" s="223" t="s">
        <v>19</v>
      </c>
      <c r="N965" s="224" t="s">
        <v>42</v>
      </c>
      <c r="O965" s="87"/>
      <c r="P965" s="225">
        <f>O965*H965</f>
        <v>0</v>
      </c>
      <c r="Q965" s="225">
        <v>0.0147</v>
      </c>
      <c r="R965" s="225">
        <f>Q965*H965</f>
        <v>4.8164403</v>
      </c>
      <c r="S965" s="225">
        <v>0</v>
      </c>
      <c r="T965" s="226">
        <f>S965*H965</f>
        <v>0</v>
      </c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R965" s="227" t="s">
        <v>189</v>
      </c>
      <c r="AT965" s="227" t="s">
        <v>184</v>
      </c>
      <c r="AU965" s="227" t="s">
        <v>80</v>
      </c>
      <c r="AY965" s="20" t="s">
        <v>182</v>
      </c>
      <c r="BE965" s="228">
        <f>IF(N965="základní",J965,0)</f>
        <v>0</v>
      </c>
      <c r="BF965" s="228">
        <f>IF(N965="snížená",J965,0)</f>
        <v>0</v>
      </c>
      <c r="BG965" s="228">
        <f>IF(N965="zákl. přenesená",J965,0)</f>
        <v>0</v>
      </c>
      <c r="BH965" s="228">
        <f>IF(N965="sníž. přenesená",J965,0)</f>
        <v>0</v>
      </c>
      <c r="BI965" s="228">
        <f>IF(N965="nulová",J965,0)</f>
        <v>0</v>
      </c>
      <c r="BJ965" s="20" t="s">
        <v>78</v>
      </c>
      <c r="BK965" s="228">
        <f>ROUND(I965*H965,2)</f>
        <v>0</v>
      </c>
      <c r="BL965" s="20" t="s">
        <v>189</v>
      </c>
      <c r="BM965" s="227" t="s">
        <v>1331</v>
      </c>
    </row>
    <row r="966" s="2" customFormat="1">
      <c r="A966" s="41"/>
      <c r="B966" s="42"/>
      <c r="C966" s="43"/>
      <c r="D966" s="229" t="s">
        <v>191</v>
      </c>
      <c r="E966" s="43"/>
      <c r="F966" s="230" t="s">
        <v>1332</v>
      </c>
      <c r="G966" s="43"/>
      <c r="H966" s="43"/>
      <c r="I966" s="231"/>
      <c r="J966" s="43"/>
      <c r="K966" s="43"/>
      <c r="L966" s="47"/>
      <c r="M966" s="232"/>
      <c r="N966" s="233"/>
      <c r="O966" s="87"/>
      <c r="P966" s="87"/>
      <c r="Q966" s="87"/>
      <c r="R966" s="87"/>
      <c r="S966" s="87"/>
      <c r="T966" s="88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T966" s="20" t="s">
        <v>191</v>
      </c>
      <c r="AU966" s="20" t="s">
        <v>80</v>
      </c>
    </row>
    <row r="967" s="13" customFormat="1">
      <c r="A967" s="13"/>
      <c r="B967" s="234"/>
      <c r="C967" s="235"/>
      <c r="D967" s="236" t="s">
        <v>193</v>
      </c>
      <c r="E967" s="237" t="s">
        <v>19</v>
      </c>
      <c r="F967" s="238" t="s">
        <v>1333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193</v>
      </c>
      <c r="AU967" s="244" t="s">
        <v>80</v>
      </c>
      <c r="AV967" s="13" t="s">
        <v>78</v>
      </c>
      <c r="AW967" s="13" t="s">
        <v>195</v>
      </c>
      <c r="AX967" s="13" t="s">
        <v>71</v>
      </c>
      <c r="AY967" s="244" t="s">
        <v>182</v>
      </c>
    </row>
    <row r="968" s="13" customFormat="1">
      <c r="A968" s="13"/>
      <c r="B968" s="234"/>
      <c r="C968" s="235"/>
      <c r="D968" s="236" t="s">
        <v>193</v>
      </c>
      <c r="E968" s="237" t="s">
        <v>19</v>
      </c>
      <c r="F968" s="238" t="s">
        <v>205</v>
      </c>
      <c r="G968" s="235"/>
      <c r="H968" s="237" t="s">
        <v>19</v>
      </c>
      <c r="I968" s="239"/>
      <c r="J968" s="235"/>
      <c r="K968" s="235"/>
      <c r="L968" s="240"/>
      <c r="M968" s="241"/>
      <c r="N968" s="242"/>
      <c r="O968" s="242"/>
      <c r="P968" s="242"/>
      <c r="Q968" s="242"/>
      <c r="R968" s="242"/>
      <c r="S968" s="242"/>
      <c r="T968" s="24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4" t="s">
        <v>193</v>
      </c>
      <c r="AU968" s="244" t="s">
        <v>80</v>
      </c>
      <c r="AV968" s="13" t="s">
        <v>78</v>
      </c>
      <c r="AW968" s="13" t="s">
        <v>195</v>
      </c>
      <c r="AX968" s="13" t="s">
        <v>71</v>
      </c>
      <c r="AY968" s="244" t="s">
        <v>182</v>
      </c>
    </row>
    <row r="969" s="13" customFormat="1">
      <c r="A969" s="13"/>
      <c r="B969" s="234"/>
      <c r="C969" s="235"/>
      <c r="D969" s="236" t="s">
        <v>193</v>
      </c>
      <c r="E969" s="237" t="s">
        <v>19</v>
      </c>
      <c r="F969" s="238" t="s">
        <v>455</v>
      </c>
      <c r="G969" s="235"/>
      <c r="H969" s="237" t="s">
        <v>19</v>
      </c>
      <c r="I969" s="239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193</v>
      </c>
      <c r="AU969" s="244" t="s">
        <v>80</v>
      </c>
      <c r="AV969" s="13" t="s">
        <v>78</v>
      </c>
      <c r="AW969" s="13" t="s">
        <v>195</v>
      </c>
      <c r="AX969" s="13" t="s">
        <v>71</v>
      </c>
      <c r="AY969" s="244" t="s">
        <v>182</v>
      </c>
    </row>
    <row r="970" s="14" customFormat="1">
      <c r="A970" s="14"/>
      <c r="B970" s="245"/>
      <c r="C970" s="246"/>
      <c r="D970" s="236" t="s">
        <v>193</v>
      </c>
      <c r="E970" s="247" t="s">
        <v>19</v>
      </c>
      <c r="F970" s="248" t="s">
        <v>1334</v>
      </c>
      <c r="G970" s="246"/>
      <c r="H970" s="249">
        <v>56.573</v>
      </c>
      <c r="I970" s="250"/>
      <c r="J970" s="246"/>
      <c r="K970" s="246"/>
      <c r="L970" s="251"/>
      <c r="M970" s="252"/>
      <c r="N970" s="253"/>
      <c r="O970" s="253"/>
      <c r="P970" s="253"/>
      <c r="Q970" s="253"/>
      <c r="R970" s="253"/>
      <c r="S970" s="253"/>
      <c r="T970" s="25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5" t="s">
        <v>193</v>
      </c>
      <c r="AU970" s="255" t="s">
        <v>80</v>
      </c>
      <c r="AV970" s="14" t="s">
        <v>80</v>
      </c>
      <c r="AW970" s="14" t="s">
        <v>195</v>
      </c>
      <c r="AX970" s="14" t="s">
        <v>71</v>
      </c>
      <c r="AY970" s="255" t="s">
        <v>182</v>
      </c>
    </row>
    <row r="971" s="14" customFormat="1">
      <c r="A971" s="14"/>
      <c r="B971" s="245"/>
      <c r="C971" s="246"/>
      <c r="D971" s="236" t="s">
        <v>193</v>
      </c>
      <c r="E971" s="247" t="s">
        <v>19</v>
      </c>
      <c r="F971" s="248" t="s">
        <v>1335</v>
      </c>
      <c r="G971" s="246"/>
      <c r="H971" s="249">
        <v>28.442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5" t="s">
        <v>193</v>
      </c>
      <c r="AU971" s="255" t="s">
        <v>80</v>
      </c>
      <c r="AV971" s="14" t="s">
        <v>80</v>
      </c>
      <c r="AW971" s="14" t="s">
        <v>195</v>
      </c>
      <c r="AX971" s="14" t="s">
        <v>71</v>
      </c>
      <c r="AY971" s="255" t="s">
        <v>182</v>
      </c>
    </row>
    <row r="972" s="15" customFormat="1">
      <c r="A972" s="15"/>
      <c r="B972" s="256"/>
      <c r="C972" s="257"/>
      <c r="D972" s="236" t="s">
        <v>193</v>
      </c>
      <c r="E972" s="258" t="s">
        <v>19</v>
      </c>
      <c r="F972" s="259" t="s">
        <v>215</v>
      </c>
      <c r="G972" s="257"/>
      <c r="H972" s="260">
        <v>85.015000000000001</v>
      </c>
      <c r="I972" s="261"/>
      <c r="J972" s="257"/>
      <c r="K972" s="257"/>
      <c r="L972" s="262"/>
      <c r="M972" s="263"/>
      <c r="N972" s="264"/>
      <c r="O972" s="264"/>
      <c r="P972" s="264"/>
      <c r="Q972" s="264"/>
      <c r="R972" s="264"/>
      <c r="S972" s="264"/>
      <c r="T972" s="26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6" t="s">
        <v>193</v>
      </c>
      <c r="AU972" s="266" t="s">
        <v>80</v>
      </c>
      <c r="AV972" s="15" t="s">
        <v>97</v>
      </c>
      <c r="AW972" s="15" t="s">
        <v>195</v>
      </c>
      <c r="AX972" s="15" t="s">
        <v>71</v>
      </c>
      <c r="AY972" s="266" t="s">
        <v>182</v>
      </c>
    </row>
    <row r="973" s="13" customFormat="1">
      <c r="A973" s="13"/>
      <c r="B973" s="234"/>
      <c r="C973" s="235"/>
      <c r="D973" s="236" t="s">
        <v>193</v>
      </c>
      <c r="E973" s="237" t="s">
        <v>19</v>
      </c>
      <c r="F973" s="238" t="s">
        <v>460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193</v>
      </c>
      <c r="AU973" s="244" t="s">
        <v>80</v>
      </c>
      <c r="AV973" s="13" t="s">
        <v>78</v>
      </c>
      <c r="AW973" s="13" t="s">
        <v>195</v>
      </c>
      <c r="AX973" s="13" t="s">
        <v>71</v>
      </c>
      <c r="AY973" s="244" t="s">
        <v>182</v>
      </c>
    </row>
    <row r="974" s="14" customFormat="1">
      <c r="A974" s="14"/>
      <c r="B974" s="245"/>
      <c r="C974" s="246"/>
      <c r="D974" s="236" t="s">
        <v>193</v>
      </c>
      <c r="E974" s="247" t="s">
        <v>19</v>
      </c>
      <c r="F974" s="248" t="s">
        <v>1336</v>
      </c>
      <c r="G974" s="246"/>
      <c r="H974" s="249">
        <v>7.125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193</v>
      </c>
      <c r="AU974" s="255" t="s">
        <v>80</v>
      </c>
      <c r="AV974" s="14" t="s">
        <v>80</v>
      </c>
      <c r="AW974" s="14" t="s">
        <v>195</v>
      </c>
      <c r="AX974" s="14" t="s">
        <v>71</v>
      </c>
      <c r="AY974" s="255" t="s">
        <v>182</v>
      </c>
    </row>
    <row r="975" s="14" customFormat="1">
      <c r="A975" s="14"/>
      <c r="B975" s="245"/>
      <c r="C975" s="246"/>
      <c r="D975" s="236" t="s">
        <v>193</v>
      </c>
      <c r="E975" s="247" t="s">
        <v>19</v>
      </c>
      <c r="F975" s="248" t="s">
        <v>1337</v>
      </c>
      <c r="G975" s="246"/>
      <c r="H975" s="249">
        <v>86.429000000000002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193</v>
      </c>
      <c r="AU975" s="255" t="s">
        <v>80</v>
      </c>
      <c r="AV975" s="14" t="s">
        <v>80</v>
      </c>
      <c r="AW975" s="14" t="s">
        <v>195</v>
      </c>
      <c r="AX975" s="14" t="s">
        <v>71</v>
      </c>
      <c r="AY975" s="255" t="s">
        <v>182</v>
      </c>
    </row>
    <row r="976" s="14" customFormat="1">
      <c r="A976" s="14"/>
      <c r="B976" s="245"/>
      <c r="C976" s="246"/>
      <c r="D976" s="236" t="s">
        <v>193</v>
      </c>
      <c r="E976" s="247" t="s">
        <v>19</v>
      </c>
      <c r="F976" s="248" t="s">
        <v>1338</v>
      </c>
      <c r="G976" s="246"/>
      <c r="H976" s="249">
        <v>12.559999999999999</v>
      </c>
      <c r="I976" s="250"/>
      <c r="J976" s="246"/>
      <c r="K976" s="246"/>
      <c r="L976" s="251"/>
      <c r="M976" s="252"/>
      <c r="N976" s="253"/>
      <c r="O976" s="253"/>
      <c r="P976" s="253"/>
      <c r="Q976" s="253"/>
      <c r="R976" s="253"/>
      <c r="S976" s="253"/>
      <c r="T976" s="25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5" t="s">
        <v>193</v>
      </c>
      <c r="AU976" s="255" t="s">
        <v>80</v>
      </c>
      <c r="AV976" s="14" t="s">
        <v>80</v>
      </c>
      <c r="AW976" s="14" t="s">
        <v>195</v>
      </c>
      <c r="AX976" s="14" t="s">
        <v>71</v>
      </c>
      <c r="AY976" s="255" t="s">
        <v>182</v>
      </c>
    </row>
    <row r="977" s="15" customFormat="1">
      <c r="A977" s="15"/>
      <c r="B977" s="256"/>
      <c r="C977" s="257"/>
      <c r="D977" s="236" t="s">
        <v>193</v>
      </c>
      <c r="E977" s="258" t="s">
        <v>19</v>
      </c>
      <c r="F977" s="259" t="s">
        <v>215</v>
      </c>
      <c r="G977" s="257"/>
      <c r="H977" s="260">
        <v>106.114</v>
      </c>
      <c r="I977" s="261"/>
      <c r="J977" s="257"/>
      <c r="K977" s="257"/>
      <c r="L977" s="262"/>
      <c r="M977" s="263"/>
      <c r="N977" s="264"/>
      <c r="O977" s="264"/>
      <c r="P977" s="264"/>
      <c r="Q977" s="264"/>
      <c r="R977" s="264"/>
      <c r="S977" s="264"/>
      <c r="T977" s="26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66" t="s">
        <v>193</v>
      </c>
      <c r="AU977" s="266" t="s">
        <v>80</v>
      </c>
      <c r="AV977" s="15" t="s">
        <v>97</v>
      </c>
      <c r="AW977" s="15" t="s">
        <v>195</v>
      </c>
      <c r="AX977" s="15" t="s">
        <v>71</v>
      </c>
      <c r="AY977" s="266" t="s">
        <v>182</v>
      </c>
    </row>
    <row r="978" s="13" customFormat="1">
      <c r="A978" s="13"/>
      <c r="B978" s="234"/>
      <c r="C978" s="235"/>
      <c r="D978" s="236" t="s">
        <v>193</v>
      </c>
      <c r="E978" s="237" t="s">
        <v>19</v>
      </c>
      <c r="F978" s="238" t="s">
        <v>462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193</v>
      </c>
      <c r="AU978" s="244" t="s">
        <v>80</v>
      </c>
      <c r="AV978" s="13" t="s">
        <v>78</v>
      </c>
      <c r="AW978" s="13" t="s">
        <v>195</v>
      </c>
      <c r="AX978" s="13" t="s">
        <v>71</v>
      </c>
      <c r="AY978" s="244" t="s">
        <v>182</v>
      </c>
    </row>
    <row r="979" s="14" customFormat="1">
      <c r="A979" s="14"/>
      <c r="B979" s="245"/>
      <c r="C979" s="246"/>
      <c r="D979" s="236" t="s">
        <v>193</v>
      </c>
      <c r="E979" s="247" t="s">
        <v>19</v>
      </c>
      <c r="F979" s="248" t="s">
        <v>1339</v>
      </c>
      <c r="G979" s="246"/>
      <c r="H979" s="249">
        <v>75.359999999999999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5" t="s">
        <v>193</v>
      </c>
      <c r="AU979" s="255" t="s">
        <v>80</v>
      </c>
      <c r="AV979" s="14" t="s">
        <v>80</v>
      </c>
      <c r="AW979" s="14" t="s">
        <v>195</v>
      </c>
      <c r="AX979" s="14" t="s">
        <v>71</v>
      </c>
      <c r="AY979" s="255" t="s">
        <v>182</v>
      </c>
    </row>
    <row r="980" s="15" customFormat="1">
      <c r="A980" s="15"/>
      <c r="B980" s="256"/>
      <c r="C980" s="257"/>
      <c r="D980" s="236" t="s">
        <v>193</v>
      </c>
      <c r="E980" s="258" t="s">
        <v>19</v>
      </c>
      <c r="F980" s="259" t="s">
        <v>215</v>
      </c>
      <c r="G980" s="257"/>
      <c r="H980" s="260">
        <v>75.359999999999999</v>
      </c>
      <c r="I980" s="261"/>
      <c r="J980" s="257"/>
      <c r="K980" s="257"/>
      <c r="L980" s="262"/>
      <c r="M980" s="263"/>
      <c r="N980" s="264"/>
      <c r="O980" s="264"/>
      <c r="P980" s="264"/>
      <c r="Q980" s="264"/>
      <c r="R980" s="264"/>
      <c r="S980" s="264"/>
      <c r="T980" s="26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6" t="s">
        <v>193</v>
      </c>
      <c r="AU980" s="266" t="s">
        <v>80</v>
      </c>
      <c r="AV980" s="15" t="s">
        <v>97</v>
      </c>
      <c r="AW980" s="15" t="s">
        <v>195</v>
      </c>
      <c r="AX980" s="15" t="s">
        <v>71</v>
      </c>
      <c r="AY980" s="266" t="s">
        <v>182</v>
      </c>
    </row>
    <row r="981" s="13" customFormat="1">
      <c r="A981" s="13"/>
      <c r="B981" s="234"/>
      <c r="C981" s="235"/>
      <c r="D981" s="236" t="s">
        <v>193</v>
      </c>
      <c r="E981" s="237" t="s">
        <v>19</v>
      </c>
      <c r="F981" s="238" t="s">
        <v>216</v>
      </c>
      <c r="G981" s="235"/>
      <c r="H981" s="237" t="s">
        <v>19</v>
      </c>
      <c r="I981" s="239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193</v>
      </c>
      <c r="AU981" s="244" t="s">
        <v>80</v>
      </c>
      <c r="AV981" s="13" t="s">
        <v>78</v>
      </c>
      <c r="AW981" s="13" t="s">
        <v>195</v>
      </c>
      <c r="AX981" s="13" t="s">
        <v>71</v>
      </c>
      <c r="AY981" s="244" t="s">
        <v>182</v>
      </c>
    </row>
    <row r="982" s="14" customFormat="1">
      <c r="A982" s="14"/>
      <c r="B982" s="245"/>
      <c r="C982" s="246"/>
      <c r="D982" s="236" t="s">
        <v>193</v>
      </c>
      <c r="E982" s="247" t="s">
        <v>19</v>
      </c>
      <c r="F982" s="248" t="s">
        <v>1340</v>
      </c>
      <c r="G982" s="246"/>
      <c r="H982" s="249">
        <v>7.5099999999999998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193</v>
      </c>
      <c r="AU982" s="255" t="s">
        <v>80</v>
      </c>
      <c r="AV982" s="14" t="s">
        <v>80</v>
      </c>
      <c r="AW982" s="14" t="s">
        <v>195</v>
      </c>
      <c r="AX982" s="14" t="s">
        <v>71</v>
      </c>
      <c r="AY982" s="255" t="s">
        <v>182</v>
      </c>
    </row>
    <row r="983" s="14" customFormat="1">
      <c r="A983" s="14"/>
      <c r="B983" s="245"/>
      <c r="C983" s="246"/>
      <c r="D983" s="236" t="s">
        <v>193</v>
      </c>
      <c r="E983" s="247" t="s">
        <v>19</v>
      </c>
      <c r="F983" s="248" t="s">
        <v>1341</v>
      </c>
      <c r="G983" s="246"/>
      <c r="H983" s="249">
        <v>6.3735000000000008</v>
      </c>
      <c r="I983" s="250"/>
      <c r="J983" s="246"/>
      <c r="K983" s="246"/>
      <c r="L983" s="251"/>
      <c r="M983" s="252"/>
      <c r="N983" s="253"/>
      <c r="O983" s="253"/>
      <c r="P983" s="253"/>
      <c r="Q983" s="253"/>
      <c r="R983" s="253"/>
      <c r="S983" s="253"/>
      <c r="T983" s="25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5" t="s">
        <v>193</v>
      </c>
      <c r="AU983" s="255" t="s">
        <v>80</v>
      </c>
      <c r="AV983" s="14" t="s">
        <v>80</v>
      </c>
      <c r="AW983" s="14" t="s">
        <v>195</v>
      </c>
      <c r="AX983" s="14" t="s">
        <v>71</v>
      </c>
      <c r="AY983" s="255" t="s">
        <v>182</v>
      </c>
    </row>
    <row r="984" s="15" customFormat="1">
      <c r="A984" s="15"/>
      <c r="B984" s="256"/>
      <c r="C984" s="257"/>
      <c r="D984" s="236" t="s">
        <v>193</v>
      </c>
      <c r="E984" s="258" t="s">
        <v>19</v>
      </c>
      <c r="F984" s="259" t="s">
        <v>215</v>
      </c>
      <c r="G984" s="257"/>
      <c r="H984" s="260">
        <v>13.883500000000002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6" t="s">
        <v>193</v>
      </c>
      <c r="AU984" s="266" t="s">
        <v>80</v>
      </c>
      <c r="AV984" s="15" t="s">
        <v>97</v>
      </c>
      <c r="AW984" s="15" t="s">
        <v>195</v>
      </c>
      <c r="AX984" s="15" t="s">
        <v>71</v>
      </c>
      <c r="AY984" s="266" t="s">
        <v>182</v>
      </c>
    </row>
    <row r="985" s="13" customFormat="1">
      <c r="A985" s="13"/>
      <c r="B985" s="234"/>
      <c r="C985" s="235"/>
      <c r="D985" s="236" t="s">
        <v>193</v>
      </c>
      <c r="E985" s="237" t="s">
        <v>19</v>
      </c>
      <c r="F985" s="238" t="s">
        <v>218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193</v>
      </c>
      <c r="AU985" s="244" t="s">
        <v>80</v>
      </c>
      <c r="AV985" s="13" t="s">
        <v>78</v>
      </c>
      <c r="AW985" s="13" t="s">
        <v>195</v>
      </c>
      <c r="AX985" s="13" t="s">
        <v>71</v>
      </c>
      <c r="AY985" s="244" t="s">
        <v>182</v>
      </c>
    </row>
    <row r="986" s="14" customFormat="1">
      <c r="A986" s="14"/>
      <c r="B986" s="245"/>
      <c r="C986" s="246"/>
      <c r="D986" s="236" t="s">
        <v>193</v>
      </c>
      <c r="E986" s="247" t="s">
        <v>19</v>
      </c>
      <c r="F986" s="248" t="s">
        <v>1342</v>
      </c>
      <c r="G986" s="246"/>
      <c r="H986" s="249">
        <v>47.275999999999996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193</v>
      </c>
      <c r="AU986" s="255" t="s">
        <v>80</v>
      </c>
      <c r="AV986" s="14" t="s">
        <v>80</v>
      </c>
      <c r="AW986" s="14" t="s">
        <v>195</v>
      </c>
      <c r="AX986" s="14" t="s">
        <v>71</v>
      </c>
      <c r="AY986" s="255" t="s">
        <v>182</v>
      </c>
    </row>
    <row r="987" s="15" customFormat="1">
      <c r="A987" s="15"/>
      <c r="B987" s="256"/>
      <c r="C987" s="257"/>
      <c r="D987" s="236" t="s">
        <v>193</v>
      </c>
      <c r="E987" s="258" t="s">
        <v>19</v>
      </c>
      <c r="F987" s="259" t="s">
        <v>215</v>
      </c>
      <c r="G987" s="257"/>
      <c r="H987" s="260">
        <v>47.275999999999996</v>
      </c>
      <c r="I987" s="261"/>
      <c r="J987" s="257"/>
      <c r="K987" s="257"/>
      <c r="L987" s="262"/>
      <c r="M987" s="263"/>
      <c r="N987" s="264"/>
      <c r="O987" s="264"/>
      <c r="P987" s="264"/>
      <c r="Q987" s="264"/>
      <c r="R987" s="264"/>
      <c r="S987" s="264"/>
      <c r="T987" s="26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T987" s="266" t="s">
        <v>193</v>
      </c>
      <c r="AU987" s="266" t="s">
        <v>80</v>
      </c>
      <c r="AV987" s="15" t="s">
        <v>97</v>
      </c>
      <c r="AW987" s="15" t="s">
        <v>195</v>
      </c>
      <c r="AX987" s="15" t="s">
        <v>71</v>
      </c>
      <c r="AY987" s="266" t="s">
        <v>182</v>
      </c>
    </row>
    <row r="988" s="16" customFormat="1">
      <c r="A988" s="16"/>
      <c r="B988" s="267"/>
      <c r="C988" s="268"/>
      <c r="D988" s="236" t="s">
        <v>193</v>
      </c>
      <c r="E988" s="269" t="s">
        <v>19</v>
      </c>
      <c r="F988" s="270" t="s">
        <v>220</v>
      </c>
      <c r="G988" s="268"/>
      <c r="H988" s="271">
        <v>327.64850000000001</v>
      </c>
      <c r="I988" s="272"/>
      <c r="J988" s="268"/>
      <c r="K988" s="268"/>
      <c r="L988" s="273"/>
      <c r="M988" s="274"/>
      <c r="N988" s="275"/>
      <c r="O988" s="275"/>
      <c r="P988" s="275"/>
      <c r="Q988" s="275"/>
      <c r="R988" s="275"/>
      <c r="S988" s="275"/>
      <c r="T988" s="27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T988" s="277" t="s">
        <v>193</v>
      </c>
      <c r="AU988" s="277" t="s">
        <v>80</v>
      </c>
      <c r="AV988" s="16" t="s">
        <v>189</v>
      </c>
      <c r="AW988" s="16" t="s">
        <v>195</v>
      </c>
      <c r="AX988" s="16" t="s">
        <v>78</v>
      </c>
      <c r="AY988" s="277" t="s">
        <v>182</v>
      </c>
    </row>
    <row r="989" s="2" customFormat="1" ht="24.15" customHeight="1">
      <c r="A989" s="41"/>
      <c r="B989" s="42"/>
      <c r="C989" s="216" t="s">
        <v>1343</v>
      </c>
      <c r="D989" s="216" t="s">
        <v>184</v>
      </c>
      <c r="E989" s="217" t="s">
        <v>1344</v>
      </c>
      <c r="F989" s="218" t="s">
        <v>1345</v>
      </c>
      <c r="G989" s="219" t="s">
        <v>283</v>
      </c>
      <c r="H989" s="220">
        <v>144.45699999999999</v>
      </c>
      <c r="I989" s="221"/>
      <c r="J989" s="222">
        <f>ROUND(I989*H989,2)</f>
        <v>0</v>
      </c>
      <c r="K989" s="218" t="s">
        <v>19</v>
      </c>
      <c r="L989" s="47"/>
      <c r="M989" s="223" t="s">
        <v>19</v>
      </c>
      <c r="N989" s="224" t="s">
        <v>42</v>
      </c>
      <c r="O989" s="87"/>
      <c r="P989" s="225">
        <f>O989*H989</f>
        <v>0</v>
      </c>
      <c r="Q989" s="225">
        <v>0.0040000000000000001</v>
      </c>
      <c r="R989" s="225">
        <f>Q989*H989</f>
        <v>0.57782800000000001</v>
      </c>
      <c r="S989" s="225">
        <v>0</v>
      </c>
      <c r="T989" s="226">
        <f>S989*H989</f>
        <v>0</v>
      </c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R989" s="227" t="s">
        <v>189</v>
      </c>
      <c r="AT989" s="227" t="s">
        <v>184</v>
      </c>
      <c r="AU989" s="227" t="s">
        <v>80</v>
      </c>
      <c r="AY989" s="20" t="s">
        <v>182</v>
      </c>
      <c r="BE989" s="228">
        <f>IF(N989="základní",J989,0)</f>
        <v>0</v>
      </c>
      <c r="BF989" s="228">
        <f>IF(N989="snížená",J989,0)</f>
        <v>0</v>
      </c>
      <c r="BG989" s="228">
        <f>IF(N989="zákl. přenesená",J989,0)</f>
        <v>0</v>
      </c>
      <c r="BH989" s="228">
        <f>IF(N989="sníž. přenesená",J989,0)</f>
        <v>0</v>
      </c>
      <c r="BI989" s="228">
        <f>IF(N989="nulová",J989,0)</f>
        <v>0</v>
      </c>
      <c r="BJ989" s="20" t="s">
        <v>78</v>
      </c>
      <c r="BK989" s="228">
        <f>ROUND(I989*H989,2)</f>
        <v>0</v>
      </c>
      <c r="BL989" s="20" t="s">
        <v>189</v>
      </c>
      <c r="BM989" s="227" t="s">
        <v>1346</v>
      </c>
    </row>
    <row r="990" s="13" customFormat="1">
      <c r="A990" s="13"/>
      <c r="B990" s="234"/>
      <c r="C990" s="235"/>
      <c r="D990" s="236" t="s">
        <v>193</v>
      </c>
      <c r="E990" s="237" t="s">
        <v>19</v>
      </c>
      <c r="F990" s="238" t="s">
        <v>1347</v>
      </c>
      <c r="G990" s="235"/>
      <c r="H990" s="237" t="s">
        <v>19</v>
      </c>
      <c r="I990" s="239"/>
      <c r="J990" s="235"/>
      <c r="K990" s="235"/>
      <c r="L990" s="240"/>
      <c r="M990" s="241"/>
      <c r="N990" s="242"/>
      <c r="O990" s="242"/>
      <c r="P990" s="242"/>
      <c r="Q990" s="242"/>
      <c r="R990" s="242"/>
      <c r="S990" s="242"/>
      <c r="T990" s="24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4" t="s">
        <v>193</v>
      </c>
      <c r="AU990" s="244" t="s">
        <v>80</v>
      </c>
      <c r="AV990" s="13" t="s">
        <v>78</v>
      </c>
      <c r="AW990" s="13" t="s">
        <v>195</v>
      </c>
      <c r="AX990" s="13" t="s">
        <v>71</v>
      </c>
      <c r="AY990" s="244" t="s">
        <v>182</v>
      </c>
    </row>
    <row r="991" s="14" customFormat="1">
      <c r="A991" s="14"/>
      <c r="B991" s="245"/>
      <c r="C991" s="246"/>
      <c r="D991" s="236" t="s">
        <v>193</v>
      </c>
      <c r="E991" s="247" t="s">
        <v>19</v>
      </c>
      <c r="F991" s="248" t="s">
        <v>1348</v>
      </c>
      <c r="G991" s="246"/>
      <c r="H991" s="249">
        <v>50.903999999999996</v>
      </c>
      <c r="I991" s="250"/>
      <c r="J991" s="246"/>
      <c r="K991" s="246"/>
      <c r="L991" s="251"/>
      <c r="M991" s="252"/>
      <c r="N991" s="253"/>
      <c r="O991" s="253"/>
      <c r="P991" s="253"/>
      <c r="Q991" s="253"/>
      <c r="R991" s="253"/>
      <c r="S991" s="253"/>
      <c r="T991" s="25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5" t="s">
        <v>193</v>
      </c>
      <c r="AU991" s="255" t="s">
        <v>80</v>
      </c>
      <c r="AV991" s="14" t="s">
        <v>80</v>
      </c>
      <c r="AW991" s="14" t="s">
        <v>195</v>
      </c>
      <c r="AX991" s="14" t="s">
        <v>71</v>
      </c>
      <c r="AY991" s="255" t="s">
        <v>182</v>
      </c>
    </row>
    <row r="992" s="14" customFormat="1">
      <c r="A992" s="14"/>
      <c r="B992" s="245"/>
      <c r="C992" s="246"/>
      <c r="D992" s="236" t="s">
        <v>193</v>
      </c>
      <c r="E992" s="247" t="s">
        <v>19</v>
      </c>
      <c r="F992" s="248" t="s">
        <v>1349</v>
      </c>
      <c r="G992" s="246"/>
      <c r="H992" s="249">
        <v>35.564800000000005</v>
      </c>
      <c r="I992" s="250"/>
      <c r="J992" s="246"/>
      <c r="K992" s="246"/>
      <c r="L992" s="251"/>
      <c r="M992" s="252"/>
      <c r="N992" s="253"/>
      <c r="O992" s="253"/>
      <c r="P992" s="253"/>
      <c r="Q992" s="253"/>
      <c r="R992" s="253"/>
      <c r="S992" s="253"/>
      <c r="T992" s="25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5" t="s">
        <v>193</v>
      </c>
      <c r="AU992" s="255" t="s">
        <v>80</v>
      </c>
      <c r="AV992" s="14" t="s">
        <v>80</v>
      </c>
      <c r="AW992" s="14" t="s">
        <v>195</v>
      </c>
      <c r="AX992" s="14" t="s">
        <v>71</v>
      </c>
      <c r="AY992" s="255" t="s">
        <v>182</v>
      </c>
    </row>
    <row r="993" s="14" customFormat="1">
      <c r="A993" s="14"/>
      <c r="B993" s="245"/>
      <c r="C993" s="246"/>
      <c r="D993" s="236" t="s">
        <v>193</v>
      </c>
      <c r="E993" s="247" t="s">
        <v>19</v>
      </c>
      <c r="F993" s="248" t="s">
        <v>1350</v>
      </c>
      <c r="G993" s="246"/>
      <c r="H993" s="249">
        <v>48.620800000000003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5" t="s">
        <v>193</v>
      </c>
      <c r="AU993" s="255" t="s">
        <v>80</v>
      </c>
      <c r="AV993" s="14" t="s">
        <v>80</v>
      </c>
      <c r="AW993" s="14" t="s">
        <v>195</v>
      </c>
      <c r="AX993" s="14" t="s">
        <v>71</v>
      </c>
      <c r="AY993" s="255" t="s">
        <v>182</v>
      </c>
    </row>
    <row r="994" s="14" customFormat="1">
      <c r="A994" s="14"/>
      <c r="B994" s="245"/>
      <c r="C994" s="246"/>
      <c r="D994" s="236" t="s">
        <v>193</v>
      </c>
      <c r="E994" s="247" t="s">
        <v>19</v>
      </c>
      <c r="F994" s="248" t="s">
        <v>1351</v>
      </c>
      <c r="G994" s="246"/>
      <c r="H994" s="249">
        <v>9.3671999999999986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5" t="s">
        <v>193</v>
      </c>
      <c r="AU994" s="255" t="s">
        <v>80</v>
      </c>
      <c r="AV994" s="14" t="s">
        <v>80</v>
      </c>
      <c r="AW994" s="14" t="s">
        <v>195</v>
      </c>
      <c r="AX994" s="14" t="s">
        <v>71</v>
      </c>
      <c r="AY994" s="255" t="s">
        <v>182</v>
      </c>
    </row>
    <row r="995" s="2" customFormat="1" ht="44.25" customHeight="1">
      <c r="A995" s="41"/>
      <c r="B995" s="42"/>
      <c r="C995" s="216" t="s">
        <v>1352</v>
      </c>
      <c r="D995" s="216" t="s">
        <v>184</v>
      </c>
      <c r="E995" s="217" t="s">
        <v>1353</v>
      </c>
      <c r="F995" s="218" t="s">
        <v>1354</v>
      </c>
      <c r="G995" s="219" t="s">
        <v>283</v>
      </c>
      <c r="H995" s="220">
        <v>870.255</v>
      </c>
      <c r="I995" s="221"/>
      <c r="J995" s="222">
        <f>ROUND(I995*H995,2)</f>
        <v>0</v>
      </c>
      <c r="K995" s="218" t="s">
        <v>188</v>
      </c>
      <c r="L995" s="47"/>
      <c r="M995" s="223" t="s">
        <v>19</v>
      </c>
      <c r="N995" s="224" t="s">
        <v>42</v>
      </c>
      <c r="O995" s="87"/>
      <c r="P995" s="225">
        <f>O995*H995</f>
        <v>0</v>
      </c>
      <c r="Q995" s="225">
        <v>0.017330000000000002</v>
      </c>
      <c r="R995" s="225">
        <f>Q995*H995</f>
        <v>15.081519150000002</v>
      </c>
      <c r="S995" s="225">
        <v>0</v>
      </c>
      <c r="T995" s="226">
        <f>S995*H995</f>
        <v>0</v>
      </c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R995" s="227" t="s">
        <v>189</v>
      </c>
      <c r="AT995" s="227" t="s">
        <v>184</v>
      </c>
      <c r="AU995" s="227" t="s">
        <v>80</v>
      </c>
      <c r="AY995" s="20" t="s">
        <v>182</v>
      </c>
      <c r="BE995" s="228">
        <f>IF(N995="základní",J995,0)</f>
        <v>0</v>
      </c>
      <c r="BF995" s="228">
        <f>IF(N995="snížená",J995,0)</f>
        <v>0</v>
      </c>
      <c r="BG995" s="228">
        <f>IF(N995="zákl. přenesená",J995,0)</f>
        <v>0</v>
      </c>
      <c r="BH995" s="228">
        <f>IF(N995="sníž. přenesená",J995,0)</f>
        <v>0</v>
      </c>
      <c r="BI995" s="228">
        <f>IF(N995="nulová",J995,0)</f>
        <v>0</v>
      </c>
      <c r="BJ995" s="20" t="s">
        <v>78</v>
      </c>
      <c r="BK995" s="228">
        <f>ROUND(I995*H995,2)</f>
        <v>0</v>
      </c>
      <c r="BL995" s="20" t="s">
        <v>189</v>
      </c>
      <c r="BM995" s="227" t="s">
        <v>1355</v>
      </c>
    </row>
    <row r="996" s="2" customFormat="1">
      <c r="A996" s="41"/>
      <c r="B996" s="42"/>
      <c r="C996" s="43"/>
      <c r="D996" s="229" t="s">
        <v>191</v>
      </c>
      <c r="E996" s="43"/>
      <c r="F996" s="230" t="s">
        <v>1356</v>
      </c>
      <c r="G996" s="43"/>
      <c r="H996" s="43"/>
      <c r="I996" s="231"/>
      <c r="J996" s="43"/>
      <c r="K996" s="43"/>
      <c r="L996" s="47"/>
      <c r="M996" s="232"/>
      <c r="N996" s="233"/>
      <c r="O996" s="87"/>
      <c r="P996" s="87"/>
      <c r="Q996" s="87"/>
      <c r="R996" s="87"/>
      <c r="S996" s="87"/>
      <c r="T996" s="88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T996" s="20" t="s">
        <v>191</v>
      </c>
      <c r="AU996" s="20" t="s">
        <v>80</v>
      </c>
    </row>
    <row r="997" s="13" customFormat="1">
      <c r="A997" s="13"/>
      <c r="B997" s="234"/>
      <c r="C997" s="235"/>
      <c r="D997" s="236" t="s">
        <v>193</v>
      </c>
      <c r="E997" s="237" t="s">
        <v>19</v>
      </c>
      <c r="F997" s="238" t="s">
        <v>205</v>
      </c>
      <c r="G997" s="235"/>
      <c r="H997" s="237" t="s">
        <v>19</v>
      </c>
      <c r="I997" s="239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193</v>
      </c>
      <c r="AU997" s="244" t="s">
        <v>80</v>
      </c>
      <c r="AV997" s="13" t="s">
        <v>78</v>
      </c>
      <c r="AW997" s="13" t="s">
        <v>195</v>
      </c>
      <c r="AX997" s="13" t="s">
        <v>71</v>
      </c>
      <c r="AY997" s="244" t="s">
        <v>182</v>
      </c>
    </row>
    <row r="998" s="13" customFormat="1">
      <c r="A998" s="13"/>
      <c r="B998" s="234"/>
      <c r="C998" s="235"/>
      <c r="D998" s="236" t="s">
        <v>193</v>
      </c>
      <c r="E998" s="237" t="s">
        <v>19</v>
      </c>
      <c r="F998" s="238" t="s">
        <v>455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193</v>
      </c>
      <c r="AU998" s="244" t="s">
        <v>80</v>
      </c>
      <c r="AV998" s="13" t="s">
        <v>78</v>
      </c>
      <c r="AW998" s="13" t="s">
        <v>195</v>
      </c>
      <c r="AX998" s="13" t="s">
        <v>71</v>
      </c>
      <c r="AY998" s="244" t="s">
        <v>182</v>
      </c>
    </row>
    <row r="999" s="14" customFormat="1">
      <c r="A999" s="14"/>
      <c r="B999" s="245"/>
      <c r="C999" s="246"/>
      <c r="D999" s="236" t="s">
        <v>193</v>
      </c>
      <c r="E999" s="247" t="s">
        <v>19</v>
      </c>
      <c r="F999" s="248" t="s">
        <v>1357</v>
      </c>
      <c r="G999" s="246"/>
      <c r="H999" s="249">
        <v>13.109999999999999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5" t="s">
        <v>193</v>
      </c>
      <c r="AU999" s="255" t="s">
        <v>80</v>
      </c>
      <c r="AV999" s="14" t="s">
        <v>80</v>
      </c>
      <c r="AW999" s="14" t="s">
        <v>195</v>
      </c>
      <c r="AX999" s="14" t="s">
        <v>71</v>
      </c>
      <c r="AY999" s="255" t="s">
        <v>182</v>
      </c>
    </row>
    <row r="1000" s="14" customFormat="1">
      <c r="A1000" s="14"/>
      <c r="B1000" s="245"/>
      <c r="C1000" s="246"/>
      <c r="D1000" s="236" t="s">
        <v>193</v>
      </c>
      <c r="E1000" s="247" t="s">
        <v>19</v>
      </c>
      <c r="F1000" s="248" t="s">
        <v>1358</v>
      </c>
      <c r="G1000" s="246"/>
      <c r="H1000" s="249">
        <v>1.9319999999999997</v>
      </c>
      <c r="I1000" s="250"/>
      <c r="J1000" s="246"/>
      <c r="K1000" s="246"/>
      <c r="L1000" s="251"/>
      <c r="M1000" s="252"/>
      <c r="N1000" s="253"/>
      <c r="O1000" s="253"/>
      <c r="P1000" s="253"/>
      <c r="Q1000" s="253"/>
      <c r="R1000" s="253"/>
      <c r="S1000" s="253"/>
      <c r="T1000" s="25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5" t="s">
        <v>193</v>
      </c>
      <c r="AU1000" s="255" t="s">
        <v>80</v>
      </c>
      <c r="AV1000" s="14" t="s">
        <v>80</v>
      </c>
      <c r="AW1000" s="14" t="s">
        <v>195</v>
      </c>
      <c r="AX1000" s="14" t="s">
        <v>71</v>
      </c>
      <c r="AY1000" s="255" t="s">
        <v>182</v>
      </c>
    </row>
    <row r="1001" s="14" customFormat="1">
      <c r="A1001" s="14"/>
      <c r="B1001" s="245"/>
      <c r="C1001" s="246"/>
      <c r="D1001" s="236" t="s">
        <v>193</v>
      </c>
      <c r="E1001" s="247" t="s">
        <v>19</v>
      </c>
      <c r="F1001" s="248" t="s">
        <v>1359</v>
      </c>
      <c r="G1001" s="246"/>
      <c r="H1001" s="249">
        <v>55.815000000000005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193</v>
      </c>
      <c r="AU1001" s="255" t="s">
        <v>80</v>
      </c>
      <c r="AV1001" s="14" t="s">
        <v>80</v>
      </c>
      <c r="AW1001" s="14" t="s">
        <v>195</v>
      </c>
      <c r="AX1001" s="14" t="s">
        <v>71</v>
      </c>
      <c r="AY1001" s="255" t="s">
        <v>182</v>
      </c>
    </row>
    <row r="1002" s="14" customFormat="1">
      <c r="A1002" s="14"/>
      <c r="B1002" s="245"/>
      <c r="C1002" s="246"/>
      <c r="D1002" s="236" t="s">
        <v>193</v>
      </c>
      <c r="E1002" s="247" t="s">
        <v>19</v>
      </c>
      <c r="F1002" s="248" t="s">
        <v>1360</v>
      </c>
      <c r="G1002" s="246"/>
      <c r="H1002" s="249">
        <v>-53.972999999999999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193</v>
      </c>
      <c r="AU1002" s="255" t="s">
        <v>80</v>
      </c>
      <c r="AV1002" s="14" t="s">
        <v>80</v>
      </c>
      <c r="AW1002" s="14" t="s">
        <v>195</v>
      </c>
      <c r="AX1002" s="14" t="s">
        <v>71</v>
      </c>
      <c r="AY1002" s="255" t="s">
        <v>182</v>
      </c>
    </row>
    <row r="1003" s="14" customFormat="1">
      <c r="A1003" s="14"/>
      <c r="B1003" s="245"/>
      <c r="C1003" s="246"/>
      <c r="D1003" s="236" t="s">
        <v>193</v>
      </c>
      <c r="E1003" s="247" t="s">
        <v>19</v>
      </c>
      <c r="F1003" s="248" t="s">
        <v>1361</v>
      </c>
      <c r="G1003" s="246"/>
      <c r="H1003" s="249">
        <v>108.812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193</v>
      </c>
      <c r="AU1003" s="255" t="s">
        <v>80</v>
      </c>
      <c r="AV1003" s="14" t="s">
        <v>80</v>
      </c>
      <c r="AW1003" s="14" t="s">
        <v>195</v>
      </c>
      <c r="AX1003" s="14" t="s">
        <v>71</v>
      </c>
      <c r="AY1003" s="255" t="s">
        <v>182</v>
      </c>
    </row>
    <row r="1004" s="14" customFormat="1">
      <c r="A1004" s="14"/>
      <c r="B1004" s="245"/>
      <c r="C1004" s="246"/>
      <c r="D1004" s="236" t="s">
        <v>193</v>
      </c>
      <c r="E1004" s="247" t="s">
        <v>19</v>
      </c>
      <c r="F1004" s="248" t="s">
        <v>1362</v>
      </c>
      <c r="G1004" s="246"/>
      <c r="H1004" s="249">
        <v>19.82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193</v>
      </c>
      <c r="AU1004" s="255" t="s">
        <v>80</v>
      </c>
      <c r="AV1004" s="14" t="s">
        <v>80</v>
      </c>
      <c r="AW1004" s="14" t="s">
        <v>195</v>
      </c>
      <c r="AX1004" s="14" t="s">
        <v>71</v>
      </c>
      <c r="AY1004" s="255" t="s">
        <v>182</v>
      </c>
    </row>
    <row r="1005" s="14" customFormat="1">
      <c r="A1005" s="14"/>
      <c r="B1005" s="245"/>
      <c r="C1005" s="246"/>
      <c r="D1005" s="236" t="s">
        <v>193</v>
      </c>
      <c r="E1005" s="247" t="s">
        <v>19</v>
      </c>
      <c r="F1005" s="248" t="s">
        <v>1363</v>
      </c>
      <c r="G1005" s="246"/>
      <c r="H1005" s="249">
        <v>19.159999999999997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193</v>
      </c>
      <c r="AU1005" s="255" t="s">
        <v>80</v>
      </c>
      <c r="AV1005" s="14" t="s">
        <v>80</v>
      </c>
      <c r="AW1005" s="14" t="s">
        <v>195</v>
      </c>
      <c r="AX1005" s="14" t="s">
        <v>71</v>
      </c>
      <c r="AY1005" s="255" t="s">
        <v>182</v>
      </c>
    </row>
    <row r="1006" s="14" customFormat="1">
      <c r="A1006" s="14"/>
      <c r="B1006" s="245"/>
      <c r="C1006" s="246"/>
      <c r="D1006" s="236" t="s">
        <v>193</v>
      </c>
      <c r="E1006" s="247" t="s">
        <v>19</v>
      </c>
      <c r="F1006" s="248" t="s">
        <v>1364</v>
      </c>
      <c r="G1006" s="246"/>
      <c r="H1006" s="249">
        <v>39.446450000000006</v>
      </c>
      <c r="I1006" s="250"/>
      <c r="J1006" s="246"/>
      <c r="K1006" s="246"/>
      <c r="L1006" s="251"/>
      <c r="M1006" s="252"/>
      <c r="N1006" s="253"/>
      <c r="O1006" s="253"/>
      <c r="P1006" s="253"/>
      <c r="Q1006" s="253"/>
      <c r="R1006" s="253"/>
      <c r="S1006" s="253"/>
      <c r="T1006" s="25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5" t="s">
        <v>193</v>
      </c>
      <c r="AU1006" s="255" t="s">
        <v>80</v>
      </c>
      <c r="AV1006" s="14" t="s">
        <v>80</v>
      </c>
      <c r="AW1006" s="14" t="s">
        <v>195</v>
      </c>
      <c r="AX1006" s="14" t="s">
        <v>71</v>
      </c>
      <c r="AY1006" s="255" t="s">
        <v>182</v>
      </c>
    </row>
    <row r="1007" s="14" customFormat="1">
      <c r="A1007" s="14"/>
      <c r="B1007" s="245"/>
      <c r="C1007" s="246"/>
      <c r="D1007" s="236" t="s">
        <v>193</v>
      </c>
      <c r="E1007" s="247" t="s">
        <v>19</v>
      </c>
      <c r="F1007" s="248" t="s">
        <v>1365</v>
      </c>
      <c r="G1007" s="246"/>
      <c r="H1007" s="249">
        <v>20.565999999999999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5" t="s">
        <v>193</v>
      </c>
      <c r="AU1007" s="255" t="s">
        <v>80</v>
      </c>
      <c r="AV1007" s="14" t="s">
        <v>80</v>
      </c>
      <c r="AW1007" s="14" t="s">
        <v>195</v>
      </c>
      <c r="AX1007" s="14" t="s">
        <v>71</v>
      </c>
      <c r="AY1007" s="255" t="s">
        <v>182</v>
      </c>
    </row>
    <row r="1008" s="14" customFormat="1">
      <c r="A1008" s="14"/>
      <c r="B1008" s="245"/>
      <c r="C1008" s="246"/>
      <c r="D1008" s="236" t="s">
        <v>193</v>
      </c>
      <c r="E1008" s="247" t="s">
        <v>19</v>
      </c>
      <c r="F1008" s="248" t="s">
        <v>1366</v>
      </c>
      <c r="G1008" s="246"/>
      <c r="H1008" s="249">
        <v>32.149999999999999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193</v>
      </c>
      <c r="AU1008" s="255" t="s">
        <v>80</v>
      </c>
      <c r="AV1008" s="14" t="s">
        <v>80</v>
      </c>
      <c r="AW1008" s="14" t="s">
        <v>195</v>
      </c>
      <c r="AX1008" s="14" t="s">
        <v>71</v>
      </c>
      <c r="AY1008" s="255" t="s">
        <v>182</v>
      </c>
    </row>
    <row r="1009" s="14" customFormat="1">
      <c r="A1009" s="14"/>
      <c r="B1009" s="245"/>
      <c r="C1009" s="246"/>
      <c r="D1009" s="236" t="s">
        <v>193</v>
      </c>
      <c r="E1009" s="247" t="s">
        <v>19</v>
      </c>
      <c r="F1009" s="248" t="s">
        <v>1367</v>
      </c>
      <c r="G1009" s="246"/>
      <c r="H1009" s="249">
        <v>135.86849999999996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193</v>
      </c>
      <c r="AU1009" s="255" t="s">
        <v>80</v>
      </c>
      <c r="AV1009" s="14" t="s">
        <v>80</v>
      </c>
      <c r="AW1009" s="14" t="s">
        <v>195</v>
      </c>
      <c r="AX1009" s="14" t="s">
        <v>71</v>
      </c>
      <c r="AY1009" s="255" t="s">
        <v>182</v>
      </c>
    </row>
    <row r="1010" s="14" customFormat="1">
      <c r="A1010" s="14"/>
      <c r="B1010" s="245"/>
      <c r="C1010" s="246"/>
      <c r="D1010" s="236" t="s">
        <v>193</v>
      </c>
      <c r="E1010" s="247" t="s">
        <v>19</v>
      </c>
      <c r="F1010" s="248" t="s">
        <v>1368</v>
      </c>
      <c r="G1010" s="246"/>
      <c r="H1010" s="249">
        <v>17.280000000000001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193</v>
      </c>
      <c r="AU1010" s="255" t="s">
        <v>80</v>
      </c>
      <c r="AV1010" s="14" t="s">
        <v>80</v>
      </c>
      <c r="AW1010" s="14" t="s">
        <v>195</v>
      </c>
      <c r="AX1010" s="14" t="s">
        <v>71</v>
      </c>
      <c r="AY1010" s="255" t="s">
        <v>182</v>
      </c>
    </row>
    <row r="1011" s="15" customFormat="1">
      <c r="A1011" s="15"/>
      <c r="B1011" s="256"/>
      <c r="C1011" s="257"/>
      <c r="D1011" s="236" t="s">
        <v>193</v>
      </c>
      <c r="E1011" s="258" t="s">
        <v>19</v>
      </c>
      <c r="F1011" s="259" t="s">
        <v>215</v>
      </c>
      <c r="G1011" s="257"/>
      <c r="H1011" s="260">
        <v>409.98694999999987</v>
      </c>
      <c r="I1011" s="261"/>
      <c r="J1011" s="257"/>
      <c r="K1011" s="257"/>
      <c r="L1011" s="262"/>
      <c r="M1011" s="263"/>
      <c r="N1011" s="264"/>
      <c r="O1011" s="264"/>
      <c r="P1011" s="264"/>
      <c r="Q1011" s="264"/>
      <c r="R1011" s="264"/>
      <c r="S1011" s="264"/>
      <c r="T1011" s="26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66" t="s">
        <v>193</v>
      </c>
      <c r="AU1011" s="266" t="s">
        <v>80</v>
      </c>
      <c r="AV1011" s="15" t="s">
        <v>97</v>
      </c>
      <c r="AW1011" s="15" t="s">
        <v>195</v>
      </c>
      <c r="AX1011" s="15" t="s">
        <v>71</v>
      </c>
      <c r="AY1011" s="266" t="s">
        <v>182</v>
      </c>
    </row>
    <row r="1012" s="13" customFormat="1">
      <c r="A1012" s="13"/>
      <c r="B1012" s="234"/>
      <c r="C1012" s="235"/>
      <c r="D1012" s="236" t="s">
        <v>193</v>
      </c>
      <c r="E1012" s="237" t="s">
        <v>19</v>
      </c>
      <c r="F1012" s="238" t="s">
        <v>460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193</v>
      </c>
      <c r="AU1012" s="244" t="s">
        <v>80</v>
      </c>
      <c r="AV1012" s="13" t="s">
        <v>78</v>
      </c>
      <c r="AW1012" s="13" t="s">
        <v>195</v>
      </c>
      <c r="AX1012" s="13" t="s">
        <v>71</v>
      </c>
      <c r="AY1012" s="244" t="s">
        <v>182</v>
      </c>
    </row>
    <row r="1013" s="14" customFormat="1">
      <c r="A1013" s="14"/>
      <c r="B1013" s="245"/>
      <c r="C1013" s="246"/>
      <c r="D1013" s="236" t="s">
        <v>193</v>
      </c>
      <c r="E1013" s="247" t="s">
        <v>19</v>
      </c>
      <c r="F1013" s="248" t="s">
        <v>1369</v>
      </c>
      <c r="G1013" s="246"/>
      <c r="H1013" s="249">
        <v>14.876000000000001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193</v>
      </c>
      <c r="AU1013" s="255" t="s">
        <v>80</v>
      </c>
      <c r="AV1013" s="14" t="s">
        <v>80</v>
      </c>
      <c r="AW1013" s="14" t="s">
        <v>195</v>
      </c>
      <c r="AX1013" s="14" t="s">
        <v>71</v>
      </c>
      <c r="AY1013" s="255" t="s">
        <v>182</v>
      </c>
    </row>
    <row r="1014" s="14" customFormat="1">
      <c r="A1014" s="14"/>
      <c r="B1014" s="245"/>
      <c r="C1014" s="246"/>
      <c r="D1014" s="236" t="s">
        <v>193</v>
      </c>
      <c r="E1014" s="247" t="s">
        <v>19</v>
      </c>
      <c r="F1014" s="248" t="s">
        <v>1370</v>
      </c>
      <c r="G1014" s="246"/>
      <c r="H1014" s="249">
        <v>100.792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193</v>
      </c>
      <c r="AU1014" s="255" t="s">
        <v>80</v>
      </c>
      <c r="AV1014" s="14" t="s">
        <v>80</v>
      </c>
      <c r="AW1014" s="14" t="s">
        <v>195</v>
      </c>
      <c r="AX1014" s="14" t="s">
        <v>71</v>
      </c>
      <c r="AY1014" s="255" t="s">
        <v>182</v>
      </c>
    </row>
    <row r="1015" s="14" customFormat="1">
      <c r="A1015" s="14"/>
      <c r="B1015" s="245"/>
      <c r="C1015" s="246"/>
      <c r="D1015" s="236" t="s">
        <v>193</v>
      </c>
      <c r="E1015" s="247" t="s">
        <v>19</v>
      </c>
      <c r="F1015" s="248" t="s">
        <v>1371</v>
      </c>
      <c r="G1015" s="246"/>
      <c r="H1015" s="249">
        <v>-73.724000000000004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193</v>
      </c>
      <c r="AU1015" s="255" t="s">
        <v>80</v>
      </c>
      <c r="AV1015" s="14" t="s">
        <v>80</v>
      </c>
      <c r="AW1015" s="14" t="s">
        <v>195</v>
      </c>
      <c r="AX1015" s="14" t="s">
        <v>71</v>
      </c>
      <c r="AY1015" s="255" t="s">
        <v>182</v>
      </c>
    </row>
    <row r="1016" s="14" customFormat="1">
      <c r="A1016" s="14"/>
      <c r="B1016" s="245"/>
      <c r="C1016" s="246"/>
      <c r="D1016" s="236" t="s">
        <v>193</v>
      </c>
      <c r="E1016" s="247" t="s">
        <v>19</v>
      </c>
      <c r="F1016" s="248" t="s">
        <v>1372</v>
      </c>
      <c r="G1016" s="246"/>
      <c r="H1016" s="249">
        <v>20.542000000000002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193</v>
      </c>
      <c r="AU1016" s="255" t="s">
        <v>80</v>
      </c>
      <c r="AV1016" s="14" t="s">
        <v>80</v>
      </c>
      <c r="AW1016" s="14" t="s">
        <v>195</v>
      </c>
      <c r="AX1016" s="14" t="s">
        <v>71</v>
      </c>
      <c r="AY1016" s="255" t="s">
        <v>182</v>
      </c>
    </row>
    <row r="1017" s="14" customFormat="1">
      <c r="A1017" s="14"/>
      <c r="B1017" s="245"/>
      <c r="C1017" s="246"/>
      <c r="D1017" s="236" t="s">
        <v>193</v>
      </c>
      <c r="E1017" s="247" t="s">
        <v>19</v>
      </c>
      <c r="F1017" s="248" t="s">
        <v>1373</v>
      </c>
      <c r="G1017" s="246"/>
      <c r="H1017" s="249">
        <v>68.811999999999998</v>
      </c>
      <c r="I1017" s="250"/>
      <c r="J1017" s="246"/>
      <c r="K1017" s="246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5" t="s">
        <v>193</v>
      </c>
      <c r="AU1017" s="255" t="s">
        <v>80</v>
      </c>
      <c r="AV1017" s="14" t="s">
        <v>80</v>
      </c>
      <c r="AW1017" s="14" t="s">
        <v>195</v>
      </c>
      <c r="AX1017" s="14" t="s">
        <v>71</v>
      </c>
      <c r="AY1017" s="255" t="s">
        <v>182</v>
      </c>
    </row>
    <row r="1018" s="14" customFormat="1">
      <c r="A1018" s="14"/>
      <c r="B1018" s="245"/>
      <c r="C1018" s="246"/>
      <c r="D1018" s="236" t="s">
        <v>193</v>
      </c>
      <c r="E1018" s="247" t="s">
        <v>19</v>
      </c>
      <c r="F1018" s="248" t="s">
        <v>1374</v>
      </c>
      <c r="G1018" s="246"/>
      <c r="H1018" s="249">
        <v>33.856000000000002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193</v>
      </c>
      <c r="AU1018" s="255" t="s">
        <v>80</v>
      </c>
      <c r="AV1018" s="14" t="s">
        <v>80</v>
      </c>
      <c r="AW1018" s="14" t="s">
        <v>195</v>
      </c>
      <c r="AX1018" s="14" t="s">
        <v>71</v>
      </c>
      <c r="AY1018" s="255" t="s">
        <v>182</v>
      </c>
    </row>
    <row r="1019" s="14" customFormat="1">
      <c r="A1019" s="14"/>
      <c r="B1019" s="245"/>
      <c r="C1019" s="246"/>
      <c r="D1019" s="236" t="s">
        <v>193</v>
      </c>
      <c r="E1019" s="247" t="s">
        <v>19</v>
      </c>
      <c r="F1019" s="248" t="s">
        <v>1375</v>
      </c>
      <c r="G1019" s="246"/>
      <c r="H1019" s="249">
        <v>2.75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193</v>
      </c>
      <c r="AU1019" s="255" t="s">
        <v>80</v>
      </c>
      <c r="AV1019" s="14" t="s">
        <v>80</v>
      </c>
      <c r="AW1019" s="14" t="s">
        <v>195</v>
      </c>
      <c r="AX1019" s="14" t="s">
        <v>71</v>
      </c>
      <c r="AY1019" s="255" t="s">
        <v>182</v>
      </c>
    </row>
    <row r="1020" s="14" customFormat="1">
      <c r="A1020" s="14"/>
      <c r="B1020" s="245"/>
      <c r="C1020" s="246"/>
      <c r="D1020" s="236" t="s">
        <v>193</v>
      </c>
      <c r="E1020" s="247" t="s">
        <v>19</v>
      </c>
      <c r="F1020" s="248" t="s">
        <v>1376</v>
      </c>
      <c r="G1020" s="246"/>
      <c r="H1020" s="249">
        <v>6.6260000000000003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193</v>
      </c>
      <c r="AU1020" s="255" t="s">
        <v>80</v>
      </c>
      <c r="AV1020" s="14" t="s">
        <v>80</v>
      </c>
      <c r="AW1020" s="14" t="s">
        <v>195</v>
      </c>
      <c r="AX1020" s="14" t="s">
        <v>71</v>
      </c>
      <c r="AY1020" s="255" t="s">
        <v>182</v>
      </c>
    </row>
    <row r="1021" s="14" customFormat="1">
      <c r="A1021" s="14"/>
      <c r="B1021" s="245"/>
      <c r="C1021" s="246"/>
      <c r="D1021" s="236" t="s">
        <v>193</v>
      </c>
      <c r="E1021" s="247" t="s">
        <v>19</v>
      </c>
      <c r="F1021" s="248" t="s">
        <v>1377</v>
      </c>
      <c r="G1021" s="246"/>
      <c r="H1021" s="249">
        <v>14.593500000000002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193</v>
      </c>
      <c r="AU1021" s="255" t="s">
        <v>80</v>
      </c>
      <c r="AV1021" s="14" t="s">
        <v>80</v>
      </c>
      <c r="AW1021" s="14" t="s">
        <v>195</v>
      </c>
      <c r="AX1021" s="14" t="s">
        <v>71</v>
      </c>
      <c r="AY1021" s="255" t="s">
        <v>182</v>
      </c>
    </row>
    <row r="1022" s="13" customFormat="1">
      <c r="A1022" s="13"/>
      <c r="B1022" s="234"/>
      <c r="C1022" s="235"/>
      <c r="D1022" s="236" t="s">
        <v>193</v>
      </c>
      <c r="E1022" s="237" t="s">
        <v>19</v>
      </c>
      <c r="F1022" s="238" t="s">
        <v>1378</v>
      </c>
      <c r="G1022" s="235"/>
      <c r="H1022" s="237" t="s">
        <v>19</v>
      </c>
      <c r="I1022" s="239"/>
      <c r="J1022" s="235"/>
      <c r="K1022" s="235"/>
      <c r="L1022" s="240"/>
      <c r="M1022" s="241"/>
      <c r="N1022" s="242"/>
      <c r="O1022" s="242"/>
      <c r="P1022" s="242"/>
      <c r="Q1022" s="242"/>
      <c r="R1022" s="242"/>
      <c r="S1022" s="242"/>
      <c r="T1022" s="24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4" t="s">
        <v>193</v>
      </c>
      <c r="AU1022" s="244" t="s">
        <v>80</v>
      </c>
      <c r="AV1022" s="13" t="s">
        <v>78</v>
      </c>
      <c r="AW1022" s="13" t="s">
        <v>195</v>
      </c>
      <c r="AX1022" s="13" t="s">
        <v>71</v>
      </c>
      <c r="AY1022" s="244" t="s">
        <v>182</v>
      </c>
    </row>
    <row r="1023" s="14" customFormat="1">
      <c r="A1023" s="14"/>
      <c r="B1023" s="245"/>
      <c r="C1023" s="246"/>
      <c r="D1023" s="236" t="s">
        <v>193</v>
      </c>
      <c r="E1023" s="247" t="s">
        <v>19</v>
      </c>
      <c r="F1023" s="248" t="s">
        <v>1379</v>
      </c>
      <c r="G1023" s="246"/>
      <c r="H1023" s="249">
        <v>25.981999999999999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5" t="s">
        <v>193</v>
      </c>
      <c r="AU1023" s="255" t="s">
        <v>80</v>
      </c>
      <c r="AV1023" s="14" t="s">
        <v>80</v>
      </c>
      <c r="AW1023" s="14" t="s">
        <v>195</v>
      </c>
      <c r="AX1023" s="14" t="s">
        <v>71</v>
      </c>
      <c r="AY1023" s="255" t="s">
        <v>182</v>
      </c>
    </row>
    <row r="1024" s="14" customFormat="1">
      <c r="A1024" s="14"/>
      <c r="B1024" s="245"/>
      <c r="C1024" s="246"/>
      <c r="D1024" s="236" t="s">
        <v>193</v>
      </c>
      <c r="E1024" s="247" t="s">
        <v>19</v>
      </c>
      <c r="F1024" s="248" t="s">
        <v>1380</v>
      </c>
      <c r="G1024" s="246"/>
      <c r="H1024" s="249">
        <v>18.4009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193</v>
      </c>
      <c r="AU1024" s="255" t="s">
        <v>80</v>
      </c>
      <c r="AV1024" s="14" t="s">
        <v>80</v>
      </c>
      <c r="AW1024" s="14" t="s">
        <v>195</v>
      </c>
      <c r="AX1024" s="14" t="s">
        <v>71</v>
      </c>
      <c r="AY1024" s="255" t="s">
        <v>182</v>
      </c>
    </row>
    <row r="1025" s="14" customFormat="1">
      <c r="A1025" s="14"/>
      <c r="B1025" s="245"/>
      <c r="C1025" s="246"/>
      <c r="D1025" s="236" t="s">
        <v>193</v>
      </c>
      <c r="E1025" s="247" t="s">
        <v>19</v>
      </c>
      <c r="F1025" s="248" t="s">
        <v>1381</v>
      </c>
      <c r="G1025" s="246"/>
      <c r="H1025" s="249">
        <v>-12.560000000000001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193</v>
      </c>
      <c r="AU1025" s="255" t="s">
        <v>80</v>
      </c>
      <c r="AV1025" s="14" t="s">
        <v>80</v>
      </c>
      <c r="AW1025" s="14" t="s">
        <v>195</v>
      </c>
      <c r="AX1025" s="14" t="s">
        <v>71</v>
      </c>
      <c r="AY1025" s="255" t="s">
        <v>182</v>
      </c>
    </row>
    <row r="1026" s="15" customFormat="1">
      <c r="A1026" s="15"/>
      <c r="B1026" s="256"/>
      <c r="C1026" s="257"/>
      <c r="D1026" s="236" t="s">
        <v>193</v>
      </c>
      <c r="E1026" s="258" t="s">
        <v>19</v>
      </c>
      <c r="F1026" s="259" t="s">
        <v>215</v>
      </c>
      <c r="G1026" s="257"/>
      <c r="H1026" s="260">
        <v>220.94640000000001</v>
      </c>
      <c r="I1026" s="261"/>
      <c r="J1026" s="257"/>
      <c r="K1026" s="257"/>
      <c r="L1026" s="262"/>
      <c r="M1026" s="263"/>
      <c r="N1026" s="264"/>
      <c r="O1026" s="264"/>
      <c r="P1026" s="264"/>
      <c r="Q1026" s="264"/>
      <c r="R1026" s="264"/>
      <c r="S1026" s="264"/>
      <c r="T1026" s="26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6" t="s">
        <v>193</v>
      </c>
      <c r="AU1026" s="266" t="s">
        <v>80</v>
      </c>
      <c r="AV1026" s="15" t="s">
        <v>97</v>
      </c>
      <c r="AW1026" s="15" t="s">
        <v>195</v>
      </c>
      <c r="AX1026" s="15" t="s">
        <v>71</v>
      </c>
      <c r="AY1026" s="266" t="s">
        <v>182</v>
      </c>
    </row>
    <row r="1027" s="13" customFormat="1">
      <c r="A1027" s="13"/>
      <c r="B1027" s="234"/>
      <c r="C1027" s="235"/>
      <c r="D1027" s="236" t="s">
        <v>193</v>
      </c>
      <c r="E1027" s="237" t="s">
        <v>19</v>
      </c>
      <c r="F1027" s="238" t="s">
        <v>462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193</v>
      </c>
      <c r="AU1027" s="244" t="s">
        <v>80</v>
      </c>
      <c r="AV1027" s="13" t="s">
        <v>78</v>
      </c>
      <c r="AW1027" s="13" t="s">
        <v>195</v>
      </c>
      <c r="AX1027" s="13" t="s">
        <v>71</v>
      </c>
      <c r="AY1027" s="244" t="s">
        <v>182</v>
      </c>
    </row>
    <row r="1028" s="13" customFormat="1">
      <c r="A1028" s="13"/>
      <c r="B1028" s="234"/>
      <c r="C1028" s="235"/>
      <c r="D1028" s="236" t="s">
        <v>193</v>
      </c>
      <c r="E1028" s="237" t="s">
        <v>19</v>
      </c>
      <c r="F1028" s="238" t="s">
        <v>1382</v>
      </c>
      <c r="G1028" s="235"/>
      <c r="H1028" s="237" t="s">
        <v>19</v>
      </c>
      <c r="I1028" s="239"/>
      <c r="J1028" s="235"/>
      <c r="K1028" s="235"/>
      <c r="L1028" s="240"/>
      <c r="M1028" s="241"/>
      <c r="N1028" s="242"/>
      <c r="O1028" s="242"/>
      <c r="P1028" s="242"/>
      <c r="Q1028" s="242"/>
      <c r="R1028" s="242"/>
      <c r="S1028" s="242"/>
      <c r="T1028" s="24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4" t="s">
        <v>193</v>
      </c>
      <c r="AU1028" s="244" t="s">
        <v>80</v>
      </c>
      <c r="AV1028" s="13" t="s">
        <v>78</v>
      </c>
      <c r="AW1028" s="13" t="s">
        <v>195</v>
      </c>
      <c r="AX1028" s="13" t="s">
        <v>71</v>
      </c>
      <c r="AY1028" s="244" t="s">
        <v>182</v>
      </c>
    </row>
    <row r="1029" s="14" customFormat="1">
      <c r="A1029" s="14"/>
      <c r="B1029" s="245"/>
      <c r="C1029" s="246"/>
      <c r="D1029" s="236" t="s">
        <v>193</v>
      </c>
      <c r="E1029" s="247" t="s">
        <v>19</v>
      </c>
      <c r="F1029" s="248" t="s">
        <v>1383</v>
      </c>
      <c r="G1029" s="246"/>
      <c r="H1029" s="249">
        <v>128.75249999999997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193</v>
      </c>
      <c r="AU1029" s="255" t="s">
        <v>80</v>
      </c>
      <c r="AV1029" s="14" t="s">
        <v>80</v>
      </c>
      <c r="AW1029" s="14" t="s">
        <v>195</v>
      </c>
      <c r="AX1029" s="14" t="s">
        <v>71</v>
      </c>
      <c r="AY1029" s="255" t="s">
        <v>182</v>
      </c>
    </row>
    <row r="1030" s="14" customFormat="1">
      <c r="A1030" s="14"/>
      <c r="B1030" s="245"/>
      <c r="C1030" s="246"/>
      <c r="D1030" s="236" t="s">
        <v>193</v>
      </c>
      <c r="E1030" s="247" t="s">
        <v>19</v>
      </c>
      <c r="F1030" s="248" t="s">
        <v>1384</v>
      </c>
      <c r="G1030" s="246"/>
      <c r="H1030" s="249">
        <v>-85.959999999999994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193</v>
      </c>
      <c r="AU1030" s="255" t="s">
        <v>80</v>
      </c>
      <c r="AV1030" s="14" t="s">
        <v>80</v>
      </c>
      <c r="AW1030" s="14" t="s">
        <v>195</v>
      </c>
      <c r="AX1030" s="14" t="s">
        <v>71</v>
      </c>
      <c r="AY1030" s="255" t="s">
        <v>182</v>
      </c>
    </row>
    <row r="1031" s="15" customFormat="1">
      <c r="A1031" s="15"/>
      <c r="B1031" s="256"/>
      <c r="C1031" s="257"/>
      <c r="D1031" s="236" t="s">
        <v>193</v>
      </c>
      <c r="E1031" s="258" t="s">
        <v>19</v>
      </c>
      <c r="F1031" s="259" t="s">
        <v>215</v>
      </c>
      <c r="G1031" s="257"/>
      <c r="H1031" s="260">
        <v>42.792499999999976</v>
      </c>
      <c r="I1031" s="261"/>
      <c r="J1031" s="257"/>
      <c r="K1031" s="257"/>
      <c r="L1031" s="262"/>
      <c r="M1031" s="263"/>
      <c r="N1031" s="264"/>
      <c r="O1031" s="264"/>
      <c r="P1031" s="264"/>
      <c r="Q1031" s="264"/>
      <c r="R1031" s="264"/>
      <c r="S1031" s="264"/>
      <c r="T1031" s="26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6" t="s">
        <v>193</v>
      </c>
      <c r="AU1031" s="266" t="s">
        <v>80</v>
      </c>
      <c r="AV1031" s="15" t="s">
        <v>97</v>
      </c>
      <c r="AW1031" s="15" t="s">
        <v>195</v>
      </c>
      <c r="AX1031" s="15" t="s">
        <v>71</v>
      </c>
      <c r="AY1031" s="266" t="s">
        <v>182</v>
      </c>
    </row>
    <row r="1032" s="13" customFormat="1">
      <c r="A1032" s="13"/>
      <c r="B1032" s="234"/>
      <c r="C1032" s="235"/>
      <c r="D1032" s="236" t="s">
        <v>193</v>
      </c>
      <c r="E1032" s="237" t="s">
        <v>19</v>
      </c>
      <c r="F1032" s="238" t="s">
        <v>216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193</v>
      </c>
      <c r="AU1032" s="244" t="s">
        <v>80</v>
      </c>
      <c r="AV1032" s="13" t="s">
        <v>78</v>
      </c>
      <c r="AW1032" s="13" t="s">
        <v>195</v>
      </c>
      <c r="AX1032" s="13" t="s">
        <v>71</v>
      </c>
      <c r="AY1032" s="244" t="s">
        <v>182</v>
      </c>
    </row>
    <row r="1033" s="14" customFormat="1">
      <c r="A1033" s="14"/>
      <c r="B1033" s="245"/>
      <c r="C1033" s="246"/>
      <c r="D1033" s="236" t="s">
        <v>193</v>
      </c>
      <c r="E1033" s="247" t="s">
        <v>19</v>
      </c>
      <c r="F1033" s="248" t="s">
        <v>1385</v>
      </c>
      <c r="G1033" s="246"/>
      <c r="H1033" s="249">
        <v>19.650399999999998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193</v>
      </c>
      <c r="AU1033" s="255" t="s">
        <v>80</v>
      </c>
      <c r="AV1033" s="14" t="s">
        <v>80</v>
      </c>
      <c r="AW1033" s="14" t="s">
        <v>195</v>
      </c>
      <c r="AX1033" s="14" t="s">
        <v>71</v>
      </c>
      <c r="AY1033" s="255" t="s">
        <v>182</v>
      </c>
    </row>
    <row r="1034" s="14" customFormat="1">
      <c r="A1034" s="14"/>
      <c r="B1034" s="245"/>
      <c r="C1034" s="246"/>
      <c r="D1034" s="236" t="s">
        <v>193</v>
      </c>
      <c r="E1034" s="247" t="s">
        <v>19</v>
      </c>
      <c r="F1034" s="248" t="s">
        <v>1386</v>
      </c>
      <c r="G1034" s="246"/>
      <c r="H1034" s="249">
        <v>31.429000000000002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5" t="s">
        <v>193</v>
      </c>
      <c r="AU1034" s="255" t="s">
        <v>80</v>
      </c>
      <c r="AV1034" s="14" t="s">
        <v>80</v>
      </c>
      <c r="AW1034" s="14" t="s">
        <v>195</v>
      </c>
      <c r="AX1034" s="14" t="s">
        <v>71</v>
      </c>
      <c r="AY1034" s="255" t="s">
        <v>182</v>
      </c>
    </row>
    <row r="1035" s="14" customFormat="1">
      <c r="A1035" s="14"/>
      <c r="B1035" s="245"/>
      <c r="C1035" s="246"/>
      <c r="D1035" s="236" t="s">
        <v>193</v>
      </c>
      <c r="E1035" s="247" t="s">
        <v>19</v>
      </c>
      <c r="F1035" s="248" t="s">
        <v>1387</v>
      </c>
      <c r="G1035" s="246"/>
      <c r="H1035" s="249">
        <v>-1.8900000000000001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193</v>
      </c>
      <c r="AU1035" s="255" t="s">
        <v>80</v>
      </c>
      <c r="AV1035" s="14" t="s">
        <v>80</v>
      </c>
      <c r="AW1035" s="14" t="s">
        <v>195</v>
      </c>
      <c r="AX1035" s="14" t="s">
        <v>71</v>
      </c>
      <c r="AY1035" s="255" t="s">
        <v>182</v>
      </c>
    </row>
    <row r="1036" s="14" customFormat="1">
      <c r="A1036" s="14"/>
      <c r="B1036" s="245"/>
      <c r="C1036" s="246"/>
      <c r="D1036" s="236" t="s">
        <v>193</v>
      </c>
      <c r="E1036" s="247" t="s">
        <v>19</v>
      </c>
      <c r="F1036" s="248" t="s">
        <v>1388</v>
      </c>
      <c r="G1036" s="246"/>
      <c r="H1036" s="249">
        <v>47.085000000000001</v>
      </c>
      <c r="I1036" s="250"/>
      <c r="J1036" s="246"/>
      <c r="K1036" s="246"/>
      <c r="L1036" s="251"/>
      <c r="M1036" s="252"/>
      <c r="N1036" s="253"/>
      <c r="O1036" s="253"/>
      <c r="P1036" s="253"/>
      <c r="Q1036" s="253"/>
      <c r="R1036" s="253"/>
      <c r="S1036" s="253"/>
      <c r="T1036" s="25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5" t="s">
        <v>193</v>
      </c>
      <c r="AU1036" s="255" t="s">
        <v>80</v>
      </c>
      <c r="AV1036" s="14" t="s">
        <v>80</v>
      </c>
      <c r="AW1036" s="14" t="s">
        <v>195</v>
      </c>
      <c r="AX1036" s="14" t="s">
        <v>71</v>
      </c>
      <c r="AY1036" s="255" t="s">
        <v>182</v>
      </c>
    </row>
    <row r="1037" s="14" customFormat="1">
      <c r="A1037" s="14"/>
      <c r="B1037" s="245"/>
      <c r="C1037" s="246"/>
      <c r="D1037" s="236" t="s">
        <v>193</v>
      </c>
      <c r="E1037" s="247" t="s">
        <v>19</v>
      </c>
      <c r="F1037" s="248" t="s">
        <v>1389</v>
      </c>
      <c r="G1037" s="246"/>
      <c r="H1037" s="249">
        <v>-6.3739999999999997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193</v>
      </c>
      <c r="AU1037" s="255" t="s">
        <v>80</v>
      </c>
      <c r="AV1037" s="14" t="s">
        <v>80</v>
      </c>
      <c r="AW1037" s="14" t="s">
        <v>195</v>
      </c>
      <c r="AX1037" s="14" t="s">
        <v>71</v>
      </c>
      <c r="AY1037" s="255" t="s">
        <v>182</v>
      </c>
    </row>
    <row r="1038" s="15" customFormat="1">
      <c r="A1038" s="15"/>
      <c r="B1038" s="256"/>
      <c r="C1038" s="257"/>
      <c r="D1038" s="236" t="s">
        <v>193</v>
      </c>
      <c r="E1038" s="258" t="s">
        <v>19</v>
      </c>
      <c r="F1038" s="259" t="s">
        <v>215</v>
      </c>
      <c r="G1038" s="257"/>
      <c r="H1038" s="260">
        <v>89.900400000000005</v>
      </c>
      <c r="I1038" s="261"/>
      <c r="J1038" s="257"/>
      <c r="K1038" s="257"/>
      <c r="L1038" s="262"/>
      <c r="M1038" s="263"/>
      <c r="N1038" s="264"/>
      <c r="O1038" s="264"/>
      <c r="P1038" s="264"/>
      <c r="Q1038" s="264"/>
      <c r="R1038" s="264"/>
      <c r="S1038" s="264"/>
      <c r="T1038" s="26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6" t="s">
        <v>193</v>
      </c>
      <c r="AU1038" s="266" t="s">
        <v>80</v>
      </c>
      <c r="AV1038" s="15" t="s">
        <v>97</v>
      </c>
      <c r="AW1038" s="15" t="s">
        <v>195</v>
      </c>
      <c r="AX1038" s="15" t="s">
        <v>71</v>
      </c>
      <c r="AY1038" s="266" t="s">
        <v>182</v>
      </c>
    </row>
    <row r="1039" s="13" customFormat="1">
      <c r="A1039" s="13"/>
      <c r="B1039" s="234"/>
      <c r="C1039" s="235"/>
      <c r="D1039" s="236" t="s">
        <v>193</v>
      </c>
      <c r="E1039" s="237" t="s">
        <v>19</v>
      </c>
      <c r="F1039" s="238" t="s">
        <v>218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193</v>
      </c>
      <c r="AU1039" s="244" t="s">
        <v>80</v>
      </c>
      <c r="AV1039" s="13" t="s">
        <v>78</v>
      </c>
      <c r="AW1039" s="13" t="s">
        <v>195</v>
      </c>
      <c r="AX1039" s="13" t="s">
        <v>71</v>
      </c>
      <c r="AY1039" s="244" t="s">
        <v>182</v>
      </c>
    </row>
    <row r="1040" s="14" customFormat="1">
      <c r="A1040" s="14"/>
      <c r="B1040" s="245"/>
      <c r="C1040" s="246"/>
      <c r="D1040" s="236" t="s">
        <v>193</v>
      </c>
      <c r="E1040" s="247" t="s">
        <v>19</v>
      </c>
      <c r="F1040" s="248" t="s">
        <v>1390</v>
      </c>
      <c r="G1040" s="246"/>
      <c r="H1040" s="249">
        <v>23.0764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193</v>
      </c>
      <c r="AU1040" s="255" t="s">
        <v>80</v>
      </c>
      <c r="AV1040" s="14" t="s">
        <v>80</v>
      </c>
      <c r="AW1040" s="14" t="s">
        <v>195</v>
      </c>
      <c r="AX1040" s="14" t="s">
        <v>71</v>
      </c>
      <c r="AY1040" s="255" t="s">
        <v>182</v>
      </c>
    </row>
    <row r="1041" s="14" customFormat="1">
      <c r="A1041" s="14"/>
      <c r="B1041" s="245"/>
      <c r="C1041" s="246"/>
      <c r="D1041" s="236" t="s">
        <v>193</v>
      </c>
      <c r="E1041" s="247" t="s">
        <v>19</v>
      </c>
      <c r="F1041" s="248" t="s">
        <v>1391</v>
      </c>
      <c r="G1041" s="246"/>
      <c r="H1041" s="249">
        <v>49.042000000000002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193</v>
      </c>
      <c r="AU1041" s="255" t="s">
        <v>80</v>
      </c>
      <c r="AV1041" s="14" t="s">
        <v>80</v>
      </c>
      <c r="AW1041" s="14" t="s">
        <v>195</v>
      </c>
      <c r="AX1041" s="14" t="s">
        <v>71</v>
      </c>
      <c r="AY1041" s="255" t="s">
        <v>182</v>
      </c>
    </row>
    <row r="1042" s="14" customFormat="1">
      <c r="A1042" s="14"/>
      <c r="B1042" s="245"/>
      <c r="C1042" s="246"/>
      <c r="D1042" s="236" t="s">
        <v>193</v>
      </c>
      <c r="E1042" s="247" t="s">
        <v>19</v>
      </c>
      <c r="F1042" s="248" t="s">
        <v>1392</v>
      </c>
      <c r="G1042" s="246"/>
      <c r="H1042" s="249">
        <v>81.786000000000001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193</v>
      </c>
      <c r="AU1042" s="255" t="s">
        <v>80</v>
      </c>
      <c r="AV1042" s="14" t="s">
        <v>80</v>
      </c>
      <c r="AW1042" s="14" t="s">
        <v>195</v>
      </c>
      <c r="AX1042" s="14" t="s">
        <v>71</v>
      </c>
      <c r="AY1042" s="255" t="s">
        <v>182</v>
      </c>
    </row>
    <row r="1043" s="14" customFormat="1">
      <c r="A1043" s="14"/>
      <c r="B1043" s="245"/>
      <c r="C1043" s="246"/>
      <c r="D1043" s="236" t="s">
        <v>193</v>
      </c>
      <c r="E1043" s="247" t="s">
        <v>19</v>
      </c>
      <c r="F1043" s="248" t="s">
        <v>1393</v>
      </c>
      <c r="G1043" s="246"/>
      <c r="H1043" s="249">
        <v>-47.276000000000003</v>
      </c>
      <c r="I1043" s="250"/>
      <c r="J1043" s="246"/>
      <c r="K1043" s="246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5" t="s">
        <v>193</v>
      </c>
      <c r="AU1043" s="255" t="s">
        <v>80</v>
      </c>
      <c r="AV1043" s="14" t="s">
        <v>80</v>
      </c>
      <c r="AW1043" s="14" t="s">
        <v>195</v>
      </c>
      <c r="AX1043" s="14" t="s">
        <v>71</v>
      </c>
      <c r="AY1043" s="255" t="s">
        <v>182</v>
      </c>
    </row>
    <row r="1044" s="15" customFormat="1">
      <c r="A1044" s="15"/>
      <c r="B1044" s="256"/>
      <c r="C1044" s="257"/>
      <c r="D1044" s="236" t="s">
        <v>193</v>
      </c>
      <c r="E1044" s="258" t="s">
        <v>19</v>
      </c>
      <c r="F1044" s="259" t="s">
        <v>215</v>
      </c>
      <c r="G1044" s="257"/>
      <c r="H1044" s="260">
        <v>106.6284</v>
      </c>
      <c r="I1044" s="261"/>
      <c r="J1044" s="257"/>
      <c r="K1044" s="257"/>
      <c r="L1044" s="262"/>
      <c r="M1044" s="263"/>
      <c r="N1044" s="264"/>
      <c r="O1044" s="264"/>
      <c r="P1044" s="264"/>
      <c r="Q1044" s="264"/>
      <c r="R1044" s="264"/>
      <c r="S1044" s="264"/>
      <c r="T1044" s="26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66" t="s">
        <v>193</v>
      </c>
      <c r="AU1044" s="266" t="s">
        <v>80</v>
      </c>
      <c r="AV1044" s="15" t="s">
        <v>97</v>
      </c>
      <c r="AW1044" s="15" t="s">
        <v>195</v>
      </c>
      <c r="AX1044" s="15" t="s">
        <v>71</v>
      </c>
      <c r="AY1044" s="266" t="s">
        <v>182</v>
      </c>
    </row>
    <row r="1045" s="16" customFormat="1">
      <c r="A1045" s="16"/>
      <c r="B1045" s="267"/>
      <c r="C1045" s="268"/>
      <c r="D1045" s="236" t="s">
        <v>193</v>
      </c>
      <c r="E1045" s="269" t="s">
        <v>19</v>
      </c>
      <c r="F1045" s="270" t="s">
        <v>220</v>
      </c>
      <c r="G1045" s="268"/>
      <c r="H1045" s="271">
        <v>870.25464999999974</v>
      </c>
      <c r="I1045" s="272"/>
      <c r="J1045" s="268"/>
      <c r="K1045" s="268"/>
      <c r="L1045" s="273"/>
      <c r="M1045" s="274"/>
      <c r="N1045" s="275"/>
      <c r="O1045" s="275"/>
      <c r="P1045" s="275"/>
      <c r="Q1045" s="275"/>
      <c r="R1045" s="275"/>
      <c r="S1045" s="275"/>
      <c r="T1045" s="27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T1045" s="277" t="s">
        <v>193</v>
      </c>
      <c r="AU1045" s="277" t="s">
        <v>80</v>
      </c>
      <c r="AV1045" s="16" t="s">
        <v>189</v>
      </c>
      <c r="AW1045" s="16" t="s">
        <v>195</v>
      </c>
      <c r="AX1045" s="16" t="s">
        <v>78</v>
      </c>
      <c r="AY1045" s="277" t="s">
        <v>182</v>
      </c>
    </row>
    <row r="1046" s="2" customFormat="1" ht="44.25" customHeight="1">
      <c r="A1046" s="41"/>
      <c r="B1046" s="42"/>
      <c r="C1046" s="216" t="s">
        <v>1394</v>
      </c>
      <c r="D1046" s="216" t="s">
        <v>184</v>
      </c>
      <c r="E1046" s="217" t="s">
        <v>1395</v>
      </c>
      <c r="F1046" s="218" t="s">
        <v>1396</v>
      </c>
      <c r="G1046" s="219" t="s">
        <v>283</v>
      </c>
      <c r="H1046" s="220">
        <v>23.076000000000001</v>
      </c>
      <c r="I1046" s="221"/>
      <c r="J1046" s="222">
        <f>ROUND(I1046*H1046,2)</f>
        <v>0</v>
      </c>
      <c r="K1046" s="218" t="s">
        <v>188</v>
      </c>
      <c r="L1046" s="47"/>
      <c r="M1046" s="223" t="s">
        <v>19</v>
      </c>
      <c r="N1046" s="224" t="s">
        <v>42</v>
      </c>
      <c r="O1046" s="87"/>
      <c r="P1046" s="225">
        <f>O1046*H1046</f>
        <v>0</v>
      </c>
      <c r="Q1046" s="225">
        <v>0.0073499999999999998</v>
      </c>
      <c r="R1046" s="225">
        <f>Q1046*H1046</f>
        <v>0.1696086</v>
      </c>
      <c r="S1046" s="225">
        <v>0</v>
      </c>
      <c r="T1046" s="226">
        <f>S1046*H1046</f>
        <v>0</v>
      </c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R1046" s="227" t="s">
        <v>189</v>
      </c>
      <c r="AT1046" s="227" t="s">
        <v>184</v>
      </c>
      <c r="AU1046" s="227" t="s">
        <v>80</v>
      </c>
      <c r="AY1046" s="20" t="s">
        <v>182</v>
      </c>
      <c r="BE1046" s="228">
        <f>IF(N1046="základní",J1046,0)</f>
        <v>0</v>
      </c>
      <c r="BF1046" s="228">
        <f>IF(N1046="snížená",J1046,0)</f>
        <v>0</v>
      </c>
      <c r="BG1046" s="228">
        <f>IF(N1046="zákl. přenesená",J1046,0)</f>
        <v>0</v>
      </c>
      <c r="BH1046" s="228">
        <f>IF(N1046="sníž. přenesená",J1046,0)</f>
        <v>0</v>
      </c>
      <c r="BI1046" s="228">
        <f>IF(N1046="nulová",J1046,0)</f>
        <v>0</v>
      </c>
      <c r="BJ1046" s="20" t="s">
        <v>78</v>
      </c>
      <c r="BK1046" s="228">
        <f>ROUND(I1046*H1046,2)</f>
        <v>0</v>
      </c>
      <c r="BL1046" s="20" t="s">
        <v>189</v>
      </c>
      <c r="BM1046" s="227" t="s">
        <v>1397</v>
      </c>
    </row>
    <row r="1047" s="2" customFormat="1">
      <c r="A1047" s="41"/>
      <c r="B1047" s="42"/>
      <c r="C1047" s="43"/>
      <c r="D1047" s="229" t="s">
        <v>191</v>
      </c>
      <c r="E1047" s="43"/>
      <c r="F1047" s="230" t="s">
        <v>1398</v>
      </c>
      <c r="G1047" s="43"/>
      <c r="H1047" s="43"/>
      <c r="I1047" s="231"/>
      <c r="J1047" s="43"/>
      <c r="K1047" s="43"/>
      <c r="L1047" s="47"/>
      <c r="M1047" s="232"/>
      <c r="N1047" s="233"/>
      <c r="O1047" s="87"/>
      <c r="P1047" s="87"/>
      <c r="Q1047" s="87"/>
      <c r="R1047" s="87"/>
      <c r="S1047" s="87"/>
      <c r="T1047" s="88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T1047" s="20" t="s">
        <v>191</v>
      </c>
      <c r="AU1047" s="20" t="s">
        <v>80</v>
      </c>
    </row>
    <row r="1048" s="14" customFormat="1">
      <c r="A1048" s="14"/>
      <c r="B1048" s="245"/>
      <c r="C1048" s="246"/>
      <c r="D1048" s="236" t="s">
        <v>193</v>
      </c>
      <c r="E1048" s="247" t="s">
        <v>19</v>
      </c>
      <c r="F1048" s="248" t="s">
        <v>1399</v>
      </c>
      <c r="G1048" s="246"/>
      <c r="H1048" s="249">
        <v>23.0764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193</v>
      </c>
      <c r="AU1048" s="255" t="s">
        <v>80</v>
      </c>
      <c r="AV1048" s="14" t="s">
        <v>80</v>
      </c>
      <c r="AW1048" s="14" t="s">
        <v>195</v>
      </c>
      <c r="AX1048" s="14" t="s">
        <v>71</v>
      </c>
      <c r="AY1048" s="255" t="s">
        <v>182</v>
      </c>
    </row>
    <row r="1049" s="2" customFormat="1" ht="24.15" customHeight="1">
      <c r="A1049" s="41"/>
      <c r="B1049" s="42"/>
      <c r="C1049" s="216" t="s">
        <v>1400</v>
      </c>
      <c r="D1049" s="216" t="s">
        <v>184</v>
      </c>
      <c r="E1049" s="217" t="s">
        <v>1401</v>
      </c>
      <c r="F1049" s="218" t="s">
        <v>1402</v>
      </c>
      <c r="G1049" s="219" t="s">
        <v>283</v>
      </c>
      <c r="H1049" s="220">
        <v>10.324999999999999</v>
      </c>
      <c r="I1049" s="221"/>
      <c r="J1049" s="222">
        <f>ROUND(I1049*H1049,2)</f>
        <v>0</v>
      </c>
      <c r="K1049" s="218" t="s">
        <v>188</v>
      </c>
      <c r="L1049" s="47"/>
      <c r="M1049" s="223" t="s">
        <v>19</v>
      </c>
      <c r="N1049" s="224" t="s">
        <v>42</v>
      </c>
      <c r="O1049" s="87"/>
      <c r="P1049" s="225">
        <f>O1049*H1049</f>
        <v>0</v>
      </c>
      <c r="Q1049" s="225">
        <v>0.040629999999999999</v>
      </c>
      <c r="R1049" s="225">
        <f>Q1049*H1049</f>
        <v>0.41950474999999998</v>
      </c>
      <c r="S1049" s="225">
        <v>0</v>
      </c>
      <c r="T1049" s="226">
        <f>S1049*H1049</f>
        <v>0</v>
      </c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R1049" s="227" t="s">
        <v>189</v>
      </c>
      <c r="AT1049" s="227" t="s">
        <v>184</v>
      </c>
      <c r="AU1049" s="227" t="s">
        <v>80</v>
      </c>
      <c r="AY1049" s="20" t="s">
        <v>182</v>
      </c>
      <c r="BE1049" s="228">
        <f>IF(N1049="základní",J1049,0)</f>
        <v>0</v>
      </c>
      <c r="BF1049" s="228">
        <f>IF(N1049="snížená",J1049,0)</f>
        <v>0</v>
      </c>
      <c r="BG1049" s="228">
        <f>IF(N1049="zákl. přenesená",J1049,0)</f>
        <v>0</v>
      </c>
      <c r="BH1049" s="228">
        <f>IF(N1049="sníž. přenesená",J1049,0)</f>
        <v>0</v>
      </c>
      <c r="BI1049" s="228">
        <f>IF(N1049="nulová",J1049,0)</f>
        <v>0</v>
      </c>
      <c r="BJ1049" s="20" t="s">
        <v>78</v>
      </c>
      <c r="BK1049" s="228">
        <f>ROUND(I1049*H1049,2)</f>
        <v>0</v>
      </c>
      <c r="BL1049" s="20" t="s">
        <v>189</v>
      </c>
      <c r="BM1049" s="227" t="s">
        <v>1403</v>
      </c>
    </row>
    <row r="1050" s="2" customFormat="1">
      <c r="A1050" s="41"/>
      <c r="B1050" s="42"/>
      <c r="C1050" s="43"/>
      <c r="D1050" s="229" t="s">
        <v>191</v>
      </c>
      <c r="E1050" s="43"/>
      <c r="F1050" s="230" t="s">
        <v>1404</v>
      </c>
      <c r="G1050" s="43"/>
      <c r="H1050" s="43"/>
      <c r="I1050" s="231"/>
      <c r="J1050" s="43"/>
      <c r="K1050" s="43"/>
      <c r="L1050" s="47"/>
      <c r="M1050" s="232"/>
      <c r="N1050" s="233"/>
      <c r="O1050" s="87"/>
      <c r="P1050" s="87"/>
      <c r="Q1050" s="87"/>
      <c r="R1050" s="87"/>
      <c r="S1050" s="87"/>
      <c r="T1050" s="88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T1050" s="20" t="s">
        <v>191</v>
      </c>
      <c r="AU1050" s="20" t="s">
        <v>80</v>
      </c>
    </row>
    <row r="1051" s="14" customFormat="1">
      <c r="A1051" s="14"/>
      <c r="B1051" s="245"/>
      <c r="C1051" s="246"/>
      <c r="D1051" s="236" t="s">
        <v>193</v>
      </c>
      <c r="E1051" s="247" t="s">
        <v>19</v>
      </c>
      <c r="F1051" s="248" t="s">
        <v>1405</v>
      </c>
      <c r="G1051" s="246"/>
      <c r="H1051" s="249">
        <v>5.7000000000000002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5" t="s">
        <v>193</v>
      </c>
      <c r="AU1051" s="255" t="s">
        <v>80</v>
      </c>
      <c r="AV1051" s="14" t="s">
        <v>80</v>
      </c>
      <c r="AW1051" s="14" t="s">
        <v>195</v>
      </c>
      <c r="AX1051" s="14" t="s">
        <v>71</v>
      </c>
      <c r="AY1051" s="255" t="s">
        <v>182</v>
      </c>
    </row>
    <row r="1052" s="14" customFormat="1">
      <c r="A1052" s="14"/>
      <c r="B1052" s="245"/>
      <c r="C1052" s="246"/>
      <c r="D1052" s="236" t="s">
        <v>193</v>
      </c>
      <c r="E1052" s="247" t="s">
        <v>19</v>
      </c>
      <c r="F1052" s="248" t="s">
        <v>1406</v>
      </c>
      <c r="G1052" s="246"/>
      <c r="H1052" s="249">
        <v>4.625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193</v>
      </c>
      <c r="AU1052" s="255" t="s">
        <v>80</v>
      </c>
      <c r="AV1052" s="14" t="s">
        <v>80</v>
      </c>
      <c r="AW1052" s="14" t="s">
        <v>195</v>
      </c>
      <c r="AX1052" s="14" t="s">
        <v>71</v>
      </c>
      <c r="AY1052" s="255" t="s">
        <v>182</v>
      </c>
    </row>
    <row r="1053" s="2" customFormat="1" ht="33" customHeight="1">
      <c r="A1053" s="41"/>
      <c r="B1053" s="42"/>
      <c r="C1053" s="216" t="s">
        <v>1407</v>
      </c>
      <c r="D1053" s="216" t="s">
        <v>184</v>
      </c>
      <c r="E1053" s="217" t="s">
        <v>1408</v>
      </c>
      <c r="F1053" s="218" t="s">
        <v>1409</v>
      </c>
      <c r="G1053" s="219" t="s">
        <v>425</v>
      </c>
      <c r="H1053" s="220">
        <v>6</v>
      </c>
      <c r="I1053" s="221"/>
      <c r="J1053" s="222">
        <f>ROUND(I1053*H1053,2)</f>
        <v>0</v>
      </c>
      <c r="K1053" s="218" t="s">
        <v>188</v>
      </c>
      <c r="L1053" s="47"/>
      <c r="M1053" s="223" t="s">
        <v>19</v>
      </c>
      <c r="N1053" s="224" t="s">
        <v>42</v>
      </c>
      <c r="O1053" s="87"/>
      <c r="P1053" s="225">
        <f>O1053*H1053</f>
        <v>0</v>
      </c>
      <c r="Q1053" s="225">
        <v>0.14360000000000001</v>
      </c>
      <c r="R1053" s="225">
        <f>Q1053*H1053</f>
        <v>0.86160000000000003</v>
      </c>
      <c r="S1053" s="225">
        <v>0</v>
      </c>
      <c r="T1053" s="226">
        <f>S1053*H1053</f>
        <v>0</v>
      </c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R1053" s="227" t="s">
        <v>189</v>
      </c>
      <c r="AT1053" s="227" t="s">
        <v>184</v>
      </c>
      <c r="AU1053" s="227" t="s">
        <v>80</v>
      </c>
      <c r="AY1053" s="20" t="s">
        <v>182</v>
      </c>
      <c r="BE1053" s="228">
        <f>IF(N1053="základní",J1053,0)</f>
        <v>0</v>
      </c>
      <c r="BF1053" s="228">
        <f>IF(N1053="snížená",J1053,0)</f>
        <v>0</v>
      </c>
      <c r="BG1053" s="228">
        <f>IF(N1053="zákl. přenesená",J1053,0)</f>
        <v>0</v>
      </c>
      <c r="BH1053" s="228">
        <f>IF(N1053="sníž. přenesená",J1053,0)</f>
        <v>0</v>
      </c>
      <c r="BI1053" s="228">
        <f>IF(N1053="nulová",J1053,0)</f>
        <v>0</v>
      </c>
      <c r="BJ1053" s="20" t="s">
        <v>78</v>
      </c>
      <c r="BK1053" s="228">
        <f>ROUND(I1053*H1053,2)</f>
        <v>0</v>
      </c>
      <c r="BL1053" s="20" t="s">
        <v>189</v>
      </c>
      <c r="BM1053" s="227" t="s">
        <v>1410</v>
      </c>
    </row>
    <row r="1054" s="2" customFormat="1">
      <c r="A1054" s="41"/>
      <c r="B1054" s="42"/>
      <c r="C1054" s="43"/>
      <c r="D1054" s="229" t="s">
        <v>191</v>
      </c>
      <c r="E1054" s="43"/>
      <c r="F1054" s="230" t="s">
        <v>1411</v>
      </c>
      <c r="G1054" s="43"/>
      <c r="H1054" s="43"/>
      <c r="I1054" s="231"/>
      <c r="J1054" s="43"/>
      <c r="K1054" s="43"/>
      <c r="L1054" s="47"/>
      <c r="M1054" s="232"/>
      <c r="N1054" s="233"/>
      <c r="O1054" s="87"/>
      <c r="P1054" s="87"/>
      <c r="Q1054" s="87"/>
      <c r="R1054" s="87"/>
      <c r="S1054" s="87"/>
      <c r="T1054" s="88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T1054" s="20" t="s">
        <v>191</v>
      </c>
      <c r="AU1054" s="20" t="s">
        <v>80</v>
      </c>
    </row>
    <row r="1055" s="14" customFormat="1">
      <c r="A1055" s="14"/>
      <c r="B1055" s="245"/>
      <c r="C1055" s="246"/>
      <c r="D1055" s="236" t="s">
        <v>193</v>
      </c>
      <c r="E1055" s="247" t="s">
        <v>19</v>
      </c>
      <c r="F1055" s="248" t="s">
        <v>1412</v>
      </c>
      <c r="G1055" s="246"/>
      <c r="H1055" s="249">
        <v>3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193</v>
      </c>
      <c r="AU1055" s="255" t="s">
        <v>80</v>
      </c>
      <c r="AV1055" s="14" t="s">
        <v>80</v>
      </c>
      <c r="AW1055" s="14" t="s">
        <v>195</v>
      </c>
      <c r="AX1055" s="14" t="s">
        <v>71</v>
      </c>
      <c r="AY1055" s="255" t="s">
        <v>182</v>
      </c>
    </row>
    <row r="1056" s="14" customFormat="1">
      <c r="A1056" s="14"/>
      <c r="B1056" s="245"/>
      <c r="C1056" s="246"/>
      <c r="D1056" s="236" t="s">
        <v>193</v>
      </c>
      <c r="E1056" s="247" t="s">
        <v>19</v>
      </c>
      <c r="F1056" s="248" t="s">
        <v>1413</v>
      </c>
      <c r="G1056" s="246"/>
      <c r="H1056" s="249">
        <v>2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193</v>
      </c>
      <c r="AU1056" s="255" t="s">
        <v>80</v>
      </c>
      <c r="AV1056" s="14" t="s">
        <v>80</v>
      </c>
      <c r="AW1056" s="14" t="s">
        <v>195</v>
      </c>
      <c r="AX1056" s="14" t="s">
        <v>71</v>
      </c>
      <c r="AY1056" s="255" t="s">
        <v>182</v>
      </c>
    </row>
    <row r="1057" s="14" customFormat="1">
      <c r="A1057" s="14"/>
      <c r="B1057" s="245"/>
      <c r="C1057" s="246"/>
      <c r="D1057" s="236" t="s">
        <v>193</v>
      </c>
      <c r="E1057" s="247" t="s">
        <v>19</v>
      </c>
      <c r="F1057" s="248" t="s">
        <v>1414</v>
      </c>
      <c r="G1057" s="246"/>
      <c r="H1057" s="249">
        <v>1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193</v>
      </c>
      <c r="AU1057" s="255" t="s">
        <v>80</v>
      </c>
      <c r="AV1057" s="14" t="s">
        <v>80</v>
      </c>
      <c r="AW1057" s="14" t="s">
        <v>195</v>
      </c>
      <c r="AX1057" s="14" t="s">
        <v>71</v>
      </c>
      <c r="AY1057" s="255" t="s">
        <v>182</v>
      </c>
    </row>
    <row r="1058" s="2" customFormat="1" ht="37.8" customHeight="1">
      <c r="A1058" s="41"/>
      <c r="B1058" s="42"/>
      <c r="C1058" s="216" t="s">
        <v>1415</v>
      </c>
      <c r="D1058" s="216" t="s">
        <v>184</v>
      </c>
      <c r="E1058" s="217" t="s">
        <v>1416</v>
      </c>
      <c r="F1058" s="218" t="s">
        <v>1417</v>
      </c>
      <c r="G1058" s="219" t="s">
        <v>425</v>
      </c>
      <c r="H1058" s="220">
        <v>11</v>
      </c>
      <c r="I1058" s="221"/>
      <c r="J1058" s="222">
        <f>ROUND(I1058*H1058,2)</f>
        <v>0</v>
      </c>
      <c r="K1058" s="218" t="s">
        <v>188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0.040599999999999997</v>
      </c>
      <c r="R1058" s="225">
        <f>Q1058*H1058</f>
        <v>0.4466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189</v>
      </c>
      <c r="AT1058" s="227" t="s">
        <v>184</v>
      </c>
      <c r="AU1058" s="227" t="s">
        <v>80</v>
      </c>
      <c r="AY1058" s="20" t="s">
        <v>182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189</v>
      </c>
      <c r="BM1058" s="227" t="s">
        <v>1418</v>
      </c>
    </row>
    <row r="1059" s="2" customFormat="1">
      <c r="A1059" s="41"/>
      <c r="B1059" s="42"/>
      <c r="C1059" s="43"/>
      <c r="D1059" s="229" t="s">
        <v>191</v>
      </c>
      <c r="E1059" s="43"/>
      <c r="F1059" s="230" t="s">
        <v>1419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191</v>
      </c>
      <c r="AU1059" s="20" t="s">
        <v>80</v>
      </c>
    </row>
    <row r="1060" s="14" customFormat="1">
      <c r="A1060" s="14"/>
      <c r="B1060" s="245"/>
      <c r="C1060" s="246"/>
      <c r="D1060" s="236" t="s">
        <v>193</v>
      </c>
      <c r="E1060" s="247" t="s">
        <v>19</v>
      </c>
      <c r="F1060" s="248" t="s">
        <v>1420</v>
      </c>
      <c r="G1060" s="246"/>
      <c r="H1060" s="249">
        <v>1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193</v>
      </c>
      <c r="AU1060" s="255" t="s">
        <v>80</v>
      </c>
      <c r="AV1060" s="14" t="s">
        <v>80</v>
      </c>
      <c r="AW1060" s="14" t="s">
        <v>195</v>
      </c>
      <c r="AX1060" s="14" t="s">
        <v>71</v>
      </c>
      <c r="AY1060" s="255" t="s">
        <v>182</v>
      </c>
    </row>
    <row r="1061" s="14" customFormat="1">
      <c r="A1061" s="14"/>
      <c r="B1061" s="245"/>
      <c r="C1061" s="246"/>
      <c r="D1061" s="236" t="s">
        <v>193</v>
      </c>
      <c r="E1061" s="247" t="s">
        <v>19</v>
      </c>
      <c r="F1061" s="248" t="s">
        <v>1421</v>
      </c>
      <c r="G1061" s="246"/>
      <c r="H1061" s="249">
        <v>6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193</v>
      </c>
      <c r="AU1061" s="255" t="s">
        <v>80</v>
      </c>
      <c r="AV1061" s="14" t="s">
        <v>80</v>
      </c>
      <c r="AW1061" s="14" t="s">
        <v>195</v>
      </c>
      <c r="AX1061" s="14" t="s">
        <v>71</v>
      </c>
      <c r="AY1061" s="255" t="s">
        <v>182</v>
      </c>
    </row>
    <row r="1062" s="14" customFormat="1">
      <c r="A1062" s="14"/>
      <c r="B1062" s="245"/>
      <c r="C1062" s="246"/>
      <c r="D1062" s="236" t="s">
        <v>193</v>
      </c>
      <c r="E1062" s="247" t="s">
        <v>19</v>
      </c>
      <c r="F1062" s="248" t="s">
        <v>1422</v>
      </c>
      <c r="G1062" s="246"/>
      <c r="H1062" s="249">
        <v>2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193</v>
      </c>
      <c r="AU1062" s="255" t="s">
        <v>80</v>
      </c>
      <c r="AV1062" s="14" t="s">
        <v>80</v>
      </c>
      <c r="AW1062" s="14" t="s">
        <v>195</v>
      </c>
      <c r="AX1062" s="14" t="s">
        <v>71</v>
      </c>
      <c r="AY1062" s="255" t="s">
        <v>182</v>
      </c>
    </row>
    <row r="1063" s="14" customFormat="1">
      <c r="A1063" s="14"/>
      <c r="B1063" s="245"/>
      <c r="C1063" s="246"/>
      <c r="D1063" s="236" t="s">
        <v>193</v>
      </c>
      <c r="E1063" s="247" t="s">
        <v>19</v>
      </c>
      <c r="F1063" s="248" t="s">
        <v>1423</v>
      </c>
      <c r="G1063" s="246"/>
      <c r="H1063" s="249">
        <v>2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193</v>
      </c>
      <c r="AU1063" s="255" t="s">
        <v>80</v>
      </c>
      <c r="AV1063" s="14" t="s">
        <v>80</v>
      </c>
      <c r="AW1063" s="14" t="s">
        <v>195</v>
      </c>
      <c r="AX1063" s="14" t="s">
        <v>71</v>
      </c>
      <c r="AY1063" s="255" t="s">
        <v>182</v>
      </c>
    </row>
    <row r="1064" s="2" customFormat="1" ht="37.8" customHeight="1">
      <c r="A1064" s="41"/>
      <c r="B1064" s="42"/>
      <c r="C1064" s="216" t="s">
        <v>1424</v>
      </c>
      <c r="D1064" s="216" t="s">
        <v>184</v>
      </c>
      <c r="E1064" s="217" t="s">
        <v>1425</v>
      </c>
      <c r="F1064" s="218" t="s">
        <v>1426</v>
      </c>
      <c r="G1064" s="219" t="s">
        <v>425</v>
      </c>
      <c r="H1064" s="220">
        <v>41</v>
      </c>
      <c r="I1064" s="221"/>
      <c r="J1064" s="222">
        <f>ROUND(I1064*H1064,2)</f>
        <v>0</v>
      </c>
      <c r="K1064" s="218" t="s">
        <v>188</v>
      </c>
      <c r="L1064" s="47"/>
      <c r="M1064" s="223" t="s">
        <v>19</v>
      </c>
      <c r="N1064" s="224" t="s">
        <v>42</v>
      </c>
      <c r="O1064" s="87"/>
      <c r="P1064" s="225">
        <f>O1064*H1064</f>
        <v>0</v>
      </c>
      <c r="Q1064" s="225">
        <v>0.15409999999999999</v>
      </c>
      <c r="R1064" s="225">
        <f>Q1064*H1064</f>
        <v>6.3180999999999994</v>
      </c>
      <c r="S1064" s="225">
        <v>0</v>
      </c>
      <c r="T1064" s="226">
        <f>S1064*H1064</f>
        <v>0</v>
      </c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R1064" s="227" t="s">
        <v>189</v>
      </c>
      <c r="AT1064" s="227" t="s">
        <v>184</v>
      </c>
      <c r="AU1064" s="227" t="s">
        <v>80</v>
      </c>
      <c r="AY1064" s="20" t="s">
        <v>182</v>
      </c>
      <c r="BE1064" s="228">
        <f>IF(N1064="základní",J1064,0)</f>
        <v>0</v>
      </c>
      <c r="BF1064" s="228">
        <f>IF(N1064="snížená",J1064,0)</f>
        <v>0</v>
      </c>
      <c r="BG1064" s="228">
        <f>IF(N1064="zákl. přenesená",J1064,0)</f>
        <v>0</v>
      </c>
      <c r="BH1064" s="228">
        <f>IF(N1064="sníž. přenesená",J1064,0)</f>
        <v>0</v>
      </c>
      <c r="BI1064" s="228">
        <f>IF(N1064="nulová",J1064,0)</f>
        <v>0</v>
      </c>
      <c r="BJ1064" s="20" t="s">
        <v>78</v>
      </c>
      <c r="BK1064" s="228">
        <f>ROUND(I1064*H1064,2)</f>
        <v>0</v>
      </c>
      <c r="BL1064" s="20" t="s">
        <v>189</v>
      </c>
      <c r="BM1064" s="227" t="s">
        <v>1427</v>
      </c>
    </row>
    <row r="1065" s="2" customFormat="1">
      <c r="A1065" s="41"/>
      <c r="B1065" s="42"/>
      <c r="C1065" s="43"/>
      <c r="D1065" s="229" t="s">
        <v>191</v>
      </c>
      <c r="E1065" s="43"/>
      <c r="F1065" s="230" t="s">
        <v>1428</v>
      </c>
      <c r="G1065" s="43"/>
      <c r="H1065" s="43"/>
      <c r="I1065" s="231"/>
      <c r="J1065" s="43"/>
      <c r="K1065" s="43"/>
      <c r="L1065" s="47"/>
      <c r="M1065" s="232"/>
      <c r="N1065" s="233"/>
      <c r="O1065" s="87"/>
      <c r="P1065" s="87"/>
      <c r="Q1065" s="87"/>
      <c r="R1065" s="87"/>
      <c r="S1065" s="87"/>
      <c r="T1065" s="88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T1065" s="20" t="s">
        <v>191</v>
      </c>
      <c r="AU1065" s="20" t="s">
        <v>80</v>
      </c>
    </row>
    <row r="1066" s="13" customFormat="1">
      <c r="A1066" s="13"/>
      <c r="B1066" s="234"/>
      <c r="C1066" s="235"/>
      <c r="D1066" s="236" t="s">
        <v>193</v>
      </c>
      <c r="E1066" s="237" t="s">
        <v>19</v>
      </c>
      <c r="F1066" s="238" t="s">
        <v>205</v>
      </c>
      <c r="G1066" s="235"/>
      <c r="H1066" s="237" t="s">
        <v>19</v>
      </c>
      <c r="I1066" s="239"/>
      <c r="J1066" s="235"/>
      <c r="K1066" s="235"/>
      <c r="L1066" s="240"/>
      <c r="M1066" s="241"/>
      <c r="N1066" s="242"/>
      <c r="O1066" s="242"/>
      <c r="P1066" s="242"/>
      <c r="Q1066" s="242"/>
      <c r="R1066" s="242"/>
      <c r="S1066" s="242"/>
      <c r="T1066" s="24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4" t="s">
        <v>193</v>
      </c>
      <c r="AU1066" s="244" t="s">
        <v>80</v>
      </c>
      <c r="AV1066" s="13" t="s">
        <v>78</v>
      </c>
      <c r="AW1066" s="13" t="s">
        <v>195</v>
      </c>
      <c r="AX1066" s="13" t="s">
        <v>71</v>
      </c>
      <c r="AY1066" s="244" t="s">
        <v>182</v>
      </c>
    </row>
    <row r="1067" s="13" customFormat="1">
      <c r="A1067" s="13"/>
      <c r="B1067" s="234"/>
      <c r="C1067" s="235"/>
      <c r="D1067" s="236" t="s">
        <v>193</v>
      </c>
      <c r="E1067" s="237" t="s">
        <v>19</v>
      </c>
      <c r="F1067" s="238" t="s">
        <v>455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193</v>
      </c>
      <c r="AU1067" s="244" t="s">
        <v>80</v>
      </c>
      <c r="AV1067" s="13" t="s">
        <v>78</v>
      </c>
      <c r="AW1067" s="13" t="s">
        <v>195</v>
      </c>
      <c r="AX1067" s="13" t="s">
        <v>71</v>
      </c>
      <c r="AY1067" s="244" t="s">
        <v>182</v>
      </c>
    </row>
    <row r="1068" s="14" customFormat="1">
      <c r="A1068" s="14"/>
      <c r="B1068" s="245"/>
      <c r="C1068" s="246"/>
      <c r="D1068" s="236" t="s">
        <v>193</v>
      </c>
      <c r="E1068" s="247" t="s">
        <v>19</v>
      </c>
      <c r="F1068" s="248" t="s">
        <v>1429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193</v>
      </c>
      <c r="AU1068" s="255" t="s">
        <v>80</v>
      </c>
      <c r="AV1068" s="14" t="s">
        <v>80</v>
      </c>
      <c r="AW1068" s="14" t="s">
        <v>195</v>
      </c>
      <c r="AX1068" s="14" t="s">
        <v>71</v>
      </c>
      <c r="AY1068" s="255" t="s">
        <v>182</v>
      </c>
    </row>
    <row r="1069" s="14" customFormat="1">
      <c r="A1069" s="14"/>
      <c r="B1069" s="245"/>
      <c r="C1069" s="246"/>
      <c r="D1069" s="236" t="s">
        <v>193</v>
      </c>
      <c r="E1069" s="247" t="s">
        <v>19</v>
      </c>
      <c r="F1069" s="248" t="s">
        <v>1430</v>
      </c>
      <c r="G1069" s="246"/>
      <c r="H1069" s="249">
        <v>1</v>
      </c>
      <c r="I1069" s="250"/>
      <c r="J1069" s="246"/>
      <c r="K1069" s="246"/>
      <c r="L1069" s="251"/>
      <c r="M1069" s="252"/>
      <c r="N1069" s="253"/>
      <c r="O1069" s="253"/>
      <c r="P1069" s="253"/>
      <c r="Q1069" s="253"/>
      <c r="R1069" s="253"/>
      <c r="S1069" s="253"/>
      <c r="T1069" s="25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5" t="s">
        <v>193</v>
      </c>
      <c r="AU1069" s="255" t="s">
        <v>80</v>
      </c>
      <c r="AV1069" s="14" t="s">
        <v>80</v>
      </c>
      <c r="AW1069" s="14" t="s">
        <v>195</v>
      </c>
      <c r="AX1069" s="14" t="s">
        <v>71</v>
      </c>
      <c r="AY1069" s="255" t="s">
        <v>182</v>
      </c>
    </row>
    <row r="1070" s="14" customFormat="1">
      <c r="A1070" s="14"/>
      <c r="B1070" s="245"/>
      <c r="C1070" s="246"/>
      <c r="D1070" s="236" t="s">
        <v>193</v>
      </c>
      <c r="E1070" s="247" t="s">
        <v>19</v>
      </c>
      <c r="F1070" s="248" t="s">
        <v>1431</v>
      </c>
      <c r="G1070" s="246"/>
      <c r="H1070" s="249">
        <v>2</v>
      </c>
      <c r="I1070" s="250"/>
      <c r="J1070" s="246"/>
      <c r="K1070" s="246"/>
      <c r="L1070" s="251"/>
      <c r="M1070" s="252"/>
      <c r="N1070" s="253"/>
      <c r="O1070" s="253"/>
      <c r="P1070" s="253"/>
      <c r="Q1070" s="253"/>
      <c r="R1070" s="253"/>
      <c r="S1070" s="253"/>
      <c r="T1070" s="25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5" t="s">
        <v>193</v>
      </c>
      <c r="AU1070" s="255" t="s">
        <v>80</v>
      </c>
      <c r="AV1070" s="14" t="s">
        <v>80</v>
      </c>
      <c r="AW1070" s="14" t="s">
        <v>195</v>
      </c>
      <c r="AX1070" s="14" t="s">
        <v>71</v>
      </c>
      <c r="AY1070" s="255" t="s">
        <v>182</v>
      </c>
    </row>
    <row r="1071" s="15" customFormat="1">
      <c r="A1071" s="15"/>
      <c r="B1071" s="256"/>
      <c r="C1071" s="257"/>
      <c r="D1071" s="236" t="s">
        <v>193</v>
      </c>
      <c r="E1071" s="258" t="s">
        <v>19</v>
      </c>
      <c r="F1071" s="259" t="s">
        <v>215</v>
      </c>
      <c r="G1071" s="257"/>
      <c r="H1071" s="260">
        <v>5</v>
      </c>
      <c r="I1071" s="261"/>
      <c r="J1071" s="257"/>
      <c r="K1071" s="257"/>
      <c r="L1071" s="262"/>
      <c r="M1071" s="263"/>
      <c r="N1071" s="264"/>
      <c r="O1071" s="264"/>
      <c r="P1071" s="264"/>
      <c r="Q1071" s="264"/>
      <c r="R1071" s="264"/>
      <c r="S1071" s="264"/>
      <c r="T1071" s="26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T1071" s="266" t="s">
        <v>193</v>
      </c>
      <c r="AU1071" s="266" t="s">
        <v>80</v>
      </c>
      <c r="AV1071" s="15" t="s">
        <v>97</v>
      </c>
      <c r="AW1071" s="15" t="s">
        <v>195</v>
      </c>
      <c r="AX1071" s="15" t="s">
        <v>71</v>
      </c>
      <c r="AY1071" s="266" t="s">
        <v>182</v>
      </c>
    </row>
    <row r="1072" s="13" customFormat="1">
      <c r="A1072" s="13"/>
      <c r="B1072" s="234"/>
      <c r="C1072" s="235"/>
      <c r="D1072" s="236" t="s">
        <v>193</v>
      </c>
      <c r="E1072" s="237" t="s">
        <v>19</v>
      </c>
      <c r="F1072" s="238" t="s">
        <v>460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193</v>
      </c>
      <c r="AU1072" s="244" t="s">
        <v>80</v>
      </c>
      <c r="AV1072" s="13" t="s">
        <v>78</v>
      </c>
      <c r="AW1072" s="13" t="s">
        <v>195</v>
      </c>
      <c r="AX1072" s="13" t="s">
        <v>71</v>
      </c>
      <c r="AY1072" s="244" t="s">
        <v>182</v>
      </c>
    </row>
    <row r="1073" s="14" customFormat="1">
      <c r="A1073" s="14"/>
      <c r="B1073" s="245"/>
      <c r="C1073" s="246"/>
      <c r="D1073" s="236" t="s">
        <v>193</v>
      </c>
      <c r="E1073" s="247" t="s">
        <v>19</v>
      </c>
      <c r="F1073" s="248" t="s">
        <v>1432</v>
      </c>
      <c r="G1073" s="246"/>
      <c r="H1073" s="249">
        <v>9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193</v>
      </c>
      <c r="AU1073" s="255" t="s">
        <v>80</v>
      </c>
      <c r="AV1073" s="14" t="s">
        <v>80</v>
      </c>
      <c r="AW1073" s="14" t="s">
        <v>195</v>
      </c>
      <c r="AX1073" s="14" t="s">
        <v>71</v>
      </c>
      <c r="AY1073" s="255" t="s">
        <v>182</v>
      </c>
    </row>
    <row r="1074" s="14" customFormat="1">
      <c r="A1074" s="14"/>
      <c r="B1074" s="245"/>
      <c r="C1074" s="246"/>
      <c r="D1074" s="236" t="s">
        <v>193</v>
      </c>
      <c r="E1074" s="247" t="s">
        <v>19</v>
      </c>
      <c r="F1074" s="248" t="s">
        <v>1433</v>
      </c>
      <c r="G1074" s="246"/>
      <c r="H1074" s="249">
        <v>15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193</v>
      </c>
      <c r="AU1074" s="255" t="s">
        <v>80</v>
      </c>
      <c r="AV1074" s="14" t="s">
        <v>80</v>
      </c>
      <c r="AW1074" s="14" t="s">
        <v>195</v>
      </c>
      <c r="AX1074" s="14" t="s">
        <v>71</v>
      </c>
      <c r="AY1074" s="255" t="s">
        <v>182</v>
      </c>
    </row>
    <row r="1075" s="15" customFormat="1">
      <c r="A1075" s="15"/>
      <c r="B1075" s="256"/>
      <c r="C1075" s="257"/>
      <c r="D1075" s="236" t="s">
        <v>193</v>
      </c>
      <c r="E1075" s="258" t="s">
        <v>19</v>
      </c>
      <c r="F1075" s="259" t="s">
        <v>215</v>
      </c>
      <c r="G1075" s="257"/>
      <c r="H1075" s="260">
        <v>24</v>
      </c>
      <c r="I1075" s="261"/>
      <c r="J1075" s="257"/>
      <c r="K1075" s="257"/>
      <c r="L1075" s="262"/>
      <c r="M1075" s="263"/>
      <c r="N1075" s="264"/>
      <c r="O1075" s="264"/>
      <c r="P1075" s="264"/>
      <c r="Q1075" s="264"/>
      <c r="R1075" s="264"/>
      <c r="S1075" s="264"/>
      <c r="T1075" s="26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66" t="s">
        <v>193</v>
      </c>
      <c r="AU1075" s="266" t="s">
        <v>80</v>
      </c>
      <c r="AV1075" s="15" t="s">
        <v>97</v>
      </c>
      <c r="AW1075" s="15" t="s">
        <v>195</v>
      </c>
      <c r="AX1075" s="15" t="s">
        <v>71</v>
      </c>
      <c r="AY1075" s="266" t="s">
        <v>182</v>
      </c>
    </row>
    <row r="1076" s="13" customFormat="1">
      <c r="A1076" s="13"/>
      <c r="B1076" s="234"/>
      <c r="C1076" s="235"/>
      <c r="D1076" s="236" t="s">
        <v>193</v>
      </c>
      <c r="E1076" s="237" t="s">
        <v>19</v>
      </c>
      <c r="F1076" s="238" t="s">
        <v>462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193</v>
      </c>
      <c r="AU1076" s="244" t="s">
        <v>80</v>
      </c>
      <c r="AV1076" s="13" t="s">
        <v>78</v>
      </c>
      <c r="AW1076" s="13" t="s">
        <v>195</v>
      </c>
      <c r="AX1076" s="13" t="s">
        <v>71</v>
      </c>
      <c r="AY1076" s="244" t="s">
        <v>182</v>
      </c>
    </row>
    <row r="1077" s="13" customFormat="1">
      <c r="A1077" s="13"/>
      <c r="B1077" s="234"/>
      <c r="C1077" s="235"/>
      <c r="D1077" s="236" t="s">
        <v>193</v>
      </c>
      <c r="E1077" s="237" t="s">
        <v>19</v>
      </c>
      <c r="F1077" s="238" t="s">
        <v>1434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193</v>
      </c>
      <c r="AU1077" s="244" t="s">
        <v>80</v>
      </c>
      <c r="AV1077" s="13" t="s">
        <v>78</v>
      </c>
      <c r="AW1077" s="13" t="s">
        <v>195</v>
      </c>
      <c r="AX1077" s="13" t="s">
        <v>71</v>
      </c>
      <c r="AY1077" s="244" t="s">
        <v>182</v>
      </c>
    </row>
    <row r="1078" s="14" customFormat="1">
      <c r="A1078" s="14"/>
      <c r="B1078" s="245"/>
      <c r="C1078" s="246"/>
      <c r="D1078" s="236" t="s">
        <v>193</v>
      </c>
      <c r="E1078" s="247" t="s">
        <v>19</v>
      </c>
      <c r="F1078" s="248" t="s">
        <v>1435</v>
      </c>
      <c r="G1078" s="246"/>
      <c r="H1078" s="249">
        <v>1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193</v>
      </c>
      <c r="AU1078" s="255" t="s">
        <v>80</v>
      </c>
      <c r="AV1078" s="14" t="s">
        <v>80</v>
      </c>
      <c r="AW1078" s="14" t="s">
        <v>195</v>
      </c>
      <c r="AX1078" s="14" t="s">
        <v>71</v>
      </c>
      <c r="AY1078" s="255" t="s">
        <v>182</v>
      </c>
    </row>
    <row r="1079" s="14" customFormat="1">
      <c r="A1079" s="14"/>
      <c r="B1079" s="245"/>
      <c r="C1079" s="246"/>
      <c r="D1079" s="236" t="s">
        <v>193</v>
      </c>
      <c r="E1079" s="247" t="s">
        <v>19</v>
      </c>
      <c r="F1079" s="248" t="s">
        <v>1436</v>
      </c>
      <c r="G1079" s="246"/>
      <c r="H1079" s="249">
        <v>1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193</v>
      </c>
      <c r="AU1079" s="255" t="s">
        <v>80</v>
      </c>
      <c r="AV1079" s="14" t="s">
        <v>80</v>
      </c>
      <c r="AW1079" s="14" t="s">
        <v>195</v>
      </c>
      <c r="AX1079" s="14" t="s">
        <v>71</v>
      </c>
      <c r="AY1079" s="255" t="s">
        <v>182</v>
      </c>
    </row>
    <row r="1080" s="15" customFormat="1">
      <c r="A1080" s="15"/>
      <c r="B1080" s="256"/>
      <c r="C1080" s="257"/>
      <c r="D1080" s="236" t="s">
        <v>193</v>
      </c>
      <c r="E1080" s="258" t="s">
        <v>19</v>
      </c>
      <c r="F1080" s="259" t="s">
        <v>215</v>
      </c>
      <c r="G1080" s="257"/>
      <c r="H1080" s="260">
        <v>2</v>
      </c>
      <c r="I1080" s="261"/>
      <c r="J1080" s="257"/>
      <c r="K1080" s="257"/>
      <c r="L1080" s="262"/>
      <c r="M1080" s="263"/>
      <c r="N1080" s="264"/>
      <c r="O1080" s="264"/>
      <c r="P1080" s="264"/>
      <c r="Q1080" s="264"/>
      <c r="R1080" s="264"/>
      <c r="S1080" s="264"/>
      <c r="T1080" s="26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6" t="s">
        <v>193</v>
      </c>
      <c r="AU1080" s="266" t="s">
        <v>80</v>
      </c>
      <c r="AV1080" s="15" t="s">
        <v>97</v>
      </c>
      <c r="AW1080" s="15" t="s">
        <v>195</v>
      </c>
      <c r="AX1080" s="15" t="s">
        <v>71</v>
      </c>
      <c r="AY1080" s="266" t="s">
        <v>182</v>
      </c>
    </row>
    <row r="1081" s="13" customFormat="1">
      <c r="A1081" s="13"/>
      <c r="B1081" s="234"/>
      <c r="C1081" s="235"/>
      <c r="D1081" s="236" t="s">
        <v>193</v>
      </c>
      <c r="E1081" s="237" t="s">
        <v>19</v>
      </c>
      <c r="F1081" s="238" t="s">
        <v>216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193</v>
      </c>
      <c r="AU1081" s="244" t="s">
        <v>80</v>
      </c>
      <c r="AV1081" s="13" t="s">
        <v>78</v>
      </c>
      <c r="AW1081" s="13" t="s">
        <v>195</v>
      </c>
      <c r="AX1081" s="13" t="s">
        <v>71</v>
      </c>
      <c r="AY1081" s="244" t="s">
        <v>182</v>
      </c>
    </row>
    <row r="1082" s="14" customFormat="1">
      <c r="A1082" s="14"/>
      <c r="B1082" s="245"/>
      <c r="C1082" s="246"/>
      <c r="D1082" s="236" t="s">
        <v>193</v>
      </c>
      <c r="E1082" s="247" t="s">
        <v>19</v>
      </c>
      <c r="F1082" s="248" t="s">
        <v>1437</v>
      </c>
      <c r="G1082" s="246"/>
      <c r="H1082" s="249">
        <v>5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5" t="s">
        <v>193</v>
      </c>
      <c r="AU1082" s="255" t="s">
        <v>80</v>
      </c>
      <c r="AV1082" s="14" t="s">
        <v>80</v>
      </c>
      <c r="AW1082" s="14" t="s">
        <v>195</v>
      </c>
      <c r="AX1082" s="14" t="s">
        <v>71</v>
      </c>
      <c r="AY1082" s="255" t="s">
        <v>182</v>
      </c>
    </row>
    <row r="1083" s="14" customFormat="1">
      <c r="A1083" s="14"/>
      <c r="B1083" s="245"/>
      <c r="C1083" s="246"/>
      <c r="D1083" s="236" t="s">
        <v>193</v>
      </c>
      <c r="E1083" s="247" t="s">
        <v>19</v>
      </c>
      <c r="F1083" s="248" t="s">
        <v>1438</v>
      </c>
      <c r="G1083" s="246"/>
      <c r="H1083" s="249">
        <v>5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193</v>
      </c>
      <c r="AU1083" s="255" t="s">
        <v>80</v>
      </c>
      <c r="AV1083" s="14" t="s">
        <v>80</v>
      </c>
      <c r="AW1083" s="14" t="s">
        <v>195</v>
      </c>
      <c r="AX1083" s="14" t="s">
        <v>71</v>
      </c>
      <c r="AY1083" s="255" t="s">
        <v>182</v>
      </c>
    </row>
    <row r="1084" s="15" customFormat="1">
      <c r="A1084" s="15"/>
      <c r="B1084" s="256"/>
      <c r="C1084" s="257"/>
      <c r="D1084" s="236" t="s">
        <v>193</v>
      </c>
      <c r="E1084" s="258" t="s">
        <v>19</v>
      </c>
      <c r="F1084" s="259" t="s">
        <v>215</v>
      </c>
      <c r="G1084" s="257"/>
      <c r="H1084" s="260">
        <v>10</v>
      </c>
      <c r="I1084" s="261"/>
      <c r="J1084" s="257"/>
      <c r="K1084" s="257"/>
      <c r="L1084" s="262"/>
      <c r="M1084" s="263"/>
      <c r="N1084" s="264"/>
      <c r="O1084" s="264"/>
      <c r="P1084" s="264"/>
      <c r="Q1084" s="264"/>
      <c r="R1084" s="264"/>
      <c r="S1084" s="264"/>
      <c r="T1084" s="26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T1084" s="266" t="s">
        <v>193</v>
      </c>
      <c r="AU1084" s="266" t="s">
        <v>80</v>
      </c>
      <c r="AV1084" s="15" t="s">
        <v>97</v>
      </c>
      <c r="AW1084" s="15" t="s">
        <v>195</v>
      </c>
      <c r="AX1084" s="15" t="s">
        <v>71</v>
      </c>
      <c r="AY1084" s="266" t="s">
        <v>182</v>
      </c>
    </row>
    <row r="1085" s="16" customFormat="1">
      <c r="A1085" s="16"/>
      <c r="B1085" s="267"/>
      <c r="C1085" s="268"/>
      <c r="D1085" s="236" t="s">
        <v>193</v>
      </c>
      <c r="E1085" s="269" t="s">
        <v>19</v>
      </c>
      <c r="F1085" s="270" t="s">
        <v>220</v>
      </c>
      <c r="G1085" s="268"/>
      <c r="H1085" s="271">
        <v>41</v>
      </c>
      <c r="I1085" s="272"/>
      <c r="J1085" s="268"/>
      <c r="K1085" s="268"/>
      <c r="L1085" s="273"/>
      <c r="M1085" s="274"/>
      <c r="N1085" s="275"/>
      <c r="O1085" s="275"/>
      <c r="P1085" s="275"/>
      <c r="Q1085" s="275"/>
      <c r="R1085" s="275"/>
      <c r="S1085" s="275"/>
      <c r="T1085" s="27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T1085" s="277" t="s">
        <v>193</v>
      </c>
      <c r="AU1085" s="277" t="s">
        <v>80</v>
      </c>
      <c r="AV1085" s="16" t="s">
        <v>189</v>
      </c>
      <c r="AW1085" s="16" t="s">
        <v>195</v>
      </c>
      <c r="AX1085" s="16" t="s">
        <v>78</v>
      </c>
      <c r="AY1085" s="277" t="s">
        <v>182</v>
      </c>
    </row>
    <row r="1086" s="2" customFormat="1" ht="24.15" customHeight="1">
      <c r="A1086" s="41"/>
      <c r="B1086" s="42"/>
      <c r="C1086" s="216" t="s">
        <v>1439</v>
      </c>
      <c r="D1086" s="216" t="s">
        <v>184</v>
      </c>
      <c r="E1086" s="217" t="s">
        <v>1440</v>
      </c>
      <c r="F1086" s="218" t="s">
        <v>1441</v>
      </c>
      <c r="G1086" s="219" t="s">
        <v>283</v>
      </c>
      <c r="H1086" s="220">
        <v>63.156999999999996</v>
      </c>
      <c r="I1086" s="221"/>
      <c r="J1086" s="222">
        <f>ROUND(I1086*H1086,2)</f>
        <v>0</v>
      </c>
      <c r="K1086" s="218" t="s">
        <v>188</v>
      </c>
      <c r="L1086" s="47"/>
      <c r="M1086" s="223" t="s">
        <v>19</v>
      </c>
      <c r="N1086" s="224" t="s">
        <v>42</v>
      </c>
      <c r="O1086" s="87"/>
      <c r="P1086" s="225">
        <f>O1086*H1086</f>
        <v>0</v>
      </c>
      <c r="Q1086" s="225">
        <v>0.032730000000000002</v>
      </c>
      <c r="R1086" s="225">
        <f>Q1086*H1086</f>
        <v>2.0671286100000001</v>
      </c>
      <c r="S1086" s="225">
        <v>0</v>
      </c>
      <c r="T1086" s="226">
        <f>S1086*H1086</f>
        <v>0</v>
      </c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R1086" s="227" t="s">
        <v>189</v>
      </c>
      <c r="AT1086" s="227" t="s">
        <v>184</v>
      </c>
      <c r="AU1086" s="227" t="s">
        <v>80</v>
      </c>
      <c r="AY1086" s="20" t="s">
        <v>182</v>
      </c>
      <c r="BE1086" s="228">
        <f>IF(N1086="základní",J1086,0)</f>
        <v>0</v>
      </c>
      <c r="BF1086" s="228">
        <f>IF(N1086="snížená",J1086,0)</f>
        <v>0</v>
      </c>
      <c r="BG1086" s="228">
        <f>IF(N1086="zákl. přenesená",J1086,0)</f>
        <v>0</v>
      </c>
      <c r="BH1086" s="228">
        <f>IF(N1086="sníž. přenesená",J1086,0)</f>
        <v>0</v>
      </c>
      <c r="BI1086" s="228">
        <f>IF(N1086="nulová",J1086,0)</f>
        <v>0</v>
      </c>
      <c r="BJ1086" s="20" t="s">
        <v>78</v>
      </c>
      <c r="BK1086" s="228">
        <f>ROUND(I1086*H1086,2)</f>
        <v>0</v>
      </c>
      <c r="BL1086" s="20" t="s">
        <v>189</v>
      </c>
      <c r="BM1086" s="227" t="s">
        <v>1442</v>
      </c>
    </row>
    <row r="1087" s="2" customFormat="1">
      <c r="A1087" s="41"/>
      <c r="B1087" s="42"/>
      <c r="C1087" s="43"/>
      <c r="D1087" s="229" t="s">
        <v>191</v>
      </c>
      <c r="E1087" s="43"/>
      <c r="F1087" s="230" t="s">
        <v>1443</v>
      </c>
      <c r="G1087" s="43"/>
      <c r="H1087" s="43"/>
      <c r="I1087" s="231"/>
      <c r="J1087" s="43"/>
      <c r="K1087" s="43"/>
      <c r="L1087" s="47"/>
      <c r="M1087" s="232"/>
      <c r="N1087" s="233"/>
      <c r="O1087" s="87"/>
      <c r="P1087" s="87"/>
      <c r="Q1087" s="87"/>
      <c r="R1087" s="87"/>
      <c r="S1087" s="87"/>
      <c r="T1087" s="88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T1087" s="20" t="s">
        <v>191</v>
      </c>
      <c r="AU1087" s="20" t="s">
        <v>80</v>
      </c>
    </row>
    <row r="1088" s="13" customFormat="1">
      <c r="A1088" s="13"/>
      <c r="B1088" s="234"/>
      <c r="C1088" s="235"/>
      <c r="D1088" s="236" t="s">
        <v>193</v>
      </c>
      <c r="E1088" s="237" t="s">
        <v>19</v>
      </c>
      <c r="F1088" s="238" t="s">
        <v>205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193</v>
      </c>
      <c r="AU1088" s="244" t="s">
        <v>80</v>
      </c>
      <c r="AV1088" s="13" t="s">
        <v>78</v>
      </c>
      <c r="AW1088" s="13" t="s">
        <v>195</v>
      </c>
      <c r="AX1088" s="13" t="s">
        <v>71</v>
      </c>
      <c r="AY1088" s="244" t="s">
        <v>182</v>
      </c>
    </row>
    <row r="1089" s="14" customFormat="1">
      <c r="A1089" s="14"/>
      <c r="B1089" s="245"/>
      <c r="C1089" s="246"/>
      <c r="D1089" s="236" t="s">
        <v>193</v>
      </c>
      <c r="E1089" s="247" t="s">
        <v>19</v>
      </c>
      <c r="F1089" s="248" t="s">
        <v>1444</v>
      </c>
      <c r="G1089" s="246"/>
      <c r="H1089" s="249">
        <v>10.030000000000001</v>
      </c>
      <c r="I1089" s="250"/>
      <c r="J1089" s="246"/>
      <c r="K1089" s="246"/>
      <c r="L1089" s="251"/>
      <c r="M1089" s="252"/>
      <c r="N1089" s="253"/>
      <c r="O1089" s="253"/>
      <c r="P1089" s="253"/>
      <c r="Q1089" s="253"/>
      <c r="R1089" s="253"/>
      <c r="S1089" s="253"/>
      <c r="T1089" s="25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5" t="s">
        <v>193</v>
      </c>
      <c r="AU1089" s="255" t="s">
        <v>80</v>
      </c>
      <c r="AV1089" s="14" t="s">
        <v>80</v>
      </c>
      <c r="AW1089" s="14" t="s">
        <v>195</v>
      </c>
      <c r="AX1089" s="14" t="s">
        <v>71</v>
      </c>
      <c r="AY1089" s="255" t="s">
        <v>182</v>
      </c>
    </row>
    <row r="1090" s="15" customFormat="1">
      <c r="A1090" s="15"/>
      <c r="B1090" s="256"/>
      <c r="C1090" s="257"/>
      <c r="D1090" s="236" t="s">
        <v>193</v>
      </c>
      <c r="E1090" s="258" t="s">
        <v>19</v>
      </c>
      <c r="F1090" s="259" t="s">
        <v>215</v>
      </c>
      <c r="G1090" s="257"/>
      <c r="H1090" s="260">
        <v>10.030000000000001</v>
      </c>
      <c r="I1090" s="261"/>
      <c r="J1090" s="257"/>
      <c r="K1090" s="257"/>
      <c r="L1090" s="262"/>
      <c r="M1090" s="263"/>
      <c r="N1090" s="264"/>
      <c r="O1090" s="264"/>
      <c r="P1090" s="264"/>
      <c r="Q1090" s="264"/>
      <c r="R1090" s="264"/>
      <c r="S1090" s="264"/>
      <c r="T1090" s="26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66" t="s">
        <v>193</v>
      </c>
      <c r="AU1090" s="266" t="s">
        <v>80</v>
      </c>
      <c r="AV1090" s="15" t="s">
        <v>97</v>
      </c>
      <c r="AW1090" s="15" t="s">
        <v>195</v>
      </c>
      <c r="AX1090" s="15" t="s">
        <v>71</v>
      </c>
      <c r="AY1090" s="266" t="s">
        <v>182</v>
      </c>
    </row>
    <row r="1091" s="13" customFormat="1">
      <c r="A1091" s="13"/>
      <c r="B1091" s="234"/>
      <c r="C1091" s="235"/>
      <c r="D1091" s="236" t="s">
        <v>193</v>
      </c>
      <c r="E1091" s="237" t="s">
        <v>19</v>
      </c>
      <c r="F1091" s="238" t="s">
        <v>460</v>
      </c>
      <c r="G1091" s="235"/>
      <c r="H1091" s="237" t="s">
        <v>19</v>
      </c>
      <c r="I1091" s="239"/>
      <c r="J1091" s="235"/>
      <c r="K1091" s="235"/>
      <c r="L1091" s="240"/>
      <c r="M1091" s="241"/>
      <c r="N1091" s="242"/>
      <c r="O1091" s="242"/>
      <c r="P1091" s="242"/>
      <c r="Q1091" s="242"/>
      <c r="R1091" s="242"/>
      <c r="S1091" s="242"/>
      <c r="T1091" s="24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4" t="s">
        <v>193</v>
      </c>
      <c r="AU1091" s="244" t="s">
        <v>80</v>
      </c>
      <c r="AV1091" s="13" t="s">
        <v>78</v>
      </c>
      <c r="AW1091" s="13" t="s">
        <v>195</v>
      </c>
      <c r="AX1091" s="13" t="s">
        <v>71</v>
      </c>
      <c r="AY1091" s="244" t="s">
        <v>182</v>
      </c>
    </row>
    <row r="1092" s="14" customFormat="1">
      <c r="A1092" s="14"/>
      <c r="B1092" s="245"/>
      <c r="C1092" s="246"/>
      <c r="D1092" s="236" t="s">
        <v>193</v>
      </c>
      <c r="E1092" s="247" t="s">
        <v>19</v>
      </c>
      <c r="F1092" s="248" t="s">
        <v>1445</v>
      </c>
      <c r="G1092" s="246"/>
      <c r="H1092" s="249">
        <v>4.2000000000000002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5" t="s">
        <v>193</v>
      </c>
      <c r="AU1092" s="255" t="s">
        <v>80</v>
      </c>
      <c r="AV1092" s="14" t="s">
        <v>80</v>
      </c>
      <c r="AW1092" s="14" t="s">
        <v>195</v>
      </c>
      <c r="AX1092" s="14" t="s">
        <v>71</v>
      </c>
      <c r="AY1092" s="255" t="s">
        <v>182</v>
      </c>
    </row>
    <row r="1093" s="14" customFormat="1">
      <c r="A1093" s="14"/>
      <c r="B1093" s="245"/>
      <c r="C1093" s="246"/>
      <c r="D1093" s="236" t="s">
        <v>193</v>
      </c>
      <c r="E1093" s="247" t="s">
        <v>19</v>
      </c>
      <c r="F1093" s="248" t="s">
        <v>1446</v>
      </c>
      <c r="G1093" s="246"/>
      <c r="H1093" s="249">
        <v>11.445</v>
      </c>
      <c r="I1093" s="250"/>
      <c r="J1093" s="246"/>
      <c r="K1093" s="246"/>
      <c r="L1093" s="251"/>
      <c r="M1093" s="252"/>
      <c r="N1093" s="253"/>
      <c r="O1093" s="253"/>
      <c r="P1093" s="253"/>
      <c r="Q1093" s="253"/>
      <c r="R1093" s="253"/>
      <c r="S1093" s="253"/>
      <c r="T1093" s="25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5" t="s">
        <v>193</v>
      </c>
      <c r="AU1093" s="255" t="s">
        <v>80</v>
      </c>
      <c r="AV1093" s="14" t="s">
        <v>80</v>
      </c>
      <c r="AW1093" s="14" t="s">
        <v>195</v>
      </c>
      <c r="AX1093" s="14" t="s">
        <v>71</v>
      </c>
      <c r="AY1093" s="255" t="s">
        <v>182</v>
      </c>
    </row>
    <row r="1094" s="15" customFormat="1">
      <c r="A1094" s="15"/>
      <c r="B1094" s="256"/>
      <c r="C1094" s="257"/>
      <c r="D1094" s="236" t="s">
        <v>193</v>
      </c>
      <c r="E1094" s="258" t="s">
        <v>19</v>
      </c>
      <c r="F1094" s="259" t="s">
        <v>215</v>
      </c>
      <c r="G1094" s="257"/>
      <c r="H1094" s="260">
        <v>15.645</v>
      </c>
      <c r="I1094" s="261"/>
      <c r="J1094" s="257"/>
      <c r="K1094" s="257"/>
      <c r="L1094" s="262"/>
      <c r="M1094" s="263"/>
      <c r="N1094" s="264"/>
      <c r="O1094" s="264"/>
      <c r="P1094" s="264"/>
      <c r="Q1094" s="264"/>
      <c r="R1094" s="264"/>
      <c r="S1094" s="264"/>
      <c r="T1094" s="26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66" t="s">
        <v>193</v>
      </c>
      <c r="AU1094" s="266" t="s">
        <v>80</v>
      </c>
      <c r="AV1094" s="15" t="s">
        <v>97</v>
      </c>
      <c r="AW1094" s="15" t="s">
        <v>195</v>
      </c>
      <c r="AX1094" s="15" t="s">
        <v>71</v>
      </c>
      <c r="AY1094" s="266" t="s">
        <v>182</v>
      </c>
    </row>
    <row r="1095" s="13" customFormat="1">
      <c r="A1095" s="13"/>
      <c r="B1095" s="234"/>
      <c r="C1095" s="235"/>
      <c r="D1095" s="236" t="s">
        <v>193</v>
      </c>
      <c r="E1095" s="237" t="s">
        <v>19</v>
      </c>
      <c r="F1095" s="238" t="s">
        <v>462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193</v>
      </c>
      <c r="AU1095" s="244" t="s">
        <v>80</v>
      </c>
      <c r="AV1095" s="13" t="s">
        <v>78</v>
      </c>
      <c r="AW1095" s="13" t="s">
        <v>195</v>
      </c>
      <c r="AX1095" s="13" t="s">
        <v>71</v>
      </c>
      <c r="AY1095" s="244" t="s">
        <v>182</v>
      </c>
    </row>
    <row r="1096" s="14" customFormat="1">
      <c r="A1096" s="14"/>
      <c r="B1096" s="245"/>
      <c r="C1096" s="246"/>
      <c r="D1096" s="236" t="s">
        <v>193</v>
      </c>
      <c r="E1096" s="247" t="s">
        <v>19</v>
      </c>
      <c r="F1096" s="248" t="s">
        <v>705</v>
      </c>
      <c r="G1096" s="246"/>
      <c r="H1096" s="249">
        <v>5.1660000000000004</v>
      </c>
      <c r="I1096" s="250"/>
      <c r="J1096" s="246"/>
      <c r="K1096" s="246"/>
      <c r="L1096" s="251"/>
      <c r="M1096" s="252"/>
      <c r="N1096" s="253"/>
      <c r="O1096" s="253"/>
      <c r="P1096" s="253"/>
      <c r="Q1096" s="253"/>
      <c r="R1096" s="253"/>
      <c r="S1096" s="253"/>
      <c r="T1096" s="25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5" t="s">
        <v>193</v>
      </c>
      <c r="AU1096" s="255" t="s">
        <v>80</v>
      </c>
      <c r="AV1096" s="14" t="s">
        <v>80</v>
      </c>
      <c r="AW1096" s="14" t="s">
        <v>195</v>
      </c>
      <c r="AX1096" s="14" t="s">
        <v>71</v>
      </c>
      <c r="AY1096" s="255" t="s">
        <v>182</v>
      </c>
    </row>
    <row r="1097" s="14" customFormat="1">
      <c r="A1097" s="14"/>
      <c r="B1097" s="245"/>
      <c r="C1097" s="246"/>
      <c r="D1097" s="236" t="s">
        <v>193</v>
      </c>
      <c r="E1097" s="247" t="s">
        <v>19</v>
      </c>
      <c r="F1097" s="248" t="s">
        <v>1447</v>
      </c>
      <c r="G1097" s="246"/>
      <c r="H1097" s="249">
        <v>5.8650000000000002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193</v>
      </c>
      <c r="AU1097" s="255" t="s">
        <v>80</v>
      </c>
      <c r="AV1097" s="14" t="s">
        <v>80</v>
      </c>
      <c r="AW1097" s="14" t="s">
        <v>195</v>
      </c>
      <c r="AX1097" s="14" t="s">
        <v>71</v>
      </c>
      <c r="AY1097" s="255" t="s">
        <v>182</v>
      </c>
    </row>
    <row r="1098" s="14" customFormat="1">
      <c r="A1098" s="14"/>
      <c r="B1098" s="245"/>
      <c r="C1098" s="246"/>
      <c r="D1098" s="236" t="s">
        <v>193</v>
      </c>
      <c r="E1098" s="247" t="s">
        <v>19</v>
      </c>
      <c r="F1098" s="248" t="s">
        <v>1448</v>
      </c>
      <c r="G1098" s="246"/>
      <c r="H1098" s="249">
        <v>10.588000000000001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193</v>
      </c>
      <c r="AU1098" s="255" t="s">
        <v>80</v>
      </c>
      <c r="AV1098" s="14" t="s">
        <v>80</v>
      </c>
      <c r="AW1098" s="14" t="s">
        <v>195</v>
      </c>
      <c r="AX1098" s="14" t="s">
        <v>71</v>
      </c>
      <c r="AY1098" s="255" t="s">
        <v>182</v>
      </c>
    </row>
    <row r="1099" s="14" customFormat="1">
      <c r="A1099" s="14"/>
      <c r="B1099" s="245"/>
      <c r="C1099" s="246"/>
      <c r="D1099" s="236" t="s">
        <v>193</v>
      </c>
      <c r="E1099" s="247" t="s">
        <v>19</v>
      </c>
      <c r="F1099" s="248" t="s">
        <v>1449</v>
      </c>
      <c r="G1099" s="246"/>
      <c r="H1099" s="249">
        <v>0.72000000000000008</v>
      </c>
      <c r="I1099" s="250"/>
      <c r="J1099" s="246"/>
      <c r="K1099" s="246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5" t="s">
        <v>193</v>
      </c>
      <c r="AU1099" s="255" t="s">
        <v>80</v>
      </c>
      <c r="AV1099" s="14" t="s">
        <v>80</v>
      </c>
      <c r="AW1099" s="14" t="s">
        <v>195</v>
      </c>
      <c r="AX1099" s="14" t="s">
        <v>71</v>
      </c>
      <c r="AY1099" s="255" t="s">
        <v>182</v>
      </c>
    </row>
    <row r="1100" s="15" customFormat="1">
      <c r="A1100" s="15"/>
      <c r="B1100" s="256"/>
      <c r="C1100" s="257"/>
      <c r="D1100" s="236" t="s">
        <v>193</v>
      </c>
      <c r="E1100" s="258" t="s">
        <v>19</v>
      </c>
      <c r="F1100" s="259" t="s">
        <v>215</v>
      </c>
      <c r="G1100" s="257"/>
      <c r="H1100" s="260">
        <v>22.338999999999999</v>
      </c>
      <c r="I1100" s="261"/>
      <c r="J1100" s="257"/>
      <c r="K1100" s="257"/>
      <c r="L1100" s="262"/>
      <c r="M1100" s="263"/>
      <c r="N1100" s="264"/>
      <c r="O1100" s="264"/>
      <c r="P1100" s="264"/>
      <c r="Q1100" s="264"/>
      <c r="R1100" s="264"/>
      <c r="S1100" s="264"/>
      <c r="T1100" s="26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T1100" s="266" t="s">
        <v>193</v>
      </c>
      <c r="AU1100" s="266" t="s">
        <v>80</v>
      </c>
      <c r="AV1100" s="15" t="s">
        <v>97</v>
      </c>
      <c r="AW1100" s="15" t="s">
        <v>195</v>
      </c>
      <c r="AX1100" s="15" t="s">
        <v>71</v>
      </c>
      <c r="AY1100" s="266" t="s">
        <v>182</v>
      </c>
    </row>
    <row r="1101" s="13" customFormat="1">
      <c r="A1101" s="13"/>
      <c r="B1101" s="234"/>
      <c r="C1101" s="235"/>
      <c r="D1101" s="236" t="s">
        <v>193</v>
      </c>
      <c r="E1101" s="237" t="s">
        <v>19</v>
      </c>
      <c r="F1101" s="238" t="s">
        <v>706</v>
      </c>
      <c r="G1101" s="235"/>
      <c r="H1101" s="237" t="s">
        <v>19</v>
      </c>
      <c r="I1101" s="239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193</v>
      </c>
      <c r="AU1101" s="244" t="s">
        <v>80</v>
      </c>
      <c r="AV1101" s="13" t="s">
        <v>78</v>
      </c>
      <c r="AW1101" s="13" t="s">
        <v>195</v>
      </c>
      <c r="AX1101" s="13" t="s">
        <v>71</v>
      </c>
      <c r="AY1101" s="244" t="s">
        <v>182</v>
      </c>
    </row>
    <row r="1102" s="14" customFormat="1">
      <c r="A1102" s="14"/>
      <c r="B1102" s="245"/>
      <c r="C1102" s="246"/>
      <c r="D1102" s="236" t="s">
        <v>193</v>
      </c>
      <c r="E1102" s="247" t="s">
        <v>19</v>
      </c>
      <c r="F1102" s="248" t="s">
        <v>1450</v>
      </c>
      <c r="G1102" s="246"/>
      <c r="H1102" s="249">
        <v>8.4824999999999999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5" t="s">
        <v>193</v>
      </c>
      <c r="AU1102" s="255" t="s">
        <v>80</v>
      </c>
      <c r="AV1102" s="14" t="s">
        <v>80</v>
      </c>
      <c r="AW1102" s="14" t="s">
        <v>195</v>
      </c>
      <c r="AX1102" s="14" t="s">
        <v>71</v>
      </c>
      <c r="AY1102" s="255" t="s">
        <v>182</v>
      </c>
    </row>
    <row r="1103" s="15" customFormat="1">
      <c r="A1103" s="15"/>
      <c r="B1103" s="256"/>
      <c r="C1103" s="257"/>
      <c r="D1103" s="236" t="s">
        <v>193</v>
      </c>
      <c r="E1103" s="258" t="s">
        <v>19</v>
      </c>
      <c r="F1103" s="259" t="s">
        <v>215</v>
      </c>
      <c r="G1103" s="257"/>
      <c r="H1103" s="260">
        <v>8.4824999999999999</v>
      </c>
      <c r="I1103" s="261"/>
      <c r="J1103" s="257"/>
      <c r="K1103" s="257"/>
      <c r="L1103" s="262"/>
      <c r="M1103" s="263"/>
      <c r="N1103" s="264"/>
      <c r="O1103" s="264"/>
      <c r="P1103" s="264"/>
      <c r="Q1103" s="264"/>
      <c r="R1103" s="264"/>
      <c r="S1103" s="264"/>
      <c r="T1103" s="26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T1103" s="266" t="s">
        <v>193</v>
      </c>
      <c r="AU1103" s="266" t="s">
        <v>80</v>
      </c>
      <c r="AV1103" s="15" t="s">
        <v>97</v>
      </c>
      <c r="AW1103" s="15" t="s">
        <v>195</v>
      </c>
      <c r="AX1103" s="15" t="s">
        <v>71</v>
      </c>
      <c r="AY1103" s="266" t="s">
        <v>182</v>
      </c>
    </row>
    <row r="1104" s="13" customFormat="1">
      <c r="A1104" s="13"/>
      <c r="B1104" s="234"/>
      <c r="C1104" s="235"/>
      <c r="D1104" s="236" t="s">
        <v>193</v>
      </c>
      <c r="E1104" s="237" t="s">
        <v>19</v>
      </c>
      <c r="F1104" s="238" t="s">
        <v>216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193</v>
      </c>
      <c r="AU1104" s="244" t="s">
        <v>80</v>
      </c>
      <c r="AV1104" s="13" t="s">
        <v>78</v>
      </c>
      <c r="AW1104" s="13" t="s">
        <v>195</v>
      </c>
      <c r="AX1104" s="13" t="s">
        <v>71</v>
      </c>
      <c r="AY1104" s="244" t="s">
        <v>182</v>
      </c>
    </row>
    <row r="1105" s="14" customFormat="1">
      <c r="A1105" s="14"/>
      <c r="B1105" s="245"/>
      <c r="C1105" s="246"/>
      <c r="D1105" s="236" t="s">
        <v>193</v>
      </c>
      <c r="E1105" s="247" t="s">
        <v>19</v>
      </c>
      <c r="F1105" s="248" t="s">
        <v>1451</v>
      </c>
      <c r="G1105" s="246"/>
      <c r="H1105" s="249">
        <v>1.1000000000000001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193</v>
      </c>
      <c r="AU1105" s="255" t="s">
        <v>80</v>
      </c>
      <c r="AV1105" s="14" t="s">
        <v>80</v>
      </c>
      <c r="AW1105" s="14" t="s">
        <v>195</v>
      </c>
      <c r="AX1105" s="14" t="s">
        <v>71</v>
      </c>
      <c r="AY1105" s="255" t="s">
        <v>182</v>
      </c>
    </row>
    <row r="1106" s="14" customFormat="1">
      <c r="A1106" s="14"/>
      <c r="B1106" s="245"/>
      <c r="C1106" s="246"/>
      <c r="D1106" s="236" t="s">
        <v>193</v>
      </c>
      <c r="E1106" s="247" t="s">
        <v>19</v>
      </c>
      <c r="F1106" s="248" t="s">
        <v>1452</v>
      </c>
      <c r="G1106" s="246"/>
      <c r="H1106" s="249">
        <v>5.0899999999999999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5" t="s">
        <v>193</v>
      </c>
      <c r="AU1106" s="255" t="s">
        <v>80</v>
      </c>
      <c r="AV1106" s="14" t="s">
        <v>80</v>
      </c>
      <c r="AW1106" s="14" t="s">
        <v>195</v>
      </c>
      <c r="AX1106" s="14" t="s">
        <v>71</v>
      </c>
      <c r="AY1106" s="255" t="s">
        <v>182</v>
      </c>
    </row>
    <row r="1107" s="15" customFormat="1">
      <c r="A1107" s="15"/>
      <c r="B1107" s="256"/>
      <c r="C1107" s="257"/>
      <c r="D1107" s="236" t="s">
        <v>193</v>
      </c>
      <c r="E1107" s="258" t="s">
        <v>19</v>
      </c>
      <c r="F1107" s="259" t="s">
        <v>215</v>
      </c>
      <c r="G1107" s="257"/>
      <c r="H1107" s="260">
        <v>6.1899999999999995</v>
      </c>
      <c r="I1107" s="261"/>
      <c r="J1107" s="257"/>
      <c r="K1107" s="257"/>
      <c r="L1107" s="262"/>
      <c r="M1107" s="263"/>
      <c r="N1107" s="264"/>
      <c r="O1107" s="264"/>
      <c r="P1107" s="264"/>
      <c r="Q1107" s="264"/>
      <c r="R1107" s="264"/>
      <c r="S1107" s="264"/>
      <c r="T1107" s="26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66" t="s">
        <v>193</v>
      </c>
      <c r="AU1107" s="266" t="s">
        <v>80</v>
      </c>
      <c r="AV1107" s="15" t="s">
        <v>97</v>
      </c>
      <c r="AW1107" s="15" t="s">
        <v>195</v>
      </c>
      <c r="AX1107" s="15" t="s">
        <v>71</v>
      </c>
      <c r="AY1107" s="266" t="s">
        <v>182</v>
      </c>
    </row>
    <row r="1108" s="13" customFormat="1">
      <c r="A1108" s="13"/>
      <c r="B1108" s="234"/>
      <c r="C1108" s="235"/>
      <c r="D1108" s="236" t="s">
        <v>193</v>
      </c>
      <c r="E1108" s="237" t="s">
        <v>19</v>
      </c>
      <c r="F1108" s="238" t="s">
        <v>218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193</v>
      </c>
      <c r="AU1108" s="244" t="s">
        <v>80</v>
      </c>
      <c r="AV1108" s="13" t="s">
        <v>78</v>
      </c>
      <c r="AW1108" s="13" t="s">
        <v>195</v>
      </c>
      <c r="AX1108" s="13" t="s">
        <v>71</v>
      </c>
      <c r="AY1108" s="244" t="s">
        <v>182</v>
      </c>
    </row>
    <row r="1109" s="14" customFormat="1">
      <c r="A1109" s="14"/>
      <c r="B1109" s="245"/>
      <c r="C1109" s="246"/>
      <c r="D1109" s="236" t="s">
        <v>193</v>
      </c>
      <c r="E1109" s="247" t="s">
        <v>19</v>
      </c>
      <c r="F1109" s="248" t="s">
        <v>1453</v>
      </c>
      <c r="G1109" s="246"/>
      <c r="H1109" s="249">
        <v>0.47000000000000003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193</v>
      </c>
      <c r="AU1109" s="255" t="s">
        <v>80</v>
      </c>
      <c r="AV1109" s="14" t="s">
        <v>80</v>
      </c>
      <c r="AW1109" s="14" t="s">
        <v>195</v>
      </c>
      <c r="AX1109" s="14" t="s">
        <v>71</v>
      </c>
      <c r="AY1109" s="255" t="s">
        <v>182</v>
      </c>
    </row>
    <row r="1110" s="15" customFormat="1">
      <c r="A1110" s="15"/>
      <c r="B1110" s="256"/>
      <c r="C1110" s="257"/>
      <c r="D1110" s="236" t="s">
        <v>193</v>
      </c>
      <c r="E1110" s="258" t="s">
        <v>19</v>
      </c>
      <c r="F1110" s="259" t="s">
        <v>215</v>
      </c>
      <c r="G1110" s="257"/>
      <c r="H1110" s="260">
        <v>0.47000000000000003</v>
      </c>
      <c r="I1110" s="261"/>
      <c r="J1110" s="257"/>
      <c r="K1110" s="257"/>
      <c r="L1110" s="262"/>
      <c r="M1110" s="263"/>
      <c r="N1110" s="264"/>
      <c r="O1110" s="264"/>
      <c r="P1110" s="264"/>
      <c r="Q1110" s="264"/>
      <c r="R1110" s="264"/>
      <c r="S1110" s="264"/>
      <c r="T1110" s="26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T1110" s="266" t="s">
        <v>193</v>
      </c>
      <c r="AU1110" s="266" t="s">
        <v>80</v>
      </c>
      <c r="AV1110" s="15" t="s">
        <v>97</v>
      </c>
      <c r="AW1110" s="15" t="s">
        <v>195</v>
      </c>
      <c r="AX1110" s="15" t="s">
        <v>71</v>
      </c>
      <c r="AY1110" s="266" t="s">
        <v>182</v>
      </c>
    </row>
    <row r="1111" s="16" customFormat="1">
      <c r="A1111" s="16"/>
      <c r="B1111" s="267"/>
      <c r="C1111" s="268"/>
      <c r="D1111" s="236" t="s">
        <v>193</v>
      </c>
      <c r="E1111" s="269" t="s">
        <v>19</v>
      </c>
      <c r="F1111" s="270" t="s">
        <v>220</v>
      </c>
      <c r="G1111" s="268"/>
      <c r="H1111" s="271">
        <v>63.156500000000008</v>
      </c>
      <c r="I1111" s="272"/>
      <c r="J1111" s="268"/>
      <c r="K1111" s="268"/>
      <c r="L1111" s="273"/>
      <c r="M1111" s="274"/>
      <c r="N1111" s="275"/>
      <c r="O1111" s="275"/>
      <c r="P1111" s="275"/>
      <c r="Q1111" s="275"/>
      <c r="R1111" s="275"/>
      <c r="S1111" s="275"/>
      <c r="T1111" s="27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T1111" s="277" t="s">
        <v>193</v>
      </c>
      <c r="AU1111" s="277" t="s">
        <v>80</v>
      </c>
      <c r="AV1111" s="16" t="s">
        <v>189</v>
      </c>
      <c r="AW1111" s="16" t="s">
        <v>195</v>
      </c>
      <c r="AX1111" s="16" t="s">
        <v>78</v>
      </c>
      <c r="AY1111" s="277" t="s">
        <v>182</v>
      </c>
    </row>
    <row r="1112" s="2" customFormat="1" ht="33" customHeight="1">
      <c r="A1112" s="41"/>
      <c r="B1112" s="42"/>
      <c r="C1112" s="216" t="s">
        <v>1454</v>
      </c>
      <c r="D1112" s="216" t="s">
        <v>184</v>
      </c>
      <c r="E1112" s="217" t="s">
        <v>1455</v>
      </c>
      <c r="F1112" s="218" t="s">
        <v>1456</v>
      </c>
      <c r="G1112" s="219" t="s">
        <v>283</v>
      </c>
      <c r="H1112" s="220">
        <v>3.6000000000000001</v>
      </c>
      <c r="I1112" s="221"/>
      <c r="J1112" s="222">
        <f>ROUND(I1112*H1112,2)</f>
        <v>0</v>
      </c>
      <c r="K1112" s="218" t="s">
        <v>188</v>
      </c>
      <c r="L1112" s="47"/>
      <c r="M1112" s="223" t="s">
        <v>19</v>
      </c>
      <c r="N1112" s="224" t="s">
        <v>42</v>
      </c>
      <c r="O1112" s="87"/>
      <c r="P1112" s="225">
        <f>O1112*H1112</f>
        <v>0</v>
      </c>
      <c r="Q1112" s="225">
        <v>0.0051999999999999998</v>
      </c>
      <c r="R1112" s="225">
        <f>Q1112*H1112</f>
        <v>0.018720000000000001</v>
      </c>
      <c r="S1112" s="225">
        <v>0</v>
      </c>
      <c r="T1112" s="226">
        <f>S1112*H1112</f>
        <v>0</v>
      </c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R1112" s="227" t="s">
        <v>189</v>
      </c>
      <c r="AT1112" s="227" t="s">
        <v>184</v>
      </c>
      <c r="AU1112" s="227" t="s">
        <v>80</v>
      </c>
      <c r="AY1112" s="20" t="s">
        <v>182</v>
      </c>
      <c r="BE1112" s="228">
        <f>IF(N1112="základní",J1112,0)</f>
        <v>0</v>
      </c>
      <c r="BF1112" s="228">
        <f>IF(N1112="snížená",J1112,0)</f>
        <v>0</v>
      </c>
      <c r="BG1112" s="228">
        <f>IF(N1112="zákl. přenesená",J1112,0)</f>
        <v>0</v>
      </c>
      <c r="BH1112" s="228">
        <f>IF(N1112="sníž. přenesená",J1112,0)</f>
        <v>0</v>
      </c>
      <c r="BI1112" s="228">
        <f>IF(N1112="nulová",J1112,0)</f>
        <v>0</v>
      </c>
      <c r="BJ1112" s="20" t="s">
        <v>78</v>
      </c>
      <c r="BK1112" s="228">
        <f>ROUND(I1112*H1112,2)</f>
        <v>0</v>
      </c>
      <c r="BL1112" s="20" t="s">
        <v>189</v>
      </c>
      <c r="BM1112" s="227" t="s">
        <v>1457</v>
      </c>
    </row>
    <row r="1113" s="2" customFormat="1">
      <c r="A1113" s="41"/>
      <c r="B1113" s="42"/>
      <c r="C1113" s="43"/>
      <c r="D1113" s="229" t="s">
        <v>191</v>
      </c>
      <c r="E1113" s="43"/>
      <c r="F1113" s="230" t="s">
        <v>1458</v>
      </c>
      <c r="G1113" s="43"/>
      <c r="H1113" s="43"/>
      <c r="I1113" s="231"/>
      <c r="J1113" s="43"/>
      <c r="K1113" s="43"/>
      <c r="L1113" s="47"/>
      <c r="M1113" s="232"/>
      <c r="N1113" s="233"/>
      <c r="O1113" s="87"/>
      <c r="P1113" s="87"/>
      <c r="Q1113" s="87"/>
      <c r="R1113" s="87"/>
      <c r="S1113" s="87"/>
      <c r="T1113" s="88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T1113" s="20" t="s">
        <v>191</v>
      </c>
      <c r="AU1113" s="20" t="s">
        <v>80</v>
      </c>
    </row>
    <row r="1114" s="14" customFormat="1">
      <c r="A1114" s="14"/>
      <c r="B1114" s="245"/>
      <c r="C1114" s="246"/>
      <c r="D1114" s="236" t="s">
        <v>193</v>
      </c>
      <c r="E1114" s="247" t="s">
        <v>19</v>
      </c>
      <c r="F1114" s="248" t="s">
        <v>1459</v>
      </c>
      <c r="G1114" s="246"/>
      <c r="H1114" s="249">
        <v>3.6000000000000001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193</v>
      </c>
      <c r="AU1114" s="255" t="s">
        <v>80</v>
      </c>
      <c r="AV1114" s="14" t="s">
        <v>80</v>
      </c>
      <c r="AW1114" s="14" t="s">
        <v>195</v>
      </c>
      <c r="AX1114" s="14" t="s">
        <v>71</v>
      </c>
      <c r="AY1114" s="255" t="s">
        <v>182</v>
      </c>
    </row>
    <row r="1115" s="2" customFormat="1" ht="37.8" customHeight="1">
      <c r="A1115" s="41"/>
      <c r="B1115" s="42"/>
      <c r="C1115" s="216" t="s">
        <v>1460</v>
      </c>
      <c r="D1115" s="216" t="s">
        <v>184</v>
      </c>
      <c r="E1115" s="217" t="s">
        <v>1461</v>
      </c>
      <c r="F1115" s="218" t="s">
        <v>1462</v>
      </c>
      <c r="G1115" s="219" t="s">
        <v>283</v>
      </c>
      <c r="H1115" s="220">
        <v>293.839</v>
      </c>
      <c r="I1115" s="221"/>
      <c r="J1115" s="222">
        <f>ROUND(I1115*H1115,2)</f>
        <v>0</v>
      </c>
      <c r="K1115" s="218" t="s">
        <v>188</v>
      </c>
      <c r="L1115" s="47"/>
      <c r="M1115" s="223" t="s">
        <v>19</v>
      </c>
      <c r="N1115" s="224" t="s">
        <v>42</v>
      </c>
      <c r="O1115" s="87"/>
      <c r="P1115" s="225">
        <f>O1115*H1115</f>
        <v>0</v>
      </c>
      <c r="Q1115" s="225">
        <v>0.015599999999999999</v>
      </c>
      <c r="R1115" s="225">
        <f>Q1115*H1115</f>
        <v>4.5838884000000002</v>
      </c>
      <c r="S1115" s="225">
        <v>0</v>
      </c>
      <c r="T1115" s="226">
        <f>S1115*H1115</f>
        <v>0</v>
      </c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R1115" s="227" t="s">
        <v>189</v>
      </c>
      <c r="AT1115" s="227" t="s">
        <v>184</v>
      </c>
      <c r="AU1115" s="227" t="s">
        <v>80</v>
      </c>
      <c r="AY1115" s="20" t="s">
        <v>182</v>
      </c>
      <c r="BE1115" s="228">
        <f>IF(N1115="základní",J1115,0)</f>
        <v>0</v>
      </c>
      <c r="BF1115" s="228">
        <f>IF(N1115="snížená",J1115,0)</f>
        <v>0</v>
      </c>
      <c r="BG1115" s="228">
        <f>IF(N1115="zákl. přenesená",J1115,0)</f>
        <v>0</v>
      </c>
      <c r="BH1115" s="228">
        <f>IF(N1115="sníž. přenesená",J1115,0)</f>
        <v>0</v>
      </c>
      <c r="BI1115" s="228">
        <f>IF(N1115="nulová",J1115,0)</f>
        <v>0</v>
      </c>
      <c r="BJ1115" s="20" t="s">
        <v>78</v>
      </c>
      <c r="BK1115" s="228">
        <f>ROUND(I1115*H1115,2)</f>
        <v>0</v>
      </c>
      <c r="BL1115" s="20" t="s">
        <v>189</v>
      </c>
      <c r="BM1115" s="227" t="s">
        <v>1463</v>
      </c>
    </row>
    <row r="1116" s="2" customFormat="1">
      <c r="A1116" s="41"/>
      <c r="B1116" s="42"/>
      <c r="C1116" s="43"/>
      <c r="D1116" s="229" t="s">
        <v>191</v>
      </c>
      <c r="E1116" s="43"/>
      <c r="F1116" s="230" t="s">
        <v>1464</v>
      </c>
      <c r="G1116" s="43"/>
      <c r="H1116" s="43"/>
      <c r="I1116" s="231"/>
      <c r="J1116" s="43"/>
      <c r="K1116" s="43"/>
      <c r="L1116" s="47"/>
      <c r="M1116" s="232"/>
      <c r="N1116" s="233"/>
      <c r="O1116" s="87"/>
      <c r="P1116" s="87"/>
      <c r="Q1116" s="87"/>
      <c r="R1116" s="87"/>
      <c r="S1116" s="87"/>
      <c r="T1116" s="88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T1116" s="20" t="s">
        <v>191</v>
      </c>
      <c r="AU1116" s="20" t="s">
        <v>80</v>
      </c>
    </row>
    <row r="1117" s="13" customFormat="1">
      <c r="A1117" s="13"/>
      <c r="B1117" s="234"/>
      <c r="C1117" s="235"/>
      <c r="D1117" s="236" t="s">
        <v>193</v>
      </c>
      <c r="E1117" s="237" t="s">
        <v>19</v>
      </c>
      <c r="F1117" s="238" t="s">
        <v>205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193</v>
      </c>
      <c r="AU1117" s="244" t="s">
        <v>80</v>
      </c>
      <c r="AV1117" s="13" t="s">
        <v>78</v>
      </c>
      <c r="AW1117" s="13" t="s">
        <v>195</v>
      </c>
      <c r="AX1117" s="13" t="s">
        <v>71</v>
      </c>
      <c r="AY1117" s="244" t="s">
        <v>182</v>
      </c>
    </row>
    <row r="1118" s="13" customFormat="1">
      <c r="A1118" s="13"/>
      <c r="B1118" s="234"/>
      <c r="C1118" s="235"/>
      <c r="D1118" s="236" t="s">
        <v>193</v>
      </c>
      <c r="E1118" s="237" t="s">
        <v>19</v>
      </c>
      <c r="F1118" s="238" t="s">
        <v>455</v>
      </c>
      <c r="G1118" s="235"/>
      <c r="H1118" s="237" t="s">
        <v>19</v>
      </c>
      <c r="I1118" s="239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193</v>
      </c>
      <c r="AU1118" s="244" t="s">
        <v>80</v>
      </c>
      <c r="AV1118" s="13" t="s">
        <v>78</v>
      </c>
      <c r="AW1118" s="13" t="s">
        <v>195</v>
      </c>
      <c r="AX1118" s="13" t="s">
        <v>71</v>
      </c>
      <c r="AY1118" s="244" t="s">
        <v>182</v>
      </c>
    </row>
    <row r="1119" s="14" customFormat="1">
      <c r="A1119" s="14"/>
      <c r="B1119" s="245"/>
      <c r="C1119" s="246"/>
      <c r="D1119" s="236" t="s">
        <v>193</v>
      </c>
      <c r="E1119" s="247" t="s">
        <v>19</v>
      </c>
      <c r="F1119" s="248" t="s">
        <v>1465</v>
      </c>
      <c r="G1119" s="246"/>
      <c r="H1119" s="249">
        <v>10.5565</v>
      </c>
      <c r="I1119" s="250"/>
      <c r="J1119" s="246"/>
      <c r="K1119" s="246"/>
      <c r="L1119" s="251"/>
      <c r="M1119" s="252"/>
      <c r="N1119" s="253"/>
      <c r="O1119" s="253"/>
      <c r="P1119" s="253"/>
      <c r="Q1119" s="253"/>
      <c r="R1119" s="253"/>
      <c r="S1119" s="253"/>
      <c r="T1119" s="25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5" t="s">
        <v>193</v>
      </c>
      <c r="AU1119" s="255" t="s">
        <v>80</v>
      </c>
      <c r="AV1119" s="14" t="s">
        <v>80</v>
      </c>
      <c r="AW1119" s="14" t="s">
        <v>195</v>
      </c>
      <c r="AX1119" s="14" t="s">
        <v>71</v>
      </c>
      <c r="AY1119" s="255" t="s">
        <v>182</v>
      </c>
    </row>
    <row r="1120" s="14" customFormat="1">
      <c r="A1120" s="14"/>
      <c r="B1120" s="245"/>
      <c r="C1120" s="246"/>
      <c r="D1120" s="236" t="s">
        <v>193</v>
      </c>
      <c r="E1120" s="247" t="s">
        <v>19</v>
      </c>
      <c r="F1120" s="248" t="s">
        <v>1466</v>
      </c>
      <c r="G1120" s="246"/>
      <c r="H1120" s="249">
        <v>97.210999999999999</v>
      </c>
      <c r="I1120" s="250"/>
      <c r="J1120" s="246"/>
      <c r="K1120" s="246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5" t="s">
        <v>193</v>
      </c>
      <c r="AU1120" s="255" t="s">
        <v>80</v>
      </c>
      <c r="AV1120" s="14" t="s">
        <v>80</v>
      </c>
      <c r="AW1120" s="14" t="s">
        <v>195</v>
      </c>
      <c r="AX1120" s="14" t="s">
        <v>71</v>
      </c>
      <c r="AY1120" s="255" t="s">
        <v>182</v>
      </c>
    </row>
    <row r="1121" s="15" customFormat="1">
      <c r="A1121" s="15"/>
      <c r="B1121" s="256"/>
      <c r="C1121" s="257"/>
      <c r="D1121" s="236" t="s">
        <v>193</v>
      </c>
      <c r="E1121" s="258" t="s">
        <v>19</v>
      </c>
      <c r="F1121" s="259" t="s">
        <v>215</v>
      </c>
      <c r="G1121" s="257"/>
      <c r="H1121" s="260">
        <v>107.7675</v>
      </c>
      <c r="I1121" s="261"/>
      <c r="J1121" s="257"/>
      <c r="K1121" s="257"/>
      <c r="L1121" s="262"/>
      <c r="M1121" s="263"/>
      <c r="N1121" s="264"/>
      <c r="O1121" s="264"/>
      <c r="P1121" s="264"/>
      <c r="Q1121" s="264"/>
      <c r="R1121" s="264"/>
      <c r="S1121" s="264"/>
      <c r="T1121" s="26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66" t="s">
        <v>193</v>
      </c>
      <c r="AU1121" s="266" t="s">
        <v>80</v>
      </c>
      <c r="AV1121" s="15" t="s">
        <v>97</v>
      </c>
      <c r="AW1121" s="15" t="s">
        <v>195</v>
      </c>
      <c r="AX1121" s="15" t="s">
        <v>71</v>
      </c>
      <c r="AY1121" s="266" t="s">
        <v>182</v>
      </c>
    </row>
    <row r="1122" s="13" customFormat="1">
      <c r="A1122" s="13"/>
      <c r="B1122" s="234"/>
      <c r="C1122" s="235"/>
      <c r="D1122" s="236" t="s">
        <v>193</v>
      </c>
      <c r="E1122" s="237" t="s">
        <v>19</v>
      </c>
      <c r="F1122" s="238" t="s">
        <v>460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193</v>
      </c>
      <c r="AU1122" s="244" t="s">
        <v>80</v>
      </c>
      <c r="AV1122" s="13" t="s">
        <v>78</v>
      </c>
      <c r="AW1122" s="13" t="s">
        <v>195</v>
      </c>
      <c r="AX1122" s="13" t="s">
        <v>71</v>
      </c>
      <c r="AY1122" s="244" t="s">
        <v>182</v>
      </c>
    </row>
    <row r="1123" s="14" customFormat="1">
      <c r="A1123" s="14"/>
      <c r="B1123" s="245"/>
      <c r="C1123" s="246"/>
      <c r="D1123" s="236" t="s">
        <v>193</v>
      </c>
      <c r="E1123" s="247" t="s">
        <v>19</v>
      </c>
      <c r="F1123" s="248" t="s">
        <v>1467</v>
      </c>
      <c r="G1123" s="246"/>
      <c r="H1123" s="249">
        <v>50.230999999999995</v>
      </c>
      <c r="I1123" s="250"/>
      <c r="J1123" s="246"/>
      <c r="K1123" s="246"/>
      <c r="L1123" s="251"/>
      <c r="M1123" s="252"/>
      <c r="N1123" s="253"/>
      <c r="O1123" s="253"/>
      <c r="P1123" s="253"/>
      <c r="Q1123" s="253"/>
      <c r="R1123" s="253"/>
      <c r="S1123" s="253"/>
      <c r="T1123" s="25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5" t="s">
        <v>193</v>
      </c>
      <c r="AU1123" s="255" t="s">
        <v>80</v>
      </c>
      <c r="AV1123" s="14" t="s">
        <v>80</v>
      </c>
      <c r="AW1123" s="14" t="s">
        <v>195</v>
      </c>
      <c r="AX1123" s="14" t="s">
        <v>71</v>
      </c>
      <c r="AY1123" s="255" t="s">
        <v>182</v>
      </c>
    </row>
    <row r="1124" s="14" customFormat="1">
      <c r="A1124" s="14"/>
      <c r="B1124" s="245"/>
      <c r="C1124" s="246"/>
      <c r="D1124" s="236" t="s">
        <v>193</v>
      </c>
      <c r="E1124" s="247" t="s">
        <v>19</v>
      </c>
      <c r="F1124" s="248" t="s">
        <v>1468</v>
      </c>
      <c r="G1124" s="246"/>
      <c r="H1124" s="249">
        <v>7.3600000000000003</v>
      </c>
      <c r="I1124" s="250"/>
      <c r="J1124" s="246"/>
      <c r="K1124" s="246"/>
      <c r="L1124" s="251"/>
      <c r="M1124" s="252"/>
      <c r="N1124" s="253"/>
      <c r="O1124" s="253"/>
      <c r="P1124" s="253"/>
      <c r="Q1124" s="253"/>
      <c r="R1124" s="253"/>
      <c r="S1124" s="253"/>
      <c r="T1124" s="25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5" t="s">
        <v>193</v>
      </c>
      <c r="AU1124" s="255" t="s">
        <v>80</v>
      </c>
      <c r="AV1124" s="14" t="s">
        <v>80</v>
      </c>
      <c r="AW1124" s="14" t="s">
        <v>195</v>
      </c>
      <c r="AX1124" s="14" t="s">
        <v>71</v>
      </c>
      <c r="AY1124" s="255" t="s">
        <v>182</v>
      </c>
    </row>
    <row r="1125" s="15" customFormat="1">
      <c r="A1125" s="15"/>
      <c r="B1125" s="256"/>
      <c r="C1125" s="257"/>
      <c r="D1125" s="236" t="s">
        <v>193</v>
      </c>
      <c r="E1125" s="258" t="s">
        <v>19</v>
      </c>
      <c r="F1125" s="259" t="s">
        <v>215</v>
      </c>
      <c r="G1125" s="257"/>
      <c r="H1125" s="260">
        <v>57.590999999999994</v>
      </c>
      <c r="I1125" s="261"/>
      <c r="J1125" s="257"/>
      <c r="K1125" s="257"/>
      <c r="L1125" s="262"/>
      <c r="M1125" s="263"/>
      <c r="N1125" s="264"/>
      <c r="O1125" s="264"/>
      <c r="P1125" s="264"/>
      <c r="Q1125" s="264"/>
      <c r="R1125" s="264"/>
      <c r="S1125" s="264"/>
      <c r="T1125" s="26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T1125" s="266" t="s">
        <v>193</v>
      </c>
      <c r="AU1125" s="266" t="s">
        <v>80</v>
      </c>
      <c r="AV1125" s="15" t="s">
        <v>97</v>
      </c>
      <c r="AW1125" s="15" t="s">
        <v>195</v>
      </c>
      <c r="AX1125" s="15" t="s">
        <v>71</v>
      </c>
      <c r="AY1125" s="266" t="s">
        <v>182</v>
      </c>
    </row>
    <row r="1126" s="13" customFormat="1">
      <c r="A1126" s="13"/>
      <c r="B1126" s="234"/>
      <c r="C1126" s="235"/>
      <c r="D1126" s="236" t="s">
        <v>193</v>
      </c>
      <c r="E1126" s="237" t="s">
        <v>19</v>
      </c>
      <c r="F1126" s="238" t="s">
        <v>462</v>
      </c>
      <c r="G1126" s="235"/>
      <c r="H1126" s="237" t="s">
        <v>19</v>
      </c>
      <c r="I1126" s="239"/>
      <c r="J1126" s="235"/>
      <c r="K1126" s="235"/>
      <c r="L1126" s="240"/>
      <c r="M1126" s="241"/>
      <c r="N1126" s="242"/>
      <c r="O1126" s="242"/>
      <c r="P1126" s="242"/>
      <c r="Q1126" s="242"/>
      <c r="R1126" s="242"/>
      <c r="S1126" s="242"/>
      <c r="T1126" s="24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4" t="s">
        <v>193</v>
      </c>
      <c r="AU1126" s="244" t="s">
        <v>80</v>
      </c>
      <c r="AV1126" s="13" t="s">
        <v>78</v>
      </c>
      <c r="AW1126" s="13" t="s">
        <v>195</v>
      </c>
      <c r="AX1126" s="13" t="s">
        <v>71</v>
      </c>
      <c r="AY1126" s="244" t="s">
        <v>182</v>
      </c>
    </row>
    <row r="1127" s="14" customFormat="1">
      <c r="A1127" s="14"/>
      <c r="B1127" s="245"/>
      <c r="C1127" s="246"/>
      <c r="D1127" s="236" t="s">
        <v>193</v>
      </c>
      <c r="E1127" s="247" t="s">
        <v>19</v>
      </c>
      <c r="F1127" s="248" t="s">
        <v>1469</v>
      </c>
      <c r="G1127" s="246"/>
      <c r="H1127" s="249">
        <v>34.645000000000003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193</v>
      </c>
      <c r="AU1127" s="255" t="s">
        <v>80</v>
      </c>
      <c r="AV1127" s="14" t="s">
        <v>80</v>
      </c>
      <c r="AW1127" s="14" t="s">
        <v>195</v>
      </c>
      <c r="AX1127" s="14" t="s">
        <v>71</v>
      </c>
      <c r="AY1127" s="255" t="s">
        <v>182</v>
      </c>
    </row>
    <row r="1128" s="15" customFormat="1">
      <c r="A1128" s="15"/>
      <c r="B1128" s="256"/>
      <c r="C1128" s="257"/>
      <c r="D1128" s="236" t="s">
        <v>193</v>
      </c>
      <c r="E1128" s="258" t="s">
        <v>19</v>
      </c>
      <c r="F1128" s="259" t="s">
        <v>215</v>
      </c>
      <c r="G1128" s="257"/>
      <c r="H1128" s="260">
        <v>34.645000000000003</v>
      </c>
      <c r="I1128" s="261"/>
      <c r="J1128" s="257"/>
      <c r="K1128" s="257"/>
      <c r="L1128" s="262"/>
      <c r="M1128" s="263"/>
      <c r="N1128" s="264"/>
      <c r="O1128" s="264"/>
      <c r="P1128" s="264"/>
      <c r="Q1128" s="264"/>
      <c r="R1128" s="264"/>
      <c r="S1128" s="264"/>
      <c r="T1128" s="26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66" t="s">
        <v>193</v>
      </c>
      <c r="AU1128" s="266" t="s">
        <v>80</v>
      </c>
      <c r="AV1128" s="15" t="s">
        <v>97</v>
      </c>
      <c r="AW1128" s="15" t="s">
        <v>195</v>
      </c>
      <c r="AX1128" s="15" t="s">
        <v>71</v>
      </c>
      <c r="AY1128" s="266" t="s">
        <v>182</v>
      </c>
    </row>
    <row r="1129" s="14" customFormat="1">
      <c r="A1129" s="14"/>
      <c r="B1129" s="245"/>
      <c r="C1129" s="246"/>
      <c r="D1129" s="236" t="s">
        <v>193</v>
      </c>
      <c r="E1129" s="247" t="s">
        <v>19</v>
      </c>
      <c r="F1129" s="248" t="s">
        <v>1470</v>
      </c>
      <c r="G1129" s="246"/>
      <c r="H1129" s="249">
        <v>54.405999999999999</v>
      </c>
      <c r="I1129" s="250"/>
      <c r="J1129" s="246"/>
      <c r="K1129" s="246"/>
      <c r="L1129" s="251"/>
      <c r="M1129" s="252"/>
      <c r="N1129" s="253"/>
      <c r="O1129" s="253"/>
      <c r="P1129" s="253"/>
      <c r="Q1129" s="253"/>
      <c r="R1129" s="253"/>
      <c r="S1129" s="253"/>
      <c r="T1129" s="25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5" t="s">
        <v>193</v>
      </c>
      <c r="AU1129" s="255" t="s">
        <v>80</v>
      </c>
      <c r="AV1129" s="14" t="s">
        <v>80</v>
      </c>
      <c r="AW1129" s="14" t="s">
        <v>195</v>
      </c>
      <c r="AX1129" s="14" t="s">
        <v>71</v>
      </c>
      <c r="AY1129" s="255" t="s">
        <v>182</v>
      </c>
    </row>
    <row r="1130" s="14" customFormat="1">
      <c r="A1130" s="14"/>
      <c r="B1130" s="245"/>
      <c r="C1130" s="246"/>
      <c r="D1130" s="236" t="s">
        <v>193</v>
      </c>
      <c r="E1130" s="247" t="s">
        <v>19</v>
      </c>
      <c r="F1130" s="248" t="s">
        <v>1471</v>
      </c>
      <c r="G1130" s="246"/>
      <c r="H1130" s="249">
        <v>39.429000000000002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193</v>
      </c>
      <c r="AU1130" s="255" t="s">
        <v>80</v>
      </c>
      <c r="AV1130" s="14" t="s">
        <v>80</v>
      </c>
      <c r="AW1130" s="14" t="s">
        <v>195</v>
      </c>
      <c r="AX1130" s="14" t="s">
        <v>71</v>
      </c>
      <c r="AY1130" s="255" t="s">
        <v>182</v>
      </c>
    </row>
    <row r="1131" s="16" customFormat="1">
      <c r="A1131" s="16"/>
      <c r="B1131" s="267"/>
      <c r="C1131" s="268"/>
      <c r="D1131" s="236" t="s">
        <v>193</v>
      </c>
      <c r="E1131" s="269" t="s">
        <v>19</v>
      </c>
      <c r="F1131" s="270" t="s">
        <v>220</v>
      </c>
      <c r="G1131" s="268"/>
      <c r="H1131" s="271">
        <v>293.83850000000001</v>
      </c>
      <c r="I1131" s="272"/>
      <c r="J1131" s="268"/>
      <c r="K1131" s="268"/>
      <c r="L1131" s="273"/>
      <c r="M1131" s="274"/>
      <c r="N1131" s="275"/>
      <c r="O1131" s="275"/>
      <c r="P1131" s="275"/>
      <c r="Q1131" s="275"/>
      <c r="R1131" s="275"/>
      <c r="S1131" s="275"/>
      <c r="T1131" s="27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T1131" s="277" t="s">
        <v>193</v>
      </c>
      <c r="AU1131" s="277" t="s">
        <v>80</v>
      </c>
      <c r="AV1131" s="16" t="s">
        <v>189</v>
      </c>
      <c r="AW1131" s="16" t="s">
        <v>195</v>
      </c>
      <c r="AX1131" s="16" t="s">
        <v>78</v>
      </c>
      <c r="AY1131" s="277" t="s">
        <v>182</v>
      </c>
    </row>
    <row r="1132" s="2" customFormat="1" ht="37.8" customHeight="1">
      <c r="A1132" s="41"/>
      <c r="B1132" s="42"/>
      <c r="C1132" s="216" t="s">
        <v>1472</v>
      </c>
      <c r="D1132" s="216" t="s">
        <v>184</v>
      </c>
      <c r="E1132" s="217" t="s">
        <v>1473</v>
      </c>
      <c r="F1132" s="218" t="s">
        <v>1474</v>
      </c>
      <c r="G1132" s="219" t="s">
        <v>283</v>
      </c>
      <c r="H1132" s="220">
        <v>159.54400000000001</v>
      </c>
      <c r="I1132" s="221"/>
      <c r="J1132" s="222">
        <f>ROUND(I1132*H1132,2)</f>
        <v>0</v>
      </c>
      <c r="K1132" s="218" t="s">
        <v>188</v>
      </c>
      <c r="L1132" s="47"/>
      <c r="M1132" s="223" t="s">
        <v>19</v>
      </c>
      <c r="N1132" s="224" t="s">
        <v>42</v>
      </c>
      <c r="O1132" s="87"/>
      <c r="P1132" s="225">
        <f>O1132*H1132</f>
        <v>0</v>
      </c>
      <c r="Q1132" s="225">
        <v>0.026200000000000001</v>
      </c>
      <c r="R1132" s="225">
        <f>Q1132*H1132</f>
        <v>4.1800528000000003</v>
      </c>
      <c r="S1132" s="225">
        <v>0</v>
      </c>
      <c r="T1132" s="226">
        <f>S1132*H1132</f>
        <v>0</v>
      </c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R1132" s="227" t="s">
        <v>189</v>
      </c>
      <c r="AT1132" s="227" t="s">
        <v>184</v>
      </c>
      <c r="AU1132" s="227" t="s">
        <v>80</v>
      </c>
      <c r="AY1132" s="20" t="s">
        <v>182</v>
      </c>
      <c r="BE1132" s="228">
        <f>IF(N1132="základní",J1132,0)</f>
        <v>0</v>
      </c>
      <c r="BF1132" s="228">
        <f>IF(N1132="snížená",J1132,0)</f>
        <v>0</v>
      </c>
      <c r="BG1132" s="228">
        <f>IF(N1132="zákl. přenesená",J1132,0)</f>
        <v>0</v>
      </c>
      <c r="BH1132" s="228">
        <f>IF(N1132="sníž. přenesená",J1132,0)</f>
        <v>0</v>
      </c>
      <c r="BI1132" s="228">
        <f>IF(N1132="nulová",J1132,0)</f>
        <v>0</v>
      </c>
      <c r="BJ1132" s="20" t="s">
        <v>78</v>
      </c>
      <c r="BK1132" s="228">
        <f>ROUND(I1132*H1132,2)</f>
        <v>0</v>
      </c>
      <c r="BL1132" s="20" t="s">
        <v>189</v>
      </c>
      <c r="BM1132" s="227" t="s">
        <v>1475</v>
      </c>
    </row>
    <row r="1133" s="2" customFormat="1">
      <c r="A1133" s="41"/>
      <c r="B1133" s="42"/>
      <c r="C1133" s="43"/>
      <c r="D1133" s="229" t="s">
        <v>191</v>
      </c>
      <c r="E1133" s="43"/>
      <c r="F1133" s="230" t="s">
        <v>1476</v>
      </c>
      <c r="G1133" s="43"/>
      <c r="H1133" s="43"/>
      <c r="I1133" s="231"/>
      <c r="J1133" s="43"/>
      <c r="K1133" s="43"/>
      <c r="L1133" s="47"/>
      <c r="M1133" s="232"/>
      <c r="N1133" s="233"/>
      <c r="O1133" s="87"/>
      <c r="P1133" s="87"/>
      <c r="Q1133" s="87"/>
      <c r="R1133" s="87"/>
      <c r="S1133" s="87"/>
      <c r="T1133" s="88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T1133" s="20" t="s">
        <v>191</v>
      </c>
      <c r="AU1133" s="20" t="s">
        <v>80</v>
      </c>
    </row>
    <row r="1134" s="13" customFormat="1">
      <c r="A1134" s="13"/>
      <c r="B1134" s="234"/>
      <c r="C1134" s="235"/>
      <c r="D1134" s="236" t="s">
        <v>193</v>
      </c>
      <c r="E1134" s="237" t="s">
        <v>19</v>
      </c>
      <c r="F1134" s="238" t="s">
        <v>1477</v>
      </c>
      <c r="G1134" s="235"/>
      <c r="H1134" s="237" t="s">
        <v>19</v>
      </c>
      <c r="I1134" s="239"/>
      <c r="J1134" s="235"/>
      <c r="K1134" s="235"/>
      <c r="L1134" s="240"/>
      <c r="M1134" s="241"/>
      <c r="N1134" s="242"/>
      <c r="O1134" s="242"/>
      <c r="P1134" s="242"/>
      <c r="Q1134" s="242"/>
      <c r="R1134" s="242"/>
      <c r="S1134" s="242"/>
      <c r="T1134" s="24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4" t="s">
        <v>193</v>
      </c>
      <c r="AU1134" s="244" t="s">
        <v>80</v>
      </c>
      <c r="AV1134" s="13" t="s">
        <v>78</v>
      </c>
      <c r="AW1134" s="13" t="s">
        <v>195</v>
      </c>
      <c r="AX1134" s="13" t="s">
        <v>71</v>
      </c>
      <c r="AY1134" s="244" t="s">
        <v>182</v>
      </c>
    </row>
    <row r="1135" s="14" customFormat="1">
      <c r="A1135" s="14"/>
      <c r="B1135" s="245"/>
      <c r="C1135" s="246"/>
      <c r="D1135" s="236" t="s">
        <v>193</v>
      </c>
      <c r="E1135" s="247" t="s">
        <v>19</v>
      </c>
      <c r="F1135" s="248" t="s">
        <v>1478</v>
      </c>
      <c r="G1135" s="246"/>
      <c r="H1135" s="249">
        <v>22.6905</v>
      </c>
      <c r="I1135" s="250"/>
      <c r="J1135" s="246"/>
      <c r="K1135" s="246"/>
      <c r="L1135" s="251"/>
      <c r="M1135" s="252"/>
      <c r="N1135" s="253"/>
      <c r="O1135" s="253"/>
      <c r="P1135" s="253"/>
      <c r="Q1135" s="253"/>
      <c r="R1135" s="253"/>
      <c r="S1135" s="253"/>
      <c r="T1135" s="25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5" t="s">
        <v>193</v>
      </c>
      <c r="AU1135" s="255" t="s">
        <v>80</v>
      </c>
      <c r="AV1135" s="14" t="s">
        <v>80</v>
      </c>
      <c r="AW1135" s="14" t="s">
        <v>195</v>
      </c>
      <c r="AX1135" s="14" t="s">
        <v>71</v>
      </c>
      <c r="AY1135" s="255" t="s">
        <v>182</v>
      </c>
    </row>
    <row r="1136" s="14" customFormat="1">
      <c r="A1136" s="14"/>
      <c r="B1136" s="245"/>
      <c r="C1136" s="246"/>
      <c r="D1136" s="236" t="s">
        <v>193</v>
      </c>
      <c r="E1136" s="247" t="s">
        <v>19</v>
      </c>
      <c r="F1136" s="248" t="s">
        <v>1479</v>
      </c>
      <c r="G1136" s="246"/>
      <c r="H1136" s="249">
        <v>20.853000000000002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193</v>
      </c>
      <c r="AU1136" s="255" t="s">
        <v>80</v>
      </c>
      <c r="AV1136" s="14" t="s">
        <v>80</v>
      </c>
      <c r="AW1136" s="14" t="s">
        <v>195</v>
      </c>
      <c r="AX1136" s="14" t="s">
        <v>71</v>
      </c>
      <c r="AY1136" s="255" t="s">
        <v>182</v>
      </c>
    </row>
    <row r="1137" s="15" customFormat="1">
      <c r="A1137" s="15"/>
      <c r="B1137" s="256"/>
      <c r="C1137" s="257"/>
      <c r="D1137" s="236" t="s">
        <v>193</v>
      </c>
      <c r="E1137" s="258" t="s">
        <v>19</v>
      </c>
      <c r="F1137" s="259" t="s">
        <v>215</v>
      </c>
      <c r="G1137" s="257"/>
      <c r="H1137" s="260">
        <v>43.543500000000002</v>
      </c>
      <c r="I1137" s="261"/>
      <c r="J1137" s="257"/>
      <c r="K1137" s="257"/>
      <c r="L1137" s="262"/>
      <c r="M1137" s="263"/>
      <c r="N1137" s="264"/>
      <c r="O1137" s="264"/>
      <c r="P1137" s="264"/>
      <c r="Q1137" s="264"/>
      <c r="R1137" s="264"/>
      <c r="S1137" s="264"/>
      <c r="T1137" s="26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T1137" s="266" t="s">
        <v>193</v>
      </c>
      <c r="AU1137" s="266" t="s">
        <v>80</v>
      </c>
      <c r="AV1137" s="15" t="s">
        <v>97</v>
      </c>
      <c r="AW1137" s="15" t="s">
        <v>195</v>
      </c>
      <c r="AX1137" s="15" t="s">
        <v>71</v>
      </c>
      <c r="AY1137" s="266" t="s">
        <v>182</v>
      </c>
    </row>
    <row r="1138" s="13" customFormat="1">
      <c r="A1138" s="13"/>
      <c r="B1138" s="234"/>
      <c r="C1138" s="235"/>
      <c r="D1138" s="236" t="s">
        <v>193</v>
      </c>
      <c r="E1138" s="237" t="s">
        <v>19</v>
      </c>
      <c r="F1138" s="238" t="s">
        <v>1480</v>
      </c>
      <c r="G1138" s="235"/>
      <c r="H1138" s="237" t="s">
        <v>19</v>
      </c>
      <c r="I1138" s="239"/>
      <c r="J1138" s="235"/>
      <c r="K1138" s="235"/>
      <c r="L1138" s="240"/>
      <c r="M1138" s="241"/>
      <c r="N1138" s="242"/>
      <c r="O1138" s="242"/>
      <c r="P1138" s="242"/>
      <c r="Q1138" s="242"/>
      <c r="R1138" s="242"/>
      <c r="S1138" s="242"/>
      <c r="T1138" s="24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4" t="s">
        <v>193</v>
      </c>
      <c r="AU1138" s="244" t="s">
        <v>80</v>
      </c>
      <c r="AV1138" s="13" t="s">
        <v>78</v>
      </c>
      <c r="AW1138" s="13" t="s">
        <v>195</v>
      </c>
      <c r="AX1138" s="13" t="s">
        <v>71</v>
      </c>
      <c r="AY1138" s="244" t="s">
        <v>182</v>
      </c>
    </row>
    <row r="1139" s="14" customFormat="1">
      <c r="A1139" s="14"/>
      <c r="B1139" s="245"/>
      <c r="C1139" s="246"/>
      <c r="D1139" s="236" t="s">
        <v>193</v>
      </c>
      <c r="E1139" s="247" t="s">
        <v>19</v>
      </c>
      <c r="F1139" s="248" t="s">
        <v>1481</v>
      </c>
      <c r="G1139" s="246"/>
      <c r="H1139" s="249">
        <v>60.399999999999999</v>
      </c>
      <c r="I1139" s="250"/>
      <c r="J1139" s="246"/>
      <c r="K1139" s="246"/>
      <c r="L1139" s="251"/>
      <c r="M1139" s="252"/>
      <c r="N1139" s="253"/>
      <c r="O1139" s="253"/>
      <c r="P1139" s="253"/>
      <c r="Q1139" s="253"/>
      <c r="R1139" s="253"/>
      <c r="S1139" s="253"/>
      <c r="T1139" s="25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5" t="s">
        <v>193</v>
      </c>
      <c r="AU1139" s="255" t="s">
        <v>80</v>
      </c>
      <c r="AV1139" s="14" t="s">
        <v>80</v>
      </c>
      <c r="AW1139" s="14" t="s">
        <v>195</v>
      </c>
      <c r="AX1139" s="14" t="s">
        <v>71</v>
      </c>
      <c r="AY1139" s="255" t="s">
        <v>182</v>
      </c>
    </row>
    <row r="1140" s="14" customFormat="1">
      <c r="A1140" s="14"/>
      <c r="B1140" s="245"/>
      <c r="C1140" s="246"/>
      <c r="D1140" s="236" t="s">
        <v>193</v>
      </c>
      <c r="E1140" s="247" t="s">
        <v>19</v>
      </c>
      <c r="F1140" s="248" t="s">
        <v>1482</v>
      </c>
      <c r="G1140" s="246"/>
      <c r="H1140" s="249">
        <v>25.600000000000001</v>
      </c>
      <c r="I1140" s="250"/>
      <c r="J1140" s="246"/>
      <c r="K1140" s="246"/>
      <c r="L1140" s="251"/>
      <c r="M1140" s="252"/>
      <c r="N1140" s="253"/>
      <c r="O1140" s="253"/>
      <c r="P1140" s="253"/>
      <c r="Q1140" s="253"/>
      <c r="R1140" s="253"/>
      <c r="S1140" s="253"/>
      <c r="T1140" s="25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5" t="s">
        <v>193</v>
      </c>
      <c r="AU1140" s="255" t="s">
        <v>80</v>
      </c>
      <c r="AV1140" s="14" t="s">
        <v>80</v>
      </c>
      <c r="AW1140" s="14" t="s">
        <v>195</v>
      </c>
      <c r="AX1140" s="14" t="s">
        <v>71</v>
      </c>
      <c r="AY1140" s="255" t="s">
        <v>182</v>
      </c>
    </row>
    <row r="1141" s="14" customFormat="1">
      <c r="A1141" s="14"/>
      <c r="B1141" s="245"/>
      <c r="C1141" s="246"/>
      <c r="D1141" s="236" t="s">
        <v>193</v>
      </c>
      <c r="E1141" s="247" t="s">
        <v>19</v>
      </c>
      <c r="F1141" s="248" t="s">
        <v>1483</v>
      </c>
      <c r="G1141" s="246"/>
      <c r="H1141" s="249">
        <v>19.199999999999999</v>
      </c>
      <c r="I1141" s="250"/>
      <c r="J1141" s="246"/>
      <c r="K1141" s="246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5" t="s">
        <v>193</v>
      </c>
      <c r="AU1141" s="255" t="s">
        <v>80</v>
      </c>
      <c r="AV1141" s="14" t="s">
        <v>80</v>
      </c>
      <c r="AW1141" s="14" t="s">
        <v>195</v>
      </c>
      <c r="AX1141" s="14" t="s">
        <v>71</v>
      </c>
      <c r="AY1141" s="255" t="s">
        <v>182</v>
      </c>
    </row>
    <row r="1142" s="14" customFormat="1">
      <c r="A1142" s="14"/>
      <c r="B1142" s="245"/>
      <c r="C1142" s="246"/>
      <c r="D1142" s="236" t="s">
        <v>193</v>
      </c>
      <c r="E1142" s="247" t="s">
        <v>19</v>
      </c>
      <c r="F1142" s="248" t="s">
        <v>1484</v>
      </c>
      <c r="G1142" s="246"/>
      <c r="H1142" s="249">
        <v>10.800000000000001</v>
      </c>
      <c r="I1142" s="250"/>
      <c r="J1142" s="246"/>
      <c r="K1142" s="246"/>
      <c r="L1142" s="251"/>
      <c r="M1142" s="252"/>
      <c r="N1142" s="253"/>
      <c r="O1142" s="253"/>
      <c r="P1142" s="253"/>
      <c r="Q1142" s="253"/>
      <c r="R1142" s="253"/>
      <c r="S1142" s="253"/>
      <c r="T1142" s="25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5" t="s">
        <v>193</v>
      </c>
      <c r="AU1142" s="255" t="s">
        <v>80</v>
      </c>
      <c r="AV1142" s="14" t="s">
        <v>80</v>
      </c>
      <c r="AW1142" s="14" t="s">
        <v>195</v>
      </c>
      <c r="AX1142" s="14" t="s">
        <v>71</v>
      </c>
      <c r="AY1142" s="255" t="s">
        <v>182</v>
      </c>
    </row>
    <row r="1143" s="15" customFormat="1">
      <c r="A1143" s="15"/>
      <c r="B1143" s="256"/>
      <c r="C1143" s="257"/>
      <c r="D1143" s="236" t="s">
        <v>193</v>
      </c>
      <c r="E1143" s="258" t="s">
        <v>19</v>
      </c>
      <c r="F1143" s="259" t="s">
        <v>215</v>
      </c>
      <c r="G1143" s="257"/>
      <c r="H1143" s="260">
        <v>116</v>
      </c>
      <c r="I1143" s="261"/>
      <c r="J1143" s="257"/>
      <c r="K1143" s="257"/>
      <c r="L1143" s="262"/>
      <c r="M1143" s="263"/>
      <c r="N1143" s="264"/>
      <c r="O1143" s="264"/>
      <c r="P1143" s="264"/>
      <c r="Q1143" s="264"/>
      <c r="R1143" s="264"/>
      <c r="S1143" s="264"/>
      <c r="T1143" s="26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T1143" s="266" t="s">
        <v>193</v>
      </c>
      <c r="AU1143" s="266" t="s">
        <v>80</v>
      </c>
      <c r="AV1143" s="15" t="s">
        <v>97</v>
      </c>
      <c r="AW1143" s="15" t="s">
        <v>195</v>
      </c>
      <c r="AX1143" s="15" t="s">
        <v>71</v>
      </c>
      <c r="AY1143" s="266" t="s">
        <v>182</v>
      </c>
    </row>
    <row r="1144" s="16" customFormat="1">
      <c r="A1144" s="16"/>
      <c r="B1144" s="267"/>
      <c r="C1144" s="268"/>
      <c r="D1144" s="236" t="s">
        <v>193</v>
      </c>
      <c r="E1144" s="269" t="s">
        <v>19</v>
      </c>
      <c r="F1144" s="270" t="s">
        <v>220</v>
      </c>
      <c r="G1144" s="268"/>
      <c r="H1144" s="271">
        <v>159.5435</v>
      </c>
      <c r="I1144" s="272"/>
      <c r="J1144" s="268"/>
      <c r="K1144" s="268"/>
      <c r="L1144" s="273"/>
      <c r="M1144" s="274"/>
      <c r="N1144" s="275"/>
      <c r="O1144" s="275"/>
      <c r="P1144" s="275"/>
      <c r="Q1144" s="275"/>
      <c r="R1144" s="275"/>
      <c r="S1144" s="275"/>
      <c r="T1144" s="27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T1144" s="277" t="s">
        <v>193</v>
      </c>
      <c r="AU1144" s="277" t="s">
        <v>80</v>
      </c>
      <c r="AV1144" s="16" t="s">
        <v>189</v>
      </c>
      <c r="AW1144" s="16" t="s">
        <v>195</v>
      </c>
      <c r="AX1144" s="16" t="s">
        <v>78</v>
      </c>
      <c r="AY1144" s="277" t="s">
        <v>182</v>
      </c>
    </row>
    <row r="1145" s="2" customFormat="1" ht="44.25" customHeight="1">
      <c r="A1145" s="41"/>
      <c r="B1145" s="42"/>
      <c r="C1145" s="216" t="s">
        <v>1485</v>
      </c>
      <c r="D1145" s="216" t="s">
        <v>184</v>
      </c>
      <c r="E1145" s="217" t="s">
        <v>1486</v>
      </c>
      <c r="F1145" s="218" t="s">
        <v>1487</v>
      </c>
      <c r="G1145" s="219" t="s">
        <v>283</v>
      </c>
      <c r="H1145" s="220">
        <v>5094.5770000000002</v>
      </c>
      <c r="I1145" s="221"/>
      <c r="J1145" s="222">
        <f>ROUND(I1145*H1145,2)</f>
        <v>0</v>
      </c>
      <c r="K1145" s="218" t="s">
        <v>188</v>
      </c>
      <c r="L1145" s="47"/>
      <c r="M1145" s="223" t="s">
        <v>19</v>
      </c>
      <c r="N1145" s="224" t="s">
        <v>42</v>
      </c>
      <c r="O1145" s="87"/>
      <c r="P1145" s="225">
        <f>O1145*H1145</f>
        <v>0</v>
      </c>
      <c r="Q1145" s="225">
        <v>0.0103</v>
      </c>
      <c r="R1145" s="225">
        <f>Q1145*H1145</f>
        <v>52.474143100000006</v>
      </c>
      <c r="S1145" s="225">
        <v>0</v>
      </c>
      <c r="T1145" s="226">
        <f>S1145*H1145</f>
        <v>0</v>
      </c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R1145" s="227" t="s">
        <v>189</v>
      </c>
      <c r="AT1145" s="227" t="s">
        <v>184</v>
      </c>
      <c r="AU1145" s="227" t="s">
        <v>80</v>
      </c>
      <c r="AY1145" s="20" t="s">
        <v>182</v>
      </c>
      <c r="BE1145" s="228">
        <f>IF(N1145="základní",J1145,0)</f>
        <v>0</v>
      </c>
      <c r="BF1145" s="228">
        <f>IF(N1145="snížená",J1145,0)</f>
        <v>0</v>
      </c>
      <c r="BG1145" s="228">
        <f>IF(N1145="zákl. přenesená",J1145,0)</f>
        <v>0</v>
      </c>
      <c r="BH1145" s="228">
        <f>IF(N1145="sníž. přenesená",J1145,0)</f>
        <v>0</v>
      </c>
      <c r="BI1145" s="228">
        <f>IF(N1145="nulová",J1145,0)</f>
        <v>0</v>
      </c>
      <c r="BJ1145" s="20" t="s">
        <v>78</v>
      </c>
      <c r="BK1145" s="228">
        <f>ROUND(I1145*H1145,2)</f>
        <v>0</v>
      </c>
      <c r="BL1145" s="20" t="s">
        <v>189</v>
      </c>
      <c r="BM1145" s="227" t="s">
        <v>1488</v>
      </c>
    </row>
    <row r="1146" s="2" customFormat="1">
      <c r="A1146" s="41"/>
      <c r="B1146" s="42"/>
      <c r="C1146" s="43"/>
      <c r="D1146" s="229" t="s">
        <v>191</v>
      </c>
      <c r="E1146" s="43"/>
      <c r="F1146" s="230" t="s">
        <v>1489</v>
      </c>
      <c r="G1146" s="43"/>
      <c r="H1146" s="43"/>
      <c r="I1146" s="231"/>
      <c r="J1146" s="43"/>
      <c r="K1146" s="43"/>
      <c r="L1146" s="47"/>
      <c r="M1146" s="232"/>
      <c r="N1146" s="233"/>
      <c r="O1146" s="87"/>
      <c r="P1146" s="87"/>
      <c r="Q1146" s="87"/>
      <c r="R1146" s="87"/>
      <c r="S1146" s="87"/>
      <c r="T1146" s="88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T1146" s="20" t="s">
        <v>191</v>
      </c>
      <c r="AU1146" s="20" t="s">
        <v>80</v>
      </c>
    </row>
    <row r="1147" s="13" customFormat="1">
      <c r="A1147" s="13"/>
      <c r="B1147" s="234"/>
      <c r="C1147" s="235"/>
      <c r="D1147" s="236" t="s">
        <v>193</v>
      </c>
      <c r="E1147" s="237" t="s">
        <v>19</v>
      </c>
      <c r="F1147" s="238" t="s">
        <v>205</v>
      </c>
      <c r="G1147" s="235"/>
      <c r="H1147" s="237" t="s">
        <v>19</v>
      </c>
      <c r="I1147" s="239"/>
      <c r="J1147" s="235"/>
      <c r="K1147" s="235"/>
      <c r="L1147" s="240"/>
      <c r="M1147" s="241"/>
      <c r="N1147" s="242"/>
      <c r="O1147" s="242"/>
      <c r="P1147" s="242"/>
      <c r="Q1147" s="242"/>
      <c r="R1147" s="242"/>
      <c r="S1147" s="242"/>
      <c r="T1147" s="24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4" t="s">
        <v>193</v>
      </c>
      <c r="AU1147" s="244" t="s">
        <v>80</v>
      </c>
      <c r="AV1147" s="13" t="s">
        <v>78</v>
      </c>
      <c r="AW1147" s="13" t="s">
        <v>195</v>
      </c>
      <c r="AX1147" s="13" t="s">
        <v>71</v>
      </c>
      <c r="AY1147" s="244" t="s">
        <v>182</v>
      </c>
    </row>
    <row r="1148" s="13" customFormat="1">
      <c r="A1148" s="13"/>
      <c r="B1148" s="234"/>
      <c r="C1148" s="235"/>
      <c r="D1148" s="236" t="s">
        <v>193</v>
      </c>
      <c r="E1148" s="237" t="s">
        <v>19</v>
      </c>
      <c r="F1148" s="238" t="s">
        <v>455</v>
      </c>
      <c r="G1148" s="235"/>
      <c r="H1148" s="237" t="s">
        <v>19</v>
      </c>
      <c r="I1148" s="239"/>
      <c r="J1148" s="235"/>
      <c r="K1148" s="235"/>
      <c r="L1148" s="240"/>
      <c r="M1148" s="241"/>
      <c r="N1148" s="242"/>
      <c r="O1148" s="242"/>
      <c r="P1148" s="242"/>
      <c r="Q1148" s="242"/>
      <c r="R1148" s="242"/>
      <c r="S1148" s="242"/>
      <c r="T1148" s="24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4" t="s">
        <v>193</v>
      </c>
      <c r="AU1148" s="244" t="s">
        <v>80</v>
      </c>
      <c r="AV1148" s="13" t="s">
        <v>78</v>
      </c>
      <c r="AW1148" s="13" t="s">
        <v>195</v>
      </c>
      <c r="AX1148" s="13" t="s">
        <v>71</v>
      </c>
      <c r="AY1148" s="244" t="s">
        <v>182</v>
      </c>
    </row>
    <row r="1149" s="14" customFormat="1">
      <c r="A1149" s="14"/>
      <c r="B1149" s="245"/>
      <c r="C1149" s="246"/>
      <c r="D1149" s="236" t="s">
        <v>193</v>
      </c>
      <c r="E1149" s="247" t="s">
        <v>19</v>
      </c>
      <c r="F1149" s="248" t="s">
        <v>1490</v>
      </c>
      <c r="G1149" s="246"/>
      <c r="H1149" s="249">
        <v>91.815599999999989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193</v>
      </c>
      <c r="AU1149" s="255" t="s">
        <v>80</v>
      </c>
      <c r="AV1149" s="14" t="s">
        <v>80</v>
      </c>
      <c r="AW1149" s="14" t="s">
        <v>195</v>
      </c>
      <c r="AX1149" s="14" t="s">
        <v>71</v>
      </c>
      <c r="AY1149" s="255" t="s">
        <v>182</v>
      </c>
    </row>
    <row r="1150" s="14" customFormat="1">
      <c r="A1150" s="14"/>
      <c r="B1150" s="245"/>
      <c r="C1150" s="246"/>
      <c r="D1150" s="236" t="s">
        <v>193</v>
      </c>
      <c r="E1150" s="247" t="s">
        <v>19</v>
      </c>
      <c r="F1150" s="248" t="s">
        <v>1491</v>
      </c>
      <c r="G1150" s="246"/>
      <c r="H1150" s="249">
        <v>81.9315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193</v>
      </c>
      <c r="AU1150" s="255" t="s">
        <v>80</v>
      </c>
      <c r="AV1150" s="14" t="s">
        <v>80</v>
      </c>
      <c r="AW1150" s="14" t="s">
        <v>195</v>
      </c>
      <c r="AX1150" s="14" t="s">
        <v>71</v>
      </c>
      <c r="AY1150" s="255" t="s">
        <v>182</v>
      </c>
    </row>
    <row r="1151" s="14" customFormat="1">
      <c r="A1151" s="14"/>
      <c r="B1151" s="245"/>
      <c r="C1151" s="246"/>
      <c r="D1151" s="236" t="s">
        <v>193</v>
      </c>
      <c r="E1151" s="247" t="s">
        <v>19</v>
      </c>
      <c r="F1151" s="248" t="s">
        <v>1492</v>
      </c>
      <c r="G1151" s="246"/>
      <c r="H1151" s="249">
        <v>7.8371500000000003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193</v>
      </c>
      <c r="AU1151" s="255" t="s">
        <v>80</v>
      </c>
      <c r="AV1151" s="14" t="s">
        <v>80</v>
      </c>
      <c r="AW1151" s="14" t="s">
        <v>195</v>
      </c>
      <c r="AX1151" s="14" t="s">
        <v>71</v>
      </c>
      <c r="AY1151" s="255" t="s">
        <v>182</v>
      </c>
    </row>
    <row r="1152" s="14" customFormat="1">
      <c r="A1152" s="14"/>
      <c r="B1152" s="245"/>
      <c r="C1152" s="246"/>
      <c r="D1152" s="236" t="s">
        <v>193</v>
      </c>
      <c r="E1152" s="247" t="s">
        <v>19</v>
      </c>
      <c r="F1152" s="248" t="s">
        <v>1493</v>
      </c>
      <c r="G1152" s="246"/>
      <c r="H1152" s="249">
        <v>39.624950000000005</v>
      </c>
      <c r="I1152" s="250"/>
      <c r="J1152" s="246"/>
      <c r="K1152" s="246"/>
      <c r="L1152" s="251"/>
      <c r="M1152" s="252"/>
      <c r="N1152" s="253"/>
      <c r="O1152" s="253"/>
      <c r="P1152" s="253"/>
      <c r="Q1152" s="253"/>
      <c r="R1152" s="253"/>
      <c r="S1152" s="253"/>
      <c r="T1152" s="25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5" t="s">
        <v>193</v>
      </c>
      <c r="AU1152" s="255" t="s">
        <v>80</v>
      </c>
      <c r="AV1152" s="14" t="s">
        <v>80</v>
      </c>
      <c r="AW1152" s="14" t="s">
        <v>195</v>
      </c>
      <c r="AX1152" s="14" t="s">
        <v>71</v>
      </c>
      <c r="AY1152" s="255" t="s">
        <v>182</v>
      </c>
    </row>
    <row r="1153" s="14" customFormat="1">
      <c r="A1153" s="14"/>
      <c r="B1153" s="245"/>
      <c r="C1153" s="246"/>
      <c r="D1153" s="236" t="s">
        <v>193</v>
      </c>
      <c r="E1153" s="247" t="s">
        <v>19</v>
      </c>
      <c r="F1153" s="248" t="s">
        <v>1494</v>
      </c>
      <c r="G1153" s="246"/>
      <c r="H1153" s="249">
        <v>180.17609999999999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5" t="s">
        <v>193</v>
      </c>
      <c r="AU1153" s="255" t="s">
        <v>80</v>
      </c>
      <c r="AV1153" s="14" t="s">
        <v>80</v>
      </c>
      <c r="AW1153" s="14" t="s">
        <v>195</v>
      </c>
      <c r="AX1153" s="14" t="s">
        <v>71</v>
      </c>
      <c r="AY1153" s="255" t="s">
        <v>182</v>
      </c>
    </row>
    <row r="1154" s="14" customFormat="1">
      <c r="A1154" s="14"/>
      <c r="B1154" s="245"/>
      <c r="C1154" s="246"/>
      <c r="D1154" s="236" t="s">
        <v>193</v>
      </c>
      <c r="E1154" s="247" t="s">
        <v>19</v>
      </c>
      <c r="F1154" s="248" t="s">
        <v>1495</v>
      </c>
      <c r="G1154" s="246"/>
      <c r="H1154" s="249">
        <v>53.870050000000006</v>
      </c>
      <c r="I1154" s="250"/>
      <c r="J1154" s="246"/>
      <c r="K1154" s="246"/>
      <c r="L1154" s="251"/>
      <c r="M1154" s="252"/>
      <c r="N1154" s="253"/>
      <c r="O1154" s="253"/>
      <c r="P1154" s="253"/>
      <c r="Q1154" s="253"/>
      <c r="R1154" s="253"/>
      <c r="S1154" s="253"/>
      <c r="T1154" s="25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5" t="s">
        <v>193</v>
      </c>
      <c r="AU1154" s="255" t="s">
        <v>80</v>
      </c>
      <c r="AV1154" s="14" t="s">
        <v>80</v>
      </c>
      <c r="AW1154" s="14" t="s">
        <v>195</v>
      </c>
      <c r="AX1154" s="14" t="s">
        <v>71</v>
      </c>
      <c r="AY1154" s="255" t="s">
        <v>182</v>
      </c>
    </row>
    <row r="1155" s="14" customFormat="1">
      <c r="A1155" s="14"/>
      <c r="B1155" s="245"/>
      <c r="C1155" s="246"/>
      <c r="D1155" s="236" t="s">
        <v>193</v>
      </c>
      <c r="E1155" s="247" t="s">
        <v>19</v>
      </c>
      <c r="F1155" s="248" t="s">
        <v>1496</v>
      </c>
      <c r="G1155" s="246"/>
      <c r="H1155" s="249">
        <v>156.17980000000003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193</v>
      </c>
      <c r="AU1155" s="255" t="s">
        <v>80</v>
      </c>
      <c r="AV1155" s="14" t="s">
        <v>80</v>
      </c>
      <c r="AW1155" s="14" t="s">
        <v>195</v>
      </c>
      <c r="AX1155" s="14" t="s">
        <v>71</v>
      </c>
      <c r="AY1155" s="255" t="s">
        <v>182</v>
      </c>
    </row>
    <row r="1156" s="14" customFormat="1">
      <c r="A1156" s="14"/>
      <c r="B1156" s="245"/>
      <c r="C1156" s="246"/>
      <c r="D1156" s="236" t="s">
        <v>193</v>
      </c>
      <c r="E1156" s="247" t="s">
        <v>19</v>
      </c>
      <c r="F1156" s="248" t="s">
        <v>1497</v>
      </c>
      <c r="G1156" s="246"/>
      <c r="H1156" s="249">
        <v>39.016249999999999</v>
      </c>
      <c r="I1156" s="250"/>
      <c r="J1156" s="246"/>
      <c r="K1156" s="246"/>
      <c r="L1156" s="251"/>
      <c r="M1156" s="252"/>
      <c r="N1156" s="253"/>
      <c r="O1156" s="253"/>
      <c r="P1156" s="253"/>
      <c r="Q1156" s="253"/>
      <c r="R1156" s="253"/>
      <c r="S1156" s="253"/>
      <c r="T1156" s="25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5" t="s">
        <v>193</v>
      </c>
      <c r="AU1156" s="255" t="s">
        <v>80</v>
      </c>
      <c r="AV1156" s="14" t="s">
        <v>80</v>
      </c>
      <c r="AW1156" s="14" t="s">
        <v>195</v>
      </c>
      <c r="AX1156" s="14" t="s">
        <v>71</v>
      </c>
      <c r="AY1156" s="255" t="s">
        <v>182</v>
      </c>
    </row>
    <row r="1157" s="14" customFormat="1">
      <c r="A1157" s="14"/>
      <c r="B1157" s="245"/>
      <c r="C1157" s="246"/>
      <c r="D1157" s="236" t="s">
        <v>193</v>
      </c>
      <c r="E1157" s="247" t="s">
        <v>19</v>
      </c>
      <c r="F1157" s="248" t="s">
        <v>1498</v>
      </c>
      <c r="G1157" s="246"/>
      <c r="H1157" s="249">
        <v>6.3262499999999999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193</v>
      </c>
      <c r="AU1157" s="255" t="s">
        <v>80</v>
      </c>
      <c r="AV1157" s="14" t="s">
        <v>80</v>
      </c>
      <c r="AW1157" s="14" t="s">
        <v>195</v>
      </c>
      <c r="AX1157" s="14" t="s">
        <v>71</v>
      </c>
      <c r="AY1157" s="255" t="s">
        <v>182</v>
      </c>
    </row>
    <row r="1158" s="14" customFormat="1">
      <c r="A1158" s="14"/>
      <c r="B1158" s="245"/>
      <c r="C1158" s="246"/>
      <c r="D1158" s="236" t="s">
        <v>193</v>
      </c>
      <c r="E1158" s="247" t="s">
        <v>19</v>
      </c>
      <c r="F1158" s="248" t="s">
        <v>1499</v>
      </c>
      <c r="G1158" s="246"/>
      <c r="H1158" s="249">
        <v>18.769999999999996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5" t="s">
        <v>193</v>
      </c>
      <c r="AU1158" s="255" t="s">
        <v>80</v>
      </c>
      <c r="AV1158" s="14" t="s">
        <v>80</v>
      </c>
      <c r="AW1158" s="14" t="s">
        <v>195</v>
      </c>
      <c r="AX1158" s="14" t="s">
        <v>71</v>
      </c>
      <c r="AY1158" s="255" t="s">
        <v>182</v>
      </c>
    </row>
    <row r="1159" s="14" customFormat="1">
      <c r="A1159" s="14"/>
      <c r="B1159" s="245"/>
      <c r="C1159" s="246"/>
      <c r="D1159" s="236" t="s">
        <v>193</v>
      </c>
      <c r="E1159" s="247" t="s">
        <v>19</v>
      </c>
      <c r="F1159" s="248" t="s">
        <v>1500</v>
      </c>
      <c r="G1159" s="246"/>
      <c r="H1159" s="249">
        <v>22.272000000000002</v>
      </c>
      <c r="I1159" s="250"/>
      <c r="J1159" s="246"/>
      <c r="K1159" s="246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5" t="s">
        <v>193</v>
      </c>
      <c r="AU1159" s="255" t="s">
        <v>80</v>
      </c>
      <c r="AV1159" s="14" t="s">
        <v>80</v>
      </c>
      <c r="AW1159" s="14" t="s">
        <v>195</v>
      </c>
      <c r="AX1159" s="14" t="s">
        <v>71</v>
      </c>
      <c r="AY1159" s="255" t="s">
        <v>182</v>
      </c>
    </row>
    <row r="1160" s="14" customFormat="1">
      <c r="A1160" s="14"/>
      <c r="B1160" s="245"/>
      <c r="C1160" s="246"/>
      <c r="D1160" s="236" t="s">
        <v>193</v>
      </c>
      <c r="E1160" s="247" t="s">
        <v>19</v>
      </c>
      <c r="F1160" s="248" t="s">
        <v>1501</v>
      </c>
      <c r="G1160" s="246"/>
      <c r="H1160" s="249">
        <v>-14.333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193</v>
      </c>
      <c r="AU1160" s="255" t="s">
        <v>80</v>
      </c>
      <c r="AV1160" s="14" t="s">
        <v>80</v>
      </c>
      <c r="AW1160" s="14" t="s">
        <v>195</v>
      </c>
      <c r="AX1160" s="14" t="s">
        <v>71</v>
      </c>
      <c r="AY1160" s="255" t="s">
        <v>182</v>
      </c>
    </row>
    <row r="1161" s="15" customFormat="1">
      <c r="A1161" s="15"/>
      <c r="B1161" s="256"/>
      <c r="C1161" s="257"/>
      <c r="D1161" s="236" t="s">
        <v>193</v>
      </c>
      <c r="E1161" s="258" t="s">
        <v>19</v>
      </c>
      <c r="F1161" s="259" t="s">
        <v>215</v>
      </c>
      <c r="G1161" s="257"/>
      <c r="H1161" s="260">
        <v>683.48665000000005</v>
      </c>
      <c r="I1161" s="261"/>
      <c r="J1161" s="257"/>
      <c r="K1161" s="257"/>
      <c r="L1161" s="262"/>
      <c r="M1161" s="263"/>
      <c r="N1161" s="264"/>
      <c r="O1161" s="264"/>
      <c r="P1161" s="264"/>
      <c r="Q1161" s="264"/>
      <c r="R1161" s="264"/>
      <c r="S1161" s="264"/>
      <c r="T1161" s="26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T1161" s="266" t="s">
        <v>193</v>
      </c>
      <c r="AU1161" s="266" t="s">
        <v>80</v>
      </c>
      <c r="AV1161" s="15" t="s">
        <v>97</v>
      </c>
      <c r="AW1161" s="15" t="s">
        <v>195</v>
      </c>
      <c r="AX1161" s="15" t="s">
        <v>71</v>
      </c>
      <c r="AY1161" s="266" t="s">
        <v>182</v>
      </c>
    </row>
    <row r="1162" s="13" customFormat="1">
      <c r="A1162" s="13"/>
      <c r="B1162" s="234"/>
      <c r="C1162" s="235"/>
      <c r="D1162" s="236" t="s">
        <v>193</v>
      </c>
      <c r="E1162" s="237" t="s">
        <v>19</v>
      </c>
      <c r="F1162" s="238" t="s">
        <v>460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193</v>
      </c>
      <c r="AU1162" s="244" t="s">
        <v>80</v>
      </c>
      <c r="AV1162" s="13" t="s">
        <v>78</v>
      </c>
      <c r="AW1162" s="13" t="s">
        <v>195</v>
      </c>
      <c r="AX1162" s="13" t="s">
        <v>71</v>
      </c>
      <c r="AY1162" s="244" t="s">
        <v>182</v>
      </c>
    </row>
    <row r="1163" s="13" customFormat="1">
      <c r="A1163" s="13"/>
      <c r="B1163" s="234"/>
      <c r="C1163" s="235"/>
      <c r="D1163" s="236" t="s">
        <v>193</v>
      </c>
      <c r="E1163" s="237" t="s">
        <v>19</v>
      </c>
      <c r="F1163" s="238" t="s">
        <v>1231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193</v>
      </c>
      <c r="AU1163" s="244" t="s">
        <v>80</v>
      </c>
      <c r="AV1163" s="13" t="s">
        <v>78</v>
      </c>
      <c r="AW1163" s="13" t="s">
        <v>195</v>
      </c>
      <c r="AX1163" s="13" t="s">
        <v>71</v>
      </c>
      <c r="AY1163" s="244" t="s">
        <v>182</v>
      </c>
    </row>
    <row r="1164" s="14" customFormat="1">
      <c r="A1164" s="14"/>
      <c r="B1164" s="245"/>
      <c r="C1164" s="246"/>
      <c r="D1164" s="236" t="s">
        <v>193</v>
      </c>
      <c r="E1164" s="247" t="s">
        <v>19</v>
      </c>
      <c r="F1164" s="248" t="s">
        <v>1502</v>
      </c>
      <c r="G1164" s="246"/>
      <c r="H1164" s="249">
        <v>779.28079999999989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193</v>
      </c>
      <c r="AU1164" s="255" t="s">
        <v>80</v>
      </c>
      <c r="AV1164" s="14" t="s">
        <v>80</v>
      </c>
      <c r="AW1164" s="14" t="s">
        <v>195</v>
      </c>
      <c r="AX1164" s="14" t="s">
        <v>71</v>
      </c>
      <c r="AY1164" s="255" t="s">
        <v>182</v>
      </c>
    </row>
    <row r="1165" s="14" customFormat="1">
      <c r="A1165" s="14"/>
      <c r="B1165" s="245"/>
      <c r="C1165" s="246"/>
      <c r="D1165" s="236" t="s">
        <v>193</v>
      </c>
      <c r="E1165" s="247" t="s">
        <v>19</v>
      </c>
      <c r="F1165" s="248" t="s">
        <v>1503</v>
      </c>
      <c r="G1165" s="246"/>
      <c r="H1165" s="249">
        <v>-117.65399999999998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193</v>
      </c>
      <c r="AU1165" s="255" t="s">
        <v>80</v>
      </c>
      <c r="AV1165" s="14" t="s">
        <v>80</v>
      </c>
      <c r="AW1165" s="14" t="s">
        <v>195</v>
      </c>
      <c r="AX1165" s="14" t="s">
        <v>71</v>
      </c>
      <c r="AY1165" s="255" t="s">
        <v>182</v>
      </c>
    </row>
    <row r="1166" s="14" customFormat="1">
      <c r="A1166" s="14"/>
      <c r="B1166" s="245"/>
      <c r="C1166" s="246"/>
      <c r="D1166" s="236" t="s">
        <v>193</v>
      </c>
      <c r="E1166" s="247" t="s">
        <v>19</v>
      </c>
      <c r="F1166" s="248" t="s">
        <v>1504</v>
      </c>
      <c r="G1166" s="246"/>
      <c r="H1166" s="249">
        <v>40.678000000000004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193</v>
      </c>
      <c r="AU1166" s="255" t="s">
        <v>80</v>
      </c>
      <c r="AV1166" s="14" t="s">
        <v>80</v>
      </c>
      <c r="AW1166" s="14" t="s">
        <v>195</v>
      </c>
      <c r="AX1166" s="14" t="s">
        <v>71</v>
      </c>
      <c r="AY1166" s="255" t="s">
        <v>182</v>
      </c>
    </row>
    <row r="1167" s="14" customFormat="1">
      <c r="A1167" s="14"/>
      <c r="B1167" s="245"/>
      <c r="C1167" s="246"/>
      <c r="D1167" s="236" t="s">
        <v>193</v>
      </c>
      <c r="E1167" s="247" t="s">
        <v>19</v>
      </c>
      <c r="F1167" s="248" t="s">
        <v>1505</v>
      </c>
      <c r="G1167" s="246"/>
      <c r="H1167" s="249">
        <v>203.6405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193</v>
      </c>
      <c r="AU1167" s="255" t="s">
        <v>80</v>
      </c>
      <c r="AV1167" s="14" t="s">
        <v>80</v>
      </c>
      <c r="AW1167" s="14" t="s">
        <v>195</v>
      </c>
      <c r="AX1167" s="14" t="s">
        <v>71</v>
      </c>
      <c r="AY1167" s="255" t="s">
        <v>182</v>
      </c>
    </row>
    <row r="1168" s="14" customFormat="1">
      <c r="A1168" s="14"/>
      <c r="B1168" s="245"/>
      <c r="C1168" s="246"/>
      <c r="D1168" s="236" t="s">
        <v>193</v>
      </c>
      <c r="E1168" s="247" t="s">
        <v>19</v>
      </c>
      <c r="F1168" s="248" t="s">
        <v>1506</v>
      </c>
      <c r="G1168" s="246"/>
      <c r="H1168" s="249">
        <v>69.814499999999995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193</v>
      </c>
      <c r="AU1168" s="255" t="s">
        <v>80</v>
      </c>
      <c r="AV1168" s="14" t="s">
        <v>80</v>
      </c>
      <c r="AW1168" s="14" t="s">
        <v>195</v>
      </c>
      <c r="AX1168" s="14" t="s">
        <v>71</v>
      </c>
      <c r="AY1168" s="255" t="s">
        <v>182</v>
      </c>
    </row>
    <row r="1169" s="14" customFormat="1">
      <c r="A1169" s="14"/>
      <c r="B1169" s="245"/>
      <c r="C1169" s="246"/>
      <c r="D1169" s="236" t="s">
        <v>193</v>
      </c>
      <c r="E1169" s="247" t="s">
        <v>19</v>
      </c>
      <c r="F1169" s="248" t="s">
        <v>1507</v>
      </c>
      <c r="G1169" s="246"/>
      <c r="H1169" s="249">
        <v>154.65129999999999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5" t="s">
        <v>193</v>
      </c>
      <c r="AU1169" s="255" t="s">
        <v>80</v>
      </c>
      <c r="AV1169" s="14" t="s">
        <v>80</v>
      </c>
      <c r="AW1169" s="14" t="s">
        <v>195</v>
      </c>
      <c r="AX1169" s="14" t="s">
        <v>71</v>
      </c>
      <c r="AY1169" s="255" t="s">
        <v>182</v>
      </c>
    </row>
    <row r="1170" s="14" customFormat="1">
      <c r="A1170" s="14"/>
      <c r="B1170" s="245"/>
      <c r="C1170" s="246"/>
      <c r="D1170" s="236" t="s">
        <v>193</v>
      </c>
      <c r="E1170" s="247" t="s">
        <v>19</v>
      </c>
      <c r="F1170" s="248" t="s">
        <v>1508</v>
      </c>
      <c r="G1170" s="246"/>
      <c r="H1170" s="249">
        <v>306.49900000000002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193</v>
      </c>
      <c r="AU1170" s="255" t="s">
        <v>80</v>
      </c>
      <c r="AV1170" s="14" t="s">
        <v>80</v>
      </c>
      <c r="AW1170" s="14" t="s">
        <v>195</v>
      </c>
      <c r="AX1170" s="14" t="s">
        <v>71</v>
      </c>
      <c r="AY1170" s="255" t="s">
        <v>182</v>
      </c>
    </row>
    <row r="1171" s="14" customFormat="1">
      <c r="A1171" s="14"/>
      <c r="B1171" s="245"/>
      <c r="C1171" s="246"/>
      <c r="D1171" s="236" t="s">
        <v>193</v>
      </c>
      <c r="E1171" s="247" t="s">
        <v>19</v>
      </c>
      <c r="F1171" s="248" t="s">
        <v>1509</v>
      </c>
      <c r="G1171" s="246"/>
      <c r="H1171" s="249">
        <v>19.110399999999998</v>
      </c>
      <c r="I1171" s="250"/>
      <c r="J1171" s="246"/>
      <c r="K1171" s="246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5" t="s">
        <v>193</v>
      </c>
      <c r="AU1171" s="255" t="s">
        <v>80</v>
      </c>
      <c r="AV1171" s="14" t="s">
        <v>80</v>
      </c>
      <c r="AW1171" s="14" t="s">
        <v>195</v>
      </c>
      <c r="AX1171" s="14" t="s">
        <v>71</v>
      </c>
      <c r="AY1171" s="255" t="s">
        <v>182</v>
      </c>
    </row>
    <row r="1172" s="14" customFormat="1">
      <c r="A1172" s="14"/>
      <c r="B1172" s="245"/>
      <c r="C1172" s="246"/>
      <c r="D1172" s="236" t="s">
        <v>193</v>
      </c>
      <c r="E1172" s="247" t="s">
        <v>19</v>
      </c>
      <c r="F1172" s="248" t="s">
        <v>1510</v>
      </c>
      <c r="G1172" s="246"/>
      <c r="H1172" s="249">
        <v>-41.963000000000001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193</v>
      </c>
      <c r="AU1172" s="255" t="s">
        <v>80</v>
      </c>
      <c r="AV1172" s="14" t="s">
        <v>80</v>
      </c>
      <c r="AW1172" s="14" t="s">
        <v>195</v>
      </c>
      <c r="AX1172" s="14" t="s">
        <v>71</v>
      </c>
      <c r="AY1172" s="255" t="s">
        <v>182</v>
      </c>
    </row>
    <row r="1173" s="14" customFormat="1">
      <c r="A1173" s="14"/>
      <c r="B1173" s="245"/>
      <c r="C1173" s="246"/>
      <c r="D1173" s="236" t="s">
        <v>193</v>
      </c>
      <c r="E1173" s="247" t="s">
        <v>19</v>
      </c>
      <c r="F1173" s="248" t="s">
        <v>1511</v>
      </c>
      <c r="G1173" s="246"/>
      <c r="H1173" s="249">
        <v>43.475899999999996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193</v>
      </c>
      <c r="AU1173" s="255" t="s">
        <v>80</v>
      </c>
      <c r="AV1173" s="14" t="s">
        <v>80</v>
      </c>
      <c r="AW1173" s="14" t="s">
        <v>195</v>
      </c>
      <c r="AX1173" s="14" t="s">
        <v>71</v>
      </c>
      <c r="AY1173" s="255" t="s">
        <v>182</v>
      </c>
    </row>
    <row r="1174" s="14" customFormat="1">
      <c r="A1174" s="14"/>
      <c r="B1174" s="245"/>
      <c r="C1174" s="246"/>
      <c r="D1174" s="236" t="s">
        <v>193</v>
      </c>
      <c r="E1174" s="247" t="s">
        <v>19</v>
      </c>
      <c r="F1174" s="248" t="s">
        <v>1512</v>
      </c>
      <c r="G1174" s="246"/>
      <c r="H1174" s="249">
        <v>26.849499999999999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193</v>
      </c>
      <c r="AU1174" s="255" t="s">
        <v>80</v>
      </c>
      <c r="AV1174" s="14" t="s">
        <v>80</v>
      </c>
      <c r="AW1174" s="14" t="s">
        <v>195</v>
      </c>
      <c r="AX1174" s="14" t="s">
        <v>71</v>
      </c>
      <c r="AY1174" s="255" t="s">
        <v>182</v>
      </c>
    </row>
    <row r="1175" s="15" customFormat="1">
      <c r="A1175" s="15"/>
      <c r="B1175" s="256"/>
      <c r="C1175" s="257"/>
      <c r="D1175" s="236" t="s">
        <v>193</v>
      </c>
      <c r="E1175" s="258" t="s">
        <v>19</v>
      </c>
      <c r="F1175" s="259" t="s">
        <v>215</v>
      </c>
      <c r="G1175" s="257"/>
      <c r="H1175" s="260">
        <v>1484.3828999999998</v>
      </c>
      <c r="I1175" s="261"/>
      <c r="J1175" s="257"/>
      <c r="K1175" s="257"/>
      <c r="L1175" s="262"/>
      <c r="M1175" s="263"/>
      <c r="N1175" s="264"/>
      <c r="O1175" s="264"/>
      <c r="P1175" s="264"/>
      <c r="Q1175" s="264"/>
      <c r="R1175" s="264"/>
      <c r="S1175" s="264"/>
      <c r="T1175" s="26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66" t="s">
        <v>193</v>
      </c>
      <c r="AU1175" s="266" t="s">
        <v>80</v>
      </c>
      <c r="AV1175" s="15" t="s">
        <v>97</v>
      </c>
      <c r="AW1175" s="15" t="s">
        <v>195</v>
      </c>
      <c r="AX1175" s="15" t="s">
        <v>71</v>
      </c>
      <c r="AY1175" s="266" t="s">
        <v>182</v>
      </c>
    </row>
    <row r="1176" s="13" customFormat="1">
      <c r="A1176" s="13"/>
      <c r="B1176" s="234"/>
      <c r="C1176" s="235"/>
      <c r="D1176" s="236" t="s">
        <v>193</v>
      </c>
      <c r="E1176" s="237" t="s">
        <v>19</v>
      </c>
      <c r="F1176" s="238" t="s">
        <v>462</v>
      </c>
      <c r="G1176" s="235"/>
      <c r="H1176" s="237" t="s">
        <v>19</v>
      </c>
      <c r="I1176" s="239"/>
      <c r="J1176" s="235"/>
      <c r="K1176" s="235"/>
      <c r="L1176" s="240"/>
      <c r="M1176" s="241"/>
      <c r="N1176" s="242"/>
      <c r="O1176" s="242"/>
      <c r="P1176" s="242"/>
      <c r="Q1176" s="242"/>
      <c r="R1176" s="242"/>
      <c r="S1176" s="242"/>
      <c r="T1176" s="24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4" t="s">
        <v>193</v>
      </c>
      <c r="AU1176" s="244" t="s">
        <v>80</v>
      </c>
      <c r="AV1176" s="13" t="s">
        <v>78</v>
      </c>
      <c r="AW1176" s="13" t="s">
        <v>195</v>
      </c>
      <c r="AX1176" s="13" t="s">
        <v>71</v>
      </c>
      <c r="AY1176" s="244" t="s">
        <v>182</v>
      </c>
    </row>
    <row r="1177" s="14" customFormat="1">
      <c r="A1177" s="14"/>
      <c r="B1177" s="245"/>
      <c r="C1177" s="246"/>
      <c r="D1177" s="236" t="s">
        <v>193</v>
      </c>
      <c r="E1177" s="247" t="s">
        <v>19</v>
      </c>
      <c r="F1177" s="248" t="s">
        <v>1513</v>
      </c>
      <c r="G1177" s="246"/>
      <c r="H1177" s="249">
        <v>588.9556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193</v>
      </c>
      <c r="AU1177" s="255" t="s">
        <v>80</v>
      </c>
      <c r="AV1177" s="14" t="s">
        <v>80</v>
      </c>
      <c r="AW1177" s="14" t="s">
        <v>195</v>
      </c>
      <c r="AX1177" s="14" t="s">
        <v>71</v>
      </c>
      <c r="AY1177" s="255" t="s">
        <v>182</v>
      </c>
    </row>
    <row r="1178" s="14" customFormat="1">
      <c r="A1178" s="14"/>
      <c r="B1178" s="245"/>
      <c r="C1178" s="246"/>
      <c r="D1178" s="236" t="s">
        <v>193</v>
      </c>
      <c r="E1178" s="247" t="s">
        <v>19</v>
      </c>
      <c r="F1178" s="248" t="s">
        <v>1514</v>
      </c>
      <c r="G1178" s="246"/>
      <c r="H1178" s="249">
        <v>-85.187829999999991</v>
      </c>
      <c r="I1178" s="250"/>
      <c r="J1178" s="246"/>
      <c r="K1178" s="246"/>
      <c r="L1178" s="251"/>
      <c r="M1178" s="252"/>
      <c r="N1178" s="253"/>
      <c r="O1178" s="253"/>
      <c r="P1178" s="253"/>
      <c r="Q1178" s="253"/>
      <c r="R1178" s="253"/>
      <c r="S1178" s="253"/>
      <c r="T1178" s="25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5" t="s">
        <v>193</v>
      </c>
      <c r="AU1178" s="255" t="s">
        <v>80</v>
      </c>
      <c r="AV1178" s="14" t="s">
        <v>80</v>
      </c>
      <c r="AW1178" s="14" t="s">
        <v>195</v>
      </c>
      <c r="AX1178" s="14" t="s">
        <v>71</v>
      </c>
      <c r="AY1178" s="255" t="s">
        <v>182</v>
      </c>
    </row>
    <row r="1179" s="13" customFormat="1">
      <c r="A1179" s="13"/>
      <c r="B1179" s="234"/>
      <c r="C1179" s="235"/>
      <c r="D1179" s="236" t="s">
        <v>193</v>
      </c>
      <c r="E1179" s="237" t="s">
        <v>19</v>
      </c>
      <c r="F1179" s="238" t="s">
        <v>1515</v>
      </c>
      <c r="G1179" s="235"/>
      <c r="H1179" s="237" t="s">
        <v>19</v>
      </c>
      <c r="I1179" s="239"/>
      <c r="J1179" s="235"/>
      <c r="K1179" s="235"/>
      <c r="L1179" s="240"/>
      <c r="M1179" s="241"/>
      <c r="N1179" s="242"/>
      <c r="O1179" s="242"/>
      <c r="P1179" s="242"/>
      <c r="Q1179" s="242"/>
      <c r="R1179" s="242"/>
      <c r="S1179" s="242"/>
      <c r="T1179" s="24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4" t="s">
        <v>193</v>
      </c>
      <c r="AU1179" s="244" t="s">
        <v>80</v>
      </c>
      <c r="AV1179" s="13" t="s">
        <v>78</v>
      </c>
      <c r="AW1179" s="13" t="s">
        <v>195</v>
      </c>
      <c r="AX1179" s="13" t="s">
        <v>71</v>
      </c>
      <c r="AY1179" s="244" t="s">
        <v>182</v>
      </c>
    </row>
    <row r="1180" s="14" customFormat="1">
      <c r="A1180" s="14"/>
      <c r="B1180" s="245"/>
      <c r="C1180" s="246"/>
      <c r="D1180" s="236" t="s">
        <v>193</v>
      </c>
      <c r="E1180" s="247" t="s">
        <v>19</v>
      </c>
      <c r="F1180" s="248" t="s">
        <v>1516</v>
      </c>
      <c r="G1180" s="246"/>
      <c r="H1180" s="249">
        <v>431.07600000000002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193</v>
      </c>
      <c r="AU1180" s="255" t="s">
        <v>80</v>
      </c>
      <c r="AV1180" s="14" t="s">
        <v>80</v>
      </c>
      <c r="AW1180" s="14" t="s">
        <v>195</v>
      </c>
      <c r="AX1180" s="14" t="s">
        <v>71</v>
      </c>
      <c r="AY1180" s="255" t="s">
        <v>182</v>
      </c>
    </row>
    <row r="1181" s="13" customFormat="1">
      <c r="A1181" s="13"/>
      <c r="B1181" s="234"/>
      <c r="C1181" s="235"/>
      <c r="D1181" s="236" t="s">
        <v>193</v>
      </c>
      <c r="E1181" s="237" t="s">
        <v>19</v>
      </c>
      <c r="F1181" s="238" t="s">
        <v>1517</v>
      </c>
      <c r="G1181" s="235"/>
      <c r="H1181" s="237" t="s">
        <v>19</v>
      </c>
      <c r="I1181" s="239"/>
      <c r="J1181" s="235"/>
      <c r="K1181" s="235"/>
      <c r="L1181" s="240"/>
      <c r="M1181" s="241"/>
      <c r="N1181" s="242"/>
      <c r="O1181" s="242"/>
      <c r="P1181" s="242"/>
      <c r="Q1181" s="242"/>
      <c r="R1181" s="242"/>
      <c r="S1181" s="242"/>
      <c r="T1181" s="24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4" t="s">
        <v>193</v>
      </c>
      <c r="AU1181" s="244" t="s">
        <v>80</v>
      </c>
      <c r="AV1181" s="13" t="s">
        <v>78</v>
      </c>
      <c r="AW1181" s="13" t="s">
        <v>195</v>
      </c>
      <c r="AX1181" s="13" t="s">
        <v>71</v>
      </c>
      <c r="AY1181" s="244" t="s">
        <v>182</v>
      </c>
    </row>
    <row r="1182" s="14" customFormat="1">
      <c r="A1182" s="14"/>
      <c r="B1182" s="245"/>
      <c r="C1182" s="246"/>
      <c r="D1182" s="236" t="s">
        <v>193</v>
      </c>
      <c r="E1182" s="247" t="s">
        <v>19</v>
      </c>
      <c r="F1182" s="248" t="s">
        <v>1518</v>
      </c>
      <c r="G1182" s="246"/>
      <c r="H1182" s="249">
        <v>64.681300000000007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193</v>
      </c>
      <c r="AU1182" s="255" t="s">
        <v>80</v>
      </c>
      <c r="AV1182" s="14" t="s">
        <v>80</v>
      </c>
      <c r="AW1182" s="14" t="s">
        <v>195</v>
      </c>
      <c r="AX1182" s="14" t="s">
        <v>71</v>
      </c>
      <c r="AY1182" s="255" t="s">
        <v>182</v>
      </c>
    </row>
    <row r="1183" s="14" customFormat="1">
      <c r="A1183" s="14"/>
      <c r="B1183" s="245"/>
      <c r="C1183" s="246"/>
      <c r="D1183" s="236" t="s">
        <v>193</v>
      </c>
      <c r="E1183" s="247" t="s">
        <v>19</v>
      </c>
      <c r="F1183" s="248" t="s">
        <v>1519</v>
      </c>
      <c r="G1183" s="246"/>
      <c r="H1183" s="249">
        <v>123.15549999999999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5" t="s">
        <v>193</v>
      </c>
      <c r="AU1183" s="255" t="s">
        <v>80</v>
      </c>
      <c r="AV1183" s="14" t="s">
        <v>80</v>
      </c>
      <c r="AW1183" s="14" t="s">
        <v>4</v>
      </c>
      <c r="AX1183" s="14" t="s">
        <v>71</v>
      </c>
      <c r="AY1183" s="255" t="s">
        <v>182</v>
      </c>
    </row>
    <row r="1184" s="13" customFormat="1">
      <c r="A1184" s="13"/>
      <c r="B1184" s="234"/>
      <c r="C1184" s="235"/>
      <c r="D1184" s="236" t="s">
        <v>193</v>
      </c>
      <c r="E1184" s="237" t="s">
        <v>19</v>
      </c>
      <c r="F1184" s="238" t="s">
        <v>1520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193</v>
      </c>
      <c r="AU1184" s="244" t="s">
        <v>80</v>
      </c>
      <c r="AV1184" s="13" t="s">
        <v>78</v>
      </c>
      <c r="AW1184" s="13" t="s">
        <v>195</v>
      </c>
      <c r="AX1184" s="13" t="s">
        <v>71</v>
      </c>
      <c r="AY1184" s="244" t="s">
        <v>182</v>
      </c>
    </row>
    <row r="1185" s="14" customFormat="1">
      <c r="A1185" s="14"/>
      <c r="B1185" s="245"/>
      <c r="C1185" s="246"/>
      <c r="D1185" s="236" t="s">
        <v>193</v>
      </c>
      <c r="E1185" s="247" t="s">
        <v>19</v>
      </c>
      <c r="F1185" s="248" t="s">
        <v>1521</v>
      </c>
      <c r="G1185" s="246"/>
      <c r="H1185" s="249">
        <v>305.80170000000004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193</v>
      </c>
      <c r="AU1185" s="255" t="s">
        <v>80</v>
      </c>
      <c r="AV1185" s="14" t="s">
        <v>80</v>
      </c>
      <c r="AW1185" s="14" t="s">
        <v>195</v>
      </c>
      <c r="AX1185" s="14" t="s">
        <v>71</v>
      </c>
      <c r="AY1185" s="255" t="s">
        <v>182</v>
      </c>
    </row>
    <row r="1186" s="14" customFormat="1">
      <c r="A1186" s="14"/>
      <c r="B1186" s="245"/>
      <c r="C1186" s="246"/>
      <c r="D1186" s="236" t="s">
        <v>193</v>
      </c>
      <c r="E1186" s="247" t="s">
        <v>19</v>
      </c>
      <c r="F1186" s="248" t="s">
        <v>1522</v>
      </c>
      <c r="G1186" s="246"/>
      <c r="H1186" s="249">
        <v>83.723000000000013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193</v>
      </c>
      <c r="AU1186" s="255" t="s">
        <v>80</v>
      </c>
      <c r="AV1186" s="14" t="s">
        <v>80</v>
      </c>
      <c r="AW1186" s="14" t="s">
        <v>195</v>
      </c>
      <c r="AX1186" s="14" t="s">
        <v>71</v>
      </c>
      <c r="AY1186" s="255" t="s">
        <v>182</v>
      </c>
    </row>
    <row r="1187" s="14" customFormat="1">
      <c r="A1187" s="14"/>
      <c r="B1187" s="245"/>
      <c r="C1187" s="246"/>
      <c r="D1187" s="236" t="s">
        <v>193</v>
      </c>
      <c r="E1187" s="247" t="s">
        <v>19</v>
      </c>
      <c r="F1187" s="248" t="s">
        <v>1523</v>
      </c>
      <c r="G1187" s="246"/>
      <c r="H1187" s="249">
        <v>-65.434000000000012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5" t="s">
        <v>193</v>
      </c>
      <c r="AU1187" s="255" t="s">
        <v>80</v>
      </c>
      <c r="AV1187" s="14" t="s">
        <v>80</v>
      </c>
      <c r="AW1187" s="14" t="s">
        <v>195</v>
      </c>
      <c r="AX1187" s="14" t="s">
        <v>71</v>
      </c>
      <c r="AY1187" s="255" t="s">
        <v>182</v>
      </c>
    </row>
    <row r="1188" s="14" customFormat="1">
      <c r="A1188" s="14"/>
      <c r="B1188" s="245"/>
      <c r="C1188" s="246"/>
      <c r="D1188" s="236" t="s">
        <v>193</v>
      </c>
      <c r="E1188" s="247" t="s">
        <v>19</v>
      </c>
      <c r="F1188" s="248" t="s">
        <v>1524</v>
      </c>
      <c r="G1188" s="246"/>
      <c r="H1188" s="249">
        <v>15.290483999999992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193</v>
      </c>
      <c r="AU1188" s="255" t="s">
        <v>80</v>
      </c>
      <c r="AV1188" s="14" t="s">
        <v>80</v>
      </c>
      <c r="AW1188" s="14" t="s">
        <v>195</v>
      </c>
      <c r="AX1188" s="14" t="s">
        <v>71</v>
      </c>
      <c r="AY1188" s="255" t="s">
        <v>182</v>
      </c>
    </row>
    <row r="1189" s="14" customFormat="1">
      <c r="A1189" s="14"/>
      <c r="B1189" s="245"/>
      <c r="C1189" s="246"/>
      <c r="D1189" s="236" t="s">
        <v>193</v>
      </c>
      <c r="E1189" s="247" t="s">
        <v>19</v>
      </c>
      <c r="F1189" s="248" t="s">
        <v>1525</v>
      </c>
      <c r="G1189" s="246"/>
      <c r="H1189" s="249">
        <v>39.600499999999997</v>
      </c>
      <c r="I1189" s="250"/>
      <c r="J1189" s="246"/>
      <c r="K1189" s="246"/>
      <c r="L1189" s="251"/>
      <c r="M1189" s="252"/>
      <c r="N1189" s="253"/>
      <c r="O1189" s="253"/>
      <c r="P1189" s="253"/>
      <c r="Q1189" s="253"/>
      <c r="R1189" s="253"/>
      <c r="S1189" s="253"/>
      <c r="T1189" s="25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5" t="s">
        <v>193</v>
      </c>
      <c r="AU1189" s="255" t="s">
        <v>80</v>
      </c>
      <c r="AV1189" s="14" t="s">
        <v>80</v>
      </c>
      <c r="AW1189" s="14" t="s">
        <v>195</v>
      </c>
      <c r="AX1189" s="14" t="s">
        <v>71</v>
      </c>
      <c r="AY1189" s="255" t="s">
        <v>182</v>
      </c>
    </row>
    <row r="1190" s="14" customFormat="1">
      <c r="A1190" s="14"/>
      <c r="B1190" s="245"/>
      <c r="C1190" s="246"/>
      <c r="D1190" s="236" t="s">
        <v>193</v>
      </c>
      <c r="E1190" s="247" t="s">
        <v>19</v>
      </c>
      <c r="F1190" s="248" t="s">
        <v>1526</v>
      </c>
      <c r="G1190" s="246"/>
      <c r="H1190" s="249">
        <v>31.8065</v>
      </c>
      <c r="I1190" s="250"/>
      <c r="J1190" s="246"/>
      <c r="K1190" s="246"/>
      <c r="L1190" s="251"/>
      <c r="M1190" s="252"/>
      <c r="N1190" s="253"/>
      <c r="O1190" s="253"/>
      <c r="P1190" s="253"/>
      <c r="Q1190" s="253"/>
      <c r="R1190" s="253"/>
      <c r="S1190" s="253"/>
      <c r="T1190" s="25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5" t="s">
        <v>193</v>
      </c>
      <c r="AU1190" s="255" t="s">
        <v>80</v>
      </c>
      <c r="AV1190" s="14" t="s">
        <v>80</v>
      </c>
      <c r="AW1190" s="14" t="s">
        <v>195</v>
      </c>
      <c r="AX1190" s="14" t="s">
        <v>71</v>
      </c>
      <c r="AY1190" s="255" t="s">
        <v>182</v>
      </c>
    </row>
    <row r="1191" s="15" customFormat="1">
      <c r="A1191" s="15"/>
      <c r="B1191" s="256"/>
      <c r="C1191" s="257"/>
      <c r="D1191" s="236" t="s">
        <v>193</v>
      </c>
      <c r="E1191" s="258" t="s">
        <v>19</v>
      </c>
      <c r="F1191" s="259" t="s">
        <v>215</v>
      </c>
      <c r="G1191" s="257"/>
      <c r="H1191" s="260">
        <v>1533.4687539999998</v>
      </c>
      <c r="I1191" s="261"/>
      <c r="J1191" s="257"/>
      <c r="K1191" s="257"/>
      <c r="L1191" s="262"/>
      <c r="M1191" s="263"/>
      <c r="N1191" s="264"/>
      <c r="O1191" s="264"/>
      <c r="P1191" s="264"/>
      <c r="Q1191" s="264"/>
      <c r="R1191" s="264"/>
      <c r="S1191" s="264"/>
      <c r="T1191" s="26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6" t="s">
        <v>193</v>
      </c>
      <c r="AU1191" s="266" t="s">
        <v>80</v>
      </c>
      <c r="AV1191" s="15" t="s">
        <v>97</v>
      </c>
      <c r="AW1191" s="15" t="s">
        <v>195</v>
      </c>
      <c r="AX1191" s="15" t="s">
        <v>71</v>
      </c>
      <c r="AY1191" s="266" t="s">
        <v>182</v>
      </c>
    </row>
    <row r="1192" s="13" customFormat="1">
      <c r="A1192" s="13"/>
      <c r="B1192" s="234"/>
      <c r="C1192" s="235"/>
      <c r="D1192" s="236" t="s">
        <v>193</v>
      </c>
      <c r="E1192" s="237" t="s">
        <v>19</v>
      </c>
      <c r="F1192" s="238" t="s">
        <v>706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193</v>
      </c>
      <c r="AU1192" s="244" t="s">
        <v>80</v>
      </c>
      <c r="AV1192" s="13" t="s">
        <v>78</v>
      </c>
      <c r="AW1192" s="13" t="s">
        <v>195</v>
      </c>
      <c r="AX1192" s="13" t="s">
        <v>71</v>
      </c>
      <c r="AY1192" s="244" t="s">
        <v>182</v>
      </c>
    </row>
    <row r="1193" s="14" customFormat="1">
      <c r="A1193" s="14"/>
      <c r="B1193" s="245"/>
      <c r="C1193" s="246"/>
      <c r="D1193" s="236" t="s">
        <v>193</v>
      </c>
      <c r="E1193" s="247" t="s">
        <v>19</v>
      </c>
      <c r="F1193" s="248" t="s">
        <v>1527</v>
      </c>
      <c r="G1193" s="246"/>
      <c r="H1193" s="249">
        <v>256.13880000000006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193</v>
      </c>
      <c r="AU1193" s="255" t="s">
        <v>80</v>
      </c>
      <c r="AV1193" s="14" t="s">
        <v>80</v>
      </c>
      <c r="AW1193" s="14" t="s">
        <v>195</v>
      </c>
      <c r="AX1193" s="14" t="s">
        <v>71</v>
      </c>
      <c r="AY1193" s="255" t="s">
        <v>182</v>
      </c>
    </row>
    <row r="1194" s="14" customFormat="1">
      <c r="A1194" s="14"/>
      <c r="B1194" s="245"/>
      <c r="C1194" s="246"/>
      <c r="D1194" s="236" t="s">
        <v>193</v>
      </c>
      <c r="E1194" s="247" t="s">
        <v>19</v>
      </c>
      <c r="F1194" s="248" t="s">
        <v>1528</v>
      </c>
      <c r="G1194" s="246"/>
      <c r="H1194" s="249">
        <v>353.16290000000004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5" t="s">
        <v>193</v>
      </c>
      <c r="AU1194" s="255" t="s">
        <v>80</v>
      </c>
      <c r="AV1194" s="14" t="s">
        <v>80</v>
      </c>
      <c r="AW1194" s="14" t="s">
        <v>195</v>
      </c>
      <c r="AX1194" s="14" t="s">
        <v>71</v>
      </c>
      <c r="AY1194" s="255" t="s">
        <v>182</v>
      </c>
    </row>
    <row r="1195" s="15" customFormat="1">
      <c r="A1195" s="15"/>
      <c r="B1195" s="256"/>
      <c r="C1195" s="257"/>
      <c r="D1195" s="236" t="s">
        <v>193</v>
      </c>
      <c r="E1195" s="258" t="s">
        <v>19</v>
      </c>
      <c r="F1195" s="259" t="s">
        <v>215</v>
      </c>
      <c r="G1195" s="257"/>
      <c r="H1195" s="260">
        <v>609.3017000000001</v>
      </c>
      <c r="I1195" s="261"/>
      <c r="J1195" s="257"/>
      <c r="K1195" s="257"/>
      <c r="L1195" s="262"/>
      <c r="M1195" s="263"/>
      <c r="N1195" s="264"/>
      <c r="O1195" s="264"/>
      <c r="P1195" s="264"/>
      <c r="Q1195" s="264"/>
      <c r="R1195" s="264"/>
      <c r="S1195" s="264"/>
      <c r="T1195" s="26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T1195" s="266" t="s">
        <v>193</v>
      </c>
      <c r="AU1195" s="266" t="s">
        <v>80</v>
      </c>
      <c r="AV1195" s="15" t="s">
        <v>97</v>
      </c>
      <c r="AW1195" s="15" t="s">
        <v>195</v>
      </c>
      <c r="AX1195" s="15" t="s">
        <v>71</v>
      </c>
      <c r="AY1195" s="266" t="s">
        <v>182</v>
      </c>
    </row>
    <row r="1196" s="13" customFormat="1">
      <c r="A1196" s="13"/>
      <c r="B1196" s="234"/>
      <c r="C1196" s="235"/>
      <c r="D1196" s="236" t="s">
        <v>193</v>
      </c>
      <c r="E1196" s="237" t="s">
        <v>19</v>
      </c>
      <c r="F1196" s="238" t="s">
        <v>216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193</v>
      </c>
      <c r="AU1196" s="244" t="s">
        <v>80</v>
      </c>
      <c r="AV1196" s="13" t="s">
        <v>78</v>
      </c>
      <c r="AW1196" s="13" t="s">
        <v>195</v>
      </c>
      <c r="AX1196" s="13" t="s">
        <v>71</v>
      </c>
      <c r="AY1196" s="244" t="s">
        <v>182</v>
      </c>
    </row>
    <row r="1197" s="13" customFormat="1">
      <c r="A1197" s="13"/>
      <c r="B1197" s="234"/>
      <c r="C1197" s="235"/>
      <c r="D1197" s="236" t="s">
        <v>193</v>
      </c>
      <c r="E1197" s="237" t="s">
        <v>19</v>
      </c>
      <c r="F1197" s="238" t="s">
        <v>1529</v>
      </c>
      <c r="G1197" s="235"/>
      <c r="H1197" s="237" t="s">
        <v>19</v>
      </c>
      <c r="I1197" s="239"/>
      <c r="J1197" s="235"/>
      <c r="K1197" s="235"/>
      <c r="L1197" s="240"/>
      <c r="M1197" s="241"/>
      <c r="N1197" s="242"/>
      <c r="O1197" s="242"/>
      <c r="P1197" s="242"/>
      <c r="Q1197" s="242"/>
      <c r="R1197" s="242"/>
      <c r="S1197" s="242"/>
      <c r="T1197" s="24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4" t="s">
        <v>193</v>
      </c>
      <c r="AU1197" s="244" t="s">
        <v>80</v>
      </c>
      <c r="AV1197" s="13" t="s">
        <v>78</v>
      </c>
      <c r="AW1197" s="13" t="s">
        <v>195</v>
      </c>
      <c r="AX1197" s="13" t="s">
        <v>71</v>
      </c>
      <c r="AY1197" s="244" t="s">
        <v>182</v>
      </c>
    </row>
    <row r="1198" s="14" customFormat="1">
      <c r="A1198" s="14"/>
      <c r="B1198" s="245"/>
      <c r="C1198" s="246"/>
      <c r="D1198" s="236" t="s">
        <v>193</v>
      </c>
      <c r="E1198" s="247" t="s">
        <v>19</v>
      </c>
      <c r="F1198" s="248" t="s">
        <v>1530</v>
      </c>
      <c r="G1198" s="246"/>
      <c r="H1198" s="249">
        <v>344.44749999999999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193</v>
      </c>
      <c r="AU1198" s="255" t="s">
        <v>80</v>
      </c>
      <c r="AV1198" s="14" t="s">
        <v>80</v>
      </c>
      <c r="AW1198" s="14" t="s">
        <v>195</v>
      </c>
      <c r="AX1198" s="14" t="s">
        <v>71</v>
      </c>
      <c r="AY1198" s="255" t="s">
        <v>182</v>
      </c>
    </row>
    <row r="1199" s="14" customFormat="1">
      <c r="A1199" s="14"/>
      <c r="B1199" s="245"/>
      <c r="C1199" s="246"/>
      <c r="D1199" s="236" t="s">
        <v>193</v>
      </c>
      <c r="E1199" s="247" t="s">
        <v>19</v>
      </c>
      <c r="F1199" s="248" t="s">
        <v>1531</v>
      </c>
      <c r="G1199" s="246"/>
      <c r="H1199" s="249">
        <v>-0.93385999999999925</v>
      </c>
      <c r="I1199" s="250"/>
      <c r="J1199" s="246"/>
      <c r="K1199" s="246"/>
      <c r="L1199" s="251"/>
      <c r="M1199" s="252"/>
      <c r="N1199" s="253"/>
      <c r="O1199" s="253"/>
      <c r="P1199" s="253"/>
      <c r="Q1199" s="253"/>
      <c r="R1199" s="253"/>
      <c r="S1199" s="253"/>
      <c r="T1199" s="25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5" t="s">
        <v>193</v>
      </c>
      <c r="AU1199" s="255" t="s">
        <v>80</v>
      </c>
      <c r="AV1199" s="14" t="s">
        <v>80</v>
      </c>
      <c r="AW1199" s="14" t="s">
        <v>195</v>
      </c>
      <c r="AX1199" s="14" t="s">
        <v>71</v>
      </c>
      <c r="AY1199" s="255" t="s">
        <v>182</v>
      </c>
    </row>
    <row r="1200" s="13" customFormat="1">
      <c r="A1200" s="13"/>
      <c r="B1200" s="234"/>
      <c r="C1200" s="235"/>
      <c r="D1200" s="236" t="s">
        <v>193</v>
      </c>
      <c r="E1200" s="237" t="s">
        <v>19</v>
      </c>
      <c r="F1200" s="238" t="s">
        <v>1532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193</v>
      </c>
      <c r="AU1200" s="244" t="s">
        <v>80</v>
      </c>
      <c r="AV1200" s="13" t="s">
        <v>78</v>
      </c>
      <c r="AW1200" s="13" t="s">
        <v>195</v>
      </c>
      <c r="AX1200" s="13" t="s">
        <v>71</v>
      </c>
      <c r="AY1200" s="244" t="s">
        <v>182</v>
      </c>
    </row>
    <row r="1201" s="14" customFormat="1">
      <c r="A1201" s="14"/>
      <c r="B1201" s="245"/>
      <c r="C1201" s="246"/>
      <c r="D1201" s="236" t="s">
        <v>193</v>
      </c>
      <c r="E1201" s="247" t="s">
        <v>19</v>
      </c>
      <c r="F1201" s="248" t="s">
        <v>1533</v>
      </c>
      <c r="G1201" s="246"/>
      <c r="H1201" s="249">
        <v>283.16449999999998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193</v>
      </c>
      <c r="AU1201" s="255" t="s">
        <v>80</v>
      </c>
      <c r="AV1201" s="14" t="s">
        <v>80</v>
      </c>
      <c r="AW1201" s="14" t="s">
        <v>195</v>
      </c>
      <c r="AX1201" s="14" t="s">
        <v>71</v>
      </c>
      <c r="AY1201" s="255" t="s">
        <v>182</v>
      </c>
    </row>
    <row r="1202" s="14" customFormat="1">
      <c r="A1202" s="14"/>
      <c r="B1202" s="245"/>
      <c r="C1202" s="246"/>
      <c r="D1202" s="236" t="s">
        <v>193</v>
      </c>
      <c r="E1202" s="247" t="s">
        <v>19</v>
      </c>
      <c r="F1202" s="248" t="s">
        <v>1534</v>
      </c>
      <c r="G1202" s="246"/>
      <c r="H1202" s="249">
        <v>-19.802000000000007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193</v>
      </c>
      <c r="AU1202" s="255" t="s">
        <v>80</v>
      </c>
      <c r="AV1202" s="14" t="s">
        <v>80</v>
      </c>
      <c r="AW1202" s="14" t="s">
        <v>195</v>
      </c>
      <c r="AX1202" s="14" t="s">
        <v>71</v>
      </c>
      <c r="AY1202" s="255" t="s">
        <v>182</v>
      </c>
    </row>
    <row r="1203" s="14" customFormat="1">
      <c r="A1203" s="14"/>
      <c r="B1203" s="245"/>
      <c r="C1203" s="246"/>
      <c r="D1203" s="236" t="s">
        <v>193</v>
      </c>
      <c r="E1203" s="247" t="s">
        <v>19</v>
      </c>
      <c r="F1203" s="248" t="s">
        <v>1535</v>
      </c>
      <c r="G1203" s="246"/>
      <c r="H1203" s="249">
        <v>-33.552999999999997</v>
      </c>
      <c r="I1203" s="250"/>
      <c r="J1203" s="246"/>
      <c r="K1203" s="246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5" t="s">
        <v>193</v>
      </c>
      <c r="AU1203" s="255" t="s">
        <v>80</v>
      </c>
      <c r="AV1203" s="14" t="s">
        <v>80</v>
      </c>
      <c r="AW1203" s="14" t="s">
        <v>195</v>
      </c>
      <c r="AX1203" s="14" t="s">
        <v>71</v>
      </c>
      <c r="AY1203" s="255" t="s">
        <v>182</v>
      </c>
    </row>
    <row r="1204" s="15" customFormat="1">
      <c r="A1204" s="15"/>
      <c r="B1204" s="256"/>
      <c r="C1204" s="257"/>
      <c r="D1204" s="236" t="s">
        <v>193</v>
      </c>
      <c r="E1204" s="258" t="s">
        <v>19</v>
      </c>
      <c r="F1204" s="259" t="s">
        <v>215</v>
      </c>
      <c r="G1204" s="257"/>
      <c r="H1204" s="260">
        <v>573.32313999999997</v>
      </c>
      <c r="I1204" s="261"/>
      <c r="J1204" s="257"/>
      <c r="K1204" s="257"/>
      <c r="L1204" s="262"/>
      <c r="M1204" s="263"/>
      <c r="N1204" s="264"/>
      <c r="O1204" s="264"/>
      <c r="P1204" s="264"/>
      <c r="Q1204" s="264"/>
      <c r="R1204" s="264"/>
      <c r="S1204" s="264"/>
      <c r="T1204" s="26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T1204" s="266" t="s">
        <v>193</v>
      </c>
      <c r="AU1204" s="266" t="s">
        <v>80</v>
      </c>
      <c r="AV1204" s="15" t="s">
        <v>97</v>
      </c>
      <c r="AW1204" s="15" t="s">
        <v>195</v>
      </c>
      <c r="AX1204" s="15" t="s">
        <v>71</v>
      </c>
      <c r="AY1204" s="266" t="s">
        <v>182</v>
      </c>
    </row>
    <row r="1205" s="13" customFormat="1">
      <c r="A1205" s="13"/>
      <c r="B1205" s="234"/>
      <c r="C1205" s="235"/>
      <c r="D1205" s="236" t="s">
        <v>193</v>
      </c>
      <c r="E1205" s="237" t="s">
        <v>19</v>
      </c>
      <c r="F1205" s="238" t="s">
        <v>218</v>
      </c>
      <c r="G1205" s="235"/>
      <c r="H1205" s="237" t="s">
        <v>19</v>
      </c>
      <c r="I1205" s="239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193</v>
      </c>
      <c r="AU1205" s="244" t="s">
        <v>80</v>
      </c>
      <c r="AV1205" s="13" t="s">
        <v>78</v>
      </c>
      <c r="AW1205" s="13" t="s">
        <v>195</v>
      </c>
      <c r="AX1205" s="13" t="s">
        <v>71</v>
      </c>
      <c r="AY1205" s="244" t="s">
        <v>182</v>
      </c>
    </row>
    <row r="1206" s="14" customFormat="1">
      <c r="A1206" s="14"/>
      <c r="B1206" s="245"/>
      <c r="C1206" s="246"/>
      <c r="D1206" s="236" t="s">
        <v>193</v>
      </c>
      <c r="E1206" s="247" t="s">
        <v>19</v>
      </c>
      <c r="F1206" s="248" t="s">
        <v>1536</v>
      </c>
      <c r="G1206" s="246"/>
      <c r="H1206" s="249">
        <v>3.9350000000000001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193</v>
      </c>
      <c r="AU1206" s="255" t="s">
        <v>80</v>
      </c>
      <c r="AV1206" s="14" t="s">
        <v>80</v>
      </c>
      <c r="AW1206" s="14" t="s">
        <v>195</v>
      </c>
      <c r="AX1206" s="14" t="s">
        <v>71</v>
      </c>
      <c r="AY1206" s="255" t="s">
        <v>182</v>
      </c>
    </row>
    <row r="1207" s="14" customFormat="1">
      <c r="A1207" s="14"/>
      <c r="B1207" s="245"/>
      <c r="C1207" s="246"/>
      <c r="D1207" s="236" t="s">
        <v>193</v>
      </c>
      <c r="E1207" s="247" t="s">
        <v>19</v>
      </c>
      <c r="F1207" s="248" t="s">
        <v>1537</v>
      </c>
      <c r="G1207" s="246"/>
      <c r="H1207" s="249">
        <v>112.0501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5" t="s">
        <v>193</v>
      </c>
      <c r="AU1207" s="255" t="s">
        <v>80</v>
      </c>
      <c r="AV1207" s="14" t="s">
        <v>80</v>
      </c>
      <c r="AW1207" s="14" t="s">
        <v>195</v>
      </c>
      <c r="AX1207" s="14" t="s">
        <v>71</v>
      </c>
      <c r="AY1207" s="255" t="s">
        <v>182</v>
      </c>
    </row>
    <row r="1208" s="14" customFormat="1">
      <c r="A1208" s="14"/>
      <c r="B1208" s="245"/>
      <c r="C1208" s="246"/>
      <c r="D1208" s="236" t="s">
        <v>193</v>
      </c>
      <c r="E1208" s="247" t="s">
        <v>19</v>
      </c>
      <c r="F1208" s="248" t="s">
        <v>1538</v>
      </c>
      <c r="G1208" s="246"/>
      <c r="H1208" s="249">
        <v>96.865900000000011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193</v>
      </c>
      <c r="AU1208" s="255" t="s">
        <v>80</v>
      </c>
      <c r="AV1208" s="14" t="s">
        <v>80</v>
      </c>
      <c r="AW1208" s="14" t="s">
        <v>195</v>
      </c>
      <c r="AX1208" s="14" t="s">
        <v>71</v>
      </c>
      <c r="AY1208" s="255" t="s">
        <v>182</v>
      </c>
    </row>
    <row r="1209" s="14" customFormat="1">
      <c r="A1209" s="14"/>
      <c r="B1209" s="245"/>
      <c r="C1209" s="246"/>
      <c r="D1209" s="236" t="s">
        <v>193</v>
      </c>
      <c r="E1209" s="247" t="s">
        <v>19</v>
      </c>
      <c r="F1209" s="248" t="s">
        <v>1539</v>
      </c>
      <c r="G1209" s="246"/>
      <c r="H1209" s="249">
        <v>21.225000000000001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193</v>
      </c>
      <c r="AU1209" s="255" t="s">
        <v>80</v>
      </c>
      <c r="AV1209" s="14" t="s">
        <v>80</v>
      </c>
      <c r="AW1209" s="14" t="s">
        <v>195</v>
      </c>
      <c r="AX1209" s="14" t="s">
        <v>71</v>
      </c>
      <c r="AY1209" s="255" t="s">
        <v>182</v>
      </c>
    </row>
    <row r="1210" s="14" customFormat="1">
      <c r="A1210" s="14"/>
      <c r="B1210" s="245"/>
      <c r="C1210" s="246"/>
      <c r="D1210" s="236" t="s">
        <v>193</v>
      </c>
      <c r="E1210" s="247" t="s">
        <v>19</v>
      </c>
      <c r="F1210" s="248" t="s">
        <v>1540</v>
      </c>
      <c r="G1210" s="246"/>
      <c r="H1210" s="249">
        <v>-23.462</v>
      </c>
      <c r="I1210" s="250"/>
      <c r="J1210" s="246"/>
      <c r="K1210" s="246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5" t="s">
        <v>193</v>
      </c>
      <c r="AU1210" s="255" t="s">
        <v>80</v>
      </c>
      <c r="AV1210" s="14" t="s">
        <v>80</v>
      </c>
      <c r="AW1210" s="14" t="s">
        <v>195</v>
      </c>
      <c r="AX1210" s="14" t="s">
        <v>71</v>
      </c>
      <c r="AY1210" s="255" t="s">
        <v>182</v>
      </c>
    </row>
    <row r="1211" s="15" customFormat="1">
      <c r="A1211" s="15"/>
      <c r="B1211" s="256"/>
      <c r="C1211" s="257"/>
      <c r="D1211" s="236" t="s">
        <v>193</v>
      </c>
      <c r="E1211" s="258" t="s">
        <v>19</v>
      </c>
      <c r="F1211" s="259" t="s">
        <v>215</v>
      </c>
      <c r="G1211" s="257"/>
      <c r="H1211" s="260">
        <v>210.614</v>
      </c>
      <c r="I1211" s="261"/>
      <c r="J1211" s="257"/>
      <c r="K1211" s="257"/>
      <c r="L1211" s="262"/>
      <c r="M1211" s="263"/>
      <c r="N1211" s="264"/>
      <c r="O1211" s="264"/>
      <c r="P1211" s="264"/>
      <c r="Q1211" s="264"/>
      <c r="R1211" s="264"/>
      <c r="S1211" s="264"/>
      <c r="T1211" s="26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T1211" s="266" t="s">
        <v>193</v>
      </c>
      <c r="AU1211" s="266" t="s">
        <v>80</v>
      </c>
      <c r="AV1211" s="15" t="s">
        <v>97</v>
      </c>
      <c r="AW1211" s="15" t="s">
        <v>195</v>
      </c>
      <c r="AX1211" s="15" t="s">
        <v>71</v>
      </c>
      <c r="AY1211" s="266" t="s">
        <v>182</v>
      </c>
    </row>
    <row r="1212" s="16" customFormat="1">
      <c r="A1212" s="16"/>
      <c r="B1212" s="267"/>
      <c r="C1212" s="268"/>
      <c r="D1212" s="236" t="s">
        <v>193</v>
      </c>
      <c r="E1212" s="269" t="s">
        <v>19</v>
      </c>
      <c r="F1212" s="270" t="s">
        <v>220</v>
      </c>
      <c r="G1212" s="268"/>
      <c r="H1212" s="271">
        <v>5094.5771440000008</v>
      </c>
      <c r="I1212" s="272"/>
      <c r="J1212" s="268"/>
      <c r="K1212" s="268"/>
      <c r="L1212" s="273"/>
      <c r="M1212" s="274"/>
      <c r="N1212" s="275"/>
      <c r="O1212" s="275"/>
      <c r="P1212" s="275"/>
      <c r="Q1212" s="275"/>
      <c r="R1212" s="275"/>
      <c r="S1212" s="275"/>
      <c r="T1212" s="27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T1212" s="277" t="s">
        <v>193</v>
      </c>
      <c r="AU1212" s="277" t="s">
        <v>80</v>
      </c>
      <c r="AV1212" s="16" t="s">
        <v>189</v>
      </c>
      <c r="AW1212" s="16" t="s">
        <v>195</v>
      </c>
      <c r="AX1212" s="16" t="s">
        <v>78</v>
      </c>
      <c r="AY1212" s="277" t="s">
        <v>182</v>
      </c>
    </row>
    <row r="1213" s="2" customFormat="1" ht="44.25" customHeight="1">
      <c r="A1213" s="41"/>
      <c r="B1213" s="42"/>
      <c r="C1213" s="216" t="s">
        <v>1541</v>
      </c>
      <c r="D1213" s="216" t="s">
        <v>184</v>
      </c>
      <c r="E1213" s="217" t="s">
        <v>1542</v>
      </c>
      <c r="F1213" s="218" t="s">
        <v>1543</v>
      </c>
      <c r="G1213" s="219" t="s">
        <v>283</v>
      </c>
      <c r="H1213" s="220">
        <v>1875.221</v>
      </c>
      <c r="I1213" s="221"/>
      <c r="J1213" s="222">
        <f>ROUND(I1213*H1213,2)</f>
        <v>0</v>
      </c>
      <c r="K1213" s="218" t="s">
        <v>188</v>
      </c>
      <c r="L1213" s="47"/>
      <c r="M1213" s="223" t="s">
        <v>19</v>
      </c>
      <c r="N1213" s="224" t="s">
        <v>42</v>
      </c>
      <c r="O1213" s="87"/>
      <c r="P1213" s="225">
        <f>O1213*H1213</f>
        <v>0</v>
      </c>
      <c r="Q1213" s="225">
        <v>0.0207</v>
      </c>
      <c r="R1213" s="225">
        <f>Q1213*H1213</f>
        <v>38.817074699999999</v>
      </c>
      <c r="S1213" s="225">
        <v>0</v>
      </c>
      <c r="T1213" s="226">
        <f>S1213*H1213</f>
        <v>0</v>
      </c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R1213" s="227" t="s">
        <v>189</v>
      </c>
      <c r="AT1213" s="227" t="s">
        <v>184</v>
      </c>
      <c r="AU1213" s="227" t="s">
        <v>80</v>
      </c>
      <c r="AY1213" s="20" t="s">
        <v>182</v>
      </c>
      <c r="BE1213" s="228">
        <f>IF(N1213="základní",J1213,0)</f>
        <v>0</v>
      </c>
      <c r="BF1213" s="228">
        <f>IF(N1213="snížená",J1213,0)</f>
        <v>0</v>
      </c>
      <c r="BG1213" s="228">
        <f>IF(N1213="zákl. přenesená",J1213,0)</f>
        <v>0</v>
      </c>
      <c r="BH1213" s="228">
        <f>IF(N1213="sníž. přenesená",J1213,0)</f>
        <v>0</v>
      </c>
      <c r="BI1213" s="228">
        <f>IF(N1213="nulová",J1213,0)</f>
        <v>0</v>
      </c>
      <c r="BJ1213" s="20" t="s">
        <v>78</v>
      </c>
      <c r="BK1213" s="228">
        <f>ROUND(I1213*H1213,2)</f>
        <v>0</v>
      </c>
      <c r="BL1213" s="20" t="s">
        <v>189</v>
      </c>
      <c r="BM1213" s="227" t="s">
        <v>1544</v>
      </c>
    </row>
    <row r="1214" s="2" customFormat="1">
      <c r="A1214" s="41"/>
      <c r="B1214" s="42"/>
      <c r="C1214" s="43"/>
      <c r="D1214" s="229" t="s">
        <v>191</v>
      </c>
      <c r="E1214" s="43"/>
      <c r="F1214" s="230" t="s">
        <v>1545</v>
      </c>
      <c r="G1214" s="43"/>
      <c r="H1214" s="43"/>
      <c r="I1214" s="231"/>
      <c r="J1214" s="43"/>
      <c r="K1214" s="43"/>
      <c r="L1214" s="47"/>
      <c r="M1214" s="232"/>
      <c r="N1214" s="233"/>
      <c r="O1214" s="87"/>
      <c r="P1214" s="87"/>
      <c r="Q1214" s="87"/>
      <c r="R1214" s="87"/>
      <c r="S1214" s="87"/>
      <c r="T1214" s="88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T1214" s="20" t="s">
        <v>191</v>
      </c>
      <c r="AU1214" s="20" t="s">
        <v>80</v>
      </c>
    </row>
    <row r="1215" s="13" customFormat="1">
      <c r="A1215" s="13"/>
      <c r="B1215" s="234"/>
      <c r="C1215" s="235"/>
      <c r="D1215" s="236" t="s">
        <v>193</v>
      </c>
      <c r="E1215" s="237" t="s">
        <v>19</v>
      </c>
      <c r="F1215" s="238" t="s">
        <v>205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193</v>
      </c>
      <c r="AU1215" s="244" t="s">
        <v>80</v>
      </c>
      <c r="AV1215" s="13" t="s">
        <v>78</v>
      </c>
      <c r="AW1215" s="13" t="s">
        <v>195</v>
      </c>
      <c r="AX1215" s="13" t="s">
        <v>71</v>
      </c>
      <c r="AY1215" s="244" t="s">
        <v>182</v>
      </c>
    </row>
    <row r="1216" s="13" customFormat="1">
      <c r="A1216" s="13"/>
      <c r="B1216" s="234"/>
      <c r="C1216" s="235"/>
      <c r="D1216" s="236" t="s">
        <v>193</v>
      </c>
      <c r="E1216" s="237" t="s">
        <v>19</v>
      </c>
      <c r="F1216" s="238" t="s">
        <v>455</v>
      </c>
      <c r="G1216" s="235"/>
      <c r="H1216" s="237" t="s">
        <v>19</v>
      </c>
      <c r="I1216" s="239"/>
      <c r="J1216" s="235"/>
      <c r="K1216" s="235"/>
      <c r="L1216" s="240"/>
      <c r="M1216" s="241"/>
      <c r="N1216" s="242"/>
      <c r="O1216" s="242"/>
      <c r="P1216" s="242"/>
      <c r="Q1216" s="242"/>
      <c r="R1216" s="242"/>
      <c r="S1216" s="242"/>
      <c r="T1216" s="24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4" t="s">
        <v>193</v>
      </c>
      <c r="AU1216" s="244" t="s">
        <v>80</v>
      </c>
      <c r="AV1216" s="13" t="s">
        <v>78</v>
      </c>
      <c r="AW1216" s="13" t="s">
        <v>195</v>
      </c>
      <c r="AX1216" s="13" t="s">
        <v>71</v>
      </c>
      <c r="AY1216" s="244" t="s">
        <v>182</v>
      </c>
    </row>
    <row r="1217" s="14" customFormat="1">
      <c r="A1217" s="14"/>
      <c r="B1217" s="245"/>
      <c r="C1217" s="246"/>
      <c r="D1217" s="236" t="s">
        <v>193</v>
      </c>
      <c r="E1217" s="247" t="s">
        <v>19</v>
      </c>
      <c r="F1217" s="248" t="s">
        <v>1546</v>
      </c>
      <c r="G1217" s="246"/>
      <c r="H1217" s="249">
        <v>47.964068600000004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193</v>
      </c>
      <c r="AU1217" s="255" t="s">
        <v>80</v>
      </c>
      <c r="AV1217" s="14" t="s">
        <v>80</v>
      </c>
      <c r="AW1217" s="14" t="s">
        <v>195</v>
      </c>
      <c r="AX1217" s="14" t="s">
        <v>71</v>
      </c>
      <c r="AY1217" s="255" t="s">
        <v>182</v>
      </c>
    </row>
    <row r="1218" s="14" customFormat="1">
      <c r="A1218" s="14"/>
      <c r="B1218" s="245"/>
      <c r="C1218" s="246"/>
      <c r="D1218" s="236" t="s">
        <v>193</v>
      </c>
      <c r="E1218" s="247" t="s">
        <v>19</v>
      </c>
      <c r="F1218" s="248" t="s">
        <v>1547</v>
      </c>
      <c r="G1218" s="246"/>
      <c r="H1218" s="249">
        <v>67.134797499999991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193</v>
      </c>
      <c r="AU1218" s="255" t="s">
        <v>80</v>
      </c>
      <c r="AV1218" s="14" t="s">
        <v>80</v>
      </c>
      <c r="AW1218" s="14" t="s">
        <v>195</v>
      </c>
      <c r="AX1218" s="14" t="s">
        <v>71</v>
      </c>
      <c r="AY1218" s="255" t="s">
        <v>182</v>
      </c>
    </row>
    <row r="1219" s="14" customFormat="1">
      <c r="A1219" s="14"/>
      <c r="B1219" s="245"/>
      <c r="C1219" s="246"/>
      <c r="D1219" s="236" t="s">
        <v>193</v>
      </c>
      <c r="E1219" s="247" t="s">
        <v>19</v>
      </c>
      <c r="F1219" s="248" t="s">
        <v>1548</v>
      </c>
      <c r="G1219" s="246"/>
      <c r="H1219" s="249">
        <v>-10</v>
      </c>
      <c r="I1219" s="250"/>
      <c r="J1219" s="246"/>
      <c r="K1219" s="246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5" t="s">
        <v>193</v>
      </c>
      <c r="AU1219" s="255" t="s">
        <v>80</v>
      </c>
      <c r="AV1219" s="14" t="s">
        <v>80</v>
      </c>
      <c r="AW1219" s="14" t="s">
        <v>195</v>
      </c>
      <c r="AX1219" s="14" t="s">
        <v>71</v>
      </c>
      <c r="AY1219" s="255" t="s">
        <v>182</v>
      </c>
    </row>
    <row r="1220" s="14" customFormat="1">
      <c r="A1220" s="14"/>
      <c r="B1220" s="245"/>
      <c r="C1220" s="246"/>
      <c r="D1220" s="236" t="s">
        <v>193</v>
      </c>
      <c r="E1220" s="247" t="s">
        <v>19</v>
      </c>
      <c r="F1220" s="248" t="s">
        <v>1549</v>
      </c>
      <c r="G1220" s="246"/>
      <c r="H1220" s="249">
        <v>77.780640000000005</v>
      </c>
      <c r="I1220" s="250"/>
      <c r="J1220" s="246"/>
      <c r="K1220" s="246"/>
      <c r="L1220" s="251"/>
      <c r="M1220" s="252"/>
      <c r="N1220" s="253"/>
      <c r="O1220" s="253"/>
      <c r="P1220" s="253"/>
      <c r="Q1220" s="253"/>
      <c r="R1220" s="253"/>
      <c r="S1220" s="253"/>
      <c r="T1220" s="25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5" t="s">
        <v>193</v>
      </c>
      <c r="AU1220" s="255" t="s">
        <v>80</v>
      </c>
      <c r="AV1220" s="14" t="s">
        <v>80</v>
      </c>
      <c r="AW1220" s="14" t="s">
        <v>195</v>
      </c>
      <c r="AX1220" s="14" t="s">
        <v>71</v>
      </c>
      <c r="AY1220" s="255" t="s">
        <v>182</v>
      </c>
    </row>
    <row r="1221" s="14" customFormat="1">
      <c r="A1221" s="14"/>
      <c r="B1221" s="245"/>
      <c r="C1221" s="246"/>
      <c r="D1221" s="236" t="s">
        <v>193</v>
      </c>
      <c r="E1221" s="247" t="s">
        <v>19</v>
      </c>
      <c r="F1221" s="248" t="s">
        <v>1550</v>
      </c>
      <c r="G1221" s="246"/>
      <c r="H1221" s="249">
        <v>43.082639999999998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193</v>
      </c>
      <c r="AU1221" s="255" t="s">
        <v>80</v>
      </c>
      <c r="AV1221" s="14" t="s">
        <v>80</v>
      </c>
      <c r="AW1221" s="14" t="s">
        <v>195</v>
      </c>
      <c r="AX1221" s="14" t="s">
        <v>71</v>
      </c>
      <c r="AY1221" s="255" t="s">
        <v>182</v>
      </c>
    </row>
    <row r="1222" s="14" customFormat="1">
      <c r="A1222" s="14"/>
      <c r="B1222" s="245"/>
      <c r="C1222" s="246"/>
      <c r="D1222" s="236" t="s">
        <v>193</v>
      </c>
      <c r="E1222" s="247" t="s">
        <v>19</v>
      </c>
      <c r="F1222" s="248" t="s">
        <v>1551</v>
      </c>
      <c r="G1222" s="246"/>
      <c r="H1222" s="249">
        <v>110.99325472</v>
      </c>
      <c r="I1222" s="250"/>
      <c r="J1222" s="246"/>
      <c r="K1222" s="246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5" t="s">
        <v>193</v>
      </c>
      <c r="AU1222" s="255" t="s">
        <v>80</v>
      </c>
      <c r="AV1222" s="14" t="s">
        <v>80</v>
      </c>
      <c r="AW1222" s="14" t="s">
        <v>195</v>
      </c>
      <c r="AX1222" s="14" t="s">
        <v>71</v>
      </c>
      <c r="AY1222" s="255" t="s">
        <v>182</v>
      </c>
    </row>
    <row r="1223" s="14" customFormat="1">
      <c r="A1223" s="14"/>
      <c r="B1223" s="245"/>
      <c r="C1223" s="246"/>
      <c r="D1223" s="236" t="s">
        <v>193</v>
      </c>
      <c r="E1223" s="247" t="s">
        <v>19</v>
      </c>
      <c r="F1223" s="248" t="s">
        <v>1552</v>
      </c>
      <c r="G1223" s="246"/>
      <c r="H1223" s="249">
        <v>26.948699999999999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193</v>
      </c>
      <c r="AU1223" s="255" t="s">
        <v>80</v>
      </c>
      <c r="AV1223" s="14" t="s">
        <v>80</v>
      </c>
      <c r="AW1223" s="14" t="s">
        <v>195</v>
      </c>
      <c r="AX1223" s="14" t="s">
        <v>71</v>
      </c>
      <c r="AY1223" s="255" t="s">
        <v>182</v>
      </c>
    </row>
    <row r="1224" s="14" customFormat="1">
      <c r="A1224" s="14"/>
      <c r="B1224" s="245"/>
      <c r="C1224" s="246"/>
      <c r="D1224" s="236" t="s">
        <v>193</v>
      </c>
      <c r="E1224" s="247" t="s">
        <v>19</v>
      </c>
      <c r="F1224" s="248" t="s">
        <v>1553</v>
      </c>
      <c r="G1224" s="246"/>
      <c r="H1224" s="249">
        <v>148.88867500000001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193</v>
      </c>
      <c r="AU1224" s="255" t="s">
        <v>80</v>
      </c>
      <c r="AV1224" s="14" t="s">
        <v>80</v>
      </c>
      <c r="AW1224" s="14" t="s">
        <v>195</v>
      </c>
      <c r="AX1224" s="14" t="s">
        <v>71</v>
      </c>
      <c r="AY1224" s="255" t="s">
        <v>182</v>
      </c>
    </row>
    <row r="1225" s="14" customFormat="1">
      <c r="A1225" s="14"/>
      <c r="B1225" s="245"/>
      <c r="C1225" s="246"/>
      <c r="D1225" s="236" t="s">
        <v>193</v>
      </c>
      <c r="E1225" s="247" t="s">
        <v>19</v>
      </c>
      <c r="F1225" s="248" t="s">
        <v>1554</v>
      </c>
      <c r="G1225" s="246"/>
      <c r="H1225" s="249">
        <v>48.347899999999996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193</v>
      </c>
      <c r="AU1225" s="255" t="s">
        <v>80</v>
      </c>
      <c r="AV1225" s="14" t="s">
        <v>80</v>
      </c>
      <c r="AW1225" s="14" t="s">
        <v>195</v>
      </c>
      <c r="AX1225" s="14" t="s">
        <v>71</v>
      </c>
      <c r="AY1225" s="255" t="s">
        <v>182</v>
      </c>
    </row>
    <row r="1226" s="14" customFormat="1">
      <c r="A1226" s="14"/>
      <c r="B1226" s="245"/>
      <c r="C1226" s="246"/>
      <c r="D1226" s="236" t="s">
        <v>193</v>
      </c>
      <c r="E1226" s="247" t="s">
        <v>19</v>
      </c>
      <c r="F1226" s="248" t="s">
        <v>1555</v>
      </c>
      <c r="G1226" s="246"/>
      <c r="H1226" s="249">
        <v>34.976000000000006</v>
      </c>
      <c r="I1226" s="250"/>
      <c r="J1226" s="246"/>
      <c r="K1226" s="246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5" t="s">
        <v>193</v>
      </c>
      <c r="AU1226" s="255" t="s">
        <v>80</v>
      </c>
      <c r="AV1226" s="14" t="s">
        <v>80</v>
      </c>
      <c r="AW1226" s="14" t="s">
        <v>195</v>
      </c>
      <c r="AX1226" s="14" t="s">
        <v>71</v>
      </c>
      <c r="AY1226" s="255" t="s">
        <v>182</v>
      </c>
    </row>
    <row r="1227" s="14" customFormat="1">
      <c r="A1227" s="14"/>
      <c r="B1227" s="245"/>
      <c r="C1227" s="246"/>
      <c r="D1227" s="236" t="s">
        <v>193</v>
      </c>
      <c r="E1227" s="247" t="s">
        <v>19</v>
      </c>
      <c r="F1227" s="248" t="s">
        <v>1556</v>
      </c>
      <c r="G1227" s="246"/>
      <c r="H1227" s="249">
        <v>40.923500000000004</v>
      </c>
      <c r="I1227" s="250"/>
      <c r="J1227" s="246"/>
      <c r="K1227" s="246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5" t="s">
        <v>193</v>
      </c>
      <c r="AU1227" s="255" t="s">
        <v>80</v>
      </c>
      <c r="AV1227" s="14" t="s">
        <v>80</v>
      </c>
      <c r="AW1227" s="14" t="s">
        <v>195</v>
      </c>
      <c r="AX1227" s="14" t="s">
        <v>71</v>
      </c>
      <c r="AY1227" s="255" t="s">
        <v>182</v>
      </c>
    </row>
    <row r="1228" s="14" customFormat="1">
      <c r="A1228" s="14"/>
      <c r="B1228" s="245"/>
      <c r="C1228" s="246"/>
      <c r="D1228" s="236" t="s">
        <v>193</v>
      </c>
      <c r="E1228" s="247" t="s">
        <v>19</v>
      </c>
      <c r="F1228" s="248" t="s">
        <v>1557</v>
      </c>
      <c r="G1228" s="246"/>
      <c r="H1228" s="249">
        <v>61.187000000000005</v>
      </c>
      <c r="I1228" s="250"/>
      <c r="J1228" s="246"/>
      <c r="K1228" s="246"/>
      <c r="L1228" s="251"/>
      <c r="M1228" s="252"/>
      <c r="N1228" s="253"/>
      <c r="O1228" s="253"/>
      <c r="P1228" s="253"/>
      <c r="Q1228" s="253"/>
      <c r="R1228" s="253"/>
      <c r="S1228" s="253"/>
      <c r="T1228" s="25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5" t="s">
        <v>193</v>
      </c>
      <c r="AU1228" s="255" t="s">
        <v>80</v>
      </c>
      <c r="AV1228" s="14" t="s">
        <v>80</v>
      </c>
      <c r="AW1228" s="14" t="s">
        <v>195</v>
      </c>
      <c r="AX1228" s="14" t="s">
        <v>71</v>
      </c>
      <c r="AY1228" s="255" t="s">
        <v>182</v>
      </c>
    </row>
    <row r="1229" s="14" customFormat="1">
      <c r="A1229" s="14"/>
      <c r="B1229" s="245"/>
      <c r="C1229" s="246"/>
      <c r="D1229" s="236" t="s">
        <v>193</v>
      </c>
      <c r="E1229" s="247" t="s">
        <v>19</v>
      </c>
      <c r="F1229" s="248" t="s">
        <v>1558</v>
      </c>
      <c r="G1229" s="246"/>
      <c r="H1229" s="249">
        <v>129.5752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193</v>
      </c>
      <c r="AU1229" s="255" t="s">
        <v>80</v>
      </c>
      <c r="AV1229" s="14" t="s">
        <v>80</v>
      </c>
      <c r="AW1229" s="14" t="s">
        <v>195</v>
      </c>
      <c r="AX1229" s="14" t="s">
        <v>71</v>
      </c>
      <c r="AY1229" s="255" t="s">
        <v>182</v>
      </c>
    </row>
    <row r="1230" s="14" customFormat="1">
      <c r="A1230" s="14"/>
      <c r="B1230" s="245"/>
      <c r="C1230" s="246"/>
      <c r="D1230" s="236" t="s">
        <v>193</v>
      </c>
      <c r="E1230" s="247" t="s">
        <v>19</v>
      </c>
      <c r="F1230" s="248" t="s">
        <v>1559</v>
      </c>
      <c r="G1230" s="246"/>
      <c r="H1230" s="249">
        <v>20.826000000000001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193</v>
      </c>
      <c r="AU1230" s="255" t="s">
        <v>80</v>
      </c>
      <c r="AV1230" s="14" t="s">
        <v>80</v>
      </c>
      <c r="AW1230" s="14" t="s">
        <v>195</v>
      </c>
      <c r="AX1230" s="14" t="s">
        <v>71</v>
      </c>
      <c r="AY1230" s="255" t="s">
        <v>182</v>
      </c>
    </row>
    <row r="1231" s="14" customFormat="1">
      <c r="A1231" s="14"/>
      <c r="B1231" s="245"/>
      <c r="C1231" s="246"/>
      <c r="D1231" s="236" t="s">
        <v>193</v>
      </c>
      <c r="E1231" s="247" t="s">
        <v>19</v>
      </c>
      <c r="F1231" s="248" t="s">
        <v>1560</v>
      </c>
      <c r="G1231" s="246"/>
      <c r="H1231" s="249">
        <v>40.859999999999999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193</v>
      </c>
      <c r="AU1231" s="255" t="s">
        <v>80</v>
      </c>
      <c r="AV1231" s="14" t="s">
        <v>80</v>
      </c>
      <c r="AW1231" s="14" t="s">
        <v>195</v>
      </c>
      <c r="AX1231" s="14" t="s">
        <v>71</v>
      </c>
      <c r="AY1231" s="255" t="s">
        <v>182</v>
      </c>
    </row>
    <row r="1232" s="14" customFormat="1">
      <c r="A1232" s="14"/>
      <c r="B1232" s="245"/>
      <c r="C1232" s="246"/>
      <c r="D1232" s="236" t="s">
        <v>193</v>
      </c>
      <c r="E1232" s="247" t="s">
        <v>19</v>
      </c>
      <c r="F1232" s="248" t="s">
        <v>1561</v>
      </c>
      <c r="G1232" s="246"/>
      <c r="H1232" s="249">
        <v>53.695999999999998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193</v>
      </c>
      <c r="AU1232" s="255" t="s">
        <v>80</v>
      </c>
      <c r="AV1232" s="14" t="s">
        <v>80</v>
      </c>
      <c r="AW1232" s="14" t="s">
        <v>195</v>
      </c>
      <c r="AX1232" s="14" t="s">
        <v>71</v>
      </c>
      <c r="AY1232" s="255" t="s">
        <v>182</v>
      </c>
    </row>
    <row r="1233" s="14" customFormat="1">
      <c r="A1233" s="14"/>
      <c r="B1233" s="245"/>
      <c r="C1233" s="246"/>
      <c r="D1233" s="236" t="s">
        <v>193</v>
      </c>
      <c r="E1233" s="247" t="s">
        <v>19</v>
      </c>
      <c r="F1233" s="248" t="s">
        <v>1562</v>
      </c>
      <c r="G1233" s="246"/>
      <c r="H1233" s="249">
        <v>10.421999999999999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193</v>
      </c>
      <c r="AU1233" s="255" t="s">
        <v>80</v>
      </c>
      <c r="AV1233" s="14" t="s">
        <v>80</v>
      </c>
      <c r="AW1233" s="14" t="s">
        <v>195</v>
      </c>
      <c r="AX1233" s="14" t="s">
        <v>71</v>
      </c>
      <c r="AY1233" s="255" t="s">
        <v>182</v>
      </c>
    </row>
    <row r="1234" s="15" customFormat="1">
      <c r="A1234" s="15"/>
      <c r="B1234" s="256"/>
      <c r="C1234" s="257"/>
      <c r="D1234" s="236" t="s">
        <v>193</v>
      </c>
      <c r="E1234" s="258" t="s">
        <v>19</v>
      </c>
      <c r="F1234" s="259" t="s">
        <v>215</v>
      </c>
      <c r="G1234" s="257"/>
      <c r="H1234" s="260">
        <v>953.60637582000004</v>
      </c>
      <c r="I1234" s="261"/>
      <c r="J1234" s="257"/>
      <c r="K1234" s="257"/>
      <c r="L1234" s="262"/>
      <c r="M1234" s="263"/>
      <c r="N1234" s="264"/>
      <c r="O1234" s="264"/>
      <c r="P1234" s="264"/>
      <c r="Q1234" s="264"/>
      <c r="R1234" s="264"/>
      <c r="S1234" s="264"/>
      <c r="T1234" s="26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66" t="s">
        <v>193</v>
      </c>
      <c r="AU1234" s="266" t="s">
        <v>80</v>
      </c>
      <c r="AV1234" s="15" t="s">
        <v>97</v>
      </c>
      <c r="AW1234" s="15" t="s">
        <v>195</v>
      </c>
      <c r="AX1234" s="15" t="s">
        <v>71</v>
      </c>
      <c r="AY1234" s="266" t="s">
        <v>182</v>
      </c>
    </row>
    <row r="1235" s="13" customFormat="1">
      <c r="A1235" s="13"/>
      <c r="B1235" s="234"/>
      <c r="C1235" s="235"/>
      <c r="D1235" s="236" t="s">
        <v>193</v>
      </c>
      <c r="E1235" s="237" t="s">
        <v>19</v>
      </c>
      <c r="F1235" s="238" t="s">
        <v>460</v>
      </c>
      <c r="G1235" s="235"/>
      <c r="H1235" s="237" t="s">
        <v>19</v>
      </c>
      <c r="I1235" s="239"/>
      <c r="J1235" s="235"/>
      <c r="K1235" s="235"/>
      <c r="L1235" s="240"/>
      <c r="M1235" s="241"/>
      <c r="N1235" s="242"/>
      <c r="O1235" s="242"/>
      <c r="P1235" s="242"/>
      <c r="Q1235" s="242"/>
      <c r="R1235" s="242"/>
      <c r="S1235" s="242"/>
      <c r="T1235" s="24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4" t="s">
        <v>193</v>
      </c>
      <c r="AU1235" s="244" t="s">
        <v>80</v>
      </c>
      <c r="AV1235" s="13" t="s">
        <v>78</v>
      </c>
      <c r="AW1235" s="13" t="s">
        <v>195</v>
      </c>
      <c r="AX1235" s="13" t="s">
        <v>71</v>
      </c>
      <c r="AY1235" s="244" t="s">
        <v>182</v>
      </c>
    </row>
    <row r="1236" s="13" customFormat="1">
      <c r="A1236" s="13"/>
      <c r="B1236" s="234"/>
      <c r="C1236" s="235"/>
      <c r="D1236" s="236" t="s">
        <v>193</v>
      </c>
      <c r="E1236" s="237" t="s">
        <v>19</v>
      </c>
      <c r="F1236" s="238" t="s">
        <v>1228</v>
      </c>
      <c r="G1236" s="235"/>
      <c r="H1236" s="237" t="s">
        <v>19</v>
      </c>
      <c r="I1236" s="239"/>
      <c r="J1236" s="235"/>
      <c r="K1236" s="235"/>
      <c r="L1236" s="240"/>
      <c r="M1236" s="241"/>
      <c r="N1236" s="242"/>
      <c r="O1236" s="242"/>
      <c r="P1236" s="242"/>
      <c r="Q1236" s="242"/>
      <c r="R1236" s="242"/>
      <c r="S1236" s="242"/>
      <c r="T1236" s="24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4" t="s">
        <v>193</v>
      </c>
      <c r="AU1236" s="244" t="s">
        <v>80</v>
      </c>
      <c r="AV1236" s="13" t="s">
        <v>78</v>
      </c>
      <c r="AW1236" s="13" t="s">
        <v>195</v>
      </c>
      <c r="AX1236" s="13" t="s">
        <v>71</v>
      </c>
      <c r="AY1236" s="244" t="s">
        <v>182</v>
      </c>
    </row>
    <row r="1237" s="14" customFormat="1">
      <c r="A1237" s="14"/>
      <c r="B1237" s="245"/>
      <c r="C1237" s="246"/>
      <c r="D1237" s="236" t="s">
        <v>193</v>
      </c>
      <c r="E1237" s="247" t="s">
        <v>19</v>
      </c>
      <c r="F1237" s="248" t="s">
        <v>1563</v>
      </c>
      <c r="G1237" s="246"/>
      <c r="H1237" s="249">
        <v>238.38725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193</v>
      </c>
      <c r="AU1237" s="255" t="s">
        <v>80</v>
      </c>
      <c r="AV1237" s="14" t="s">
        <v>80</v>
      </c>
      <c r="AW1237" s="14" t="s">
        <v>195</v>
      </c>
      <c r="AX1237" s="14" t="s">
        <v>71</v>
      </c>
      <c r="AY1237" s="255" t="s">
        <v>182</v>
      </c>
    </row>
    <row r="1238" s="14" customFormat="1">
      <c r="A1238" s="14"/>
      <c r="B1238" s="245"/>
      <c r="C1238" s="246"/>
      <c r="D1238" s="236" t="s">
        <v>193</v>
      </c>
      <c r="E1238" s="247" t="s">
        <v>19</v>
      </c>
      <c r="F1238" s="248" t="s">
        <v>1564</v>
      </c>
      <c r="G1238" s="246"/>
      <c r="H1238" s="249">
        <v>-25.283799999999999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193</v>
      </c>
      <c r="AU1238" s="255" t="s">
        <v>80</v>
      </c>
      <c r="AV1238" s="14" t="s">
        <v>80</v>
      </c>
      <c r="AW1238" s="14" t="s">
        <v>195</v>
      </c>
      <c r="AX1238" s="14" t="s">
        <v>71</v>
      </c>
      <c r="AY1238" s="255" t="s">
        <v>182</v>
      </c>
    </row>
    <row r="1239" s="14" customFormat="1">
      <c r="A1239" s="14"/>
      <c r="B1239" s="245"/>
      <c r="C1239" s="246"/>
      <c r="D1239" s="236" t="s">
        <v>193</v>
      </c>
      <c r="E1239" s="247" t="s">
        <v>19</v>
      </c>
      <c r="F1239" s="248" t="s">
        <v>1565</v>
      </c>
      <c r="G1239" s="246"/>
      <c r="H1239" s="249">
        <v>12.683999999999999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193</v>
      </c>
      <c r="AU1239" s="255" t="s">
        <v>80</v>
      </c>
      <c r="AV1239" s="14" t="s">
        <v>80</v>
      </c>
      <c r="AW1239" s="14" t="s">
        <v>195</v>
      </c>
      <c r="AX1239" s="14" t="s">
        <v>71</v>
      </c>
      <c r="AY1239" s="255" t="s">
        <v>182</v>
      </c>
    </row>
    <row r="1240" s="14" customFormat="1">
      <c r="A1240" s="14"/>
      <c r="B1240" s="245"/>
      <c r="C1240" s="246"/>
      <c r="D1240" s="236" t="s">
        <v>193</v>
      </c>
      <c r="E1240" s="247" t="s">
        <v>19</v>
      </c>
      <c r="F1240" s="248" t="s">
        <v>1566</v>
      </c>
      <c r="G1240" s="246"/>
      <c r="H1240" s="249">
        <v>11.22045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193</v>
      </c>
      <c r="AU1240" s="255" t="s">
        <v>80</v>
      </c>
      <c r="AV1240" s="14" t="s">
        <v>80</v>
      </c>
      <c r="AW1240" s="14" t="s">
        <v>195</v>
      </c>
      <c r="AX1240" s="14" t="s">
        <v>71</v>
      </c>
      <c r="AY1240" s="255" t="s">
        <v>182</v>
      </c>
    </row>
    <row r="1241" s="14" customFormat="1">
      <c r="A1241" s="14"/>
      <c r="B1241" s="245"/>
      <c r="C1241" s="246"/>
      <c r="D1241" s="236" t="s">
        <v>193</v>
      </c>
      <c r="E1241" s="247" t="s">
        <v>19</v>
      </c>
      <c r="F1241" s="248" t="s">
        <v>1567</v>
      </c>
      <c r="G1241" s="246"/>
      <c r="H1241" s="249">
        <v>64.390000000000001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193</v>
      </c>
      <c r="AU1241" s="255" t="s">
        <v>80</v>
      </c>
      <c r="AV1241" s="14" t="s">
        <v>80</v>
      </c>
      <c r="AW1241" s="14" t="s">
        <v>195</v>
      </c>
      <c r="AX1241" s="14" t="s">
        <v>71</v>
      </c>
      <c r="AY1241" s="255" t="s">
        <v>182</v>
      </c>
    </row>
    <row r="1242" s="14" customFormat="1">
      <c r="A1242" s="14"/>
      <c r="B1242" s="245"/>
      <c r="C1242" s="246"/>
      <c r="D1242" s="236" t="s">
        <v>193</v>
      </c>
      <c r="E1242" s="247" t="s">
        <v>19</v>
      </c>
      <c r="F1242" s="248" t="s">
        <v>1568</v>
      </c>
      <c r="G1242" s="246"/>
      <c r="H1242" s="249">
        <v>34.409999999999997</v>
      </c>
      <c r="I1242" s="250"/>
      <c r="J1242" s="246"/>
      <c r="K1242" s="246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5" t="s">
        <v>193</v>
      </c>
      <c r="AU1242" s="255" t="s">
        <v>80</v>
      </c>
      <c r="AV1242" s="14" t="s">
        <v>80</v>
      </c>
      <c r="AW1242" s="14" t="s">
        <v>195</v>
      </c>
      <c r="AX1242" s="14" t="s">
        <v>71</v>
      </c>
      <c r="AY1242" s="255" t="s">
        <v>182</v>
      </c>
    </row>
    <row r="1243" s="14" customFormat="1">
      <c r="A1243" s="14"/>
      <c r="B1243" s="245"/>
      <c r="C1243" s="246"/>
      <c r="D1243" s="236" t="s">
        <v>193</v>
      </c>
      <c r="E1243" s="247" t="s">
        <v>19</v>
      </c>
      <c r="F1243" s="248" t="s">
        <v>1569</v>
      </c>
      <c r="G1243" s="246"/>
      <c r="H1243" s="249">
        <v>31.481999999999999</v>
      </c>
      <c r="I1243" s="250"/>
      <c r="J1243" s="246"/>
      <c r="K1243" s="246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5" t="s">
        <v>193</v>
      </c>
      <c r="AU1243" s="255" t="s">
        <v>80</v>
      </c>
      <c r="AV1243" s="14" t="s">
        <v>80</v>
      </c>
      <c r="AW1243" s="14" t="s">
        <v>195</v>
      </c>
      <c r="AX1243" s="14" t="s">
        <v>71</v>
      </c>
      <c r="AY1243" s="255" t="s">
        <v>182</v>
      </c>
    </row>
    <row r="1244" s="14" customFormat="1">
      <c r="A1244" s="14"/>
      <c r="B1244" s="245"/>
      <c r="C1244" s="246"/>
      <c r="D1244" s="236" t="s">
        <v>193</v>
      </c>
      <c r="E1244" s="247" t="s">
        <v>19</v>
      </c>
      <c r="F1244" s="248" t="s">
        <v>1570</v>
      </c>
      <c r="G1244" s="246"/>
      <c r="H1244" s="249">
        <v>60.74729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193</v>
      </c>
      <c r="AU1244" s="255" t="s">
        <v>80</v>
      </c>
      <c r="AV1244" s="14" t="s">
        <v>80</v>
      </c>
      <c r="AW1244" s="14" t="s">
        <v>195</v>
      </c>
      <c r="AX1244" s="14" t="s">
        <v>71</v>
      </c>
      <c r="AY1244" s="255" t="s">
        <v>182</v>
      </c>
    </row>
    <row r="1245" s="14" customFormat="1">
      <c r="A1245" s="14"/>
      <c r="B1245" s="245"/>
      <c r="C1245" s="246"/>
      <c r="D1245" s="236" t="s">
        <v>193</v>
      </c>
      <c r="E1245" s="247" t="s">
        <v>19</v>
      </c>
      <c r="F1245" s="248" t="s">
        <v>1571</v>
      </c>
      <c r="G1245" s="246"/>
      <c r="H1245" s="249">
        <v>-7.3599999999999994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193</v>
      </c>
      <c r="AU1245" s="255" t="s">
        <v>80</v>
      </c>
      <c r="AV1245" s="14" t="s">
        <v>80</v>
      </c>
      <c r="AW1245" s="14" t="s">
        <v>195</v>
      </c>
      <c r="AX1245" s="14" t="s">
        <v>71</v>
      </c>
      <c r="AY1245" s="255" t="s">
        <v>182</v>
      </c>
    </row>
    <row r="1246" s="15" customFormat="1">
      <c r="A1246" s="15"/>
      <c r="B1246" s="256"/>
      <c r="C1246" s="257"/>
      <c r="D1246" s="236" t="s">
        <v>193</v>
      </c>
      <c r="E1246" s="258" t="s">
        <v>19</v>
      </c>
      <c r="F1246" s="259" t="s">
        <v>215</v>
      </c>
      <c r="G1246" s="257"/>
      <c r="H1246" s="260">
        <v>420.67719</v>
      </c>
      <c r="I1246" s="261"/>
      <c r="J1246" s="257"/>
      <c r="K1246" s="257"/>
      <c r="L1246" s="262"/>
      <c r="M1246" s="263"/>
      <c r="N1246" s="264"/>
      <c r="O1246" s="264"/>
      <c r="P1246" s="264"/>
      <c r="Q1246" s="264"/>
      <c r="R1246" s="264"/>
      <c r="S1246" s="264"/>
      <c r="T1246" s="26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66" t="s">
        <v>193</v>
      </c>
      <c r="AU1246" s="266" t="s">
        <v>80</v>
      </c>
      <c r="AV1246" s="15" t="s">
        <v>97</v>
      </c>
      <c r="AW1246" s="15" t="s">
        <v>195</v>
      </c>
      <c r="AX1246" s="15" t="s">
        <v>71</v>
      </c>
      <c r="AY1246" s="266" t="s">
        <v>182</v>
      </c>
    </row>
    <row r="1247" s="13" customFormat="1">
      <c r="A1247" s="13"/>
      <c r="B1247" s="234"/>
      <c r="C1247" s="235"/>
      <c r="D1247" s="236" t="s">
        <v>193</v>
      </c>
      <c r="E1247" s="237" t="s">
        <v>19</v>
      </c>
      <c r="F1247" s="238" t="s">
        <v>462</v>
      </c>
      <c r="G1247" s="235"/>
      <c r="H1247" s="237" t="s">
        <v>19</v>
      </c>
      <c r="I1247" s="239"/>
      <c r="J1247" s="235"/>
      <c r="K1247" s="235"/>
      <c r="L1247" s="240"/>
      <c r="M1247" s="241"/>
      <c r="N1247" s="242"/>
      <c r="O1247" s="242"/>
      <c r="P1247" s="242"/>
      <c r="Q1247" s="242"/>
      <c r="R1247" s="242"/>
      <c r="S1247" s="242"/>
      <c r="T1247" s="24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4" t="s">
        <v>193</v>
      </c>
      <c r="AU1247" s="244" t="s">
        <v>80</v>
      </c>
      <c r="AV1247" s="13" t="s">
        <v>78</v>
      </c>
      <c r="AW1247" s="13" t="s">
        <v>195</v>
      </c>
      <c r="AX1247" s="13" t="s">
        <v>71</v>
      </c>
      <c r="AY1247" s="244" t="s">
        <v>182</v>
      </c>
    </row>
    <row r="1248" s="14" customFormat="1">
      <c r="A1248" s="14"/>
      <c r="B1248" s="245"/>
      <c r="C1248" s="246"/>
      <c r="D1248" s="236" t="s">
        <v>193</v>
      </c>
      <c r="E1248" s="247" t="s">
        <v>19</v>
      </c>
      <c r="F1248" s="248" t="s">
        <v>1572</v>
      </c>
      <c r="G1248" s="246"/>
      <c r="H1248" s="249">
        <v>61.921149999999997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193</v>
      </c>
      <c r="AU1248" s="255" t="s">
        <v>80</v>
      </c>
      <c r="AV1248" s="14" t="s">
        <v>80</v>
      </c>
      <c r="AW1248" s="14" t="s">
        <v>195</v>
      </c>
      <c r="AX1248" s="14" t="s">
        <v>71</v>
      </c>
      <c r="AY1248" s="255" t="s">
        <v>182</v>
      </c>
    </row>
    <row r="1249" s="14" customFormat="1">
      <c r="A1249" s="14"/>
      <c r="B1249" s="245"/>
      <c r="C1249" s="246"/>
      <c r="D1249" s="236" t="s">
        <v>193</v>
      </c>
      <c r="E1249" s="247" t="s">
        <v>19</v>
      </c>
      <c r="F1249" s="248" t="s">
        <v>1573</v>
      </c>
      <c r="G1249" s="246"/>
      <c r="H1249" s="249">
        <v>45.035899999999998</v>
      </c>
      <c r="I1249" s="250"/>
      <c r="J1249" s="246"/>
      <c r="K1249" s="246"/>
      <c r="L1249" s="251"/>
      <c r="M1249" s="252"/>
      <c r="N1249" s="253"/>
      <c r="O1249" s="253"/>
      <c r="P1249" s="253"/>
      <c r="Q1249" s="253"/>
      <c r="R1249" s="253"/>
      <c r="S1249" s="253"/>
      <c r="T1249" s="25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5" t="s">
        <v>193</v>
      </c>
      <c r="AU1249" s="255" t="s">
        <v>80</v>
      </c>
      <c r="AV1249" s="14" t="s">
        <v>80</v>
      </c>
      <c r="AW1249" s="14" t="s">
        <v>195</v>
      </c>
      <c r="AX1249" s="14" t="s">
        <v>71</v>
      </c>
      <c r="AY1249" s="255" t="s">
        <v>182</v>
      </c>
    </row>
    <row r="1250" s="14" customFormat="1">
      <c r="A1250" s="14"/>
      <c r="B1250" s="245"/>
      <c r="C1250" s="246"/>
      <c r="D1250" s="236" t="s">
        <v>193</v>
      </c>
      <c r="E1250" s="247" t="s">
        <v>19</v>
      </c>
      <c r="F1250" s="248" t="s">
        <v>1574</v>
      </c>
      <c r="G1250" s="246"/>
      <c r="H1250" s="249">
        <v>111.05539999999999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193</v>
      </c>
      <c r="AU1250" s="255" t="s">
        <v>80</v>
      </c>
      <c r="AV1250" s="14" t="s">
        <v>80</v>
      </c>
      <c r="AW1250" s="14" t="s">
        <v>195</v>
      </c>
      <c r="AX1250" s="14" t="s">
        <v>71</v>
      </c>
      <c r="AY1250" s="255" t="s">
        <v>182</v>
      </c>
    </row>
    <row r="1251" s="15" customFormat="1">
      <c r="A1251" s="15"/>
      <c r="B1251" s="256"/>
      <c r="C1251" s="257"/>
      <c r="D1251" s="236" t="s">
        <v>193</v>
      </c>
      <c r="E1251" s="258" t="s">
        <v>19</v>
      </c>
      <c r="F1251" s="259" t="s">
        <v>215</v>
      </c>
      <c r="G1251" s="257"/>
      <c r="H1251" s="260">
        <v>218.01245</v>
      </c>
      <c r="I1251" s="261"/>
      <c r="J1251" s="257"/>
      <c r="K1251" s="257"/>
      <c r="L1251" s="262"/>
      <c r="M1251" s="263"/>
      <c r="N1251" s="264"/>
      <c r="O1251" s="264"/>
      <c r="P1251" s="264"/>
      <c r="Q1251" s="264"/>
      <c r="R1251" s="264"/>
      <c r="S1251" s="264"/>
      <c r="T1251" s="26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66" t="s">
        <v>193</v>
      </c>
      <c r="AU1251" s="266" t="s">
        <v>80</v>
      </c>
      <c r="AV1251" s="15" t="s">
        <v>97</v>
      </c>
      <c r="AW1251" s="15" t="s">
        <v>195</v>
      </c>
      <c r="AX1251" s="15" t="s">
        <v>71</v>
      </c>
      <c r="AY1251" s="266" t="s">
        <v>182</v>
      </c>
    </row>
    <row r="1252" s="13" customFormat="1">
      <c r="A1252" s="13"/>
      <c r="B1252" s="234"/>
      <c r="C1252" s="235"/>
      <c r="D1252" s="236" t="s">
        <v>193</v>
      </c>
      <c r="E1252" s="237" t="s">
        <v>19</v>
      </c>
      <c r="F1252" s="238" t="s">
        <v>216</v>
      </c>
      <c r="G1252" s="235"/>
      <c r="H1252" s="237" t="s">
        <v>19</v>
      </c>
      <c r="I1252" s="239"/>
      <c r="J1252" s="235"/>
      <c r="K1252" s="235"/>
      <c r="L1252" s="240"/>
      <c r="M1252" s="241"/>
      <c r="N1252" s="242"/>
      <c r="O1252" s="242"/>
      <c r="P1252" s="242"/>
      <c r="Q1252" s="242"/>
      <c r="R1252" s="242"/>
      <c r="S1252" s="242"/>
      <c r="T1252" s="24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4" t="s">
        <v>193</v>
      </c>
      <c r="AU1252" s="244" t="s">
        <v>80</v>
      </c>
      <c r="AV1252" s="13" t="s">
        <v>78</v>
      </c>
      <c r="AW1252" s="13" t="s">
        <v>195</v>
      </c>
      <c r="AX1252" s="13" t="s">
        <v>71</v>
      </c>
      <c r="AY1252" s="244" t="s">
        <v>182</v>
      </c>
    </row>
    <row r="1253" s="14" customFormat="1">
      <c r="A1253" s="14"/>
      <c r="B1253" s="245"/>
      <c r="C1253" s="246"/>
      <c r="D1253" s="236" t="s">
        <v>193</v>
      </c>
      <c r="E1253" s="247" t="s">
        <v>19</v>
      </c>
      <c r="F1253" s="248" t="s">
        <v>1575</v>
      </c>
      <c r="G1253" s="246"/>
      <c r="H1253" s="249">
        <v>26.145250000000004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193</v>
      </c>
      <c r="AU1253" s="255" t="s">
        <v>80</v>
      </c>
      <c r="AV1253" s="14" t="s">
        <v>80</v>
      </c>
      <c r="AW1253" s="14" t="s">
        <v>195</v>
      </c>
      <c r="AX1253" s="14" t="s">
        <v>71</v>
      </c>
      <c r="AY1253" s="255" t="s">
        <v>182</v>
      </c>
    </row>
    <row r="1254" s="14" customFormat="1">
      <c r="A1254" s="14"/>
      <c r="B1254" s="245"/>
      <c r="C1254" s="246"/>
      <c r="D1254" s="236" t="s">
        <v>193</v>
      </c>
      <c r="E1254" s="247" t="s">
        <v>19</v>
      </c>
      <c r="F1254" s="248" t="s">
        <v>1576</v>
      </c>
      <c r="G1254" s="246"/>
      <c r="H1254" s="249">
        <v>32.490750000000006</v>
      </c>
      <c r="I1254" s="250"/>
      <c r="J1254" s="246"/>
      <c r="K1254" s="246"/>
      <c r="L1254" s="251"/>
      <c r="M1254" s="252"/>
      <c r="N1254" s="253"/>
      <c r="O1254" s="253"/>
      <c r="P1254" s="253"/>
      <c r="Q1254" s="253"/>
      <c r="R1254" s="253"/>
      <c r="S1254" s="253"/>
      <c r="T1254" s="25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5" t="s">
        <v>193</v>
      </c>
      <c r="AU1254" s="255" t="s">
        <v>80</v>
      </c>
      <c r="AV1254" s="14" t="s">
        <v>80</v>
      </c>
      <c r="AW1254" s="14" t="s">
        <v>195</v>
      </c>
      <c r="AX1254" s="14" t="s">
        <v>71</v>
      </c>
      <c r="AY1254" s="255" t="s">
        <v>182</v>
      </c>
    </row>
    <row r="1255" s="14" customFormat="1">
      <c r="A1255" s="14"/>
      <c r="B1255" s="245"/>
      <c r="C1255" s="246"/>
      <c r="D1255" s="236" t="s">
        <v>193</v>
      </c>
      <c r="E1255" s="247" t="s">
        <v>19</v>
      </c>
      <c r="F1255" s="248" t="s">
        <v>1577</v>
      </c>
      <c r="G1255" s="246"/>
      <c r="H1255" s="249">
        <v>28.300400000000003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193</v>
      </c>
      <c r="AU1255" s="255" t="s">
        <v>80</v>
      </c>
      <c r="AV1255" s="14" t="s">
        <v>80</v>
      </c>
      <c r="AW1255" s="14" t="s">
        <v>195</v>
      </c>
      <c r="AX1255" s="14" t="s">
        <v>71</v>
      </c>
      <c r="AY1255" s="255" t="s">
        <v>182</v>
      </c>
    </row>
    <row r="1256" s="14" customFormat="1">
      <c r="A1256" s="14"/>
      <c r="B1256" s="245"/>
      <c r="C1256" s="246"/>
      <c r="D1256" s="236" t="s">
        <v>193</v>
      </c>
      <c r="E1256" s="247" t="s">
        <v>19</v>
      </c>
      <c r="F1256" s="248" t="s">
        <v>1578</v>
      </c>
      <c r="G1256" s="246"/>
      <c r="H1256" s="249">
        <v>29.993200000000002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193</v>
      </c>
      <c r="AU1256" s="255" t="s">
        <v>80</v>
      </c>
      <c r="AV1256" s="14" t="s">
        <v>80</v>
      </c>
      <c r="AW1256" s="14" t="s">
        <v>195</v>
      </c>
      <c r="AX1256" s="14" t="s">
        <v>71</v>
      </c>
      <c r="AY1256" s="255" t="s">
        <v>182</v>
      </c>
    </row>
    <row r="1257" s="14" customFormat="1">
      <c r="A1257" s="14"/>
      <c r="B1257" s="245"/>
      <c r="C1257" s="246"/>
      <c r="D1257" s="236" t="s">
        <v>193</v>
      </c>
      <c r="E1257" s="247" t="s">
        <v>19</v>
      </c>
      <c r="F1257" s="248" t="s">
        <v>1579</v>
      </c>
      <c r="G1257" s="246"/>
      <c r="H1257" s="249">
        <v>54.452000000000012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193</v>
      </c>
      <c r="AU1257" s="255" t="s">
        <v>80</v>
      </c>
      <c r="AV1257" s="14" t="s">
        <v>80</v>
      </c>
      <c r="AW1257" s="14" t="s">
        <v>195</v>
      </c>
      <c r="AX1257" s="14" t="s">
        <v>71</v>
      </c>
      <c r="AY1257" s="255" t="s">
        <v>182</v>
      </c>
    </row>
    <row r="1258" s="15" customFormat="1">
      <c r="A1258" s="15"/>
      <c r="B1258" s="256"/>
      <c r="C1258" s="257"/>
      <c r="D1258" s="236" t="s">
        <v>193</v>
      </c>
      <c r="E1258" s="258" t="s">
        <v>19</v>
      </c>
      <c r="F1258" s="259" t="s">
        <v>215</v>
      </c>
      <c r="G1258" s="257"/>
      <c r="H1258" s="260">
        <v>171.38160000000005</v>
      </c>
      <c r="I1258" s="261"/>
      <c r="J1258" s="257"/>
      <c r="K1258" s="257"/>
      <c r="L1258" s="262"/>
      <c r="M1258" s="263"/>
      <c r="N1258" s="264"/>
      <c r="O1258" s="264"/>
      <c r="P1258" s="264"/>
      <c r="Q1258" s="264"/>
      <c r="R1258" s="264"/>
      <c r="S1258" s="264"/>
      <c r="T1258" s="26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66" t="s">
        <v>193</v>
      </c>
      <c r="AU1258" s="266" t="s">
        <v>80</v>
      </c>
      <c r="AV1258" s="15" t="s">
        <v>97</v>
      </c>
      <c r="AW1258" s="15" t="s">
        <v>195</v>
      </c>
      <c r="AX1258" s="15" t="s">
        <v>71</v>
      </c>
      <c r="AY1258" s="266" t="s">
        <v>182</v>
      </c>
    </row>
    <row r="1259" s="13" customFormat="1">
      <c r="A1259" s="13"/>
      <c r="B1259" s="234"/>
      <c r="C1259" s="235"/>
      <c r="D1259" s="236" t="s">
        <v>193</v>
      </c>
      <c r="E1259" s="237" t="s">
        <v>19</v>
      </c>
      <c r="F1259" s="238" t="s">
        <v>1580</v>
      </c>
      <c r="G1259" s="235"/>
      <c r="H1259" s="237" t="s">
        <v>19</v>
      </c>
      <c r="I1259" s="239"/>
      <c r="J1259" s="235"/>
      <c r="K1259" s="235"/>
      <c r="L1259" s="240"/>
      <c r="M1259" s="241"/>
      <c r="N1259" s="242"/>
      <c r="O1259" s="242"/>
      <c r="P1259" s="242"/>
      <c r="Q1259" s="242"/>
      <c r="R1259" s="242"/>
      <c r="S1259" s="242"/>
      <c r="T1259" s="24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4" t="s">
        <v>193</v>
      </c>
      <c r="AU1259" s="244" t="s">
        <v>80</v>
      </c>
      <c r="AV1259" s="13" t="s">
        <v>78</v>
      </c>
      <c r="AW1259" s="13" t="s">
        <v>195</v>
      </c>
      <c r="AX1259" s="13" t="s">
        <v>71</v>
      </c>
      <c r="AY1259" s="244" t="s">
        <v>182</v>
      </c>
    </row>
    <row r="1260" s="14" customFormat="1">
      <c r="A1260" s="14"/>
      <c r="B1260" s="245"/>
      <c r="C1260" s="246"/>
      <c r="D1260" s="236" t="s">
        <v>193</v>
      </c>
      <c r="E1260" s="247" t="s">
        <v>19</v>
      </c>
      <c r="F1260" s="248" t="s">
        <v>1581</v>
      </c>
      <c r="G1260" s="246"/>
      <c r="H1260" s="249">
        <v>124.34155000000001</v>
      </c>
      <c r="I1260" s="250"/>
      <c r="J1260" s="246"/>
      <c r="K1260" s="246"/>
      <c r="L1260" s="251"/>
      <c r="M1260" s="252"/>
      <c r="N1260" s="253"/>
      <c r="O1260" s="253"/>
      <c r="P1260" s="253"/>
      <c r="Q1260" s="253"/>
      <c r="R1260" s="253"/>
      <c r="S1260" s="253"/>
      <c r="T1260" s="25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5" t="s">
        <v>193</v>
      </c>
      <c r="AU1260" s="255" t="s">
        <v>80</v>
      </c>
      <c r="AV1260" s="14" t="s">
        <v>80</v>
      </c>
      <c r="AW1260" s="14" t="s">
        <v>195</v>
      </c>
      <c r="AX1260" s="14" t="s">
        <v>71</v>
      </c>
      <c r="AY1260" s="255" t="s">
        <v>182</v>
      </c>
    </row>
    <row r="1261" s="14" customFormat="1">
      <c r="A1261" s="14"/>
      <c r="B1261" s="245"/>
      <c r="C1261" s="246"/>
      <c r="D1261" s="236" t="s">
        <v>193</v>
      </c>
      <c r="E1261" s="247" t="s">
        <v>19</v>
      </c>
      <c r="F1261" s="248" t="s">
        <v>1582</v>
      </c>
      <c r="G1261" s="246"/>
      <c r="H1261" s="249">
        <v>7.8755000000000006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193</v>
      </c>
      <c r="AU1261" s="255" t="s">
        <v>80</v>
      </c>
      <c r="AV1261" s="14" t="s">
        <v>80</v>
      </c>
      <c r="AW1261" s="14" t="s">
        <v>195</v>
      </c>
      <c r="AX1261" s="14" t="s">
        <v>71</v>
      </c>
      <c r="AY1261" s="255" t="s">
        <v>182</v>
      </c>
    </row>
    <row r="1262" s="14" customFormat="1">
      <c r="A1262" s="14"/>
      <c r="B1262" s="245"/>
      <c r="C1262" s="246"/>
      <c r="D1262" s="236" t="s">
        <v>193</v>
      </c>
      <c r="E1262" s="247" t="s">
        <v>19</v>
      </c>
      <c r="F1262" s="248" t="s">
        <v>1583</v>
      </c>
      <c r="G1262" s="246"/>
      <c r="H1262" s="249">
        <v>-20.674000000000003</v>
      </c>
      <c r="I1262" s="250"/>
      <c r="J1262" s="246"/>
      <c r="K1262" s="246"/>
      <c r="L1262" s="251"/>
      <c r="M1262" s="252"/>
      <c r="N1262" s="253"/>
      <c r="O1262" s="253"/>
      <c r="P1262" s="253"/>
      <c r="Q1262" s="253"/>
      <c r="R1262" s="253"/>
      <c r="S1262" s="253"/>
      <c r="T1262" s="25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5" t="s">
        <v>193</v>
      </c>
      <c r="AU1262" s="255" t="s">
        <v>80</v>
      </c>
      <c r="AV1262" s="14" t="s">
        <v>80</v>
      </c>
      <c r="AW1262" s="14" t="s">
        <v>195</v>
      </c>
      <c r="AX1262" s="14" t="s">
        <v>71</v>
      </c>
      <c r="AY1262" s="255" t="s">
        <v>182</v>
      </c>
    </row>
    <row r="1263" s="15" customFormat="1">
      <c r="A1263" s="15"/>
      <c r="B1263" s="256"/>
      <c r="C1263" s="257"/>
      <c r="D1263" s="236" t="s">
        <v>193</v>
      </c>
      <c r="E1263" s="258" t="s">
        <v>19</v>
      </c>
      <c r="F1263" s="259" t="s">
        <v>215</v>
      </c>
      <c r="G1263" s="257"/>
      <c r="H1263" s="260">
        <v>111.54304999999999</v>
      </c>
      <c r="I1263" s="261"/>
      <c r="J1263" s="257"/>
      <c r="K1263" s="257"/>
      <c r="L1263" s="262"/>
      <c r="M1263" s="263"/>
      <c r="N1263" s="264"/>
      <c r="O1263" s="264"/>
      <c r="P1263" s="264"/>
      <c r="Q1263" s="264"/>
      <c r="R1263" s="264"/>
      <c r="S1263" s="264"/>
      <c r="T1263" s="26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T1263" s="266" t="s">
        <v>193</v>
      </c>
      <c r="AU1263" s="266" t="s">
        <v>80</v>
      </c>
      <c r="AV1263" s="15" t="s">
        <v>97</v>
      </c>
      <c r="AW1263" s="15" t="s">
        <v>195</v>
      </c>
      <c r="AX1263" s="15" t="s">
        <v>71</v>
      </c>
      <c r="AY1263" s="266" t="s">
        <v>182</v>
      </c>
    </row>
    <row r="1264" s="16" customFormat="1">
      <c r="A1264" s="16"/>
      <c r="B1264" s="267"/>
      <c r="C1264" s="268"/>
      <c r="D1264" s="236" t="s">
        <v>193</v>
      </c>
      <c r="E1264" s="269" t="s">
        <v>19</v>
      </c>
      <c r="F1264" s="270" t="s">
        <v>220</v>
      </c>
      <c r="G1264" s="268"/>
      <c r="H1264" s="271">
        <v>1875.2206658200005</v>
      </c>
      <c r="I1264" s="272"/>
      <c r="J1264" s="268"/>
      <c r="K1264" s="268"/>
      <c r="L1264" s="273"/>
      <c r="M1264" s="274"/>
      <c r="N1264" s="275"/>
      <c r="O1264" s="275"/>
      <c r="P1264" s="275"/>
      <c r="Q1264" s="275"/>
      <c r="R1264" s="275"/>
      <c r="S1264" s="275"/>
      <c r="T1264" s="27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T1264" s="277" t="s">
        <v>193</v>
      </c>
      <c r="AU1264" s="277" t="s">
        <v>80</v>
      </c>
      <c r="AV1264" s="16" t="s">
        <v>189</v>
      </c>
      <c r="AW1264" s="16" t="s">
        <v>195</v>
      </c>
      <c r="AX1264" s="16" t="s">
        <v>78</v>
      </c>
      <c r="AY1264" s="277" t="s">
        <v>182</v>
      </c>
    </row>
    <row r="1265" s="2" customFormat="1" ht="44.25" customHeight="1">
      <c r="A1265" s="41"/>
      <c r="B1265" s="42"/>
      <c r="C1265" s="216" t="s">
        <v>1584</v>
      </c>
      <c r="D1265" s="216" t="s">
        <v>184</v>
      </c>
      <c r="E1265" s="217" t="s">
        <v>1585</v>
      </c>
      <c r="F1265" s="218" t="s">
        <v>1586</v>
      </c>
      <c r="G1265" s="219" t="s">
        <v>283</v>
      </c>
      <c r="H1265" s="220">
        <v>433.35899999999998</v>
      </c>
      <c r="I1265" s="221"/>
      <c r="J1265" s="222">
        <f>ROUND(I1265*H1265,2)</f>
        <v>0</v>
      </c>
      <c r="K1265" s="218" t="s">
        <v>188</v>
      </c>
      <c r="L1265" s="47"/>
      <c r="M1265" s="223" t="s">
        <v>19</v>
      </c>
      <c r="N1265" s="224" t="s">
        <v>42</v>
      </c>
      <c r="O1265" s="87"/>
      <c r="P1265" s="225">
        <f>O1265*H1265</f>
        <v>0</v>
      </c>
      <c r="Q1265" s="225">
        <v>0.031300000000000001</v>
      </c>
      <c r="R1265" s="225">
        <f>Q1265*H1265</f>
        <v>13.564136700000001</v>
      </c>
      <c r="S1265" s="225">
        <v>0</v>
      </c>
      <c r="T1265" s="226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7" t="s">
        <v>189</v>
      </c>
      <c r="AT1265" s="227" t="s">
        <v>184</v>
      </c>
      <c r="AU1265" s="227" t="s">
        <v>80</v>
      </c>
      <c r="AY1265" s="20" t="s">
        <v>182</v>
      </c>
      <c r="BE1265" s="228">
        <f>IF(N1265="základní",J1265,0)</f>
        <v>0</v>
      </c>
      <c r="BF1265" s="228">
        <f>IF(N1265="snížená",J1265,0)</f>
        <v>0</v>
      </c>
      <c r="BG1265" s="228">
        <f>IF(N1265="zákl. přenesená",J1265,0)</f>
        <v>0</v>
      </c>
      <c r="BH1265" s="228">
        <f>IF(N1265="sníž. přenesená",J1265,0)</f>
        <v>0</v>
      </c>
      <c r="BI1265" s="228">
        <f>IF(N1265="nulová",J1265,0)</f>
        <v>0</v>
      </c>
      <c r="BJ1265" s="20" t="s">
        <v>78</v>
      </c>
      <c r="BK1265" s="228">
        <f>ROUND(I1265*H1265,2)</f>
        <v>0</v>
      </c>
      <c r="BL1265" s="20" t="s">
        <v>189</v>
      </c>
      <c r="BM1265" s="227" t="s">
        <v>1587</v>
      </c>
    </row>
    <row r="1266" s="2" customFormat="1">
      <c r="A1266" s="41"/>
      <c r="B1266" s="42"/>
      <c r="C1266" s="43"/>
      <c r="D1266" s="229" t="s">
        <v>191</v>
      </c>
      <c r="E1266" s="43"/>
      <c r="F1266" s="230" t="s">
        <v>1588</v>
      </c>
      <c r="G1266" s="43"/>
      <c r="H1266" s="43"/>
      <c r="I1266" s="231"/>
      <c r="J1266" s="43"/>
      <c r="K1266" s="43"/>
      <c r="L1266" s="47"/>
      <c r="M1266" s="232"/>
      <c r="N1266" s="233"/>
      <c r="O1266" s="87"/>
      <c r="P1266" s="87"/>
      <c r="Q1266" s="87"/>
      <c r="R1266" s="87"/>
      <c r="S1266" s="87"/>
      <c r="T1266" s="88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T1266" s="20" t="s">
        <v>191</v>
      </c>
      <c r="AU1266" s="20" t="s">
        <v>80</v>
      </c>
    </row>
    <row r="1267" s="13" customFormat="1">
      <c r="A1267" s="13"/>
      <c r="B1267" s="234"/>
      <c r="C1267" s="235"/>
      <c r="D1267" s="236" t="s">
        <v>193</v>
      </c>
      <c r="E1267" s="237" t="s">
        <v>19</v>
      </c>
      <c r="F1267" s="238" t="s">
        <v>205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193</v>
      </c>
      <c r="AU1267" s="244" t="s">
        <v>80</v>
      </c>
      <c r="AV1267" s="13" t="s">
        <v>78</v>
      </c>
      <c r="AW1267" s="13" t="s">
        <v>195</v>
      </c>
      <c r="AX1267" s="13" t="s">
        <v>71</v>
      </c>
      <c r="AY1267" s="244" t="s">
        <v>182</v>
      </c>
    </row>
    <row r="1268" s="13" customFormat="1">
      <c r="A1268" s="13"/>
      <c r="B1268" s="234"/>
      <c r="C1268" s="235"/>
      <c r="D1268" s="236" t="s">
        <v>193</v>
      </c>
      <c r="E1268" s="237" t="s">
        <v>19</v>
      </c>
      <c r="F1268" s="238" t="s">
        <v>455</v>
      </c>
      <c r="G1268" s="235"/>
      <c r="H1268" s="237" t="s">
        <v>19</v>
      </c>
      <c r="I1268" s="239"/>
      <c r="J1268" s="235"/>
      <c r="K1268" s="235"/>
      <c r="L1268" s="240"/>
      <c r="M1268" s="241"/>
      <c r="N1268" s="242"/>
      <c r="O1268" s="242"/>
      <c r="P1268" s="242"/>
      <c r="Q1268" s="242"/>
      <c r="R1268" s="242"/>
      <c r="S1268" s="242"/>
      <c r="T1268" s="24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4" t="s">
        <v>193</v>
      </c>
      <c r="AU1268" s="244" t="s">
        <v>80</v>
      </c>
      <c r="AV1268" s="13" t="s">
        <v>78</v>
      </c>
      <c r="AW1268" s="13" t="s">
        <v>195</v>
      </c>
      <c r="AX1268" s="13" t="s">
        <v>71</v>
      </c>
      <c r="AY1268" s="244" t="s">
        <v>182</v>
      </c>
    </row>
    <row r="1269" s="14" customFormat="1">
      <c r="A1269" s="14"/>
      <c r="B1269" s="245"/>
      <c r="C1269" s="246"/>
      <c r="D1269" s="236" t="s">
        <v>193</v>
      </c>
      <c r="E1269" s="247" t="s">
        <v>19</v>
      </c>
      <c r="F1269" s="248" t="s">
        <v>1589</v>
      </c>
      <c r="G1269" s="246"/>
      <c r="H1269" s="249">
        <v>48.883499999999998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193</v>
      </c>
      <c r="AU1269" s="255" t="s">
        <v>80</v>
      </c>
      <c r="AV1269" s="14" t="s">
        <v>80</v>
      </c>
      <c r="AW1269" s="14" t="s">
        <v>195</v>
      </c>
      <c r="AX1269" s="14" t="s">
        <v>71</v>
      </c>
      <c r="AY1269" s="255" t="s">
        <v>182</v>
      </c>
    </row>
    <row r="1270" s="14" customFormat="1">
      <c r="A1270" s="14"/>
      <c r="B1270" s="245"/>
      <c r="C1270" s="246"/>
      <c r="D1270" s="236" t="s">
        <v>193</v>
      </c>
      <c r="E1270" s="247" t="s">
        <v>19</v>
      </c>
      <c r="F1270" s="248" t="s">
        <v>1590</v>
      </c>
      <c r="G1270" s="246"/>
      <c r="H1270" s="249">
        <v>44.065280000000001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193</v>
      </c>
      <c r="AU1270" s="255" t="s">
        <v>80</v>
      </c>
      <c r="AV1270" s="14" t="s">
        <v>80</v>
      </c>
      <c r="AW1270" s="14" t="s">
        <v>195</v>
      </c>
      <c r="AX1270" s="14" t="s">
        <v>71</v>
      </c>
      <c r="AY1270" s="255" t="s">
        <v>182</v>
      </c>
    </row>
    <row r="1271" s="14" customFormat="1">
      <c r="A1271" s="14"/>
      <c r="B1271" s="245"/>
      <c r="C1271" s="246"/>
      <c r="D1271" s="236" t="s">
        <v>193</v>
      </c>
      <c r="E1271" s="247" t="s">
        <v>19</v>
      </c>
      <c r="F1271" s="248" t="s">
        <v>1591</v>
      </c>
      <c r="G1271" s="246"/>
      <c r="H1271" s="249">
        <v>55.409999999999997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193</v>
      </c>
      <c r="AU1271" s="255" t="s">
        <v>80</v>
      </c>
      <c r="AV1271" s="14" t="s">
        <v>80</v>
      </c>
      <c r="AW1271" s="14" t="s">
        <v>195</v>
      </c>
      <c r="AX1271" s="14" t="s">
        <v>71</v>
      </c>
      <c r="AY1271" s="255" t="s">
        <v>182</v>
      </c>
    </row>
    <row r="1272" s="14" customFormat="1">
      <c r="A1272" s="14"/>
      <c r="B1272" s="245"/>
      <c r="C1272" s="246"/>
      <c r="D1272" s="236" t="s">
        <v>193</v>
      </c>
      <c r="E1272" s="247" t="s">
        <v>19</v>
      </c>
      <c r="F1272" s="248" t="s">
        <v>1592</v>
      </c>
      <c r="G1272" s="246"/>
      <c r="H1272" s="249">
        <v>93.494500000000002</v>
      </c>
      <c r="I1272" s="250"/>
      <c r="J1272" s="246"/>
      <c r="K1272" s="246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5" t="s">
        <v>193</v>
      </c>
      <c r="AU1272" s="255" t="s">
        <v>80</v>
      </c>
      <c r="AV1272" s="14" t="s">
        <v>80</v>
      </c>
      <c r="AW1272" s="14" t="s">
        <v>195</v>
      </c>
      <c r="AX1272" s="14" t="s">
        <v>71</v>
      </c>
      <c r="AY1272" s="255" t="s">
        <v>182</v>
      </c>
    </row>
    <row r="1273" s="14" customFormat="1">
      <c r="A1273" s="14"/>
      <c r="B1273" s="245"/>
      <c r="C1273" s="246"/>
      <c r="D1273" s="236" t="s">
        <v>193</v>
      </c>
      <c r="E1273" s="247" t="s">
        <v>19</v>
      </c>
      <c r="F1273" s="248" t="s">
        <v>1593</v>
      </c>
      <c r="G1273" s="246"/>
      <c r="H1273" s="249">
        <v>31.16</v>
      </c>
      <c r="I1273" s="250"/>
      <c r="J1273" s="246"/>
      <c r="K1273" s="246"/>
      <c r="L1273" s="251"/>
      <c r="M1273" s="252"/>
      <c r="N1273" s="253"/>
      <c r="O1273" s="253"/>
      <c r="P1273" s="253"/>
      <c r="Q1273" s="253"/>
      <c r="R1273" s="253"/>
      <c r="S1273" s="253"/>
      <c r="T1273" s="25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5" t="s">
        <v>193</v>
      </c>
      <c r="AU1273" s="255" t="s">
        <v>80</v>
      </c>
      <c r="AV1273" s="14" t="s">
        <v>80</v>
      </c>
      <c r="AW1273" s="14" t="s">
        <v>195</v>
      </c>
      <c r="AX1273" s="14" t="s">
        <v>71</v>
      </c>
      <c r="AY1273" s="255" t="s">
        <v>182</v>
      </c>
    </row>
    <row r="1274" s="14" customFormat="1">
      <c r="A1274" s="14"/>
      <c r="B1274" s="245"/>
      <c r="C1274" s="246"/>
      <c r="D1274" s="236" t="s">
        <v>193</v>
      </c>
      <c r="E1274" s="247" t="s">
        <v>19</v>
      </c>
      <c r="F1274" s="248" t="s">
        <v>1594</v>
      </c>
      <c r="G1274" s="246"/>
      <c r="H1274" s="249">
        <v>112.08710000000001</v>
      </c>
      <c r="I1274" s="250"/>
      <c r="J1274" s="246"/>
      <c r="K1274" s="246"/>
      <c r="L1274" s="251"/>
      <c r="M1274" s="252"/>
      <c r="N1274" s="253"/>
      <c r="O1274" s="253"/>
      <c r="P1274" s="253"/>
      <c r="Q1274" s="253"/>
      <c r="R1274" s="253"/>
      <c r="S1274" s="253"/>
      <c r="T1274" s="25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5" t="s">
        <v>193</v>
      </c>
      <c r="AU1274" s="255" t="s">
        <v>80</v>
      </c>
      <c r="AV1274" s="14" t="s">
        <v>80</v>
      </c>
      <c r="AW1274" s="14" t="s">
        <v>195</v>
      </c>
      <c r="AX1274" s="14" t="s">
        <v>71</v>
      </c>
      <c r="AY1274" s="255" t="s">
        <v>182</v>
      </c>
    </row>
    <row r="1275" s="15" customFormat="1">
      <c r="A1275" s="15"/>
      <c r="B1275" s="256"/>
      <c r="C1275" s="257"/>
      <c r="D1275" s="236" t="s">
        <v>193</v>
      </c>
      <c r="E1275" s="258" t="s">
        <v>19</v>
      </c>
      <c r="F1275" s="259" t="s">
        <v>215</v>
      </c>
      <c r="G1275" s="257"/>
      <c r="H1275" s="260">
        <v>385.10037999999997</v>
      </c>
      <c r="I1275" s="261"/>
      <c r="J1275" s="257"/>
      <c r="K1275" s="257"/>
      <c r="L1275" s="262"/>
      <c r="M1275" s="263"/>
      <c r="N1275" s="264"/>
      <c r="O1275" s="264"/>
      <c r="P1275" s="264"/>
      <c r="Q1275" s="264"/>
      <c r="R1275" s="264"/>
      <c r="S1275" s="264"/>
      <c r="T1275" s="26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T1275" s="266" t="s">
        <v>193</v>
      </c>
      <c r="AU1275" s="266" t="s">
        <v>80</v>
      </c>
      <c r="AV1275" s="15" t="s">
        <v>97</v>
      </c>
      <c r="AW1275" s="15" t="s">
        <v>195</v>
      </c>
      <c r="AX1275" s="15" t="s">
        <v>71</v>
      </c>
      <c r="AY1275" s="266" t="s">
        <v>182</v>
      </c>
    </row>
    <row r="1276" s="13" customFormat="1">
      <c r="A1276" s="13"/>
      <c r="B1276" s="234"/>
      <c r="C1276" s="235"/>
      <c r="D1276" s="236" t="s">
        <v>193</v>
      </c>
      <c r="E1276" s="237" t="s">
        <v>19</v>
      </c>
      <c r="F1276" s="238" t="s">
        <v>216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193</v>
      </c>
      <c r="AU1276" s="244" t="s">
        <v>80</v>
      </c>
      <c r="AV1276" s="13" t="s">
        <v>78</v>
      </c>
      <c r="AW1276" s="13" t="s">
        <v>195</v>
      </c>
      <c r="AX1276" s="13" t="s">
        <v>71</v>
      </c>
      <c r="AY1276" s="244" t="s">
        <v>182</v>
      </c>
    </row>
    <row r="1277" s="14" customFormat="1">
      <c r="A1277" s="14"/>
      <c r="B1277" s="245"/>
      <c r="C1277" s="246"/>
      <c r="D1277" s="236" t="s">
        <v>193</v>
      </c>
      <c r="E1277" s="247" t="s">
        <v>19</v>
      </c>
      <c r="F1277" s="248" t="s">
        <v>1595</v>
      </c>
      <c r="G1277" s="246"/>
      <c r="H1277" s="249">
        <v>30.209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193</v>
      </c>
      <c r="AU1277" s="255" t="s">
        <v>80</v>
      </c>
      <c r="AV1277" s="14" t="s">
        <v>80</v>
      </c>
      <c r="AW1277" s="14" t="s">
        <v>195</v>
      </c>
      <c r="AX1277" s="14" t="s">
        <v>71</v>
      </c>
      <c r="AY1277" s="255" t="s">
        <v>182</v>
      </c>
    </row>
    <row r="1278" s="14" customFormat="1">
      <c r="A1278" s="14"/>
      <c r="B1278" s="245"/>
      <c r="C1278" s="246"/>
      <c r="D1278" s="236" t="s">
        <v>193</v>
      </c>
      <c r="E1278" s="247" t="s">
        <v>19</v>
      </c>
      <c r="F1278" s="248" t="s">
        <v>1596</v>
      </c>
      <c r="G1278" s="246"/>
      <c r="H1278" s="249">
        <v>18.050000000000001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193</v>
      </c>
      <c r="AU1278" s="255" t="s">
        <v>80</v>
      </c>
      <c r="AV1278" s="14" t="s">
        <v>80</v>
      </c>
      <c r="AW1278" s="14" t="s">
        <v>195</v>
      </c>
      <c r="AX1278" s="14" t="s">
        <v>71</v>
      </c>
      <c r="AY1278" s="255" t="s">
        <v>182</v>
      </c>
    </row>
    <row r="1279" s="15" customFormat="1">
      <c r="A1279" s="15"/>
      <c r="B1279" s="256"/>
      <c r="C1279" s="257"/>
      <c r="D1279" s="236" t="s">
        <v>193</v>
      </c>
      <c r="E1279" s="258" t="s">
        <v>19</v>
      </c>
      <c r="F1279" s="259" t="s">
        <v>215</v>
      </c>
      <c r="G1279" s="257"/>
      <c r="H1279" s="260">
        <v>48.259</v>
      </c>
      <c r="I1279" s="261"/>
      <c r="J1279" s="257"/>
      <c r="K1279" s="257"/>
      <c r="L1279" s="262"/>
      <c r="M1279" s="263"/>
      <c r="N1279" s="264"/>
      <c r="O1279" s="264"/>
      <c r="P1279" s="264"/>
      <c r="Q1279" s="264"/>
      <c r="R1279" s="264"/>
      <c r="S1279" s="264"/>
      <c r="T1279" s="26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T1279" s="266" t="s">
        <v>193</v>
      </c>
      <c r="AU1279" s="266" t="s">
        <v>80</v>
      </c>
      <c r="AV1279" s="15" t="s">
        <v>97</v>
      </c>
      <c r="AW1279" s="15" t="s">
        <v>195</v>
      </c>
      <c r="AX1279" s="15" t="s">
        <v>71</v>
      </c>
      <c r="AY1279" s="266" t="s">
        <v>182</v>
      </c>
    </row>
    <row r="1280" s="16" customFormat="1">
      <c r="A1280" s="16"/>
      <c r="B1280" s="267"/>
      <c r="C1280" s="268"/>
      <c r="D1280" s="236" t="s">
        <v>193</v>
      </c>
      <c r="E1280" s="269" t="s">
        <v>19</v>
      </c>
      <c r="F1280" s="270" t="s">
        <v>220</v>
      </c>
      <c r="G1280" s="268"/>
      <c r="H1280" s="271">
        <v>433.35937999999999</v>
      </c>
      <c r="I1280" s="272"/>
      <c r="J1280" s="268"/>
      <c r="K1280" s="268"/>
      <c r="L1280" s="273"/>
      <c r="M1280" s="274"/>
      <c r="N1280" s="275"/>
      <c r="O1280" s="275"/>
      <c r="P1280" s="275"/>
      <c r="Q1280" s="275"/>
      <c r="R1280" s="275"/>
      <c r="S1280" s="275"/>
      <c r="T1280" s="27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T1280" s="277" t="s">
        <v>193</v>
      </c>
      <c r="AU1280" s="277" t="s">
        <v>80</v>
      </c>
      <c r="AV1280" s="16" t="s">
        <v>189</v>
      </c>
      <c r="AW1280" s="16" t="s">
        <v>195</v>
      </c>
      <c r="AX1280" s="16" t="s">
        <v>78</v>
      </c>
      <c r="AY1280" s="277" t="s">
        <v>182</v>
      </c>
    </row>
    <row r="1281" s="2" customFormat="1" ht="37.8" customHeight="1">
      <c r="A1281" s="41"/>
      <c r="B1281" s="42"/>
      <c r="C1281" s="216" t="s">
        <v>1597</v>
      </c>
      <c r="D1281" s="216" t="s">
        <v>184</v>
      </c>
      <c r="E1281" s="217" t="s">
        <v>1598</v>
      </c>
      <c r="F1281" s="218" t="s">
        <v>1599</v>
      </c>
      <c r="G1281" s="219" t="s">
        <v>283</v>
      </c>
      <c r="H1281" s="220">
        <v>8.2530000000000001</v>
      </c>
      <c r="I1281" s="221"/>
      <c r="J1281" s="222">
        <f>ROUND(I1281*H1281,2)</f>
        <v>0</v>
      </c>
      <c r="K1281" s="218" t="s">
        <v>188</v>
      </c>
      <c r="L1281" s="47"/>
      <c r="M1281" s="223" t="s">
        <v>19</v>
      </c>
      <c r="N1281" s="224" t="s">
        <v>42</v>
      </c>
      <c r="O1281" s="87"/>
      <c r="P1281" s="225">
        <f>O1281*H1281</f>
        <v>0</v>
      </c>
      <c r="Q1281" s="225">
        <v>0.03245</v>
      </c>
      <c r="R1281" s="225">
        <f>Q1281*H1281</f>
        <v>0.26780985000000002</v>
      </c>
      <c r="S1281" s="225">
        <v>0</v>
      </c>
      <c r="T1281" s="226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7" t="s">
        <v>189</v>
      </c>
      <c r="AT1281" s="227" t="s">
        <v>184</v>
      </c>
      <c r="AU1281" s="227" t="s">
        <v>80</v>
      </c>
      <c r="AY1281" s="20" t="s">
        <v>182</v>
      </c>
      <c r="BE1281" s="228">
        <f>IF(N1281="základní",J1281,0)</f>
        <v>0</v>
      </c>
      <c r="BF1281" s="228">
        <f>IF(N1281="snížená",J1281,0)</f>
        <v>0</v>
      </c>
      <c r="BG1281" s="228">
        <f>IF(N1281="zákl. přenesená",J1281,0)</f>
        <v>0</v>
      </c>
      <c r="BH1281" s="228">
        <f>IF(N1281="sníž. přenesená",J1281,0)</f>
        <v>0</v>
      </c>
      <c r="BI1281" s="228">
        <f>IF(N1281="nulová",J1281,0)</f>
        <v>0</v>
      </c>
      <c r="BJ1281" s="20" t="s">
        <v>78</v>
      </c>
      <c r="BK1281" s="228">
        <f>ROUND(I1281*H1281,2)</f>
        <v>0</v>
      </c>
      <c r="BL1281" s="20" t="s">
        <v>189</v>
      </c>
      <c r="BM1281" s="227" t="s">
        <v>1600</v>
      </c>
    </row>
    <row r="1282" s="2" customFormat="1">
      <c r="A1282" s="41"/>
      <c r="B1282" s="42"/>
      <c r="C1282" s="43"/>
      <c r="D1282" s="229" t="s">
        <v>191</v>
      </c>
      <c r="E1282" s="43"/>
      <c r="F1282" s="230" t="s">
        <v>1601</v>
      </c>
      <c r="G1282" s="43"/>
      <c r="H1282" s="43"/>
      <c r="I1282" s="231"/>
      <c r="J1282" s="43"/>
      <c r="K1282" s="43"/>
      <c r="L1282" s="47"/>
      <c r="M1282" s="232"/>
      <c r="N1282" s="233"/>
      <c r="O1282" s="87"/>
      <c r="P1282" s="87"/>
      <c r="Q1282" s="87"/>
      <c r="R1282" s="87"/>
      <c r="S1282" s="87"/>
      <c r="T1282" s="88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T1282" s="20" t="s">
        <v>191</v>
      </c>
      <c r="AU1282" s="20" t="s">
        <v>80</v>
      </c>
    </row>
    <row r="1283" s="14" customFormat="1">
      <c r="A1283" s="14"/>
      <c r="B1283" s="245"/>
      <c r="C1283" s="246"/>
      <c r="D1283" s="236" t="s">
        <v>193</v>
      </c>
      <c r="E1283" s="247" t="s">
        <v>19</v>
      </c>
      <c r="F1283" s="248" t="s">
        <v>1602</v>
      </c>
      <c r="G1283" s="246"/>
      <c r="H1283" s="249">
        <v>8.2530000000000001</v>
      </c>
      <c r="I1283" s="250"/>
      <c r="J1283" s="246"/>
      <c r="K1283" s="246"/>
      <c r="L1283" s="251"/>
      <c r="M1283" s="252"/>
      <c r="N1283" s="253"/>
      <c r="O1283" s="253"/>
      <c r="P1283" s="253"/>
      <c r="Q1283" s="253"/>
      <c r="R1283" s="253"/>
      <c r="S1283" s="253"/>
      <c r="T1283" s="25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5" t="s">
        <v>193</v>
      </c>
      <c r="AU1283" s="255" t="s">
        <v>80</v>
      </c>
      <c r="AV1283" s="14" t="s">
        <v>80</v>
      </c>
      <c r="AW1283" s="14" t="s">
        <v>195</v>
      </c>
      <c r="AX1283" s="14" t="s">
        <v>71</v>
      </c>
      <c r="AY1283" s="255" t="s">
        <v>182</v>
      </c>
    </row>
    <row r="1284" s="2" customFormat="1" ht="37.8" customHeight="1">
      <c r="A1284" s="41"/>
      <c r="B1284" s="42"/>
      <c r="C1284" s="216" t="s">
        <v>1603</v>
      </c>
      <c r="D1284" s="216" t="s">
        <v>184</v>
      </c>
      <c r="E1284" s="217" t="s">
        <v>1604</v>
      </c>
      <c r="F1284" s="218" t="s">
        <v>1605</v>
      </c>
      <c r="G1284" s="219" t="s">
        <v>283</v>
      </c>
      <c r="H1284" s="220">
        <v>47.93</v>
      </c>
      <c r="I1284" s="221"/>
      <c r="J1284" s="222">
        <f>ROUND(I1284*H1284,2)</f>
        <v>0</v>
      </c>
      <c r="K1284" s="218" t="s">
        <v>188</v>
      </c>
      <c r="L1284" s="47"/>
      <c r="M1284" s="223" t="s">
        <v>19</v>
      </c>
      <c r="N1284" s="224" t="s">
        <v>42</v>
      </c>
      <c r="O1284" s="87"/>
      <c r="P1284" s="225">
        <f>O1284*H1284</f>
        <v>0</v>
      </c>
      <c r="Q1284" s="225">
        <v>0.00036000000000000002</v>
      </c>
      <c r="R1284" s="225">
        <f>Q1284*H1284</f>
        <v>0.017254800000000001</v>
      </c>
      <c r="S1284" s="225">
        <v>0</v>
      </c>
      <c r="T1284" s="226">
        <f>S1284*H1284</f>
        <v>0</v>
      </c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R1284" s="227" t="s">
        <v>189</v>
      </c>
      <c r="AT1284" s="227" t="s">
        <v>184</v>
      </c>
      <c r="AU1284" s="227" t="s">
        <v>80</v>
      </c>
      <c r="AY1284" s="20" t="s">
        <v>182</v>
      </c>
      <c r="BE1284" s="228">
        <f>IF(N1284="základní",J1284,0)</f>
        <v>0</v>
      </c>
      <c r="BF1284" s="228">
        <f>IF(N1284="snížená",J1284,0)</f>
        <v>0</v>
      </c>
      <c r="BG1284" s="228">
        <f>IF(N1284="zákl. přenesená",J1284,0)</f>
        <v>0</v>
      </c>
      <c r="BH1284" s="228">
        <f>IF(N1284="sníž. přenesená",J1284,0)</f>
        <v>0</v>
      </c>
      <c r="BI1284" s="228">
        <f>IF(N1284="nulová",J1284,0)</f>
        <v>0</v>
      </c>
      <c r="BJ1284" s="20" t="s">
        <v>78</v>
      </c>
      <c r="BK1284" s="228">
        <f>ROUND(I1284*H1284,2)</f>
        <v>0</v>
      </c>
      <c r="BL1284" s="20" t="s">
        <v>189</v>
      </c>
      <c r="BM1284" s="227" t="s">
        <v>1606</v>
      </c>
    </row>
    <row r="1285" s="2" customFormat="1">
      <c r="A1285" s="41"/>
      <c r="B1285" s="42"/>
      <c r="C1285" s="43"/>
      <c r="D1285" s="229" t="s">
        <v>191</v>
      </c>
      <c r="E1285" s="43"/>
      <c r="F1285" s="230" t="s">
        <v>1607</v>
      </c>
      <c r="G1285" s="43"/>
      <c r="H1285" s="43"/>
      <c r="I1285" s="231"/>
      <c r="J1285" s="43"/>
      <c r="K1285" s="43"/>
      <c r="L1285" s="47"/>
      <c r="M1285" s="232"/>
      <c r="N1285" s="233"/>
      <c r="O1285" s="87"/>
      <c r="P1285" s="87"/>
      <c r="Q1285" s="87"/>
      <c r="R1285" s="87"/>
      <c r="S1285" s="87"/>
      <c r="T1285" s="88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T1285" s="20" t="s">
        <v>191</v>
      </c>
      <c r="AU1285" s="20" t="s">
        <v>80</v>
      </c>
    </row>
    <row r="1286" s="14" customFormat="1">
      <c r="A1286" s="14"/>
      <c r="B1286" s="245"/>
      <c r="C1286" s="246"/>
      <c r="D1286" s="236" t="s">
        <v>193</v>
      </c>
      <c r="E1286" s="247" t="s">
        <v>19</v>
      </c>
      <c r="F1286" s="248" t="s">
        <v>1608</v>
      </c>
      <c r="G1286" s="246"/>
      <c r="H1286" s="249">
        <v>27.629999999999999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193</v>
      </c>
      <c r="AU1286" s="255" t="s">
        <v>80</v>
      </c>
      <c r="AV1286" s="14" t="s">
        <v>80</v>
      </c>
      <c r="AW1286" s="14" t="s">
        <v>195</v>
      </c>
      <c r="AX1286" s="14" t="s">
        <v>71</v>
      </c>
      <c r="AY1286" s="255" t="s">
        <v>182</v>
      </c>
    </row>
    <row r="1287" s="14" customFormat="1">
      <c r="A1287" s="14"/>
      <c r="B1287" s="245"/>
      <c r="C1287" s="246"/>
      <c r="D1287" s="236" t="s">
        <v>193</v>
      </c>
      <c r="E1287" s="247" t="s">
        <v>19</v>
      </c>
      <c r="F1287" s="248" t="s">
        <v>1609</v>
      </c>
      <c r="G1287" s="246"/>
      <c r="H1287" s="249">
        <v>1.3500000000000001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193</v>
      </c>
      <c r="AU1287" s="255" t="s">
        <v>80</v>
      </c>
      <c r="AV1287" s="14" t="s">
        <v>80</v>
      </c>
      <c r="AW1287" s="14" t="s">
        <v>195</v>
      </c>
      <c r="AX1287" s="14" t="s">
        <v>71</v>
      </c>
      <c r="AY1287" s="255" t="s">
        <v>182</v>
      </c>
    </row>
    <row r="1288" s="14" customFormat="1">
      <c r="A1288" s="14"/>
      <c r="B1288" s="245"/>
      <c r="C1288" s="246"/>
      <c r="D1288" s="236" t="s">
        <v>193</v>
      </c>
      <c r="E1288" s="247" t="s">
        <v>19</v>
      </c>
      <c r="F1288" s="248" t="s">
        <v>1610</v>
      </c>
      <c r="G1288" s="246"/>
      <c r="H1288" s="249">
        <v>3.6399999999999997</v>
      </c>
      <c r="I1288" s="250"/>
      <c r="J1288" s="246"/>
      <c r="K1288" s="246"/>
      <c r="L1288" s="251"/>
      <c r="M1288" s="252"/>
      <c r="N1288" s="253"/>
      <c r="O1288" s="253"/>
      <c r="P1288" s="253"/>
      <c r="Q1288" s="253"/>
      <c r="R1288" s="253"/>
      <c r="S1288" s="253"/>
      <c r="T1288" s="25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5" t="s">
        <v>193</v>
      </c>
      <c r="AU1288" s="255" t="s">
        <v>80</v>
      </c>
      <c r="AV1288" s="14" t="s">
        <v>80</v>
      </c>
      <c r="AW1288" s="14" t="s">
        <v>195</v>
      </c>
      <c r="AX1288" s="14" t="s">
        <v>71</v>
      </c>
      <c r="AY1288" s="255" t="s">
        <v>182</v>
      </c>
    </row>
    <row r="1289" s="14" customFormat="1">
      <c r="A1289" s="14"/>
      <c r="B1289" s="245"/>
      <c r="C1289" s="246"/>
      <c r="D1289" s="236" t="s">
        <v>193</v>
      </c>
      <c r="E1289" s="247" t="s">
        <v>19</v>
      </c>
      <c r="F1289" s="248" t="s">
        <v>1611</v>
      </c>
      <c r="G1289" s="246"/>
      <c r="H1289" s="249">
        <v>10.6295</v>
      </c>
      <c r="I1289" s="250"/>
      <c r="J1289" s="246"/>
      <c r="K1289" s="246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5" t="s">
        <v>193</v>
      </c>
      <c r="AU1289" s="255" t="s">
        <v>80</v>
      </c>
      <c r="AV1289" s="14" t="s">
        <v>80</v>
      </c>
      <c r="AW1289" s="14" t="s">
        <v>195</v>
      </c>
      <c r="AX1289" s="14" t="s">
        <v>71</v>
      </c>
      <c r="AY1289" s="255" t="s">
        <v>182</v>
      </c>
    </row>
    <row r="1290" s="14" customFormat="1">
      <c r="A1290" s="14"/>
      <c r="B1290" s="245"/>
      <c r="C1290" s="246"/>
      <c r="D1290" s="236" t="s">
        <v>193</v>
      </c>
      <c r="E1290" s="247" t="s">
        <v>19</v>
      </c>
      <c r="F1290" s="248" t="s">
        <v>1612</v>
      </c>
      <c r="G1290" s="246"/>
      <c r="H1290" s="249">
        <v>1.0800000000000001</v>
      </c>
      <c r="I1290" s="250"/>
      <c r="J1290" s="246"/>
      <c r="K1290" s="246"/>
      <c r="L1290" s="251"/>
      <c r="M1290" s="252"/>
      <c r="N1290" s="253"/>
      <c r="O1290" s="253"/>
      <c r="P1290" s="253"/>
      <c r="Q1290" s="253"/>
      <c r="R1290" s="253"/>
      <c r="S1290" s="253"/>
      <c r="T1290" s="25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55" t="s">
        <v>193</v>
      </c>
      <c r="AU1290" s="255" t="s">
        <v>80</v>
      </c>
      <c r="AV1290" s="14" t="s">
        <v>80</v>
      </c>
      <c r="AW1290" s="14" t="s">
        <v>195</v>
      </c>
      <c r="AX1290" s="14" t="s">
        <v>71</v>
      </c>
      <c r="AY1290" s="255" t="s">
        <v>182</v>
      </c>
    </row>
    <row r="1291" s="14" customFormat="1">
      <c r="A1291" s="14"/>
      <c r="B1291" s="245"/>
      <c r="C1291" s="246"/>
      <c r="D1291" s="236" t="s">
        <v>193</v>
      </c>
      <c r="E1291" s="247" t="s">
        <v>19</v>
      </c>
      <c r="F1291" s="248" t="s">
        <v>1613</v>
      </c>
      <c r="G1291" s="246"/>
      <c r="H1291" s="249">
        <v>2.2199999999999998</v>
      </c>
      <c r="I1291" s="250"/>
      <c r="J1291" s="246"/>
      <c r="K1291" s="246"/>
      <c r="L1291" s="251"/>
      <c r="M1291" s="252"/>
      <c r="N1291" s="253"/>
      <c r="O1291" s="253"/>
      <c r="P1291" s="253"/>
      <c r="Q1291" s="253"/>
      <c r="R1291" s="253"/>
      <c r="S1291" s="253"/>
      <c r="T1291" s="25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5" t="s">
        <v>193</v>
      </c>
      <c r="AU1291" s="255" t="s">
        <v>80</v>
      </c>
      <c r="AV1291" s="14" t="s">
        <v>80</v>
      </c>
      <c r="AW1291" s="14" t="s">
        <v>195</v>
      </c>
      <c r="AX1291" s="14" t="s">
        <v>71</v>
      </c>
      <c r="AY1291" s="255" t="s">
        <v>182</v>
      </c>
    </row>
    <row r="1292" s="14" customFormat="1">
      <c r="A1292" s="14"/>
      <c r="B1292" s="245"/>
      <c r="C1292" s="246"/>
      <c r="D1292" s="236" t="s">
        <v>193</v>
      </c>
      <c r="E1292" s="247" t="s">
        <v>19</v>
      </c>
      <c r="F1292" s="248" t="s">
        <v>1614</v>
      </c>
      <c r="G1292" s="246"/>
      <c r="H1292" s="249">
        <v>1.3800000000000001</v>
      </c>
      <c r="I1292" s="250"/>
      <c r="J1292" s="246"/>
      <c r="K1292" s="246"/>
      <c r="L1292" s="251"/>
      <c r="M1292" s="252"/>
      <c r="N1292" s="253"/>
      <c r="O1292" s="253"/>
      <c r="P1292" s="253"/>
      <c r="Q1292" s="253"/>
      <c r="R1292" s="253"/>
      <c r="S1292" s="253"/>
      <c r="T1292" s="25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5" t="s">
        <v>193</v>
      </c>
      <c r="AU1292" s="255" t="s">
        <v>80</v>
      </c>
      <c r="AV1292" s="14" t="s">
        <v>80</v>
      </c>
      <c r="AW1292" s="14" t="s">
        <v>195</v>
      </c>
      <c r="AX1292" s="14" t="s">
        <v>71</v>
      </c>
      <c r="AY1292" s="255" t="s">
        <v>182</v>
      </c>
    </row>
    <row r="1293" s="2" customFormat="1" ht="49.05" customHeight="1">
      <c r="A1293" s="41"/>
      <c r="B1293" s="42"/>
      <c r="C1293" s="216" t="s">
        <v>1615</v>
      </c>
      <c r="D1293" s="216" t="s">
        <v>184</v>
      </c>
      <c r="E1293" s="217" t="s">
        <v>1616</v>
      </c>
      <c r="F1293" s="218" t="s">
        <v>1617</v>
      </c>
      <c r="G1293" s="219" t="s">
        <v>283</v>
      </c>
      <c r="H1293" s="220">
        <v>27.027999999999999</v>
      </c>
      <c r="I1293" s="221"/>
      <c r="J1293" s="222">
        <f>ROUND(I1293*H1293,2)</f>
        <v>0</v>
      </c>
      <c r="K1293" s="218" t="s">
        <v>188</v>
      </c>
      <c r="L1293" s="47"/>
      <c r="M1293" s="223" t="s">
        <v>19</v>
      </c>
      <c r="N1293" s="224" t="s">
        <v>42</v>
      </c>
      <c r="O1293" s="87"/>
      <c r="P1293" s="225">
        <f>O1293*H1293</f>
        <v>0</v>
      </c>
      <c r="Q1293" s="225">
        <v>0.0147</v>
      </c>
      <c r="R1293" s="225">
        <f>Q1293*H1293</f>
        <v>0.39731159999999999</v>
      </c>
      <c r="S1293" s="225">
        <v>0</v>
      </c>
      <c r="T1293" s="226">
        <f>S1293*H1293</f>
        <v>0</v>
      </c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R1293" s="227" t="s">
        <v>189</v>
      </c>
      <c r="AT1293" s="227" t="s">
        <v>184</v>
      </c>
      <c r="AU1293" s="227" t="s">
        <v>80</v>
      </c>
      <c r="AY1293" s="20" t="s">
        <v>182</v>
      </c>
      <c r="BE1293" s="228">
        <f>IF(N1293="základní",J1293,0)</f>
        <v>0</v>
      </c>
      <c r="BF1293" s="228">
        <f>IF(N1293="snížená",J1293,0)</f>
        <v>0</v>
      </c>
      <c r="BG1293" s="228">
        <f>IF(N1293="zákl. přenesená",J1293,0)</f>
        <v>0</v>
      </c>
      <c r="BH1293" s="228">
        <f>IF(N1293="sníž. přenesená",J1293,0)</f>
        <v>0</v>
      </c>
      <c r="BI1293" s="228">
        <f>IF(N1293="nulová",J1293,0)</f>
        <v>0</v>
      </c>
      <c r="BJ1293" s="20" t="s">
        <v>78</v>
      </c>
      <c r="BK1293" s="228">
        <f>ROUND(I1293*H1293,2)</f>
        <v>0</v>
      </c>
      <c r="BL1293" s="20" t="s">
        <v>189</v>
      </c>
      <c r="BM1293" s="227" t="s">
        <v>1618</v>
      </c>
    </row>
    <row r="1294" s="2" customFormat="1">
      <c r="A1294" s="41"/>
      <c r="B1294" s="42"/>
      <c r="C1294" s="43"/>
      <c r="D1294" s="229" t="s">
        <v>191</v>
      </c>
      <c r="E1294" s="43"/>
      <c r="F1294" s="230" t="s">
        <v>1619</v>
      </c>
      <c r="G1294" s="43"/>
      <c r="H1294" s="43"/>
      <c r="I1294" s="231"/>
      <c r="J1294" s="43"/>
      <c r="K1294" s="43"/>
      <c r="L1294" s="47"/>
      <c r="M1294" s="232"/>
      <c r="N1294" s="233"/>
      <c r="O1294" s="87"/>
      <c r="P1294" s="87"/>
      <c r="Q1294" s="87"/>
      <c r="R1294" s="87"/>
      <c r="S1294" s="87"/>
      <c r="T1294" s="88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T1294" s="20" t="s">
        <v>191</v>
      </c>
      <c r="AU1294" s="20" t="s">
        <v>80</v>
      </c>
    </row>
    <row r="1295" s="14" customFormat="1">
      <c r="A1295" s="14"/>
      <c r="B1295" s="245"/>
      <c r="C1295" s="246"/>
      <c r="D1295" s="236" t="s">
        <v>193</v>
      </c>
      <c r="E1295" s="247" t="s">
        <v>19</v>
      </c>
      <c r="F1295" s="248" t="s">
        <v>1620</v>
      </c>
      <c r="G1295" s="246"/>
      <c r="H1295" s="249">
        <v>27.0275</v>
      </c>
      <c r="I1295" s="250"/>
      <c r="J1295" s="246"/>
      <c r="K1295" s="246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5" t="s">
        <v>193</v>
      </c>
      <c r="AU1295" s="255" t="s">
        <v>80</v>
      </c>
      <c r="AV1295" s="14" t="s">
        <v>80</v>
      </c>
      <c r="AW1295" s="14" t="s">
        <v>195</v>
      </c>
      <c r="AX1295" s="14" t="s">
        <v>71</v>
      </c>
      <c r="AY1295" s="255" t="s">
        <v>182</v>
      </c>
    </row>
    <row r="1296" s="2" customFormat="1" ht="33" customHeight="1">
      <c r="A1296" s="41"/>
      <c r="B1296" s="42"/>
      <c r="C1296" s="216" t="s">
        <v>1621</v>
      </c>
      <c r="D1296" s="216" t="s">
        <v>184</v>
      </c>
      <c r="E1296" s="217" t="s">
        <v>1622</v>
      </c>
      <c r="F1296" s="218" t="s">
        <v>1623</v>
      </c>
      <c r="G1296" s="219" t="s">
        <v>283</v>
      </c>
      <c r="H1296" s="220">
        <v>368.65300000000002</v>
      </c>
      <c r="I1296" s="221"/>
      <c r="J1296" s="222">
        <f>ROUND(I1296*H1296,2)</f>
        <v>0</v>
      </c>
      <c r="K1296" s="218" t="s">
        <v>188</v>
      </c>
      <c r="L1296" s="47"/>
      <c r="M1296" s="223" t="s">
        <v>19</v>
      </c>
      <c r="N1296" s="224" t="s">
        <v>42</v>
      </c>
      <c r="O1296" s="87"/>
      <c r="P1296" s="225">
        <f>O1296*H1296</f>
        <v>0</v>
      </c>
      <c r="Q1296" s="225">
        <v>9.0000000000000006E-05</v>
      </c>
      <c r="R1296" s="225">
        <f>Q1296*H1296</f>
        <v>0.033178770000000003</v>
      </c>
      <c r="S1296" s="225">
        <v>6.0000000000000002E-05</v>
      </c>
      <c r="T1296" s="226">
        <f>S1296*H1296</f>
        <v>0.022119180000000002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7" t="s">
        <v>189</v>
      </c>
      <c r="AT1296" s="227" t="s">
        <v>184</v>
      </c>
      <c r="AU1296" s="227" t="s">
        <v>80</v>
      </c>
      <c r="AY1296" s="20" t="s">
        <v>182</v>
      </c>
      <c r="BE1296" s="228">
        <f>IF(N1296="základní",J1296,0)</f>
        <v>0</v>
      </c>
      <c r="BF1296" s="228">
        <f>IF(N1296="snížená",J1296,0)</f>
        <v>0</v>
      </c>
      <c r="BG1296" s="228">
        <f>IF(N1296="zákl. přenesená",J1296,0)</f>
        <v>0</v>
      </c>
      <c r="BH1296" s="228">
        <f>IF(N1296="sníž. přenesená",J1296,0)</f>
        <v>0</v>
      </c>
      <c r="BI1296" s="228">
        <f>IF(N1296="nulová",J1296,0)</f>
        <v>0</v>
      </c>
      <c r="BJ1296" s="20" t="s">
        <v>78</v>
      </c>
      <c r="BK1296" s="228">
        <f>ROUND(I1296*H1296,2)</f>
        <v>0</v>
      </c>
      <c r="BL1296" s="20" t="s">
        <v>189</v>
      </c>
      <c r="BM1296" s="227" t="s">
        <v>1624</v>
      </c>
    </row>
    <row r="1297" s="2" customFormat="1">
      <c r="A1297" s="41"/>
      <c r="B1297" s="42"/>
      <c r="C1297" s="43"/>
      <c r="D1297" s="229" t="s">
        <v>191</v>
      </c>
      <c r="E1297" s="43"/>
      <c r="F1297" s="230" t="s">
        <v>1625</v>
      </c>
      <c r="G1297" s="43"/>
      <c r="H1297" s="43"/>
      <c r="I1297" s="231"/>
      <c r="J1297" s="43"/>
      <c r="K1297" s="43"/>
      <c r="L1297" s="47"/>
      <c r="M1297" s="232"/>
      <c r="N1297" s="233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191</v>
      </c>
      <c r="AU1297" s="20" t="s">
        <v>80</v>
      </c>
    </row>
    <row r="1298" s="14" customFormat="1">
      <c r="A1298" s="14"/>
      <c r="B1298" s="245"/>
      <c r="C1298" s="246"/>
      <c r="D1298" s="236" t="s">
        <v>193</v>
      </c>
      <c r="E1298" s="247" t="s">
        <v>19</v>
      </c>
      <c r="F1298" s="248" t="s">
        <v>1626</v>
      </c>
      <c r="G1298" s="246"/>
      <c r="H1298" s="249">
        <v>368.65300000000002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193</v>
      </c>
      <c r="AU1298" s="255" t="s">
        <v>80</v>
      </c>
      <c r="AV1298" s="14" t="s">
        <v>80</v>
      </c>
      <c r="AW1298" s="14" t="s">
        <v>195</v>
      </c>
      <c r="AX1298" s="14" t="s">
        <v>71</v>
      </c>
      <c r="AY1298" s="255" t="s">
        <v>182</v>
      </c>
    </row>
    <row r="1299" s="2" customFormat="1" ht="33" customHeight="1">
      <c r="A1299" s="41"/>
      <c r="B1299" s="42"/>
      <c r="C1299" s="216" t="s">
        <v>1627</v>
      </c>
      <c r="D1299" s="216" t="s">
        <v>184</v>
      </c>
      <c r="E1299" s="217" t="s">
        <v>1628</v>
      </c>
      <c r="F1299" s="218" t="s">
        <v>1629</v>
      </c>
      <c r="G1299" s="219" t="s">
        <v>283</v>
      </c>
      <c r="H1299" s="220">
        <v>37.200000000000003</v>
      </c>
      <c r="I1299" s="221"/>
      <c r="J1299" s="222">
        <f>ROUND(I1299*H1299,2)</f>
        <v>0</v>
      </c>
      <c r="K1299" s="218" t="s">
        <v>188</v>
      </c>
      <c r="L1299" s="47"/>
      <c r="M1299" s="223" t="s">
        <v>19</v>
      </c>
      <c r="N1299" s="224" t="s">
        <v>42</v>
      </c>
      <c r="O1299" s="87"/>
      <c r="P1299" s="225">
        <f>O1299*H1299</f>
        <v>0</v>
      </c>
      <c r="Q1299" s="225">
        <v>9.0000000000000006E-05</v>
      </c>
      <c r="R1299" s="225">
        <f>Q1299*H1299</f>
        <v>0.0033480000000000003</v>
      </c>
      <c r="S1299" s="225">
        <v>6.0000000000000002E-05</v>
      </c>
      <c r="T1299" s="226">
        <f>S1299*H1299</f>
        <v>0.002232</v>
      </c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R1299" s="227" t="s">
        <v>189</v>
      </c>
      <c r="AT1299" s="227" t="s">
        <v>184</v>
      </c>
      <c r="AU1299" s="227" t="s">
        <v>80</v>
      </c>
      <c r="AY1299" s="20" t="s">
        <v>182</v>
      </c>
      <c r="BE1299" s="228">
        <f>IF(N1299="základní",J1299,0)</f>
        <v>0</v>
      </c>
      <c r="BF1299" s="228">
        <f>IF(N1299="snížená",J1299,0)</f>
        <v>0</v>
      </c>
      <c r="BG1299" s="228">
        <f>IF(N1299="zákl. přenesená",J1299,0)</f>
        <v>0</v>
      </c>
      <c r="BH1299" s="228">
        <f>IF(N1299="sníž. přenesená",J1299,0)</f>
        <v>0</v>
      </c>
      <c r="BI1299" s="228">
        <f>IF(N1299="nulová",J1299,0)</f>
        <v>0</v>
      </c>
      <c r="BJ1299" s="20" t="s">
        <v>78</v>
      </c>
      <c r="BK1299" s="228">
        <f>ROUND(I1299*H1299,2)</f>
        <v>0</v>
      </c>
      <c r="BL1299" s="20" t="s">
        <v>189</v>
      </c>
      <c r="BM1299" s="227" t="s">
        <v>1630</v>
      </c>
    </row>
    <row r="1300" s="2" customFormat="1">
      <c r="A1300" s="41"/>
      <c r="B1300" s="42"/>
      <c r="C1300" s="43"/>
      <c r="D1300" s="229" t="s">
        <v>191</v>
      </c>
      <c r="E1300" s="43"/>
      <c r="F1300" s="230" t="s">
        <v>1631</v>
      </c>
      <c r="G1300" s="43"/>
      <c r="H1300" s="43"/>
      <c r="I1300" s="231"/>
      <c r="J1300" s="43"/>
      <c r="K1300" s="43"/>
      <c r="L1300" s="47"/>
      <c r="M1300" s="232"/>
      <c r="N1300" s="233"/>
      <c r="O1300" s="87"/>
      <c r="P1300" s="87"/>
      <c r="Q1300" s="87"/>
      <c r="R1300" s="87"/>
      <c r="S1300" s="87"/>
      <c r="T1300" s="88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T1300" s="20" t="s">
        <v>191</v>
      </c>
      <c r="AU1300" s="20" t="s">
        <v>80</v>
      </c>
    </row>
    <row r="1301" s="14" customFormat="1">
      <c r="A1301" s="14"/>
      <c r="B1301" s="245"/>
      <c r="C1301" s="246"/>
      <c r="D1301" s="236" t="s">
        <v>193</v>
      </c>
      <c r="E1301" s="247" t="s">
        <v>19</v>
      </c>
      <c r="F1301" s="248" t="s">
        <v>1632</v>
      </c>
      <c r="G1301" s="246"/>
      <c r="H1301" s="249">
        <v>2</v>
      </c>
      <c r="I1301" s="250"/>
      <c r="J1301" s="246"/>
      <c r="K1301" s="246"/>
      <c r="L1301" s="251"/>
      <c r="M1301" s="252"/>
      <c r="N1301" s="253"/>
      <c r="O1301" s="253"/>
      <c r="P1301" s="253"/>
      <c r="Q1301" s="253"/>
      <c r="R1301" s="253"/>
      <c r="S1301" s="253"/>
      <c r="T1301" s="25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5" t="s">
        <v>193</v>
      </c>
      <c r="AU1301" s="255" t="s">
        <v>80</v>
      </c>
      <c r="AV1301" s="14" t="s">
        <v>80</v>
      </c>
      <c r="AW1301" s="14" t="s">
        <v>195</v>
      </c>
      <c r="AX1301" s="14" t="s">
        <v>71</v>
      </c>
      <c r="AY1301" s="255" t="s">
        <v>182</v>
      </c>
    </row>
    <row r="1302" s="14" customFormat="1">
      <c r="A1302" s="14"/>
      <c r="B1302" s="245"/>
      <c r="C1302" s="246"/>
      <c r="D1302" s="236" t="s">
        <v>193</v>
      </c>
      <c r="E1302" s="247" t="s">
        <v>19</v>
      </c>
      <c r="F1302" s="248" t="s">
        <v>1633</v>
      </c>
      <c r="G1302" s="246"/>
      <c r="H1302" s="249">
        <v>35.200000000000003</v>
      </c>
      <c r="I1302" s="250"/>
      <c r="J1302" s="246"/>
      <c r="K1302" s="246"/>
      <c r="L1302" s="251"/>
      <c r="M1302" s="252"/>
      <c r="N1302" s="253"/>
      <c r="O1302" s="253"/>
      <c r="P1302" s="253"/>
      <c r="Q1302" s="253"/>
      <c r="R1302" s="253"/>
      <c r="S1302" s="253"/>
      <c r="T1302" s="25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5" t="s">
        <v>193</v>
      </c>
      <c r="AU1302" s="255" t="s">
        <v>80</v>
      </c>
      <c r="AV1302" s="14" t="s">
        <v>80</v>
      </c>
      <c r="AW1302" s="14" t="s">
        <v>195</v>
      </c>
      <c r="AX1302" s="14" t="s">
        <v>71</v>
      </c>
      <c r="AY1302" s="255" t="s">
        <v>182</v>
      </c>
    </row>
    <row r="1303" s="2" customFormat="1" ht="37.8" customHeight="1">
      <c r="A1303" s="41"/>
      <c r="B1303" s="42"/>
      <c r="C1303" s="216" t="s">
        <v>1634</v>
      </c>
      <c r="D1303" s="216" t="s">
        <v>184</v>
      </c>
      <c r="E1303" s="217" t="s">
        <v>1635</v>
      </c>
      <c r="F1303" s="218" t="s">
        <v>1636</v>
      </c>
      <c r="G1303" s="219" t="s">
        <v>283</v>
      </c>
      <c r="H1303" s="220">
        <v>654.34799999999996</v>
      </c>
      <c r="I1303" s="221"/>
      <c r="J1303" s="222">
        <f>ROUND(I1303*H1303,2)</f>
        <v>0</v>
      </c>
      <c r="K1303" s="218" t="s">
        <v>188</v>
      </c>
      <c r="L1303" s="47"/>
      <c r="M1303" s="223" t="s">
        <v>19</v>
      </c>
      <c r="N1303" s="224" t="s">
        <v>42</v>
      </c>
      <c r="O1303" s="87"/>
      <c r="P1303" s="225">
        <f>O1303*H1303</f>
        <v>0</v>
      </c>
      <c r="Q1303" s="225">
        <v>0.026440000000000002</v>
      </c>
      <c r="R1303" s="225">
        <f>Q1303*H1303</f>
        <v>17.30096112</v>
      </c>
      <c r="S1303" s="225">
        <v>0.025999999999999999</v>
      </c>
      <c r="T1303" s="226">
        <f>S1303*H1303</f>
        <v>17.013047999999998</v>
      </c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R1303" s="227" t="s">
        <v>189</v>
      </c>
      <c r="AT1303" s="227" t="s">
        <v>184</v>
      </c>
      <c r="AU1303" s="227" t="s">
        <v>80</v>
      </c>
      <c r="AY1303" s="20" t="s">
        <v>182</v>
      </c>
      <c r="BE1303" s="228">
        <f>IF(N1303="základní",J1303,0)</f>
        <v>0</v>
      </c>
      <c r="BF1303" s="228">
        <f>IF(N1303="snížená",J1303,0)</f>
        <v>0</v>
      </c>
      <c r="BG1303" s="228">
        <f>IF(N1303="zákl. přenesená",J1303,0)</f>
        <v>0</v>
      </c>
      <c r="BH1303" s="228">
        <f>IF(N1303="sníž. přenesená",J1303,0)</f>
        <v>0</v>
      </c>
      <c r="BI1303" s="228">
        <f>IF(N1303="nulová",J1303,0)</f>
        <v>0</v>
      </c>
      <c r="BJ1303" s="20" t="s">
        <v>78</v>
      </c>
      <c r="BK1303" s="228">
        <f>ROUND(I1303*H1303,2)</f>
        <v>0</v>
      </c>
      <c r="BL1303" s="20" t="s">
        <v>189</v>
      </c>
      <c r="BM1303" s="227" t="s">
        <v>1637</v>
      </c>
    </row>
    <row r="1304" s="2" customFormat="1">
      <c r="A1304" s="41"/>
      <c r="B1304" s="42"/>
      <c r="C1304" s="43"/>
      <c r="D1304" s="229" t="s">
        <v>191</v>
      </c>
      <c r="E1304" s="43"/>
      <c r="F1304" s="230" t="s">
        <v>1638</v>
      </c>
      <c r="G1304" s="43"/>
      <c r="H1304" s="43"/>
      <c r="I1304" s="231"/>
      <c r="J1304" s="43"/>
      <c r="K1304" s="43"/>
      <c r="L1304" s="47"/>
      <c r="M1304" s="232"/>
      <c r="N1304" s="233"/>
      <c r="O1304" s="87"/>
      <c r="P1304" s="87"/>
      <c r="Q1304" s="87"/>
      <c r="R1304" s="87"/>
      <c r="S1304" s="87"/>
      <c r="T1304" s="88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T1304" s="20" t="s">
        <v>191</v>
      </c>
      <c r="AU1304" s="20" t="s">
        <v>80</v>
      </c>
    </row>
    <row r="1305" s="13" customFormat="1">
      <c r="A1305" s="13"/>
      <c r="B1305" s="234"/>
      <c r="C1305" s="235"/>
      <c r="D1305" s="236" t="s">
        <v>193</v>
      </c>
      <c r="E1305" s="237" t="s">
        <v>19</v>
      </c>
      <c r="F1305" s="238" t="s">
        <v>205</v>
      </c>
      <c r="G1305" s="235"/>
      <c r="H1305" s="237" t="s">
        <v>19</v>
      </c>
      <c r="I1305" s="239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193</v>
      </c>
      <c r="AU1305" s="244" t="s">
        <v>80</v>
      </c>
      <c r="AV1305" s="13" t="s">
        <v>78</v>
      </c>
      <c r="AW1305" s="13" t="s">
        <v>195</v>
      </c>
      <c r="AX1305" s="13" t="s">
        <v>71</v>
      </c>
      <c r="AY1305" s="244" t="s">
        <v>182</v>
      </c>
    </row>
    <row r="1306" s="13" customFormat="1">
      <c r="A1306" s="13"/>
      <c r="B1306" s="234"/>
      <c r="C1306" s="235"/>
      <c r="D1306" s="236" t="s">
        <v>193</v>
      </c>
      <c r="E1306" s="237" t="s">
        <v>19</v>
      </c>
      <c r="F1306" s="238" t="s">
        <v>460</v>
      </c>
      <c r="G1306" s="235"/>
      <c r="H1306" s="237" t="s">
        <v>19</v>
      </c>
      <c r="I1306" s="239"/>
      <c r="J1306" s="235"/>
      <c r="K1306" s="235"/>
      <c r="L1306" s="240"/>
      <c r="M1306" s="241"/>
      <c r="N1306" s="242"/>
      <c r="O1306" s="242"/>
      <c r="P1306" s="242"/>
      <c r="Q1306" s="242"/>
      <c r="R1306" s="242"/>
      <c r="S1306" s="242"/>
      <c r="T1306" s="24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4" t="s">
        <v>193</v>
      </c>
      <c r="AU1306" s="244" t="s">
        <v>80</v>
      </c>
      <c r="AV1306" s="13" t="s">
        <v>78</v>
      </c>
      <c r="AW1306" s="13" t="s">
        <v>195</v>
      </c>
      <c r="AX1306" s="13" t="s">
        <v>71</v>
      </c>
      <c r="AY1306" s="244" t="s">
        <v>182</v>
      </c>
    </row>
    <row r="1307" s="14" customFormat="1">
      <c r="A1307" s="14"/>
      <c r="B1307" s="245"/>
      <c r="C1307" s="246"/>
      <c r="D1307" s="236" t="s">
        <v>193</v>
      </c>
      <c r="E1307" s="247" t="s">
        <v>19</v>
      </c>
      <c r="F1307" s="248" t="s">
        <v>1639</v>
      </c>
      <c r="G1307" s="246"/>
      <c r="H1307" s="249">
        <v>165.40000000000001</v>
      </c>
      <c r="I1307" s="250"/>
      <c r="J1307" s="246"/>
      <c r="K1307" s="246"/>
      <c r="L1307" s="251"/>
      <c r="M1307" s="252"/>
      <c r="N1307" s="253"/>
      <c r="O1307" s="253"/>
      <c r="P1307" s="253"/>
      <c r="Q1307" s="253"/>
      <c r="R1307" s="253"/>
      <c r="S1307" s="253"/>
      <c r="T1307" s="25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5" t="s">
        <v>193</v>
      </c>
      <c r="AU1307" s="255" t="s">
        <v>80</v>
      </c>
      <c r="AV1307" s="14" t="s">
        <v>80</v>
      </c>
      <c r="AW1307" s="14" t="s">
        <v>195</v>
      </c>
      <c r="AX1307" s="14" t="s">
        <v>71</v>
      </c>
      <c r="AY1307" s="255" t="s">
        <v>182</v>
      </c>
    </row>
    <row r="1308" s="14" customFormat="1">
      <c r="A1308" s="14"/>
      <c r="B1308" s="245"/>
      <c r="C1308" s="246"/>
      <c r="D1308" s="236" t="s">
        <v>193</v>
      </c>
      <c r="E1308" s="247" t="s">
        <v>19</v>
      </c>
      <c r="F1308" s="248" t="s">
        <v>1640</v>
      </c>
      <c r="G1308" s="246"/>
      <c r="H1308" s="249">
        <v>26.334750000000007</v>
      </c>
      <c r="I1308" s="250"/>
      <c r="J1308" s="246"/>
      <c r="K1308" s="246"/>
      <c r="L1308" s="251"/>
      <c r="M1308" s="252"/>
      <c r="N1308" s="253"/>
      <c r="O1308" s="253"/>
      <c r="P1308" s="253"/>
      <c r="Q1308" s="253"/>
      <c r="R1308" s="253"/>
      <c r="S1308" s="253"/>
      <c r="T1308" s="25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5" t="s">
        <v>193</v>
      </c>
      <c r="AU1308" s="255" t="s">
        <v>80</v>
      </c>
      <c r="AV1308" s="14" t="s">
        <v>80</v>
      </c>
      <c r="AW1308" s="14" t="s">
        <v>195</v>
      </c>
      <c r="AX1308" s="14" t="s">
        <v>71</v>
      </c>
      <c r="AY1308" s="255" t="s">
        <v>182</v>
      </c>
    </row>
    <row r="1309" s="14" customFormat="1">
      <c r="A1309" s="14"/>
      <c r="B1309" s="245"/>
      <c r="C1309" s="246"/>
      <c r="D1309" s="236" t="s">
        <v>193</v>
      </c>
      <c r="E1309" s="247" t="s">
        <v>19</v>
      </c>
      <c r="F1309" s="248" t="s">
        <v>1641</v>
      </c>
      <c r="G1309" s="246"/>
      <c r="H1309" s="249">
        <v>22.609999999999999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193</v>
      </c>
      <c r="AU1309" s="255" t="s">
        <v>80</v>
      </c>
      <c r="AV1309" s="14" t="s">
        <v>80</v>
      </c>
      <c r="AW1309" s="14" t="s">
        <v>195</v>
      </c>
      <c r="AX1309" s="14" t="s">
        <v>71</v>
      </c>
      <c r="AY1309" s="255" t="s">
        <v>182</v>
      </c>
    </row>
    <row r="1310" s="14" customFormat="1">
      <c r="A1310" s="14"/>
      <c r="B1310" s="245"/>
      <c r="C1310" s="246"/>
      <c r="D1310" s="236" t="s">
        <v>193</v>
      </c>
      <c r="E1310" s="247" t="s">
        <v>19</v>
      </c>
      <c r="F1310" s="248" t="s">
        <v>1642</v>
      </c>
      <c r="G1310" s="246"/>
      <c r="H1310" s="249">
        <v>10.237499999999999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193</v>
      </c>
      <c r="AU1310" s="255" t="s">
        <v>80</v>
      </c>
      <c r="AV1310" s="14" t="s">
        <v>80</v>
      </c>
      <c r="AW1310" s="14" t="s">
        <v>195</v>
      </c>
      <c r="AX1310" s="14" t="s">
        <v>71</v>
      </c>
      <c r="AY1310" s="255" t="s">
        <v>182</v>
      </c>
    </row>
    <row r="1311" s="15" customFormat="1">
      <c r="A1311" s="15"/>
      <c r="B1311" s="256"/>
      <c r="C1311" s="257"/>
      <c r="D1311" s="236" t="s">
        <v>193</v>
      </c>
      <c r="E1311" s="258" t="s">
        <v>19</v>
      </c>
      <c r="F1311" s="259" t="s">
        <v>215</v>
      </c>
      <c r="G1311" s="257"/>
      <c r="H1311" s="260">
        <v>224.58225000000005</v>
      </c>
      <c r="I1311" s="261"/>
      <c r="J1311" s="257"/>
      <c r="K1311" s="257"/>
      <c r="L1311" s="262"/>
      <c r="M1311" s="263"/>
      <c r="N1311" s="264"/>
      <c r="O1311" s="264"/>
      <c r="P1311" s="264"/>
      <c r="Q1311" s="264"/>
      <c r="R1311" s="264"/>
      <c r="S1311" s="264"/>
      <c r="T1311" s="26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66" t="s">
        <v>193</v>
      </c>
      <c r="AU1311" s="266" t="s">
        <v>80</v>
      </c>
      <c r="AV1311" s="15" t="s">
        <v>97</v>
      </c>
      <c r="AW1311" s="15" t="s">
        <v>195</v>
      </c>
      <c r="AX1311" s="15" t="s">
        <v>71</v>
      </c>
      <c r="AY1311" s="266" t="s">
        <v>182</v>
      </c>
    </row>
    <row r="1312" s="13" customFormat="1">
      <c r="A1312" s="13"/>
      <c r="B1312" s="234"/>
      <c r="C1312" s="235"/>
      <c r="D1312" s="236" t="s">
        <v>193</v>
      </c>
      <c r="E1312" s="237" t="s">
        <v>19</v>
      </c>
      <c r="F1312" s="238" t="s">
        <v>462</v>
      </c>
      <c r="G1312" s="235"/>
      <c r="H1312" s="237" t="s">
        <v>19</v>
      </c>
      <c r="I1312" s="239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193</v>
      </c>
      <c r="AU1312" s="244" t="s">
        <v>80</v>
      </c>
      <c r="AV1312" s="13" t="s">
        <v>78</v>
      </c>
      <c r="AW1312" s="13" t="s">
        <v>195</v>
      </c>
      <c r="AX1312" s="13" t="s">
        <v>71</v>
      </c>
      <c r="AY1312" s="244" t="s">
        <v>182</v>
      </c>
    </row>
    <row r="1313" s="14" customFormat="1">
      <c r="A1313" s="14"/>
      <c r="B1313" s="245"/>
      <c r="C1313" s="246"/>
      <c r="D1313" s="236" t="s">
        <v>193</v>
      </c>
      <c r="E1313" s="247" t="s">
        <v>19</v>
      </c>
      <c r="F1313" s="248" t="s">
        <v>1643</v>
      </c>
      <c r="G1313" s="246"/>
      <c r="H1313" s="249">
        <v>165.40000000000001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193</v>
      </c>
      <c r="AU1313" s="255" t="s">
        <v>80</v>
      </c>
      <c r="AV1313" s="14" t="s">
        <v>80</v>
      </c>
      <c r="AW1313" s="14" t="s">
        <v>195</v>
      </c>
      <c r="AX1313" s="14" t="s">
        <v>71</v>
      </c>
      <c r="AY1313" s="255" t="s">
        <v>182</v>
      </c>
    </row>
    <row r="1314" s="14" customFormat="1">
      <c r="A1314" s="14"/>
      <c r="B1314" s="245"/>
      <c r="C1314" s="246"/>
      <c r="D1314" s="236" t="s">
        <v>193</v>
      </c>
      <c r="E1314" s="247" t="s">
        <v>19</v>
      </c>
      <c r="F1314" s="248" t="s">
        <v>1644</v>
      </c>
      <c r="G1314" s="246"/>
      <c r="H1314" s="249">
        <v>15.445999999999998</v>
      </c>
      <c r="I1314" s="250"/>
      <c r="J1314" s="246"/>
      <c r="K1314" s="246"/>
      <c r="L1314" s="251"/>
      <c r="M1314" s="252"/>
      <c r="N1314" s="253"/>
      <c r="O1314" s="253"/>
      <c r="P1314" s="253"/>
      <c r="Q1314" s="253"/>
      <c r="R1314" s="253"/>
      <c r="S1314" s="253"/>
      <c r="T1314" s="25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5" t="s">
        <v>193</v>
      </c>
      <c r="AU1314" s="255" t="s">
        <v>80</v>
      </c>
      <c r="AV1314" s="14" t="s">
        <v>80</v>
      </c>
      <c r="AW1314" s="14" t="s">
        <v>195</v>
      </c>
      <c r="AX1314" s="14" t="s">
        <v>71</v>
      </c>
      <c r="AY1314" s="255" t="s">
        <v>182</v>
      </c>
    </row>
    <row r="1315" s="15" customFormat="1">
      <c r="A1315" s="15"/>
      <c r="B1315" s="256"/>
      <c r="C1315" s="257"/>
      <c r="D1315" s="236" t="s">
        <v>193</v>
      </c>
      <c r="E1315" s="258" t="s">
        <v>19</v>
      </c>
      <c r="F1315" s="259" t="s">
        <v>215</v>
      </c>
      <c r="G1315" s="257"/>
      <c r="H1315" s="260">
        <v>180.846</v>
      </c>
      <c r="I1315" s="261"/>
      <c r="J1315" s="257"/>
      <c r="K1315" s="257"/>
      <c r="L1315" s="262"/>
      <c r="M1315" s="263"/>
      <c r="N1315" s="264"/>
      <c r="O1315" s="264"/>
      <c r="P1315" s="264"/>
      <c r="Q1315" s="264"/>
      <c r="R1315" s="264"/>
      <c r="S1315" s="264"/>
      <c r="T1315" s="26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T1315" s="266" t="s">
        <v>193</v>
      </c>
      <c r="AU1315" s="266" t="s">
        <v>80</v>
      </c>
      <c r="AV1315" s="15" t="s">
        <v>97</v>
      </c>
      <c r="AW1315" s="15" t="s">
        <v>195</v>
      </c>
      <c r="AX1315" s="15" t="s">
        <v>71</v>
      </c>
      <c r="AY1315" s="266" t="s">
        <v>182</v>
      </c>
    </row>
    <row r="1316" s="13" customFormat="1">
      <c r="A1316" s="13"/>
      <c r="B1316" s="234"/>
      <c r="C1316" s="235"/>
      <c r="D1316" s="236" t="s">
        <v>193</v>
      </c>
      <c r="E1316" s="237" t="s">
        <v>19</v>
      </c>
      <c r="F1316" s="238" t="s">
        <v>706</v>
      </c>
      <c r="G1316" s="235"/>
      <c r="H1316" s="237" t="s">
        <v>19</v>
      </c>
      <c r="I1316" s="239"/>
      <c r="J1316" s="235"/>
      <c r="K1316" s="235"/>
      <c r="L1316" s="240"/>
      <c r="M1316" s="241"/>
      <c r="N1316" s="242"/>
      <c r="O1316" s="242"/>
      <c r="P1316" s="242"/>
      <c r="Q1316" s="242"/>
      <c r="R1316" s="242"/>
      <c r="S1316" s="242"/>
      <c r="T1316" s="24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4" t="s">
        <v>193</v>
      </c>
      <c r="AU1316" s="244" t="s">
        <v>80</v>
      </c>
      <c r="AV1316" s="13" t="s">
        <v>78</v>
      </c>
      <c r="AW1316" s="13" t="s">
        <v>195</v>
      </c>
      <c r="AX1316" s="13" t="s">
        <v>71</v>
      </c>
      <c r="AY1316" s="244" t="s">
        <v>182</v>
      </c>
    </row>
    <row r="1317" s="14" customFormat="1">
      <c r="A1317" s="14"/>
      <c r="B1317" s="245"/>
      <c r="C1317" s="246"/>
      <c r="D1317" s="236" t="s">
        <v>193</v>
      </c>
      <c r="E1317" s="247" t="s">
        <v>19</v>
      </c>
      <c r="F1317" s="248" t="s">
        <v>1645</v>
      </c>
      <c r="G1317" s="246"/>
      <c r="H1317" s="249">
        <v>135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193</v>
      </c>
      <c r="AU1317" s="255" t="s">
        <v>80</v>
      </c>
      <c r="AV1317" s="14" t="s">
        <v>80</v>
      </c>
      <c r="AW1317" s="14" t="s">
        <v>195</v>
      </c>
      <c r="AX1317" s="14" t="s">
        <v>71</v>
      </c>
      <c r="AY1317" s="255" t="s">
        <v>182</v>
      </c>
    </row>
    <row r="1318" s="15" customFormat="1">
      <c r="A1318" s="15"/>
      <c r="B1318" s="256"/>
      <c r="C1318" s="257"/>
      <c r="D1318" s="236" t="s">
        <v>193</v>
      </c>
      <c r="E1318" s="258" t="s">
        <v>19</v>
      </c>
      <c r="F1318" s="259" t="s">
        <v>215</v>
      </c>
      <c r="G1318" s="257"/>
      <c r="H1318" s="260">
        <v>135</v>
      </c>
      <c r="I1318" s="261"/>
      <c r="J1318" s="257"/>
      <c r="K1318" s="257"/>
      <c r="L1318" s="262"/>
      <c r="M1318" s="263"/>
      <c r="N1318" s="264"/>
      <c r="O1318" s="264"/>
      <c r="P1318" s="264"/>
      <c r="Q1318" s="264"/>
      <c r="R1318" s="264"/>
      <c r="S1318" s="264"/>
      <c r="T1318" s="26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66" t="s">
        <v>193</v>
      </c>
      <c r="AU1318" s="266" t="s">
        <v>80</v>
      </c>
      <c r="AV1318" s="15" t="s">
        <v>97</v>
      </c>
      <c r="AW1318" s="15" t="s">
        <v>195</v>
      </c>
      <c r="AX1318" s="15" t="s">
        <v>71</v>
      </c>
      <c r="AY1318" s="266" t="s">
        <v>182</v>
      </c>
    </row>
    <row r="1319" s="13" customFormat="1">
      <c r="A1319" s="13"/>
      <c r="B1319" s="234"/>
      <c r="C1319" s="235"/>
      <c r="D1319" s="236" t="s">
        <v>193</v>
      </c>
      <c r="E1319" s="237" t="s">
        <v>19</v>
      </c>
      <c r="F1319" s="238" t="s">
        <v>216</v>
      </c>
      <c r="G1319" s="235"/>
      <c r="H1319" s="237" t="s">
        <v>19</v>
      </c>
      <c r="I1319" s="239"/>
      <c r="J1319" s="235"/>
      <c r="K1319" s="235"/>
      <c r="L1319" s="240"/>
      <c r="M1319" s="241"/>
      <c r="N1319" s="242"/>
      <c r="O1319" s="242"/>
      <c r="P1319" s="242"/>
      <c r="Q1319" s="242"/>
      <c r="R1319" s="242"/>
      <c r="S1319" s="242"/>
      <c r="T1319" s="24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4" t="s">
        <v>193</v>
      </c>
      <c r="AU1319" s="244" t="s">
        <v>80</v>
      </c>
      <c r="AV1319" s="13" t="s">
        <v>78</v>
      </c>
      <c r="AW1319" s="13" t="s">
        <v>195</v>
      </c>
      <c r="AX1319" s="13" t="s">
        <v>71</v>
      </c>
      <c r="AY1319" s="244" t="s">
        <v>182</v>
      </c>
    </row>
    <row r="1320" s="14" customFormat="1">
      <c r="A1320" s="14"/>
      <c r="B1320" s="245"/>
      <c r="C1320" s="246"/>
      <c r="D1320" s="236" t="s">
        <v>193</v>
      </c>
      <c r="E1320" s="247" t="s">
        <v>19</v>
      </c>
      <c r="F1320" s="248" t="s">
        <v>1646</v>
      </c>
      <c r="G1320" s="246"/>
      <c r="H1320" s="249">
        <v>83</v>
      </c>
      <c r="I1320" s="250"/>
      <c r="J1320" s="246"/>
      <c r="K1320" s="246"/>
      <c r="L1320" s="251"/>
      <c r="M1320" s="252"/>
      <c r="N1320" s="253"/>
      <c r="O1320" s="253"/>
      <c r="P1320" s="253"/>
      <c r="Q1320" s="253"/>
      <c r="R1320" s="253"/>
      <c r="S1320" s="253"/>
      <c r="T1320" s="25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5" t="s">
        <v>193</v>
      </c>
      <c r="AU1320" s="255" t="s">
        <v>80</v>
      </c>
      <c r="AV1320" s="14" t="s">
        <v>80</v>
      </c>
      <c r="AW1320" s="14" t="s">
        <v>195</v>
      </c>
      <c r="AX1320" s="14" t="s">
        <v>71</v>
      </c>
      <c r="AY1320" s="255" t="s">
        <v>182</v>
      </c>
    </row>
    <row r="1321" s="14" customFormat="1">
      <c r="A1321" s="14"/>
      <c r="B1321" s="245"/>
      <c r="C1321" s="246"/>
      <c r="D1321" s="236" t="s">
        <v>193</v>
      </c>
      <c r="E1321" s="247" t="s">
        <v>19</v>
      </c>
      <c r="F1321" s="248" t="s">
        <v>1647</v>
      </c>
      <c r="G1321" s="246"/>
      <c r="H1321" s="249">
        <v>30.920000000000002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193</v>
      </c>
      <c r="AU1321" s="255" t="s">
        <v>80</v>
      </c>
      <c r="AV1321" s="14" t="s">
        <v>80</v>
      </c>
      <c r="AW1321" s="14" t="s">
        <v>195</v>
      </c>
      <c r="AX1321" s="14" t="s">
        <v>71</v>
      </c>
      <c r="AY1321" s="255" t="s">
        <v>182</v>
      </c>
    </row>
    <row r="1322" s="15" customFormat="1">
      <c r="A1322" s="15"/>
      <c r="B1322" s="256"/>
      <c r="C1322" s="257"/>
      <c r="D1322" s="236" t="s">
        <v>193</v>
      </c>
      <c r="E1322" s="258" t="s">
        <v>19</v>
      </c>
      <c r="F1322" s="259" t="s">
        <v>215</v>
      </c>
      <c r="G1322" s="257"/>
      <c r="H1322" s="260">
        <v>113.92</v>
      </c>
      <c r="I1322" s="261"/>
      <c r="J1322" s="257"/>
      <c r="K1322" s="257"/>
      <c r="L1322" s="262"/>
      <c r="M1322" s="263"/>
      <c r="N1322" s="264"/>
      <c r="O1322" s="264"/>
      <c r="P1322" s="264"/>
      <c r="Q1322" s="264"/>
      <c r="R1322" s="264"/>
      <c r="S1322" s="264"/>
      <c r="T1322" s="26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66" t="s">
        <v>193</v>
      </c>
      <c r="AU1322" s="266" t="s">
        <v>80</v>
      </c>
      <c r="AV1322" s="15" t="s">
        <v>97</v>
      </c>
      <c r="AW1322" s="15" t="s">
        <v>195</v>
      </c>
      <c r="AX1322" s="15" t="s">
        <v>71</v>
      </c>
      <c r="AY1322" s="266" t="s">
        <v>182</v>
      </c>
    </row>
    <row r="1323" s="16" customFormat="1">
      <c r="A1323" s="16"/>
      <c r="B1323" s="267"/>
      <c r="C1323" s="268"/>
      <c r="D1323" s="236" t="s">
        <v>193</v>
      </c>
      <c r="E1323" s="269" t="s">
        <v>19</v>
      </c>
      <c r="F1323" s="270" t="s">
        <v>220</v>
      </c>
      <c r="G1323" s="268"/>
      <c r="H1323" s="271">
        <v>654.34825000000001</v>
      </c>
      <c r="I1323" s="272"/>
      <c r="J1323" s="268"/>
      <c r="K1323" s="268"/>
      <c r="L1323" s="273"/>
      <c r="M1323" s="274"/>
      <c r="N1323" s="275"/>
      <c r="O1323" s="275"/>
      <c r="P1323" s="275"/>
      <c r="Q1323" s="275"/>
      <c r="R1323" s="275"/>
      <c r="S1323" s="275"/>
      <c r="T1323" s="27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T1323" s="277" t="s">
        <v>193</v>
      </c>
      <c r="AU1323" s="277" t="s">
        <v>80</v>
      </c>
      <c r="AV1323" s="16" t="s">
        <v>189</v>
      </c>
      <c r="AW1323" s="16" t="s">
        <v>195</v>
      </c>
      <c r="AX1323" s="16" t="s">
        <v>78</v>
      </c>
      <c r="AY1323" s="277" t="s">
        <v>182</v>
      </c>
    </row>
    <row r="1324" s="2" customFormat="1" ht="37.8" customHeight="1">
      <c r="A1324" s="41"/>
      <c r="B1324" s="42"/>
      <c r="C1324" s="216" t="s">
        <v>1648</v>
      </c>
      <c r="D1324" s="216" t="s">
        <v>184</v>
      </c>
      <c r="E1324" s="217" t="s">
        <v>1649</v>
      </c>
      <c r="F1324" s="218" t="s">
        <v>1650</v>
      </c>
      <c r="G1324" s="219" t="s">
        <v>283</v>
      </c>
      <c r="H1324" s="220">
        <v>654.34799999999996</v>
      </c>
      <c r="I1324" s="221"/>
      <c r="J1324" s="222">
        <f>ROUND(I1324*H1324,2)</f>
        <v>0</v>
      </c>
      <c r="K1324" s="218" t="s">
        <v>188</v>
      </c>
      <c r="L1324" s="47"/>
      <c r="M1324" s="223" t="s">
        <v>19</v>
      </c>
      <c r="N1324" s="224" t="s">
        <v>42</v>
      </c>
      <c r="O1324" s="87"/>
      <c r="P1324" s="225">
        <f>O1324*H1324</f>
        <v>0</v>
      </c>
      <c r="Q1324" s="225">
        <v>0.00055000000000000003</v>
      </c>
      <c r="R1324" s="225">
        <f>Q1324*H1324</f>
        <v>0.35989139999999997</v>
      </c>
      <c r="S1324" s="225">
        <v>0.00059999999999999995</v>
      </c>
      <c r="T1324" s="226">
        <f>S1324*H1324</f>
        <v>0.39260879999999992</v>
      </c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R1324" s="227" t="s">
        <v>189</v>
      </c>
      <c r="AT1324" s="227" t="s">
        <v>184</v>
      </c>
      <c r="AU1324" s="227" t="s">
        <v>80</v>
      </c>
      <c r="AY1324" s="20" t="s">
        <v>182</v>
      </c>
      <c r="BE1324" s="228">
        <f>IF(N1324="základní",J1324,0)</f>
        <v>0</v>
      </c>
      <c r="BF1324" s="228">
        <f>IF(N1324="snížená",J1324,0)</f>
        <v>0</v>
      </c>
      <c r="BG1324" s="228">
        <f>IF(N1324="zákl. přenesená",J1324,0)</f>
        <v>0</v>
      </c>
      <c r="BH1324" s="228">
        <f>IF(N1324="sníž. přenesená",J1324,0)</f>
        <v>0</v>
      </c>
      <c r="BI1324" s="228">
        <f>IF(N1324="nulová",J1324,0)</f>
        <v>0</v>
      </c>
      <c r="BJ1324" s="20" t="s">
        <v>78</v>
      </c>
      <c r="BK1324" s="228">
        <f>ROUND(I1324*H1324,2)</f>
        <v>0</v>
      </c>
      <c r="BL1324" s="20" t="s">
        <v>189</v>
      </c>
      <c r="BM1324" s="227" t="s">
        <v>1651</v>
      </c>
    </row>
    <row r="1325" s="2" customFormat="1">
      <c r="A1325" s="41"/>
      <c r="B1325" s="42"/>
      <c r="C1325" s="43"/>
      <c r="D1325" s="229" t="s">
        <v>191</v>
      </c>
      <c r="E1325" s="43"/>
      <c r="F1325" s="230" t="s">
        <v>1652</v>
      </c>
      <c r="G1325" s="43"/>
      <c r="H1325" s="43"/>
      <c r="I1325" s="231"/>
      <c r="J1325" s="43"/>
      <c r="K1325" s="43"/>
      <c r="L1325" s="47"/>
      <c r="M1325" s="232"/>
      <c r="N1325" s="233"/>
      <c r="O1325" s="87"/>
      <c r="P1325" s="87"/>
      <c r="Q1325" s="87"/>
      <c r="R1325" s="87"/>
      <c r="S1325" s="87"/>
      <c r="T1325" s="88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T1325" s="20" t="s">
        <v>191</v>
      </c>
      <c r="AU1325" s="20" t="s">
        <v>80</v>
      </c>
    </row>
    <row r="1326" s="14" customFormat="1">
      <c r="A1326" s="14"/>
      <c r="B1326" s="245"/>
      <c r="C1326" s="246"/>
      <c r="D1326" s="236" t="s">
        <v>193</v>
      </c>
      <c r="E1326" s="247" t="s">
        <v>19</v>
      </c>
      <c r="F1326" s="248" t="s">
        <v>1653</v>
      </c>
      <c r="G1326" s="246"/>
      <c r="H1326" s="249">
        <v>654.34799999999996</v>
      </c>
      <c r="I1326" s="250"/>
      <c r="J1326" s="246"/>
      <c r="K1326" s="246"/>
      <c r="L1326" s="251"/>
      <c r="M1326" s="252"/>
      <c r="N1326" s="253"/>
      <c r="O1326" s="253"/>
      <c r="P1326" s="253"/>
      <c r="Q1326" s="253"/>
      <c r="R1326" s="253"/>
      <c r="S1326" s="253"/>
      <c r="T1326" s="25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5" t="s">
        <v>193</v>
      </c>
      <c r="AU1326" s="255" t="s">
        <v>80</v>
      </c>
      <c r="AV1326" s="14" t="s">
        <v>80</v>
      </c>
      <c r="AW1326" s="14" t="s">
        <v>195</v>
      </c>
      <c r="AX1326" s="14" t="s">
        <v>71</v>
      </c>
      <c r="AY1326" s="255" t="s">
        <v>182</v>
      </c>
    </row>
    <row r="1327" s="2" customFormat="1" ht="33" customHeight="1">
      <c r="A1327" s="41"/>
      <c r="B1327" s="42"/>
      <c r="C1327" s="216" t="s">
        <v>1654</v>
      </c>
      <c r="D1327" s="216" t="s">
        <v>184</v>
      </c>
      <c r="E1327" s="217" t="s">
        <v>1655</v>
      </c>
      <c r="F1327" s="218" t="s">
        <v>1656</v>
      </c>
      <c r="G1327" s="219" t="s">
        <v>283</v>
      </c>
      <c r="H1327" s="220">
        <v>45.587000000000003</v>
      </c>
      <c r="I1327" s="221"/>
      <c r="J1327" s="222">
        <f>ROUND(I1327*H1327,2)</f>
        <v>0</v>
      </c>
      <c r="K1327" s="218" t="s">
        <v>188</v>
      </c>
      <c r="L1327" s="47"/>
      <c r="M1327" s="223" t="s">
        <v>19</v>
      </c>
      <c r="N1327" s="224" t="s">
        <v>42</v>
      </c>
      <c r="O1327" s="87"/>
      <c r="P1327" s="225">
        <f>O1327*H1327</f>
        <v>0</v>
      </c>
      <c r="Q1327" s="225">
        <v>0.020480000000000002</v>
      </c>
      <c r="R1327" s="225">
        <f>Q1327*H1327</f>
        <v>0.93362176000000019</v>
      </c>
      <c r="S1327" s="225">
        <v>0</v>
      </c>
      <c r="T1327" s="226">
        <f>S1327*H1327</f>
        <v>0</v>
      </c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R1327" s="227" t="s">
        <v>189</v>
      </c>
      <c r="AT1327" s="227" t="s">
        <v>184</v>
      </c>
      <c r="AU1327" s="227" t="s">
        <v>80</v>
      </c>
      <c r="AY1327" s="20" t="s">
        <v>182</v>
      </c>
      <c r="BE1327" s="228">
        <f>IF(N1327="základní",J1327,0)</f>
        <v>0</v>
      </c>
      <c r="BF1327" s="228">
        <f>IF(N1327="snížená",J1327,0)</f>
        <v>0</v>
      </c>
      <c r="BG1327" s="228">
        <f>IF(N1327="zákl. přenesená",J1327,0)</f>
        <v>0</v>
      </c>
      <c r="BH1327" s="228">
        <f>IF(N1327="sníž. přenesená",J1327,0)</f>
        <v>0</v>
      </c>
      <c r="BI1327" s="228">
        <f>IF(N1327="nulová",J1327,0)</f>
        <v>0</v>
      </c>
      <c r="BJ1327" s="20" t="s">
        <v>78</v>
      </c>
      <c r="BK1327" s="228">
        <f>ROUND(I1327*H1327,2)</f>
        <v>0</v>
      </c>
      <c r="BL1327" s="20" t="s">
        <v>189</v>
      </c>
      <c r="BM1327" s="227" t="s">
        <v>1657</v>
      </c>
    </row>
    <row r="1328" s="2" customFormat="1">
      <c r="A1328" s="41"/>
      <c r="B1328" s="42"/>
      <c r="C1328" s="43"/>
      <c r="D1328" s="229" t="s">
        <v>191</v>
      </c>
      <c r="E1328" s="43"/>
      <c r="F1328" s="230" t="s">
        <v>1658</v>
      </c>
      <c r="G1328" s="43"/>
      <c r="H1328" s="43"/>
      <c r="I1328" s="231"/>
      <c r="J1328" s="43"/>
      <c r="K1328" s="43"/>
      <c r="L1328" s="47"/>
      <c r="M1328" s="232"/>
      <c r="N1328" s="233"/>
      <c r="O1328" s="87"/>
      <c r="P1328" s="87"/>
      <c r="Q1328" s="87"/>
      <c r="R1328" s="87"/>
      <c r="S1328" s="87"/>
      <c r="T1328" s="88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T1328" s="20" t="s">
        <v>191</v>
      </c>
      <c r="AU1328" s="20" t="s">
        <v>80</v>
      </c>
    </row>
    <row r="1329" s="14" customFormat="1">
      <c r="A1329" s="14"/>
      <c r="B1329" s="245"/>
      <c r="C1329" s="246"/>
      <c r="D1329" s="236" t="s">
        <v>193</v>
      </c>
      <c r="E1329" s="247" t="s">
        <v>19</v>
      </c>
      <c r="F1329" s="248" t="s">
        <v>1659</v>
      </c>
      <c r="G1329" s="246"/>
      <c r="H1329" s="249">
        <v>45.587000000000003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193</v>
      </c>
      <c r="AU1329" s="255" t="s">
        <v>80</v>
      </c>
      <c r="AV1329" s="14" t="s">
        <v>80</v>
      </c>
      <c r="AW1329" s="14" t="s">
        <v>195</v>
      </c>
      <c r="AX1329" s="14" t="s">
        <v>71</v>
      </c>
      <c r="AY1329" s="255" t="s">
        <v>182</v>
      </c>
    </row>
    <row r="1330" s="2" customFormat="1" ht="55.5" customHeight="1">
      <c r="A1330" s="41"/>
      <c r="B1330" s="42"/>
      <c r="C1330" s="216" t="s">
        <v>1660</v>
      </c>
      <c r="D1330" s="216" t="s">
        <v>184</v>
      </c>
      <c r="E1330" s="217" t="s">
        <v>1661</v>
      </c>
      <c r="F1330" s="218" t="s">
        <v>1662</v>
      </c>
      <c r="G1330" s="219" t="s">
        <v>283</v>
      </c>
      <c r="H1330" s="220">
        <v>91.174000000000007</v>
      </c>
      <c r="I1330" s="221"/>
      <c r="J1330" s="222">
        <f>ROUND(I1330*H1330,2)</f>
        <v>0</v>
      </c>
      <c r="K1330" s="218" t="s">
        <v>188</v>
      </c>
      <c r="L1330" s="47"/>
      <c r="M1330" s="223" t="s">
        <v>19</v>
      </c>
      <c r="N1330" s="224" t="s">
        <v>42</v>
      </c>
      <c r="O1330" s="87"/>
      <c r="P1330" s="225">
        <f>O1330*H1330</f>
        <v>0</v>
      </c>
      <c r="Q1330" s="225">
        <v>0.0079000000000000008</v>
      </c>
      <c r="R1330" s="225">
        <f>Q1330*H1330</f>
        <v>0.7202746000000001</v>
      </c>
      <c r="S1330" s="225">
        <v>0</v>
      </c>
      <c r="T1330" s="226">
        <f>S1330*H1330</f>
        <v>0</v>
      </c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R1330" s="227" t="s">
        <v>189</v>
      </c>
      <c r="AT1330" s="227" t="s">
        <v>184</v>
      </c>
      <c r="AU1330" s="227" t="s">
        <v>80</v>
      </c>
      <c r="AY1330" s="20" t="s">
        <v>182</v>
      </c>
      <c r="BE1330" s="228">
        <f>IF(N1330="základní",J1330,0)</f>
        <v>0</v>
      </c>
      <c r="BF1330" s="228">
        <f>IF(N1330="snížená",J1330,0)</f>
        <v>0</v>
      </c>
      <c r="BG1330" s="228">
        <f>IF(N1330="zákl. přenesená",J1330,0)</f>
        <v>0</v>
      </c>
      <c r="BH1330" s="228">
        <f>IF(N1330="sníž. přenesená",J1330,0)</f>
        <v>0</v>
      </c>
      <c r="BI1330" s="228">
        <f>IF(N1330="nulová",J1330,0)</f>
        <v>0</v>
      </c>
      <c r="BJ1330" s="20" t="s">
        <v>78</v>
      </c>
      <c r="BK1330" s="228">
        <f>ROUND(I1330*H1330,2)</f>
        <v>0</v>
      </c>
      <c r="BL1330" s="20" t="s">
        <v>189</v>
      </c>
      <c r="BM1330" s="227" t="s">
        <v>1663</v>
      </c>
    </row>
    <row r="1331" s="2" customFormat="1">
      <c r="A1331" s="41"/>
      <c r="B1331" s="42"/>
      <c r="C1331" s="43"/>
      <c r="D1331" s="229" t="s">
        <v>191</v>
      </c>
      <c r="E1331" s="43"/>
      <c r="F1331" s="230" t="s">
        <v>1664</v>
      </c>
      <c r="G1331" s="43"/>
      <c r="H1331" s="43"/>
      <c r="I1331" s="231"/>
      <c r="J1331" s="43"/>
      <c r="K1331" s="43"/>
      <c r="L1331" s="47"/>
      <c r="M1331" s="232"/>
      <c r="N1331" s="233"/>
      <c r="O1331" s="87"/>
      <c r="P1331" s="87"/>
      <c r="Q1331" s="87"/>
      <c r="R1331" s="87"/>
      <c r="S1331" s="87"/>
      <c r="T1331" s="88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T1331" s="20" t="s">
        <v>191</v>
      </c>
      <c r="AU1331" s="20" t="s">
        <v>80</v>
      </c>
    </row>
    <row r="1332" s="14" customFormat="1">
      <c r="A1332" s="14"/>
      <c r="B1332" s="245"/>
      <c r="C1332" s="246"/>
      <c r="D1332" s="236" t="s">
        <v>193</v>
      </c>
      <c r="E1332" s="247" t="s">
        <v>19</v>
      </c>
      <c r="F1332" s="248" t="s">
        <v>1665</v>
      </c>
      <c r="G1332" s="246"/>
      <c r="H1332" s="249">
        <v>91.174000000000007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193</v>
      </c>
      <c r="AU1332" s="255" t="s">
        <v>80</v>
      </c>
      <c r="AV1332" s="14" t="s">
        <v>80</v>
      </c>
      <c r="AW1332" s="14" t="s">
        <v>195</v>
      </c>
      <c r="AX1332" s="14" t="s">
        <v>71</v>
      </c>
      <c r="AY1332" s="255" t="s">
        <v>182</v>
      </c>
    </row>
    <row r="1333" s="2" customFormat="1" ht="37.8" customHeight="1">
      <c r="A1333" s="41"/>
      <c r="B1333" s="42"/>
      <c r="C1333" s="216" t="s">
        <v>1666</v>
      </c>
      <c r="D1333" s="216" t="s">
        <v>184</v>
      </c>
      <c r="E1333" s="217" t="s">
        <v>1667</v>
      </c>
      <c r="F1333" s="218" t="s">
        <v>1668</v>
      </c>
      <c r="G1333" s="219" t="s">
        <v>283</v>
      </c>
      <c r="H1333" s="220">
        <v>6.8819999999999997</v>
      </c>
      <c r="I1333" s="221"/>
      <c r="J1333" s="222">
        <f>ROUND(I1333*H1333,2)</f>
        <v>0</v>
      </c>
      <c r="K1333" s="218" t="s">
        <v>188</v>
      </c>
      <c r="L1333" s="47"/>
      <c r="M1333" s="223" t="s">
        <v>19</v>
      </c>
      <c r="N1333" s="224" t="s">
        <v>42</v>
      </c>
      <c r="O1333" s="87"/>
      <c r="P1333" s="225">
        <f>O1333*H1333</f>
        <v>0</v>
      </c>
      <c r="Q1333" s="225">
        <v>0.025000000000000001</v>
      </c>
      <c r="R1333" s="225">
        <f>Q1333*H1333</f>
        <v>0.17205000000000001</v>
      </c>
      <c r="S1333" s="225">
        <v>0</v>
      </c>
      <c r="T1333" s="226">
        <f>S1333*H1333</f>
        <v>0</v>
      </c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R1333" s="227" t="s">
        <v>189</v>
      </c>
      <c r="AT1333" s="227" t="s">
        <v>184</v>
      </c>
      <c r="AU1333" s="227" t="s">
        <v>80</v>
      </c>
      <c r="AY1333" s="20" t="s">
        <v>182</v>
      </c>
      <c r="BE1333" s="228">
        <f>IF(N1333="základní",J1333,0)</f>
        <v>0</v>
      </c>
      <c r="BF1333" s="228">
        <f>IF(N1333="snížená",J1333,0)</f>
        <v>0</v>
      </c>
      <c r="BG1333" s="228">
        <f>IF(N1333="zákl. přenesená",J1333,0)</f>
        <v>0</v>
      </c>
      <c r="BH1333" s="228">
        <f>IF(N1333="sníž. přenesená",J1333,0)</f>
        <v>0</v>
      </c>
      <c r="BI1333" s="228">
        <f>IF(N1333="nulová",J1333,0)</f>
        <v>0</v>
      </c>
      <c r="BJ1333" s="20" t="s">
        <v>78</v>
      </c>
      <c r="BK1333" s="228">
        <f>ROUND(I1333*H1333,2)</f>
        <v>0</v>
      </c>
      <c r="BL1333" s="20" t="s">
        <v>189</v>
      </c>
      <c r="BM1333" s="227" t="s">
        <v>1669</v>
      </c>
    </row>
    <row r="1334" s="2" customFormat="1">
      <c r="A1334" s="41"/>
      <c r="B1334" s="42"/>
      <c r="C1334" s="43"/>
      <c r="D1334" s="229" t="s">
        <v>191</v>
      </c>
      <c r="E1334" s="43"/>
      <c r="F1334" s="230" t="s">
        <v>1670</v>
      </c>
      <c r="G1334" s="43"/>
      <c r="H1334" s="43"/>
      <c r="I1334" s="231"/>
      <c r="J1334" s="43"/>
      <c r="K1334" s="43"/>
      <c r="L1334" s="47"/>
      <c r="M1334" s="232"/>
      <c r="N1334" s="233"/>
      <c r="O1334" s="87"/>
      <c r="P1334" s="87"/>
      <c r="Q1334" s="87"/>
      <c r="R1334" s="87"/>
      <c r="S1334" s="87"/>
      <c r="T1334" s="88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T1334" s="20" t="s">
        <v>191</v>
      </c>
      <c r="AU1334" s="20" t="s">
        <v>80</v>
      </c>
    </row>
    <row r="1335" s="14" customFormat="1">
      <c r="A1335" s="14"/>
      <c r="B1335" s="245"/>
      <c r="C1335" s="246"/>
      <c r="D1335" s="236" t="s">
        <v>193</v>
      </c>
      <c r="E1335" s="247" t="s">
        <v>19</v>
      </c>
      <c r="F1335" s="248" t="s">
        <v>1671</v>
      </c>
      <c r="G1335" s="246"/>
      <c r="H1335" s="249">
        <v>6.8815</v>
      </c>
      <c r="I1335" s="250"/>
      <c r="J1335" s="246"/>
      <c r="K1335" s="246"/>
      <c r="L1335" s="251"/>
      <c r="M1335" s="252"/>
      <c r="N1335" s="253"/>
      <c r="O1335" s="253"/>
      <c r="P1335" s="253"/>
      <c r="Q1335" s="253"/>
      <c r="R1335" s="253"/>
      <c r="S1335" s="253"/>
      <c r="T1335" s="25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5" t="s">
        <v>193</v>
      </c>
      <c r="AU1335" s="255" t="s">
        <v>80</v>
      </c>
      <c r="AV1335" s="14" t="s">
        <v>80</v>
      </c>
      <c r="AW1335" s="14" t="s">
        <v>195</v>
      </c>
      <c r="AX1335" s="14" t="s">
        <v>71</v>
      </c>
      <c r="AY1335" s="255" t="s">
        <v>182</v>
      </c>
    </row>
    <row r="1336" s="2" customFormat="1" ht="44.25" customHeight="1">
      <c r="A1336" s="41"/>
      <c r="B1336" s="42"/>
      <c r="C1336" s="216" t="s">
        <v>1672</v>
      </c>
      <c r="D1336" s="216" t="s">
        <v>184</v>
      </c>
      <c r="E1336" s="217" t="s">
        <v>1673</v>
      </c>
      <c r="F1336" s="218" t="s">
        <v>1674</v>
      </c>
      <c r="G1336" s="219" t="s">
        <v>283</v>
      </c>
      <c r="H1336" s="220">
        <v>134.346</v>
      </c>
      <c r="I1336" s="221"/>
      <c r="J1336" s="222">
        <f>ROUND(I1336*H1336,2)</f>
        <v>0</v>
      </c>
      <c r="K1336" s="218" t="s">
        <v>188</v>
      </c>
      <c r="L1336" s="47"/>
      <c r="M1336" s="223" t="s">
        <v>19</v>
      </c>
      <c r="N1336" s="224" t="s">
        <v>42</v>
      </c>
      <c r="O1336" s="87"/>
      <c r="P1336" s="225">
        <f>O1336*H1336</f>
        <v>0</v>
      </c>
      <c r="Q1336" s="225">
        <v>0.026360000000000001</v>
      </c>
      <c r="R1336" s="225">
        <f>Q1336*H1336</f>
        <v>3.5413605600000002</v>
      </c>
      <c r="S1336" s="225">
        <v>0</v>
      </c>
      <c r="T1336" s="226">
        <f>S1336*H1336</f>
        <v>0</v>
      </c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R1336" s="227" t="s">
        <v>189</v>
      </c>
      <c r="AT1336" s="227" t="s">
        <v>184</v>
      </c>
      <c r="AU1336" s="227" t="s">
        <v>80</v>
      </c>
      <c r="AY1336" s="20" t="s">
        <v>182</v>
      </c>
      <c r="BE1336" s="228">
        <f>IF(N1336="základní",J1336,0)</f>
        <v>0</v>
      </c>
      <c r="BF1336" s="228">
        <f>IF(N1336="snížená",J1336,0)</f>
        <v>0</v>
      </c>
      <c r="BG1336" s="228">
        <f>IF(N1336="zákl. přenesená",J1336,0)</f>
        <v>0</v>
      </c>
      <c r="BH1336" s="228">
        <f>IF(N1336="sníž. přenesená",J1336,0)</f>
        <v>0</v>
      </c>
      <c r="BI1336" s="228">
        <f>IF(N1336="nulová",J1336,0)</f>
        <v>0</v>
      </c>
      <c r="BJ1336" s="20" t="s">
        <v>78</v>
      </c>
      <c r="BK1336" s="228">
        <f>ROUND(I1336*H1336,2)</f>
        <v>0</v>
      </c>
      <c r="BL1336" s="20" t="s">
        <v>189</v>
      </c>
      <c r="BM1336" s="227" t="s">
        <v>1675</v>
      </c>
    </row>
    <row r="1337" s="2" customFormat="1">
      <c r="A1337" s="41"/>
      <c r="B1337" s="42"/>
      <c r="C1337" s="43"/>
      <c r="D1337" s="229" t="s">
        <v>191</v>
      </c>
      <c r="E1337" s="43"/>
      <c r="F1337" s="230" t="s">
        <v>1676</v>
      </c>
      <c r="G1337" s="43"/>
      <c r="H1337" s="43"/>
      <c r="I1337" s="231"/>
      <c r="J1337" s="43"/>
      <c r="K1337" s="43"/>
      <c r="L1337" s="47"/>
      <c r="M1337" s="232"/>
      <c r="N1337" s="233"/>
      <c r="O1337" s="87"/>
      <c r="P1337" s="87"/>
      <c r="Q1337" s="87"/>
      <c r="R1337" s="87"/>
      <c r="S1337" s="87"/>
      <c r="T1337" s="88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T1337" s="20" t="s">
        <v>191</v>
      </c>
      <c r="AU1337" s="20" t="s">
        <v>80</v>
      </c>
    </row>
    <row r="1338" s="13" customFormat="1">
      <c r="A1338" s="13"/>
      <c r="B1338" s="234"/>
      <c r="C1338" s="235"/>
      <c r="D1338" s="236" t="s">
        <v>193</v>
      </c>
      <c r="E1338" s="237" t="s">
        <v>19</v>
      </c>
      <c r="F1338" s="238" t="s">
        <v>278</v>
      </c>
      <c r="G1338" s="235"/>
      <c r="H1338" s="237" t="s">
        <v>19</v>
      </c>
      <c r="I1338" s="239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193</v>
      </c>
      <c r="AU1338" s="244" t="s">
        <v>80</v>
      </c>
      <c r="AV1338" s="13" t="s">
        <v>78</v>
      </c>
      <c r="AW1338" s="13" t="s">
        <v>195</v>
      </c>
      <c r="AX1338" s="13" t="s">
        <v>71</v>
      </c>
      <c r="AY1338" s="244" t="s">
        <v>182</v>
      </c>
    </row>
    <row r="1339" s="14" customFormat="1">
      <c r="A1339" s="14"/>
      <c r="B1339" s="245"/>
      <c r="C1339" s="246"/>
      <c r="D1339" s="236" t="s">
        <v>193</v>
      </c>
      <c r="E1339" s="247" t="s">
        <v>19</v>
      </c>
      <c r="F1339" s="248" t="s">
        <v>1677</v>
      </c>
      <c r="G1339" s="246"/>
      <c r="H1339" s="249">
        <v>87.759070000000008</v>
      </c>
      <c r="I1339" s="250"/>
      <c r="J1339" s="246"/>
      <c r="K1339" s="246"/>
      <c r="L1339" s="251"/>
      <c r="M1339" s="252"/>
      <c r="N1339" s="253"/>
      <c r="O1339" s="253"/>
      <c r="P1339" s="253"/>
      <c r="Q1339" s="253"/>
      <c r="R1339" s="253"/>
      <c r="S1339" s="253"/>
      <c r="T1339" s="25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5" t="s">
        <v>193</v>
      </c>
      <c r="AU1339" s="255" t="s">
        <v>80</v>
      </c>
      <c r="AV1339" s="14" t="s">
        <v>80</v>
      </c>
      <c r="AW1339" s="14" t="s">
        <v>195</v>
      </c>
      <c r="AX1339" s="14" t="s">
        <v>71</v>
      </c>
      <c r="AY1339" s="255" t="s">
        <v>182</v>
      </c>
    </row>
    <row r="1340" s="14" customFormat="1">
      <c r="A1340" s="14"/>
      <c r="B1340" s="245"/>
      <c r="C1340" s="246"/>
      <c r="D1340" s="236" t="s">
        <v>193</v>
      </c>
      <c r="E1340" s="247" t="s">
        <v>19</v>
      </c>
      <c r="F1340" s="248" t="s">
        <v>1678</v>
      </c>
      <c r="G1340" s="246"/>
      <c r="H1340" s="249">
        <v>46.586725000000001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5" t="s">
        <v>193</v>
      </c>
      <c r="AU1340" s="255" t="s">
        <v>80</v>
      </c>
      <c r="AV1340" s="14" t="s">
        <v>80</v>
      </c>
      <c r="AW1340" s="14" t="s">
        <v>195</v>
      </c>
      <c r="AX1340" s="14" t="s">
        <v>71</v>
      </c>
      <c r="AY1340" s="255" t="s">
        <v>182</v>
      </c>
    </row>
    <row r="1341" s="2" customFormat="1" ht="37.8" customHeight="1">
      <c r="A1341" s="41"/>
      <c r="B1341" s="42"/>
      <c r="C1341" s="216" t="s">
        <v>1679</v>
      </c>
      <c r="D1341" s="216" t="s">
        <v>184</v>
      </c>
      <c r="E1341" s="217" t="s">
        <v>1680</v>
      </c>
      <c r="F1341" s="218" t="s">
        <v>1681</v>
      </c>
      <c r="G1341" s="219" t="s">
        <v>283</v>
      </c>
      <c r="H1341" s="220">
        <v>134.28200000000001</v>
      </c>
      <c r="I1341" s="221"/>
      <c r="J1341" s="222">
        <f>ROUND(I1341*H1341,2)</f>
        <v>0</v>
      </c>
      <c r="K1341" s="218" t="s">
        <v>188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0.035069999999999997</v>
      </c>
      <c r="R1341" s="225">
        <f>Q1341*H1341</f>
        <v>4.7092697399999999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189</v>
      </c>
      <c r="AT1341" s="227" t="s">
        <v>184</v>
      </c>
      <c r="AU1341" s="227" t="s">
        <v>80</v>
      </c>
      <c r="AY1341" s="20" t="s">
        <v>182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78</v>
      </c>
      <c r="BK1341" s="228">
        <f>ROUND(I1341*H1341,2)</f>
        <v>0</v>
      </c>
      <c r="BL1341" s="20" t="s">
        <v>189</v>
      </c>
      <c r="BM1341" s="227" t="s">
        <v>1682</v>
      </c>
    </row>
    <row r="1342" s="2" customFormat="1">
      <c r="A1342" s="41"/>
      <c r="B1342" s="42"/>
      <c r="C1342" s="43"/>
      <c r="D1342" s="229" t="s">
        <v>191</v>
      </c>
      <c r="E1342" s="43"/>
      <c r="F1342" s="230" t="s">
        <v>1683</v>
      </c>
      <c r="G1342" s="43"/>
      <c r="H1342" s="43"/>
      <c r="I1342" s="231"/>
      <c r="J1342" s="43"/>
      <c r="K1342" s="43"/>
      <c r="L1342" s="47"/>
      <c r="M1342" s="232"/>
      <c r="N1342" s="233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191</v>
      </c>
      <c r="AU1342" s="20" t="s">
        <v>80</v>
      </c>
    </row>
    <row r="1343" s="14" customFormat="1">
      <c r="A1343" s="14"/>
      <c r="B1343" s="245"/>
      <c r="C1343" s="246"/>
      <c r="D1343" s="236" t="s">
        <v>193</v>
      </c>
      <c r="E1343" s="247" t="s">
        <v>19</v>
      </c>
      <c r="F1343" s="248" t="s">
        <v>1684</v>
      </c>
      <c r="G1343" s="246"/>
      <c r="H1343" s="249">
        <v>134.28229999999996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193</v>
      </c>
      <c r="AU1343" s="255" t="s">
        <v>80</v>
      </c>
      <c r="AV1343" s="14" t="s">
        <v>80</v>
      </c>
      <c r="AW1343" s="14" t="s">
        <v>195</v>
      </c>
      <c r="AX1343" s="14" t="s">
        <v>71</v>
      </c>
      <c r="AY1343" s="255" t="s">
        <v>182</v>
      </c>
    </row>
    <row r="1344" s="2" customFormat="1" ht="37.8" customHeight="1">
      <c r="A1344" s="41"/>
      <c r="B1344" s="42"/>
      <c r="C1344" s="216" t="s">
        <v>1685</v>
      </c>
      <c r="D1344" s="216" t="s">
        <v>184</v>
      </c>
      <c r="E1344" s="217" t="s">
        <v>1686</v>
      </c>
      <c r="F1344" s="218" t="s">
        <v>1687</v>
      </c>
      <c r="G1344" s="219" t="s">
        <v>283</v>
      </c>
      <c r="H1344" s="220">
        <v>228.94900000000001</v>
      </c>
      <c r="I1344" s="221"/>
      <c r="J1344" s="222">
        <f>ROUND(I1344*H1344,2)</f>
        <v>0</v>
      </c>
      <c r="K1344" s="218" t="s">
        <v>188</v>
      </c>
      <c r="L1344" s="47"/>
      <c r="M1344" s="223" t="s">
        <v>19</v>
      </c>
      <c r="N1344" s="224" t="s">
        <v>42</v>
      </c>
      <c r="O1344" s="87"/>
      <c r="P1344" s="225">
        <f>O1344*H1344</f>
        <v>0</v>
      </c>
      <c r="Q1344" s="225">
        <v>0</v>
      </c>
      <c r="R1344" s="225">
        <f>Q1344*H1344</f>
        <v>0</v>
      </c>
      <c r="S1344" s="225">
        <v>0.025000000000000001</v>
      </c>
      <c r="T1344" s="226">
        <f>S1344*H1344</f>
        <v>5.7237250000000008</v>
      </c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R1344" s="227" t="s">
        <v>189</v>
      </c>
      <c r="AT1344" s="227" t="s">
        <v>184</v>
      </c>
      <c r="AU1344" s="227" t="s">
        <v>80</v>
      </c>
      <c r="AY1344" s="20" t="s">
        <v>182</v>
      </c>
      <c r="BE1344" s="228">
        <f>IF(N1344="základní",J1344,0)</f>
        <v>0</v>
      </c>
      <c r="BF1344" s="228">
        <f>IF(N1344="snížená",J1344,0)</f>
        <v>0</v>
      </c>
      <c r="BG1344" s="228">
        <f>IF(N1344="zákl. přenesená",J1344,0)</f>
        <v>0</v>
      </c>
      <c r="BH1344" s="228">
        <f>IF(N1344="sníž. přenesená",J1344,0)</f>
        <v>0</v>
      </c>
      <c r="BI1344" s="228">
        <f>IF(N1344="nulová",J1344,0)</f>
        <v>0</v>
      </c>
      <c r="BJ1344" s="20" t="s">
        <v>78</v>
      </c>
      <c r="BK1344" s="228">
        <f>ROUND(I1344*H1344,2)</f>
        <v>0</v>
      </c>
      <c r="BL1344" s="20" t="s">
        <v>189</v>
      </c>
      <c r="BM1344" s="227" t="s">
        <v>1688</v>
      </c>
    </row>
    <row r="1345" s="2" customFormat="1">
      <c r="A1345" s="41"/>
      <c r="B1345" s="42"/>
      <c r="C1345" s="43"/>
      <c r="D1345" s="229" t="s">
        <v>191</v>
      </c>
      <c r="E1345" s="43"/>
      <c r="F1345" s="230" t="s">
        <v>1689</v>
      </c>
      <c r="G1345" s="43"/>
      <c r="H1345" s="43"/>
      <c r="I1345" s="231"/>
      <c r="J1345" s="43"/>
      <c r="K1345" s="43"/>
      <c r="L1345" s="47"/>
      <c r="M1345" s="232"/>
      <c r="N1345" s="233"/>
      <c r="O1345" s="87"/>
      <c r="P1345" s="87"/>
      <c r="Q1345" s="87"/>
      <c r="R1345" s="87"/>
      <c r="S1345" s="87"/>
      <c r="T1345" s="88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T1345" s="20" t="s">
        <v>191</v>
      </c>
      <c r="AU1345" s="20" t="s">
        <v>80</v>
      </c>
    </row>
    <row r="1346" s="13" customFormat="1">
      <c r="A1346" s="13"/>
      <c r="B1346" s="234"/>
      <c r="C1346" s="235"/>
      <c r="D1346" s="236" t="s">
        <v>193</v>
      </c>
      <c r="E1346" s="237" t="s">
        <v>19</v>
      </c>
      <c r="F1346" s="238" t="s">
        <v>205</v>
      </c>
      <c r="G1346" s="235"/>
      <c r="H1346" s="237" t="s">
        <v>19</v>
      </c>
      <c r="I1346" s="239"/>
      <c r="J1346" s="235"/>
      <c r="K1346" s="235"/>
      <c r="L1346" s="240"/>
      <c r="M1346" s="241"/>
      <c r="N1346" s="242"/>
      <c r="O1346" s="242"/>
      <c r="P1346" s="242"/>
      <c r="Q1346" s="242"/>
      <c r="R1346" s="242"/>
      <c r="S1346" s="242"/>
      <c r="T1346" s="24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4" t="s">
        <v>193</v>
      </c>
      <c r="AU1346" s="244" t="s">
        <v>80</v>
      </c>
      <c r="AV1346" s="13" t="s">
        <v>78</v>
      </c>
      <c r="AW1346" s="13" t="s">
        <v>195</v>
      </c>
      <c r="AX1346" s="13" t="s">
        <v>71</v>
      </c>
      <c r="AY1346" s="244" t="s">
        <v>182</v>
      </c>
    </row>
    <row r="1347" s="13" customFormat="1">
      <c r="A1347" s="13"/>
      <c r="B1347" s="234"/>
      <c r="C1347" s="235"/>
      <c r="D1347" s="236" t="s">
        <v>193</v>
      </c>
      <c r="E1347" s="237" t="s">
        <v>19</v>
      </c>
      <c r="F1347" s="238" t="s">
        <v>455</v>
      </c>
      <c r="G1347" s="235"/>
      <c r="H1347" s="237" t="s">
        <v>19</v>
      </c>
      <c r="I1347" s="239"/>
      <c r="J1347" s="235"/>
      <c r="K1347" s="235"/>
      <c r="L1347" s="240"/>
      <c r="M1347" s="241"/>
      <c r="N1347" s="242"/>
      <c r="O1347" s="242"/>
      <c r="P1347" s="242"/>
      <c r="Q1347" s="242"/>
      <c r="R1347" s="242"/>
      <c r="S1347" s="242"/>
      <c r="T1347" s="24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4" t="s">
        <v>193</v>
      </c>
      <c r="AU1347" s="244" t="s">
        <v>80</v>
      </c>
      <c r="AV1347" s="13" t="s">
        <v>78</v>
      </c>
      <c r="AW1347" s="13" t="s">
        <v>195</v>
      </c>
      <c r="AX1347" s="13" t="s">
        <v>71</v>
      </c>
      <c r="AY1347" s="244" t="s">
        <v>182</v>
      </c>
    </row>
    <row r="1348" s="14" customFormat="1">
      <c r="A1348" s="14"/>
      <c r="B1348" s="245"/>
      <c r="C1348" s="246"/>
      <c r="D1348" s="236" t="s">
        <v>193</v>
      </c>
      <c r="E1348" s="247" t="s">
        <v>19</v>
      </c>
      <c r="F1348" s="248" t="s">
        <v>1690</v>
      </c>
      <c r="G1348" s="246"/>
      <c r="H1348" s="249">
        <v>13.950349999999999</v>
      </c>
      <c r="I1348" s="250"/>
      <c r="J1348" s="246"/>
      <c r="K1348" s="246"/>
      <c r="L1348" s="251"/>
      <c r="M1348" s="252"/>
      <c r="N1348" s="253"/>
      <c r="O1348" s="253"/>
      <c r="P1348" s="253"/>
      <c r="Q1348" s="253"/>
      <c r="R1348" s="253"/>
      <c r="S1348" s="253"/>
      <c r="T1348" s="25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5" t="s">
        <v>193</v>
      </c>
      <c r="AU1348" s="255" t="s">
        <v>80</v>
      </c>
      <c r="AV1348" s="14" t="s">
        <v>80</v>
      </c>
      <c r="AW1348" s="14" t="s">
        <v>195</v>
      </c>
      <c r="AX1348" s="14" t="s">
        <v>71</v>
      </c>
      <c r="AY1348" s="255" t="s">
        <v>182</v>
      </c>
    </row>
    <row r="1349" s="14" customFormat="1">
      <c r="A1349" s="14"/>
      <c r="B1349" s="245"/>
      <c r="C1349" s="246"/>
      <c r="D1349" s="236" t="s">
        <v>193</v>
      </c>
      <c r="E1349" s="247" t="s">
        <v>19</v>
      </c>
      <c r="F1349" s="248" t="s">
        <v>1691</v>
      </c>
      <c r="G1349" s="246"/>
      <c r="H1349" s="249">
        <v>7.5539999999999994</v>
      </c>
      <c r="I1349" s="250"/>
      <c r="J1349" s="246"/>
      <c r="K1349" s="246"/>
      <c r="L1349" s="251"/>
      <c r="M1349" s="252"/>
      <c r="N1349" s="253"/>
      <c r="O1349" s="253"/>
      <c r="P1349" s="253"/>
      <c r="Q1349" s="253"/>
      <c r="R1349" s="253"/>
      <c r="S1349" s="253"/>
      <c r="T1349" s="25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5" t="s">
        <v>193</v>
      </c>
      <c r="AU1349" s="255" t="s">
        <v>80</v>
      </c>
      <c r="AV1349" s="14" t="s">
        <v>80</v>
      </c>
      <c r="AW1349" s="14" t="s">
        <v>195</v>
      </c>
      <c r="AX1349" s="14" t="s">
        <v>71</v>
      </c>
      <c r="AY1349" s="255" t="s">
        <v>182</v>
      </c>
    </row>
    <row r="1350" s="14" customFormat="1">
      <c r="A1350" s="14"/>
      <c r="B1350" s="245"/>
      <c r="C1350" s="246"/>
      <c r="D1350" s="236" t="s">
        <v>193</v>
      </c>
      <c r="E1350" s="247" t="s">
        <v>19</v>
      </c>
      <c r="F1350" s="248" t="s">
        <v>1692</v>
      </c>
      <c r="G1350" s="246"/>
      <c r="H1350" s="249">
        <v>12.535499999999999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193</v>
      </c>
      <c r="AU1350" s="255" t="s">
        <v>80</v>
      </c>
      <c r="AV1350" s="14" t="s">
        <v>80</v>
      </c>
      <c r="AW1350" s="14" t="s">
        <v>195</v>
      </c>
      <c r="AX1350" s="14" t="s">
        <v>71</v>
      </c>
      <c r="AY1350" s="255" t="s">
        <v>182</v>
      </c>
    </row>
    <row r="1351" s="15" customFormat="1">
      <c r="A1351" s="15"/>
      <c r="B1351" s="256"/>
      <c r="C1351" s="257"/>
      <c r="D1351" s="236" t="s">
        <v>193</v>
      </c>
      <c r="E1351" s="258" t="s">
        <v>19</v>
      </c>
      <c r="F1351" s="259" t="s">
        <v>215</v>
      </c>
      <c r="G1351" s="257"/>
      <c r="H1351" s="260">
        <v>34.039850000000001</v>
      </c>
      <c r="I1351" s="261"/>
      <c r="J1351" s="257"/>
      <c r="K1351" s="257"/>
      <c r="L1351" s="262"/>
      <c r="M1351" s="263"/>
      <c r="N1351" s="264"/>
      <c r="O1351" s="264"/>
      <c r="P1351" s="264"/>
      <c r="Q1351" s="264"/>
      <c r="R1351" s="264"/>
      <c r="S1351" s="264"/>
      <c r="T1351" s="26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66" t="s">
        <v>193</v>
      </c>
      <c r="AU1351" s="266" t="s">
        <v>80</v>
      </c>
      <c r="AV1351" s="15" t="s">
        <v>97</v>
      </c>
      <c r="AW1351" s="15" t="s">
        <v>195</v>
      </c>
      <c r="AX1351" s="15" t="s">
        <v>71</v>
      </c>
      <c r="AY1351" s="266" t="s">
        <v>182</v>
      </c>
    </row>
    <row r="1352" s="13" customFormat="1">
      <c r="A1352" s="13"/>
      <c r="B1352" s="234"/>
      <c r="C1352" s="235"/>
      <c r="D1352" s="236" t="s">
        <v>193</v>
      </c>
      <c r="E1352" s="237" t="s">
        <v>19</v>
      </c>
      <c r="F1352" s="238" t="s">
        <v>460</v>
      </c>
      <c r="G1352" s="235"/>
      <c r="H1352" s="237" t="s">
        <v>19</v>
      </c>
      <c r="I1352" s="239"/>
      <c r="J1352" s="235"/>
      <c r="K1352" s="235"/>
      <c r="L1352" s="240"/>
      <c r="M1352" s="241"/>
      <c r="N1352" s="242"/>
      <c r="O1352" s="242"/>
      <c r="P1352" s="242"/>
      <c r="Q1352" s="242"/>
      <c r="R1352" s="242"/>
      <c r="S1352" s="242"/>
      <c r="T1352" s="24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4" t="s">
        <v>193</v>
      </c>
      <c r="AU1352" s="244" t="s">
        <v>80</v>
      </c>
      <c r="AV1352" s="13" t="s">
        <v>78</v>
      </c>
      <c r="AW1352" s="13" t="s">
        <v>195</v>
      </c>
      <c r="AX1352" s="13" t="s">
        <v>71</v>
      </c>
      <c r="AY1352" s="244" t="s">
        <v>182</v>
      </c>
    </row>
    <row r="1353" s="14" customFormat="1">
      <c r="A1353" s="14"/>
      <c r="B1353" s="245"/>
      <c r="C1353" s="246"/>
      <c r="D1353" s="236" t="s">
        <v>193</v>
      </c>
      <c r="E1353" s="247" t="s">
        <v>19</v>
      </c>
      <c r="F1353" s="248" t="s">
        <v>1693</v>
      </c>
      <c r="G1353" s="246"/>
      <c r="H1353" s="249">
        <v>20.323699999999995</v>
      </c>
      <c r="I1353" s="250"/>
      <c r="J1353" s="246"/>
      <c r="K1353" s="246"/>
      <c r="L1353" s="251"/>
      <c r="M1353" s="252"/>
      <c r="N1353" s="253"/>
      <c r="O1353" s="253"/>
      <c r="P1353" s="253"/>
      <c r="Q1353" s="253"/>
      <c r="R1353" s="253"/>
      <c r="S1353" s="253"/>
      <c r="T1353" s="25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5" t="s">
        <v>193</v>
      </c>
      <c r="AU1353" s="255" t="s">
        <v>80</v>
      </c>
      <c r="AV1353" s="14" t="s">
        <v>80</v>
      </c>
      <c r="AW1353" s="14" t="s">
        <v>195</v>
      </c>
      <c r="AX1353" s="14" t="s">
        <v>71</v>
      </c>
      <c r="AY1353" s="255" t="s">
        <v>182</v>
      </c>
    </row>
    <row r="1354" s="14" customFormat="1">
      <c r="A1354" s="14"/>
      <c r="B1354" s="245"/>
      <c r="C1354" s="246"/>
      <c r="D1354" s="236" t="s">
        <v>193</v>
      </c>
      <c r="E1354" s="247" t="s">
        <v>19</v>
      </c>
      <c r="F1354" s="248" t="s">
        <v>1694</v>
      </c>
      <c r="G1354" s="246"/>
      <c r="H1354" s="249">
        <v>15.1495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5" t="s">
        <v>193</v>
      </c>
      <c r="AU1354" s="255" t="s">
        <v>80</v>
      </c>
      <c r="AV1354" s="14" t="s">
        <v>80</v>
      </c>
      <c r="AW1354" s="14" t="s">
        <v>195</v>
      </c>
      <c r="AX1354" s="14" t="s">
        <v>71</v>
      </c>
      <c r="AY1354" s="255" t="s">
        <v>182</v>
      </c>
    </row>
    <row r="1355" s="14" customFormat="1">
      <c r="A1355" s="14"/>
      <c r="B1355" s="245"/>
      <c r="C1355" s="246"/>
      <c r="D1355" s="236" t="s">
        <v>193</v>
      </c>
      <c r="E1355" s="247" t="s">
        <v>19</v>
      </c>
      <c r="F1355" s="248" t="s">
        <v>1695</v>
      </c>
      <c r="G1355" s="246"/>
      <c r="H1355" s="249">
        <v>23.223499999999998</v>
      </c>
      <c r="I1355" s="250"/>
      <c r="J1355" s="246"/>
      <c r="K1355" s="246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5" t="s">
        <v>193</v>
      </c>
      <c r="AU1355" s="255" t="s">
        <v>80</v>
      </c>
      <c r="AV1355" s="14" t="s">
        <v>80</v>
      </c>
      <c r="AW1355" s="14" t="s">
        <v>195</v>
      </c>
      <c r="AX1355" s="14" t="s">
        <v>71</v>
      </c>
      <c r="AY1355" s="255" t="s">
        <v>182</v>
      </c>
    </row>
    <row r="1356" s="14" customFormat="1">
      <c r="A1356" s="14"/>
      <c r="B1356" s="245"/>
      <c r="C1356" s="246"/>
      <c r="D1356" s="236" t="s">
        <v>193</v>
      </c>
      <c r="E1356" s="247" t="s">
        <v>19</v>
      </c>
      <c r="F1356" s="248" t="s">
        <v>1696</v>
      </c>
      <c r="G1356" s="246"/>
      <c r="H1356" s="249">
        <v>1.9216</v>
      </c>
      <c r="I1356" s="250"/>
      <c r="J1356" s="246"/>
      <c r="K1356" s="246"/>
      <c r="L1356" s="251"/>
      <c r="M1356" s="252"/>
      <c r="N1356" s="253"/>
      <c r="O1356" s="253"/>
      <c r="P1356" s="253"/>
      <c r="Q1356" s="253"/>
      <c r="R1356" s="253"/>
      <c r="S1356" s="253"/>
      <c r="T1356" s="25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5" t="s">
        <v>193</v>
      </c>
      <c r="AU1356" s="255" t="s">
        <v>80</v>
      </c>
      <c r="AV1356" s="14" t="s">
        <v>80</v>
      </c>
      <c r="AW1356" s="14" t="s">
        <v>195</v>
      </c>
      <c r="AX1356" s="14" t="s">
        <v>71</v>
      </c>
      <c r="AY1356" s="255" t="s">
        <v>182</v>
      </c>
    </row>
    <row r="1357" s="13" customFormat="1">
      <c r="A1357" s="13"/>
      <c r="B1357" s="234"/>
      <c r="C1357" s="235"/>
      <c r="D1357" s="236" t="s">
        <v>193</v>
      </c>
      <c r="E1357" s="237" t="s">
        <v>19</v>
      </c>
      <c r="F1357" s="238" t="s">
        <v>1697</v>
      </c>
      <c r="G1357" s="235"/>
      <c r="H1357" s="237" t="s">
        <v>19</v>
      </c>
      <c r="I1357" s="239"/>
      <c r="J1357" s="235"/>
      <c r="K1357" s="235"/>
      <c r="L1357" s="240"/>
      <c r="M1357" s="241"/>
      <c r="N1357" s="242"/>
      <c r="O1357" s="242"/>
      <c r="P1357" s="242"/>
      <c r="Q1357" s="242"/>
      <c r="R1357" s="242"/>
      <c r="S1357" s="242"/>
      <c r="T1357" s="24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4" t="s">
        <v>193</v>
      </c>
      <c r="AU1357" s="244" t="s">
        <v>80</v>
      </c>
      <c r="AV1357" s="13" t="s">
        <v>78</v>
      </c>
      <c r="AW1357" s="13" t="s">
        <v>195</v>
      </c>
      <c r="AX1357" s="13" t="s">
        <v>71</v>
      </c>
      <c r="AY1357" s="244" t="s">
        <v>182</v>
      </c>
    </row>
    <row r="1358" s="15" customFormat="1">
      <c r="A1358" s="15"/>
      <c r="B1358" s="256"/>
      <c r="C1358" s="257"/>
      <c r="D1358" s="236" t="s">
        <v>193</v>
      </c>
      <c r="E1358" s="258" t="s">
        <v>19</v>
      </c>
      <c r="F1358" s="259" t="s">
        <v>215</v>
      </c>
      <c r="G1358" s="257"/>
      <c r="H1358" s="260">
        <v>60.618299999999991</v>
      </c>
      <c r="I1358" s="261"/>
      <c r="J1358" s="257"/>
      <c r="K1358" s="257"/>
      <c r="L1358" s="262"/>
      <c r="M1358" s="263"/>
      <c r="N1358" s="264"/>
      <c r="O1358" s="264"/>
      <c r="P1358" s="264"/>
      <c r="Q1358" s="264"/>
      <c r="R1358" s="264"/>
      <c r="S1358" s="264"/>
      <c r="T1358" s="26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66" t="s">
        <v>193</v>
      </c>
      <c r="AU1358" s="266" t="s">
        <v>80</v>
      </c>
      <c r="AV1358" s="15" t="s">
        <v>97</v>
      </c>
      <c r="AW1358" s="15" t="s">
        <v>195</v>
      </c>
      <c r="AX1358" s="15" t="s">
        <v>71</v>
      </c>
      <c r="AY1358" s="266" t="s">
        <v>182</v>
      </c>
    </row>
    <row r="1359" s="13" customFormat="1">
      <c r="A1359" s="13"/>
      <c r="B1359" s="234"/>
      <c r="C1359" s="235"/>
      <c r="D1359" s="236" t="s">
        <v>193</v>
      </c>
      <c r="E1359" s="237" t="s">
        <v>19</v>
      </c>
      <c r="F1359" s="238" t="s">
        <v>462</v>
      </c>
      <c r="G1359" s="235"/>
      <c r="H1359" s="237" t="s">
        <v>19</v>
      </c>
      <c r="I1359" s="239"/>
      <c r="J1359" s="235"/>
      <c r="K1359" s="235"/>
      <c r="L1359" s="240"/>
      <c r="M1359" s="241"/>
      <c r="N1359" s="242"/>
      <c r="O1359" s="242"/>
      <c r="P1359" s="242"/>
      <c r="Q1359" s="242"/>
      <c r="R1359" s="242"/>
      <c r="S1359" s="242"/>
      <c r="T1359" s="24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4" t="s">
        <v>193</v>
      </c>
      <c r="AU1359" s="244" t="s">
        <v>80</v>
      </c>
      <c r="AV1359" s="13" t="s">
        <v>78</v>
      </c>
      <c r="AW1359" s="13" t="s">
        <v>195</v>
      </c>
      <c r="AX1359" s="13" t="s">
        <v>71</v>
      </c>
      <c r="AY1359" s="244" t="s">
        <v>182</v>
      </c>
    </row>
    <row r="1360" s="14" customFormat="1">
      <c r="A1360" s="14"/>
      <c r="B1360" s="245"/>
      <c r="C1360" s="246"/>
      <c r="D1360" s="236" t="s">
        <v>193</v>
      </c>
      <c r="E1360" s="247" t="s">
        <v>19</v>
      </c>
      <c r="F1360" s="248" t="s">
        <v>1698</v>
      </c>
      <c r="G1360" s="246"/>
      <c r="H1360" s="249">
        <v>33.884999999999998</v>
      </c>
      <c r="I1360" s="250"/>
      <c r="J1360" s="246"/>
      <c r="K1360" s="246"/>
      <c r="L1360" s="251"/>
      <c r="M1360" s="252"/>
      <c r="N1360" s="253"/>
      <c r="O1360" s="253"/>
      <c r="P1360" s="253"/>
      <c r="Q1360" s="253"/>
      <c r="R1360" s="253"/>
      <c r="S1360" s="253"/>
      <c r="T1360" s="25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5" t="s">
        <v>193</v>
      </c>
      <c r="AU1360" s="255" t="s">
        <v>80</v>
      </c>
      <c r="AV1360" s="14" t="s">
        <v>80</v>
      </c>
      <c r="AW1360" s="14" t="s">
        <v>195</v>
      </c>
      <c r="AX1360" s="14" t="s">
        <v>71</v>
      </c>
      <c r="AY1360" s="255" t="s">
        <v>182</v>
      </c>
    </row>
    <row r="1361" s="14" customFormat="1">
      <c r="A1361" s="14"/>
      <c r="B1361" s="245"/>
      <c r="C1361" s="246"/>
      <c r="D1361" s="236" t="s">
        <v>193</v>
      </c>
      <c r="E1361" s="247" t="s">
        <v>19</v>
      </c>
      <c r="F1361" s="248" t="s">
        <v>1699</v>
      </c>
      <c r="G1361" s="246"/>
      <c r="H1361" s="249">
        <v>28.928999999999998</v>
      </c>
      <c r="I1361" s="250"/>
      <c r="J1361" s="246"/>
      <c r="K1361" s="246"/>
      <c r="L1361" s="251"/>
      <c r="M1361" s="252"/>
      <c r="N1361" s="253"/>
      <c r="O1361" s="253"/>
      <c r="P1361" s="253"/>
      <c r="Q1361" s="253"/>
      <c r="R1361" s="253"/>
      <c r="S1361" s="253"/>
      <c r="T1361" s="25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5" t="s">
        <v>193</v>
      </c>
      <c r="AU1361" s="255" t="s">
        <v>80</v>
      </c>
      <c r="AV1361" s="14" t="s">
        <v>80</v>
      </c>
      <c r="AW1361" s="14" t="s">
        <v>195</v>
      </c>
      <c r="AX1361" s="14" t="s">
        <v>71</v>
      </c>
      <c r="AY1361" s="255" t="s">
        <v>182</v>
      </c>
    </row>
    <row r="1362" s="14" customFormat="1">
      <c r="A1362" s="14"/>
      <c r="B1362" s="245"/>
      <c r="C1362" s="246"/>
      <c r="D1362" s="236" t="s">
        <v>193</v>
      </c>
      <c r="E1362" s="247" t="s">
        <v>19</v>
      </c>
      <c r="F1362" s="248" t="s">
        <v>1700</v>
      </c>
      <c r="G1362" s="246"/>
      <c r="H1362" s="249">
        <v>3.3628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193</v>
      </c>
      <c r="AU1362" s="255" t="s">
        <v>80</v>
      </c>
      <c r="AV1362" s="14" t="s">
        <v>80</v>
      </c>
      <c r="AW1362" s="14" t="s">
        <v>195</v>
      </c>
      <c r="AX1362" s="14" t="s">
        <v>71</v>
      </c>
      <c r="AY1362" s="255" t="s">
        <v>182</v>
      </c>
    </row>
    <row r="1363" s="14" customFormat="1">
      <c r="A1363" s="14"/>
      <c r="B1363" s="245"/>
      <c r="C1363" s="246"/>
      <c r="D1363" s="236" t="s">
        <v>193</v>
      </c>
      <c r="E1363" s="247" t="s">
        <v>19</v>
      </c>
      <c r="F1363" s="248" t="s">
        <v>1701</v>
      </c>
      <c r="G1363" s="246"/>
      <c r="H1363" s="249">
        <v>3.2910499999999998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193</v>
      </c>
      <c r="AU1363" s="255" t="s">
        <v>80</v>
      </c>
      <c r="AV1363" s="14" t="s">
        <v>80</v>
      </c>
      <c r="AW1363" s="14" t="s">
        <v>195</v>
      </c>
      <c r="AX1363" s="14" t="s">
        <v>71</v>
      </c>
      <c r="AY1363" s="255" t="s">
        <v>182</v>
      </c>
    </row>
    <row r="1364" s="15" customFormat="1">
      <c r="A1364" s="15"/>
      <c r="B1364" s="256"/>
      <c r="C1364" s="257"/>
      <c r="D1364" s="236" t="s">
        <v>193</v>
      </c>
      <c r="E1364" s="258" t="s">
        <v>19</v>
      </c>
      <c r="F1364" s="259" t="s">
        <v>215</v>
      </c>
      <c r="G1364" s="257"/>
      <c r="H1364" s="260">
        <v>69.467849999999984</v>
      </c>
      <c r="I1364" s="261"/>
      <c r="J1364" s="257"/>
      <c r="K1364" s="257"/>
      <c r="L1364" s="262"/>
      <c r="M1364" s="263"/>
      <c r="N1364" s="264"/>
      <c r="O1364" s="264"/>
      <c r="P1364" s="264"/>
      <c r="Q1364" s="264"/>
      <c r="R1364" s="264"/>
      <c r="S1364" s="264"/>
      <c r="T1364" s="26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66" t="s">
        <v>193</v>
      </c>
      <c r="AU1364" s="266" t="s">
        <v>80</v>
      </c>
      <c r="AV1364" s="15" t="s">
        <v>97</v>
      </c>
      <c r="AW1364" s="15" t="s">
        <v>195</v>
      </c>
      <c r="AX1364" s="15" t="s">
        <v>71</v>
      </c>
      <c r="AY1364" s="266" t="s">
        <v>182</v>
      </c>
    </row>
    <row r="1365" s="13" customFormat="1">
      <c r="A1365" s="13"/>
      <c r="B1365" s="234"/>
      <c r="C1365" s="235"/>
      <c r="D1365" s="236" t="s">
        <v>193</v>
      </c>
      <c r="E1365" s="237" t="s">
        <v>19</v>
      </c>
      <c r="F1365" s="238" t="s">
        <v>706</v>
      </c>
      <c r="G1365" s="235"/>
      <c r="H1365" s="237" t="s">
        <v>19</v>
      </c>
      <c r="I1365" s="239"/>
      <c r="J1365" s="235"/>
      <c r="K1365" s="235"/>
      <c r="L1365" s="240"/>
      <c r="M1365" s="241"/>
      <c r="N1365" s="242"/>
      <c r="O1365" s="242"/>
      <c r="P1365" s="242"/>
      <c r="Q1365" s="242"/>
      <c r="R1365" s="242"/>
      <c r="S1365" s="242"/>
      <c r="T1365" s="24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4" t="s">
        <v>193</v>
      </c>
      <c r="AU1365" s="244" t="s">
        <v>80</v>
      </c>
      <c r="AV1365" s="13" t="s">
        <v>78</v>
      </c>
      <c r="AW1365" s="13" t="s">
        <v>195</v>
      </c>
      <c r="AX1365" s="13" t="s">
        <v>71</v>
      </c>
      <c r="AY1365" s="244" t="s">
        <v>182</v>
      </c>
    </row>
    <row r="1366" s="14" customFormat="1">
      <c r="A1366" s="14"/>
      <c r="B1366" s="245"/>
      <c r="C1366" s="246"/>
      <c r="D1366" s="236" t="s">
        <v>193</v>
      </c>
      <c r="E1366" s="247" t="s">
        <v>19</v>
      </c>
      <c r="F1366" s="248" t="s">
        <v>1702</v>
      </c>
      <c r="G1366" s="246"/>
      <c r="H1366" s="249">
        <v>16.649999999999999</v>
      </c>
      <c r="I1366" s="250"/>
      <c r="J1366" s="246"/>
      <c r="K1366" s="246"/>
      <c r="L1366" s="251"/>
      <c r="M1366" s="252"/>
      <c r="N1366" s="253"/>
      <c r="O1366" s="253"/>
      <c r="P1366" s="253"/>
      <c r="Q1366" s="253"/>
      <c r="R1366" s="253"/>
      <c r="S1366" s="253"/>
      <c r="T1366" s="25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5" t="s">
        <v>193</v>
      </c>
      <c r="AU1366" s="255" t="s">
        <v>80</v>
      </c>
      <c r="AV1366" s="14" t="s">
        <v>80</v>
      </c>
      <c r="AW1366" s="14" t="s">
        <v>195</v>
      </c>
      <c r="AX1366" s="14" t="s">
        <v>71</v>
      </c>
      <c r="AY1366" s="255" t="s">
        <v>182</v>
      </c>
    </row>
    <row r="1367" s="14" customFormat="1">
      <c r="A1367" s="14"/>
      <c r="B1367" s="245"/>
      <c r="C1367" s="246"/>
      <c r="D1367" s="236" t="s">
        <v>193</v>
      </c>
      <c r="E1367" s="247" t="s">
        <v>19</v>
      </c>
      <c r="F1367" s="248" t="s">
        <v>1703</v>
      </c>
      <c r="G1367" s="246"/>
      <c r="H1367" s="249">
        <v>3.262</v>
      </c>
      <c r="I1367" s="250"/>
      <c r="J1367" s="246"/>
      <c r="K1367" s="246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5" t="s">
        <v>193</v>
      </c>
      <c r="AU1367" s="255" t="s">
        <v>80</v>
      </c>
      <c r="AV1367" s="14" t="s">
        <v>80</v>
      </c>
      <c r="AW1367" s="14" t="s">
        <v>195</v>
      </c>
      <c r="AX1367" s="14" t="s">
        <v>71</v>
      </c>
      <c r="AY1367" s="255" t="s">
        <v>182</v>
      </c>
    </row>
    <row r="1368" s="15" customFormat="1">
      <c r="A1368" s="15"/>
      <c r="B1368" s="256"/>
      <c r="C1368" s="257"/>
      <c r="D1368" s="236" t="s">
        <v>193</v>
      </c>
      <c r="E1368" s="258" t="s">
        <v>19</v>
      </c>
      <c r="F1368" s="259" t="s">
        <v>215</v>
      </c>
      <c r="G1368" s="257"/>
      <c r="H1368" s="260">
        <v>19.911999999999999</v>
      </c>
      <c r="I1368" s="261"/>
      <c r="J1368" s="257"/>
      <c r="K1368" s="257"/>
      <c r="L1368" s="262"/>
      <c r="M1368" s="263"/>
      <c r="N1368" s="264"/>
      <c r="O1368" s="264"/>
      <c r="P1368" s="264"/>
      <c r="Q1368" s="264"/>
      <c r="R1368" s="264"/>
      <c r="S1368" s="264"/>
      <c r="T1368" s="26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66" t="s">
        <v>193</v>
      </c>
      <c r="AU1368" s="266" t="s">
        <v>80</v>
      </c>
      <c r="AV1368" s="15" t="s">
        <v>97</v>
      </c>
      <c r="AW1368" s="15" t="s">
        <v>195</v>
      </c>
      <c r="AX1368" s="15" t="s">
        <v>71</v>
      </c>
      <c r="AY1368" s="266" t="s">
        <v>182</v>
      </c>
    </row>
    <row r="1369" s="13" customFormat="1">
      <c r="A1369" s="13"/>
      <c r="B1369" s="234"/>
      <c r="C1369" s="235"/>
      <c r="D1369" s="236" t="s">
        <v>193</v>
      </c>
      <c r="E1369" s="237" t="s">
        <v>19</v>
      </c>
      <c r="F1369" s="238" t="s">
        <v>216</v>
      </c>
      <c r="G1369" s="235"/>
      <c r="H1369" s="237" t="s">
        <v>19</v>
      </c>
      <c r="I1369" s="239"/>
      <c r="J1369" s="235"/>
      <c r="K1369" s="235"/>
      <c r="L1369" s="240"/>
      <c r="M1369" s="241"/>
      <c r="N1369" s="242"/>
      <c r="O1369" s="242"/>
      <c r="P1369" s="242"/>
      <c r="Q1369" s="242"/>
      <c r="R1369" s="242"/>
      <c r="S1369" s="242"/>
      <c r="T1369" s="24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4" t="s">
        <v>193</v>
      </c>
      <c r="AU1369" s="244" t="s">
        <v>80</v>
      </c>
      <c r="AV1369" s="13" t="s">
        <v>78</v>
      </c>
      <c r="AW1369" s="13" t="s">
        <v>195</v>
      </c>
      <c r="AX1369" s="13" t="s">
        <v>71</v>
      </c>
      <c r="AY1369" s="244" t="s">
        <v>182</v>
      </c>
    </row>
    <row r="1370" s="14" customFormat="1">
      <c r="A1370" s="14"/>
      <c r="B1370" s="245"/>
      <c r="C1370" s="246"/>
      <c r="D1370" s="236" t="s">
        <v>193</v>
      </c>
      <c r="E1370" s="247" t="s">
        <v>19</v>
      </c>
      <c r="F1370" s="248" t="s">
        <v>1704</v>
      </c>
      <c r="G1370" s="246"/>
      <c r="H1370" s="249">
        <v>13.942500000000001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193</v>
      </c>
      <c r="AU1370" s="255" t="s">
        <v>80</v>
      </c>
      <c r="AV1370" s="14" t="s">
        <v>80</v>
      </c>
      <c r="AW1370" s="14" t="s">
        <v>195</v>
      </c>
      <c r="AX1370" s="14" t="s">
        <v>71</v>
      </c>
      <c r="AY1370" s="255" t="s">
        <v>182</v>
      </c>
    </row>
    <row r="1371" s="14" customFormat="1">
      <c r="A1371" s="14"/>
      <c r="B1371" s="245"/>
      <c r="C1371" s="246"/>
      <c r="D1371" s="236" t="s">
        <v>193</v>
      </c>
      <c r="E1371" s="247" t="s">
        <v>19</v>
      </c>
      <c r="F1371" s="248" t="s">
        <v>1705</v>
      </c>
      <c r="G1371" s="246"/>
      <c r="H1371" s="249">
        <v>2.0300000000000002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193</v>
      </c>
      <c r="AU1371" s="255" t="s">
        <v>80</v>
      </c>
      <c r="AV1371" s="14" t="s">
        <v>80</v>
      </c>
      <c r="AW1371" s="14" t="s">
        <v>195</v>
      </c>
      <c r="AX1371" s="14" t="s">
        <v>71</v>
      </c>
      <c r="AY1371" s="255" t="s">
        <v>182</v>
      </c>
    </row>
    <row r="1372" s="14" customFormat="1">
      <c r="A1372" s="14"/>
      <c r="B1372" s="245"/>
      <c r="C1372" s="246"/>
      <c r="D1372" s="236" t="s">
        <v>193</v>
      </c>
      <c r="E1372" s="247" t="s">
        <v>19</v>
      </c>
      <c r="F1372" s="248" t="s">
        <v>1706</v>
      </c>
      <c r="G1372" s="246"/>
      <c r="H1372" s="249">
        <v>1.3500000000000001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193</v>
      </c>
      <c r="AU1372" s="255" t="s">
        <v>80</v>
      </c>
      <c r="AV1372" s="14" t="s">
        <v>80</v>
      </c>
      <c r="AW1372" s="14" t="s">
        <v>195</v>
      </c>
      <c r="AX1372" s="14" t="s">
        <v>71</v>
      </c>
      <c r="AY1372" s="255" t="s">
        <v>182</v>
      </c>
    </row>
    <row r="1373" s="14" customFormat="1">
      <c r="A1373" s="14"/>
      <c r="B1373" s="245"/>
      <c r="C1373" s="246"/>
      <c r="D1373" s="236" t="s">
        <v>193</v>
      </c>
      <c r="E1373" s="247" t="s">
        <v>19</v>
      </c>
      <c r="F1373" s="248" t="s">
        <v>1707</v>
      </c>
      <c r="G1373" s="246"/>
      <c r="H1373" s="249">
        <v>20.479999999999997</v>
      </c>
      <c r="I1373" s="250"/>
      <c r="J1373" s="246"/>
      <c r="K1373" s="246"/>
      <c r="L1373" s="251"/>
      <c r="M1373" s="252"/>
      <c r="N1373" s="253"/>
      <c r="O1373" s="253"/>
      <c r="P1373" s="253"/>
      <c r="Q1373" s="253"/>
      <c r="R1373" s="253"/>
      <c r="S1373" s="253"/>
      <c r="T1373" s="25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5" t="s">
        <v>193</v>
      </c>
      <c r="AU1373" s="255" t="s">
        <v>80</v>
      </c>
      <c r="AV1373" s="14" t="s">
        <v>80</v>
      </c>
      <c r="AW1373" s="14" t="s">
        <v>195</v>
      </c>
      <c r="AX1373" s="14" t="s">
        <v>71</v>
      </c>
      <c r="AY1373" s="255" t="s">
        <v>182</v>
      </c>
    </row>
    <row r="1374" s="15" customFormat="1">
      <c r="A1374" s="15"/>
      <c r="B1374" s="256"/>
      <c r="C1374" s="257"/>
      <c r="D1374" s="236" t="s">
        <v>193</v>
      </c>
      <c r="E1374" s="258" t="s">
        <v>19</v>
      </c>
      <c r="F1374" s="259" t="s">
        <v>215</v>
      </c>
      <c r="G1374" s="257"/>
      <c r="H1374" s="260">
        <v>37.802499999999995</v>
      </c>
      <c r="I1374" s="261"/>
      <c r="J1374" s="257"/>
      <c r="K1374" s="257"/>
      <c r="L1374" s="262"/>
      <c r="M1374" s="263"/>
      <c r="N1374" s="264"/>
      <c r="O1374" s="264"/>
      <c r="P1374" s="264"/>
      <c r="Q1374" s="264"/>
      <c r="R1374" s="264"/>
      <c r="S1374" s="264"/>
      <c r="T1374" s="26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6" t="s">
        <v>193</v>
      </c>
      <c r="AU1374" s="266" t="s">
        <v>80</v>
      </c>
      <c r="AV1374" s="15" t="s">
        <v>97</v>
      </c>
      <c r="AW1374" s="15" t="s">
        <v>195</v>
      </c>
      <c r="AX1374" s="15" t="s">
        <v>71</v>
      </c>
      <c r="AY1374" s="266" t="s">
        <v>182</v>
      </c>
    </row>
    <row r="1375" s="13" customFormat="1">
      <c r="A1375" s="13"/>
      <c r="B1375" s="234"/>
      <c r="C1375" s="235"/>
      <c r="D1375" s="236" t="s">
        <v>193</v>
      </c>
      <c r="E1375" s="237" t="s">
        <v>19</v>
      </c>
      <c r="F1375" s="238" t="s">
        <v>218</v>
      </c>
      <c r="G1375" s="235"/>
      <c r="H1375" s="237" t="s">
        <v>19</v>
      </c>
      <c r="I1375" s="239"/>
      <c r="J1375" s="235"/>
      <c r="K1375" s="235"/>
      <c r="L1375" s="240"/>
      <c r="M1375" s="241"/>
      <c r="N1375" s="242"/>
      <c r="O1375" s="242"/>
      <c r="P1375" s="242"/>
      <c r="Q1375" s="242"/>
      <c r="R1375" s="242"/>
      <c r="S1375" s="242"/>
      <c r="T1375" s="24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4" t="s">
        <v>193</v>
      </c>
      <c r="AU1375" s="244" t="s">
        <v>80</v>
      </c>
      <c r="AV1375" s="13" t="s">
        <v>78</v>
      </c>
      <c r="AW1375" s="13" t="s">
        <v>195</v>
      </c>
      <c r="AX1375" s="13" t="s">
        <v>71</v>
      </c>
      <c r="AY1375" s="244" t="s">
        <v>182</v>
      </c>
    </row>
    <row r="1376" s="14" customFormat="1">
      <c r="A1376" s="14"/>
      <c r="B1376" s="245"/>
      <c r="C1376" s="246"/>
      <c r="D1376" s="236" t="s">
        <v>193</v>
      </c>
      <c r="E1376" s="247" t="s">
        <v>19</v>
      </c>
      <c r="F1376" s="248" t="s">
        <v>1708</v>
      </c>
      <c r="G1376" s="246"/>
      <c r="H1376" s="249">
        <v>3.028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193</v>
      </c>
      <c r="AU1376" s="255" t="s">
        <v>80</v>
      </c>
      <c r="AV1376" s="14" t="s">
        <v>80</v>
      </c>
      <c r="AW1376" s="14" t="s">
        <v>195</v>
      </c>
      <c r="AX1376" s="14" t="s">
        <v>71</v>
      </c>
      <c r="AY1376" s="255" t="s">
        <v>182</v>
      </c>
    </row>
    <row r="1377" s="14" customFormat="1">
      <c r="A1377" s="14"/>
      <c r="B1377" s="245"/>
      <c r="C1377" s="246"/>
      <c r="D1377" s="236" t="s">
        <v>193</v>
      </c>
      <c r="E1377" s="247" t="s">
        <v>19</v>
      </c>
      <c r="F1377" s="248" t="s">
        <v>1709</v>
      </c>
      <c r="G1377" s="246"/>
      <c r="H1377" s="249">
        <v>4.0800000000000001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193</v>
      </c>
      <c r="AU1377" s="255" t="s">
        <v>80</v>
      </c>
      <c r="AV1377" s="14" t="s">
        <v>80</v>
      </c>
      <c r="AW1377" s="14" t="s">
        <v>195</v>
      </c>
      <c r="AX1377" s="14" t="s">
        <v>71</v>
      </c>
      <c r="AY1377" s="255" t="s">
        <v>182</v>
      </c>
    </row>
    <row r="1378" s="15" customFormat="1">
      <c r="A1378" s="15"/>
      <c r="B1378" s="256"/>
      <c r="C1378" s="257"/>
      <c r="D1378" s="236" t="s">
        <v>193</v>
      </c>
      <c r="E1378" s="258" t="s">
        <v>19</v>
      </c>
      <c r="F1378" s="259" t="s">
        <v>215</v>
      </c>
      <c r="G1378" s="257"/>
      <c r="H1378" s="260">
        <v>7.1080000000000005</v>
      </c>
      <c r="I1378" s="261"/>
      <c r="J1378" s="257"/>
      <c r="K1378" s="257"/>
      <c r="L1378" s="262"/>
      <c r="M1378" s="263"/>
      <c r="N1378" s="264"/>
      <c r="O1378" s="264"/>
      <c r="P1378" s="264"/>
      <c r="Q1378" s="264"/>
      <c r="R1378" s="264"/>
      <c r="S1378" s="264"/>
      <c r="T1378" s="26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66" t="s">
        <v>193</v>
      </c>
      <c r="AU1378" s="266" t="s">
        <v>80</v>
      </c>
      <c r="AV1378" s="15" t="s">
        <v>97</v>
      </c>
      <c r="AW1378" s="15" t="s">
        <v>195</v>
      </c>
      <c r="AX1378" s="15" t="s">
        <v>71</v>
      </c>
      <c r="AY1378" s="266" t="s">
        <v>182</v>
      </c>
    </row>
    <row r="1379" s="16" customFormat="1">
      <c r="A1379" s="16"/>
      <c r="B1379" s="267"/>
      <c r="C1379" s="268"/>
      <c r="D1379" s="236" t="s">
        <v>193</v>
      </c>
      <c r="E1379" s="269" t="s">
        <v>19</v>
      </c>
      <c r="F1379" s="270" t="s">
        <v>220</v>
      </c>
      <c r="G1379" s="268"/>
      <c r="H1379" s="271">
        <v>228.9485</v>
      </c>
      <c r="I1379" s="272"/>
      <c r="J1379" s="268"/>
      <c r="K1379" s="268"/>
      <c r="L1379" s="273"/>
      <c r="M1379" s="274"/>
      <c r="N1379" s="275"/>
      <c r="O1379" s="275"/>
      <c r="P1379" s="275"/>
      <c r="Q1379" s="275"/>
      <c r="R1379" s="275"/>
      <c r="S1379" s="275"/>
      <c r="T1379" s="27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T1379" s="277" t="s">
        <v>193</v>
      </c>
      <c r="AU1379" s="277" t="s">
        <v>80</v>
      </c>
      <c r="AV1379" s="16" t="s">
        <v>189</v>
      </c>
      <c r="AW1379" s="16" t="s">
        <v>195</v>
      </c>
      <c r="AX1379" s="16" t="s">
        <v>78</v>
      </c>
      <c r="AY1379" s="277" t="s">
        <v>182</v>
      </c>
    </row>
    <row r="1380" s="2" customFormat="1" ht="21.75" customHeight="1">
      <c r="A1380" s="41"/>
      <c r="B1380" s="42"/>
      <c r="C1380" s="216" t="s">
        <v>1710</v>
      </c>
      <c r="D1380" s="216" t="s">
        <v>184</v>
      </c>
      <c r="E1380" s="217" t="s">
        <v>1711</v>
      </c>
      <c r="F1380" s="218" t="s">
        <v>1712</v>
      </c>
      <c r="G1380" s="219" t="s">
        <v>304</v>
      </c>
      <c r="H1380" s="220">
        <v>54.439999999999998</v>
      </c>
      <c r="I1380" s="221"/>
      <c r="J1380" s="222">
        <f>ROUND(I1380*H1380,2)</f>
        <v>0</v>
      </c>
      <c r="K1380" s="218" t="s">
        <v>19</v>
      </c>
      <c r="L1380" s="47"/>
      <c r="M1380" s="223" t="s">
        <v>19</v>
      </c>
      <c r="N1380" s="224" t="s">
        <v>42</v>
      </c>
      <c r="O1380" s="87"/>
      <c r="P1380" s="225">
        <f>O1380*H1380</f>
        <v>0</v>
      </c>
      <c r="Q1380" s="225">
        <v>0.010673</v>
      </c>
      <c r="R1380" s="225">
        <f>Q1380*H1380</f>
        <v>0.58103811999999999</v>
      </c>
      <c r="S1380" s="225">
        <v>0</v>
      </c>
      <c r="T1380" s="226">
        <f>S1380*H1380</f>
        <v>0</v>
      </c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R1380" s="227" t="s">
        <v>189</v>
      </c>
      <c r="AT1380" s="227" t="s">
        <v>184</v>
      </c>
      <c r="AU1380" s="227" t="s">
        <v>80</v>
      </c>
      <c r="AY1380" s="20" t="s">
        <v>182</v>
      </c>
      <c r="BE1380" s="228">
        <f>IF(N1380="základní",J1380,0)</f>
        <v>0</v>
      </c>
      <c r="BF1380" s="228">
        <f>IF(N1380="snížená",J1380,0)</f>
        <v>0</v>
      </c>
      <c r="BG1380" s="228">
        <f>IF(N1380="zákl. přenesená",J1380,0)</f>
        <v>0</v>
      </c>
      <c r="BH1380" s="228">
        <f>IF(N1380="sníž. přenesená",J1380,0)</f>
        <v>0</v>
      </c>
      <c r="BI1380" s="228">
        <f>IF(N1380="nulová",J1380,0)</f>
        <v>0</v>
      </c>
      <c r="BJ1380" s="20" t="s">
        <v>78</v>
      </c>
      <c r="BK1380" s="228">
        <f>ROUND(I1380*H1380,2)</f>
        <v>0</v>
      </c>
      <c r="BL1380" s="20" t="s">
        <v>189</v>
      </c>
      <c r="BM1380" s="227" t="s">
        <v>1713</v>
      </c>
    </row>
    <row r="1381" s="14" customFormat="1">
      <c r="A1381" s="14"/>
      <c r="B1381" s="245"/>
      <c r="C1381" s="246"/>
      <c r="D1381" s="236" t="s">
        <v>193</v>
      </c>
      <c r="E1381" s="247" t="s">
        <v>19</v>
      </c>
      <c r="F1381" s="248" t="s">
        <v>1714</v>
      </c>
      <c r="G1381" s="246"/>
      <c r="H1381" s="249">
        <v>27.414999999999999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5" t="s">
        <v>193</v>
      </c>
      <c r="AU1381" s="255" t="s">
        <v>80</v>
      </c>
      <c r="AV1381" s="14" t="s">
        <v>80</v>
      </c>
      <c r="AW1381" s="14" t="s">
        <v>195</v>
      </c>
      <c r="AX1381" s="14" t="s">
        <v>71</v>
      </c>
      <c r="AY1381" s="255" t="s">
        <v>182</v>
      </c>
    </row>
    <row r="1382" s="14" customFormat="1">
      <c r="A1382" s="14"/>
      <c r="B1382" s="245"/>
      <c r="C1382" s="246"/>
      <c r="D1382" s="236" t="s">
        <v>193</v>
      </c>
      <c r="E1382" s="247" t="s">
        <v>19</v>
      </c>
      <c r="F1382" s="248" t="s">
        <v>501</v>
      </c>
      <c r="G1382" s="246"/>
      <c r="H1382" s="249">
        <v>2.3999999999999999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193</v>
      </c>
      <c r="AU1382" s="255" t="s">
        <v>80</v>
      </c>
      <c r="AV1382" s="14" t="s">
        <v>80</v>
      </c>
      <c r="AW1382" s="14" t="s">
        <v>195</v>
      </c>
      <c r="AX1382" s="14" t="s">
        <v>71</v>
      </c>
      <c r="AY1382" s="255" t="s">
        <v>182</v>
      </c>
    </row>
    <row r="1383" s="14" customFormat="1">
      <c r="A1383" s="14"/>
      <c r="B1383" s="245"/>
      <c r="C1383" s="246"/>
      <c r="D1383" s="236" t="s">
        <v>193</v>
      </c>
      <c r="E1383" s="247" t="s">
        <v>19</v>
      </c>
      <c r="F1383" s="248" t="s">
        <v>1715</v>
      </c>
      <c r="G1383" s="246"/>
      <c r="H1383" s="249">
        <v>24.625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5" t="s">
        <v>193</v>
      </c>
      <c r="AU1383" s="255" t="s">
        <v>80</v>
      </c>
      <c r="AV1383" s="14" t="s">
        <v>80</v>
      </c>
      <c r="AW1383" s="14" t="s">
        <v>195</v>
      </c>
      <c r="AX1383" s="14" t="s">
        <v>71</v>
      </c>
      <c r="AY1383" s="255" t="s">
        <v>182</v>
      </c>
    </row>
    <row r="1384" s="2" customFormat="1" ht="24.15" customHeight="1">
      <c r="A1384" s="41"/>
      <c r="B1384" s="42"/>
      <c r="C1384" s="216" t="s">
        <v>1716</v>
      </c>
      <c r="D1384" s="216" t="s">
        <v>184</v>
      </c>
      <c r="E1384" s="217" t="s">
        <v>1717</v>
      </c>
      <c r="F1384" s="218" t="s">
        <v>1718</v>
      </c>
      <c r="G1384" s="219" t="s">
        <v>304</v>
      </c>
      <c r="H1384" s="220">
        <v>5.0999999999999996</v>
      </c>
      <c r="I1384" s="221"/>
      <c r="J1384" s="222">
        <f>ROUND(I1384*H1384,2)</f>
        <v>0</v>
      </c>
      <c r="K1384" s="218" t="s">
        <v>188</v>
      </c>
      <c r="L1384" s="47"/>
      <c r="M1384" s="223" t="s">
        <v>19</v>
      </c>
      <c r="N1384" s="224" t="s">
        <v>42</v>
      </c>
      <c r="O1384" s="87"/>
      <c r="P1384" s="225">
        <f>O1384*H1384</f>
        <v>0</v>
      </c>
      <c r="Q1384" s="225">
        <v>0.020650000000000002</v>
      </c>
      <c r="R1384" s="225">
        <f>Q1384*H1384</f>
        <v>0.10531500000000001</v>
      </c>
      <c r="S1384" s="225">
        <v>0</v>
      </c>
      <c r="T1384" s="226">
        <f>S1384*H1384</f>
        <v>0</v>
      </c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R1384" s="227" t="s">
        <v>189</v>
      </c>
      <c r="AT1384" s="227" t="s">
        <v>184</v>
      </c>
      <c r="AU1384" s="227" t="s">
        <v>80</v>
      </c>
      <c r="AY1384" s="20" t="s">
        <v>182</v>
      </c>
      <c r="BE1384" s="228">
        <f>IF(N1384="základní",J1384,0)</f>
        <v>0</v>
      </c>
      <c r="BF1384" s="228">
        <f>IF(N1384="snížená",J1384,0)</f>
        <v>0</v>
      </c>
      <c r="BG1384" s="228">
        <f>IF(N1384="zákl. přenesená",J1384,0)</f>
        <v>0</v>
      </c>
      <c r="BH1384" s="228">
        <f>IF(N1384="sníž. přenesená",J1384,0)</f>
        <v>0</v>
      </c>
      <c r="BI1384" s="228">
        <f>IF(N1384="nulová",J1384,0)</f>
        <v>0</v>
      </c>
      <c r="BJ1384" s="20" t="s">
        <v>78</v>
      </c>
      <c r="BK1384" s="228">
        <f>ROUND(I1384*H1384,2)</f>
        <v>0</v>
      </c>
      <c r="BL1384" s="20" t="s">
        <v>189</v>
      </c>
      <c r="BM1384" s="227" t="s">
        <v>1719</v>
      </c>
    </row>
    <row r="1385" s="2" customFormat="1">
      <c r="A1385" s="41"/>
      <c r="B1385" s="42"/>
      <c r="C1385" s="43"/>
      <c r="D1385" s="229" t="s">
        <v>191</v>
      </c>
      <c r="E1385" s="43"/>
      <c r="F1385" s="230" t="s">
        <v>1720</v>
      </c>
      <c r="G1385" s="43"/>
      <c r="H1385" s="43"/>
      <c r="I1385" s="231"/>
      <c r="J1385" s="43"/>
      <c r="K1385" s="43"/>
      <c r="L1385" s="47"/>
      <c r="M1385" s="232"/>
      <c r="N1385" s="233"/>
      <c r="O1385" s="87"/>
      <c r="P1385" s="87"/>
      <c r="Q1385" s="87"/>
      <c r="R1385" s="87"/>
      <c r="S1385" s="87"/>
      <c r="T1385" s="88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T1385" s="20" t="s">
        <v>191</v>
      </c>
      <c r="AU1385" s="20" t="s">
        <v>80</v>
      </c>
    </row>
    <row r="1386" s="14" customFormat="1">
      <c r="A1386" s="14"/>
      <c r="B1386" s="245"/>
      <c r="C1386" s="246"/>
      <c r="D1386" s="236" t="s">
        <v>193</v>
      </c>
      <c r="E1386" s="247" t="s">
        <v>19</v>
      </c>
      <c r="F1386" s="248" t="s">
        <v>1721</v>
      </c>
      <c r="G1386" s="246"/>
      <c r="H1386" s="249">
        <v>5.0999999999999996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193</v>
      </c>
      <c r="AU1386" s="255" t="s">
        <v>80</v>
      </c>
      <c r="AV1386" s="14" t="s">
        <v>80</v>
      </c>
      <c r="AW1386" s="14" t="s">
        <v>195</v>
      </c>
      <c r="AX1386" s="14" t="s">
        <v>71</v>
      </c>
      <c r="AY1386" s="255" t="s">
        <v>182</v>
      </c>
    </row>
    <row r="1387" s="2" customFormat="1" ht="37.8" customHeight="1">
      <c r="A1387" s="41"/>
      <c r="B1387" s="42"/>
      <c r="C1387" s="216" t="s">
        <v>1722</v>
      </c>
      <c r="D1387" s="216" t="s">
        <v>184</v>
      </c>
      <c r="E1387" s="217" t="s">
        <v>1723</v>
      </c>
      <c r="F1387" s="218" t="s">
        <v>1724</v>
      </c>
      <c r="G1387" s="219" t="s">
        <v>283</v>
      </c>
      <c r="H1387" s="220">
        <v>562.47799999999995</v>
      </c>
      <c r="I1387" s="221"/>
      <c r="J1387" s="222">
        <f>ROUND(I1387*H1387,2)</f>
        <v>0</v>
      </c>
      <c r="K1387" s="218" t="s">
        <v>188</v>
      </c>
      <c r="L1387" s="47"/>
      <c r="M1387" s="223" t="s">
        <v>19</v>
      </c>
      <c r="N1387" s="224" t="s">
        <v>42</v>
      </c>
      <c r="O1387" s="87"/>
      <c r="P1387" s="225">
        <f>O1387*H1387</f>
        <v>0</v>
      </c>
      <c r="Q1387" s="225">
        <v>2.0000000000000002E-05</v>
      </c>
      <c r="R1387" s="225">
        <f>Q1387*H1387</f>
        <v>0.011249560000000001</v>
      </c>
      <c r="S1387" s="225">
        <v>1.0000000000000001E-05</v>
      </c>
      <c r="T1387" s="226">
        <f>S1387*H1387</f>
        <v>0.0056247800000000002</v>
      </c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R1387" s="227" t="s">
        <v>189</v>
      </c>
      <c r="AT1387" s="227" t="s">
        <v>184</v>
      </c>
      <c r="AU1387" s="227" t="s">
        <v>80</v>
      </c>
      <c r="AY1387" s="20" t="s">
        <v>182</v>
      </c>
      <c r="BE1387" s="228">
        <f>IF(N1387="základní",J1387,0)</f>
        <v>0</v>
      </c>
      <c r="BF1387" s="228">
        <f>IF(N1387="snížená",J1387,0)</f>
        <v>0</v>
      </c>
      <c r="BG1387" s="228">
        <f>IF(N1387="zákl. přenesená",J1387,0)</f>
        <v>0</v>
      </c>
      <c r="BH1387" s="228">
        <f>IF(N1387="sníž. přenesená",J1387,0)</f>
        <v>0</v>
      </c>
      <c r="BI1387" s="228">
        <f>IF(N1387="nulová",J1387,0)</f>
        <v>0</v>
      </c>
      <c r="BJ1387" s="20" t="s">
        <v>78</v>
      </c>
      <c r="BK1387" s="228">
        <f>ROUND(I1387*H1387,2)</f>
        <v>0</v>
      </c>
      <c r="BL1387" s="20" t="s">
        <v>189</v>
      </c>
      <c r="BM1387" s="227" t="s">
        <v>1725</v>
      </c>
    </row>
    <row r="1388" s="2" customFormat="1">
      <c r="A1388" s="41"/>
      <c r="B1388" s="42"/>
      <c r="C1388" s="43"/>
      <c r="D1388" s="229" t="s">
        <v>191</v>
      </c>
      <c r="E1388" s="43"/>
      <c r="F1388" s="230" t="s">
        <v>1726</v>
      </c>
      <c r="G1388" s="43"/>
      <c r="H1388" s="43"/>
      <c r="I1388" s="231"/>
      <c r="J1388" s="43"/>
      <c r="K1388" s="43"/>
      <c r="L1388" s="47"/>
      <c r="M1388" s="232"/>
      <c r="N1388" s="233"/>
      <c r="O1388" s="87"/>
      <c r="P1388" s="87"/>
      <c r="Q1388" s="87"/>
      <c r="R1388" s="87"/>
      <c r="S1388" s="87"/>
      <c r="T1388" s="88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T1388" s="20" t="s">
        <v>191</v>
      </c>
      <c r="AU1388" s="20" t="s">
        <v>80</v>
      </c>
    </row>
    <row r="1389" s="14" customFormat="1">
      <c r="A1389" s="14"/>
      <c r="B1389" s="245"/>
      <c r="C1389" s="246"/>
      <c r="D1389" s="236" t="s">
        <v>193</v>
      </c>
      <c r="E1389" s="247" t="s">
        <v>19</v>
      </c>
      <c r="F1389" s="248" t="s">
        <v>1727</v>
      </c>
      <c r="G1389" s="246"/>
      <c r="H1389" s="249">
        <v>21.439959999999999</v>
      </c>
      <c r="I1389" s="250"/>
      <c r="J1389" s="246"/>
      <c r="K1389" s="246"/>
      <c r="L1389" s="251"/>
      <c r="M1389" s="252"/>
      <c r="N1389" s="253"/>
      <c r="O1389" s="253"/>
      <c r="P1389" s="253"/>
      <c r="Q1389" s="253"/>
      <c r="R1389" s="253"/>
      <c r="S1389" s="253"/>
      <c r="T1389" s="25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5" t="s">
        <v>193</v>
      </c>
      <c r="AU1389" s="255" t="s">
        <v>80</v>
      </c>
      <c r="AV1389" s="14" t="s">
        <v>80</v>
      </c>
      <c r="AW1389" s="14" t="s">
        <v>195</v>
      </c>
      <c r="AX1389" s="14" t="s">
        <v>71</v>
      </c>
      <c r="AY1389" s="255" t="s">
        <v>182</v>
      </c>
    </row>
    <row r="1390" s="14" customFormat="1">
      <c r="A1390" s="14"/>
      <c r="B1390" s="245"/>
      <c r="C1390" s="246"/>
      <c r="D1390" s="236" t="s">
        <v>193</v>
      </c>
      <c r="E1390" s="247" t="s">
        <v>19</v>
      </c>
      <c r="F1390" s="248" t="s">
        <v>1728</v>
      </c>
      <c r="G1390" s="246"/>
      <c r="H1390" s="249">
        <v>301.51600000000002</v>
      </c>
      <c r="I1390" s="250"/>
      <c r="J1390" s="246"/>
      <c r="K1390" s="246"/>
      <c r="L1390" s="251"/>
      <c r="M1390" s="252"/>
      <c r="N1390" s="253"/>
      <c r="O1390" s="253"/>
      <c r="P1390" s="253"/>
      <c r="Q1390" s="253"/>
      <c r="R1390" s="253"/>
      <c r="S1390" s="253"/>
      <c r="T1390" s="25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5" t="s">
        <v>193</v>
      </c>
      <c r="AU1390" s="255" t="s">
        <v>80</v>
      </c>
      <c r="AV1390" s="14" t="s">
        <v>80</v>
      </c>
      <c r="AW1390" s="14" t="s">
        <v>195</v>
      </c>
      <c r="AX1390" s="14" t="s">
        <v>71</v>
      </c>
      <c r="AY1390" s="255" t="s">
        <v>182</v>
      </c>
    </row>
    <row r="1391" s="14" customFormat="1">
      <c r="A1391" s="14"/>
      <c r="B1391" s="245"/>
      <c r="C1391" s="246"/>
      <c r="D1391" s="236" t="s">
        <v>193</v>
      </c>
      <c r="E1391" s="247" t="s">
        <v>19</v>
      </c>
      <c r="F1391" s="248" t="s">
        <v>1729</v>
      </c>
      <c r="G1391" s="246"/>
      <c r="H1391" s="249">
        <v>45.696599999999997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193</v>
      </c>
      <c r="AU1391" s="255" t="s">
        <v>80</v>
      </c>
      <c r="AV1391" s="14" t="s">
        <v>80</v>
      </c>
      <c r="AW1391" s="14" t="s">
        <v>195</v>
      </c>
      <c r="AX1391" s="14" t="s">
        <v>71</v>
      </c>
      <c r="AY1391" s="255" t="s">
        <v>182</v>
      </c>
    </row>
    <row r="1392" s="14" customFormat="1">
      <c r="A1392" s="14"/>
      <c r="B1392" s="245"/>
      <c r="C1392" s="246"/>
      <c r="D1392" s="236" t="s">
        <v>193</v>
      </c>
      <c r="E1392" s="247" t="s">
        <v>19</v>
      </c>
      <c r="F1392" s="248" t="s">
        <v>1730</v>
      </c>
      <c r="G1392" s="246"/>
      <c r="H1392" s="249">
        <v>193.82499999999999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193</v>
      </c>
      <c r="AU1392" s="255" t="s">
        <v>80</v>
      </c>
      <c r="AV1392" s="14" t="s">
        <v>80</v>
      </c>
      <c r="AW1392" s="14" t="s">
        <v>195</v>
      </c>
      <c r="AX1392" s="14" t="s">
        <v>71</v>
      </c>
      <c r="AY1392" s="255" t="s">
        <v>182</v>
      </c>
    </row>
    <row r="1393" s="2" customFormat="1" ht="37.8" customHeight="1">
      <c r="A1393" s="41"/>
      <c r="B1393" s="42"/>
      <c r="C1393" s="216" t="s">
        <v>1731</v>
      </c>
      <c r="D1393" s="216" t="s">
        <v>184</v>
      </c>
      <c r="E1393" s="217" t="s">
        <v>1732</v>
      </c>
      <c r="F1393" s="218" t="s">
        <v>1733</v>
      </c>
      <c r="G1393" s="219" t="s">
        <v>283</v>
      </c>
      <c r="H1393" s="220">
        <v>21.863</v>
      </c>
      <c r="I1393" s="221"/>
      <c r="J1393" s="222">
        <f>ROUND(I1393*H1393,2)</f>
        <v>0</v>
      </c>
      <c r="K1393" s="218" t="s">
        <v>188</v>
      </c>
      <c r="L1393" s="47"/>
      <c r="M1393" s="223" t="s">
        <v>19</v>
      </c>
      <c r="N1393" s="224" t="s">
        <v>42</v>
      </c>
      <c r="O1393" s="87"/>
      <c r="P1393" s="225">
        <f>O1393*H1393</f>
        <v>0</v>
      </c>
      <c r="Q1393" s="225">
        <v>0.0050600000000000003</v>
      </c>
      <c r="R1393" s="225">
        <f>Q1393*H1393</f>
        <v>0.11062678000000001</v>
      </c>
      <c r="S1393" s="225">
        <v>0.0050000000000000001</v>
      </c>
      <c r="T1393" s="226">
        <f>S1393*H1393</f>
        <v>0.109315</v>
      </c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R1393" s="227" t="s">
        <v>189</v>
      </c>
      <c r="AT1393" s="227" t="s">
        <v>184</v>
      </c>
      <c r="AU1393" s="227" t="s">
        <v>80</v>
      </c>
      <c r="AY1393" s="20" t="s">
        <v>182</v>
      </c>
      <c r="BE1393" s="228">
        <f>IF(N1393="základní",J1393,0)</f>
        <v>0</v>
      </c>
      <c r="BF1393" s="228">
        <f>IF(N1393="snížená",J1393,0)</f>
        <v>0</v>
      </c>
      <c r="BG1393" s="228">
        <f>IF(N1393="zákl. přenesená",J1393,0)</f>
        <v>0</v>
      </c>
      <c r="BH1393" s="228">
        <f>IF(N1393="sníž. přenesená",J1393,0)</f>
        <v>0</v>
      </c>
      <c r="BI1393" s="228">
        <f>IF(N1393="nulová",J1393,0)</f>
        <v>0</v>
      </c>
      <c r="BJ1393" s="20" t="s">
        <v>78</v>
      </c>
      <c r="BK1393" s="228">
        <f>ROUND(I1393*H1393,2)</f>
        <v>0</v>
      </c>
      <c r="BL1393" s="20" t="s">
        <v>189</v>
      </c>
      <c r="BM1393" s="227" t="s">
        <v>1734</v>
      </c>
    </row>
    <row r="1394" s="2" customFormat="1">
      <c r="A1394" s="41"/>
      <c r="B1394" s="42"/>
      <c r="C1394" s="43"/>
      <c r="D1394" s="229" t="s">
        <v>191</v>
      </c>
      <c r="E1394" s="43"/>
      <c r="F1394" s="230" t="s">
        <v>1735</v>
      </c>
      <c r="G1394" s="43"/>
      <c r="H1394" s="43"/>
      <c r="I1394" s="231"/>
      <c r="J1394" s="43"/>
      <c r="K1394" s="43"/>
      <c r="L1394" s="47"/>
      <c r="M1394" s="232"/>
      <c r="N1394" s="233"/>
      <c r="O1394" s="87"/>
      <c r="P1394" s="87"/>
      <c r="Q1394" s="87"/>
      <c r="R1394" s="87"/>
      <c r="S1394" s="87"/>
      <c r="T1394" s="88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T1394" s="20" t="s">
        <v>191</v>
      </c>
      <c r="AU1394" s="20" t="s">
        <v>80</v>
      </c>
    </row>
    <row r="1395" s="14" customFormat="1">
      <c r="A1395" s="14"/>
      <c r="B1395" s="245"/>
      <c r="C1395" s="246"/>
      <c r="D1395" s="236" t="s">
        <v>193</v>
      </c>
      <c r="E1395" s="247" t="s">
        <v>19</v>
      </c>
      <c r="F1395" s="248" t="s">
        <v>1736</v>
      </c>
      <c r="G1395" s="246"/>
      <c r="H1395" s="249">
        <v>21.862500000000001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5" t="s">
        <v>193</v>
      </c>
      <c r="AU1395" s="255" t="s">
        <v>80</v>
      </c>
      <c r="AV1395" s="14" t="s">
        <v>80</v>
      </c>
      <c r="AW1395" s="14" t="s">
        <v>195</v>
      </c>
      <c r="AX1395" s="14" t="s">
        <v>71</v>
      </c>
      <c r="AY1395" s="255" t="s">
        <v>182</v>
      </c>
    </row>
    <row r="1396" s="2" customFormat="1" ht="33" customHeight="1">
      <c r="A1396" s="41"/>
      <c r="B1396" s="42"/>
      <c r="C1396" s="216" t="s">
        <v>1737</v>
      </c>
      <c r="D1396" s="216" t="s">
        <v>184</v>
      </c>
      <c r="E1396" s="217" t="s">
        <v>1738</v>
      </c>
      <c r="F1396" s="218" t="s">
        <v>1739</v>
      </c>
      <c r="G1396" s="219" t="s">
        <v>187</v>
      </c>
      <c r="H1396" s="220">
        <v>2.0590000000000002</v>
      </c>
      <c r="I1396" s="221"/>
      <c r="J1396" s="222">
        <f>ROUND(I1396*H1396,2)</f>
        <v>0</v>
      </c>
      <c r="K1396" s="218" t="s">
        <v>188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2.3010199999999998</v>
      </c>
      <c r="R1396" s="225">
        <f>Q1396*H1396</f>
        <v>4.7378001799999998</v>
      </c>
      <c r="S1396" s="225">
        <v>0</v>
      </c>
      <c r="T1396" s="226">
        <f>S1396*H1396</f>
        <v>0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189</v>
      </c>
      <c r="AT1396" s="227" t="s">
        <v>184</v>
      </c>
      <c r="AU1396" s="227" t="s">
        <v>80</v>
      </c>
      <c r="AY1396" s="20" t="s">
        <v>182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189</v>
      </c>
      <c r="BM1396" s="227" t="s">
        <v>1740</v>
      </c>
    </row>
    <row r="1397" s="2" customFormat="1">
      <c r="A1397" s="41"/>
      <c r="B1397" s="42"/>
      <c r="C1397" s="43"/>
      <c r="D1397" s="229" t="s">
        <v>191</v>
      </c>
      <c r="E1397" s="43"/>
      <c r="F1397" s="230" t="s">
        <v>1741</v>
      </c>
      <c r="G1397" s="43"/>
      <c r="H1397" s="43"/>
      <c r="I1397" s="231"/>
      <c r="J1397" s="43"/>
      <c r="K1397" s="43"/>
      <c r="L1397" s="47"/>
      <c r="M1397" s="232"/>
      <c r="N1397" s="233"/>
      <c r="O1397" s="87"/>
      <c r="P1397" s="87"/>
      <c r="Q1397" s="87"/>
      <c r="R1397" s="87"/>
      <c r="S1397" s="87"/>
      <c r="T1397" s="88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T1397" s="20" t="s">
        <v>191</v>
      </c>
      <c r="AU1397" s="20" t="s">
        <v>80</v>
      </c>
    </row>
    <row r="1398" s="14" customFormat="1">
      <c r="A1398" s="14"/>
      <c r="B1398" s="245"/>
      <c r="C1398" s="246"/>
      <c r="D1398" s="236" t="s">
        <v>193</v>
      </c>
      <c r="E1398" s="247" t="s">
        <v>19</v>
      </c>
      <c r="F1398" s="248" t="s">
        <v>1742</v>
      </c>
      <c r="G1398" s="246"/>
      <c r="H1398" s="249">
        <v>1.7437500000000001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193</v>
      </c>
      <c r="AU1398" s="255" t="s">
        <v>80</v>
      </c>
      <c r="AV1398" s="14" t="s">
        <v>80</v>
      </c>
      <c r="AW1398" s="14" t="s">
        <v>195</v>
      </c>
      <c r="AX1398" s="14" t="s">
        <v>71</v>
      </c>
      <c r="AY1398" s="255" t="s">
        <v>182</v>
      </c>
    </row>
    <row r="1399" s="14" customFormat="1">
      <c r="A1399" s="14"/>
      <c r="B1399" s="245"/>
      <c r="C1399" s="246"/>
      <c r="D1399" s="236" t="s">
        <v>193</v>
      </c>
      <c r="E1399" s="247" t="s">
        <v>19</v>
      </c>
      <c r="F1399" s="248" t="s">
        <v>1743</v>
      </c>
      <c r="G1399" s="246"/>
      <c r="H1399" s="249">
        <v>0.31556249999999997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193</v>
      </c>
      <c r="AU1399" s="255" t="s">
        <v>80</v>
      </c>
      <c r="AV1399" s="14" t="s">
        <v>80</v>
      </c>
      <c r="AW1399" s="14" t="s">
        <v>195</v>
      </c>
      <c r="AX1399" s="14" t="s">
        <v>71</v>
      </c>
      <c r="AY1399" s="255" t="s">
        <v>182</v>
      </c>
    </row>
    <row r="1400" s="2" customFormat="1" ht="33" customHeight="1">
      <c r="A1400" s="41"/>
      <c r="B1400" s="42"/>
      <c r="C1400" s="216" t="s">
        <v>1744</v>
      </c>
      <c r="D1400" s="216" t="s">
        <v>184</v>
      </c>
      <c r="E1400" s="217" t="s">
        <v>1745</v>
      </c>
      <c r="F1400" s="218" t="s">
        <v>1746</v>
      </c>
      <c r="G1400" s="219" t="s">
        <v>187</v>
      </c>
      <c r="H1400" s="220">
        <v>8.1869999999999994</v>
      </c>
      <c r="I1400" s="221"/>
      <c r="J1400" s="222">
        <f>ROUND(I1400*H1400,2)</f>
        <v>0</v>
      </c>
      <c r="K1400" s="218" t="s">
        <v>188</v>
      </c>
      <c r="L1400" s="47"/>
      <c r="M1400" s="223" t="s">
        <v>19</v>
      </c>
      <c r="N1400" s="224" t="s">
        <v>42</v>
      </c>
      <c r="O1400" s="87"/>
      <c r="P1400" s="225">
        <f>O1400*H1400</f>
        <v>0</v>
      </c>
      <c r="Q1400" s="225">
        <v>2.5018699999999998</v>
      </c>
      <c r="R1400" s="225">
        <f>Q1400*H1400</f>
        <v>20.482809689999996</v>
      </c>
      <c r="S1400" s="225">
        <v>0</v>
      </c>
      <c r="T1400" s="226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7" t="s">
        <v>189</v>
      </c>
      <c r="AT1400" s="227" t="s">
        <v>184</v>
      </c>
      <c r="AU1400" s="227" t="s">
        <v>80</v>
      </c>
      <c r="AY1400" s="20" t="s">
        <v>182</v>
      </c>
      <c r="BE1400" s="228">
        <f>IF(N1400="základní",J1400,0)</f>
        <v>0</v>
      </c>
      <c r="BF1400" s="228">
        <f>IF(N1400="snížená",J1400,0)</f>
        <v>0</v>
      </c>
      <c r="BG1400" s="228">
        <f>IF(N1400="zákl. přenesená",J1400,0)</f>
        <v>0</v>
      </c>
      <c r="BH1400" s="228">
        <f>IF(N1400="sníž. přenesená",J1400,0)</f>
        <v>0</v>
      </c>
      <c r="BI1400" s="228">
        <f>IF(N1400="nulová",J1400,0)</f>
        <v>0</v>
      </c>
      <c r="BJ1400" s="20" t="s">
        <v>78</v>
      </c>
      <c r="BK1400" s="228">
        <f>ROUND(I1400*H1400,2)</f>
        <v>0</v>
      </c>
      <c r="BL1400" s="20" t="s">
        <v>189</v>
      </c>
      <c r="BM1400" s="227" t="s">
        <v>1747</v>
      </c>
    </row>
    <row r="1401" s="2" customFormat="1">
      <c r="A1401" s="41"/>
      <c r="B1401" s="42"/>
      <c r="C1401" s="43"/>
      <c r="D1401" s="229" t="s">
        <v>191</v>
      </c>
      <c r="E1401" s="43"/>
      <c r="F1401" s="230" t="s">
        <v>1748</v>
      </c>
      <c r="G1401" s="43"/>
      <c r="H1401" s="43"/>
      <c r="I1401" s="231"/>
      <c r="J1401" s="43"/>
      <c r="K1401" s="43"/>
      <c r="L1401" s="47"/>
      <c r="M1401" s="232"/>
      <c r="N1401" s="233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191</v>
      </c>
      <c r="AU1401" s="20" t="s">
        <v>80</v>
      </c>
    </row>
    <row r="1402" s="14" customFormat="1">
      <c r="A1402" s="14"/>
      <c r="B1402" s="245"/>
      <c r="C1402" s="246"/>
      <c r="D1402" s="236" t="s">
        <v>193</v>
      </c>
      <c r="E1402" s="247" t="s">
        <v>19</v>
      </c>
      <c r="F1402" s="248" t="s">
        <v>1749</v>
      </c>
      <c r="G1402" s="246"/>
      <c r="H1402" s="249">
        <v>2.181438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5" t="s">
        <v>193</v>
      </c>
      <c r="AU1402" s="255" t="s">
        <v>80</v>
      </c>
      <c r="AV1402" s="14" t="s">
        <v>80</v>
      </c>
      <c r="AW1402" s="14" t="s">
        <v>195</v>
      </c>
      <c r="AX1402" s="14" t="s">
        <v>71</v>
      </c>
      <c r="AY1402" s="255" t="s">
        <v>182</v>
      </c>
    </row>
    <row r="1403" s="14" customFormat="1">
      <c r="A1403" s="14"/>
      <c r="B1403" s="245"/>
      <c r="C1403" s="246"/>
      <c r="D1403" s="236" t="s">
        <v>193</v>
      </c>
      <c r="E1403" s="247" t="s">
        <v>19</v>
      </c>
      <c r="F1403" s="248" t="s">
        <v>1750</v>
      </c>
      <c r="G1403" s="246"/>
      <c r="H1403" s="249">
        <v>5.2080000000000011</v>
      </c>
      <c r="I1403" s="250"/>
      <c r="J1403" s="246"/>
      <c r="K1403" s="246"/>
      <c r="L1403" s="251"/>
      <c r="M1403" s="252"/>
      <c r="N1403" s="253"/>
      <c r="O1403" s="253"/>
      <c r="P1403" s="253"/>
      <c r="Q1403" s="253"/>
      <c r="R1403" s="253"/>
      <c r="S1403" s="253"/>
      <c r="T1403" s="25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5" t="s">
        <v>193</v>
      </c>
      <c r="AU1403" s="255" t="s">
        <v>80</v>
      </c>
      <c r="AV1403" s="14" t="s">
        <v>80</v>
      </c>
      <c r="AW1403" s="14" t="s">
        <v>195</v>
      </c>
      <c r="AX1403" s="14" t="s">
        <v>71</v>
      </c>
      <c r="AY1403" s="255" t="s">
        <v>182</v>
      </c>
    </row>
    <row r="1404" s="14" customFormat="1">
      <c r="A1404" s="14"/>
      <c r="B1404" s="245"/>
      <c r="C1404" s="246"/>
      <c r="D1404" s="236" t="s">
        <v>193</v>
      </c>
      <c r="E1404" s="247" t="s">
        <v>19</v>
      </c>
      <c r="F1404" s="248" t="s">
        <v>1751</v>
      </c>
      <c r="G1404" s="246"/>
      <c r="H1404" s="249">
        <v>0.79800000000000015</v>
      </c>
      <c r="I1404" s="250"/>
      <c r="J1404" s="246"/>
      <c r="K1404" s="246"/>
      <c r="L1404" s="251"/>
      <c r="M1404" s="252"/>
      <c r="N1404" s="253"/>
      <c r="O1404" s="253"/>
      <c r="P1404" s="253"/>
      <c r="Q1404" s="253"/>
      <c r="R1404" s="253"/>
      <c r="S1404" s="253"/>
      <c r="T1404" s="25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5" t="s">
        <v>193</v>
      </c>
      <c r="AU1404" s="255" t="s">
        <v>80</v>
      </c>
      <c r="AV1404" s="14" t="s">
        <v>80</v>
      </c>
      <c r="AW1404" s="14" t="s">
        <v>195</v>
      </c>
      <c r="AX1404" s="14" t="s">
        <v>71</v>
      </c>
      <c r="AY1404" s="255" t="s">
        <v>182</v>
      </c>
    </row>
    <row r="1405" s="2" customFormat="1" ht="33" customHeight="1">
      <c r="A1405" s="41"/>
      <c r="B1405" s="42"/>
      <c r="C1405" s="216" t="s">
        <v>1752</v>
      </c>
      <c r="D1405" s="216" t="s">
        <v>184</v>
      </c>
      <c r="E1405" s="217" t="s">
        <v>1753</v>
      </c>
      <c r="F1405" s="218" t="s">
        <v>1754</v>
      </c>
      <c r="G1405" s="219" t="s">
        <v>187</v>
      </c>
      <c r="H1405" s="220">
        <v>51.656999999999996</v>
      </c>
      <c r="I1405" s="221"/>
      <c r="J1405" s="222">
        <f>ROUND(I1405*H1405,2)</f>
        <v>0</v>
      </c>
      <c r="K1405" s="218" t="s">
        <v>188</v>
      </c>
      <c r="L1405" s="47"/>
      <c r="M1405" s="223" t="s">
        <v>19</v>
      </c>
      <c r="N1405" s="224" t="s">
        <v>42</v>
      </c>
      <c r="O1405" s="87"/>
      <c r="P1405" s="225">
        <f>O1405*H1405</f>
        <v>0</v>
      </c>
      <c r="Q1405" s="225">
        <v>2.5018699999999998</v>
      </c>
      <c r="R1405" s="225">
        <f>Q1405*H1405</f>
        <v>129.23909858999997</v>
      </c>
      <c r="S1405" s="225">
        <v>0</v>
      </c>
      <c r="T1405" s="226">
        <f>S1405*H1405</f>
        <v>0</v>
      </c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R1405" s="227" t="s">
        <v>189</v>
      </c>
      <c r="AT1405" s="227" t="s">
        <v>184</v>
      </c>
      <c r="AU1405" s="227" t="s">
        <v>80</v>
      </c>
      <c r="AY1405" s="20" t="s">
        <v>182</v>
      </c>
      <c r="BE1405" s="228">
        <f>IF(N1405="základní",J1405,0)</f>
        <v>0</v>
      </c>
      <c r="BF1405" s="228">
        <f>IF(N1405="snížená",J1405,0)</f>
        <v>0</v>
      </c>
      <c r="BG1405" s="228">
        <f>IF(N1405="zákl. přenesená",J1405,0)</f>
        <v>0</v>
      </c>
      <c r="BH1405" s="228">
        <f>IF(N1405="sníž. přenesená",J1405,0)</f>
        <v>0</v>
      </c>
      <c r="BI1405" s="228">
        <f>IF(N1405="nulová",J1405,0)</f>
        <v>0</v>
      </c>
      <c r="BJ1405" s="20" t="s">
        <v>78</v>
      </c>
      <c r="BK1405" s="228">
        <f>ROUND(I1405*H1405,2)</f>
        <v>0</v>
      </c>
      <c r="BL1405" s="20" t="s">
        <v>189</v>
      </c>
      <c r="BM1405" s="227" t="s">
        <v>1755</v>
      </c>
    </row>
    <row r="1406" s="2" customFormat="1">
      <c r="A1406" s="41"/>
      <c r="B1406" s="42"/>
      <c r="C1406" s="43"/>
      <c r="D1406" s="229" t="s">
        <v>191</v>
      </c>
      <c r="E1406" s="43"/>
      <c r="F1406" s="230" t="s">
        <v>1756</v>
      </c>
      <c r="G1406" s="43"/>
      <c r="H1406" s="43"/>
      <c r="I1406" s="231"/>
      <c r="J1406" s="43"/>
      <c r="K1406" s="43"/>
      <c r="L1406" s="47"/>
      <c r="M1406" s="232"/>
      <c r="N1406" s="233"/>
      <c r="O1406" s="87"/>
      <c r="P1406" s="87"/>
      <c r="Q1406" s="87"/>
      <c r="R1406" s="87"/>
      <c r="S1406" s="87"/>
      <c r="T1406" s="88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T1406" s="20" t="s">
        <v>191</v>
      </c>
      <c r="AU1406" s="20" t="s">
        <v>80</v>
      </c>
    </row>
    <row r="1407" s="14" customFormat="1">
      <c r="A1407" s="14"/>
      <c r="B1407" s="245"/>
      <c r="C1407" s="246"/>
      <c r="D1407" s="236" t="s">
        <v>193</v>
      </c>
      <c r="E1407" s="247" t="s">
        <v>19</v>
      </c>
      <c r="F1407" s="248" t="s">
        <v>1757</v>
      </c>
      <c r="G1407" s="246"/>
      <c r="H1407" s="249">
        <v>35.486499999999999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193</v>
      </c>
      <c r="AU1407" s="255" t="s">
        <v>80</v>
      </c>
      <c r="AV1407" s="14" t="s">
        <v>80</v>
      </c>
      <c r="AW1407" s="14" t="s">
        <v>195</v>
      </c>
      <c r="AX1407" s="14" t="s">
        <v>71</v>
      </c>
      <c r="AY1407" s="255" t="s">
        <v>182</v>
      </c>
    </row>
    <row r="1408" s="14" customFormat="1">
      <c r="A1408" s="14"/>
      <c r="B1408" s="245"/>
      <c r="C1408" s="246"/>
      <c r="D1408" s="236" t="s">
        <v>193</v>
      </c>
      <c r="E1408" s="247" t="s">
        <v>19</v>
      </c>
      <c r="F1408" s="248" t="s">
        <v>1758</v>
      </c>
      <c r="G1408" s="246"/>
      <c r="H1408" s="249">
        <v>1.0416000000000001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193</v>
      </c>
      <c r="AU1408" s="255" t="s">
        <v>80</v>
      </c>
      <c r="AV1408" s="14" t="s">
        <v>80</v>
      </c>
      <c r="AW1408" s="14" t="s">
        <v>195</v>
      </c>
      <c r="AX1408" s="14" t="s">
        <v>71</v>
      </c>
      <c r="AY1408" s="255" t="s">
        <v>182</v>
      </c>
    </row>
    <row r="1409" s="14" customFormat="1">
      <c r="A1409" s="14"/>
      <c r="B1409" s="245"/>
      <c r="C1409" s="246"/>
      <c r="D1409" s="236" t="s">
        <v>193</v>
      </c>
      <c r="E1409" s="247" t="s">
        <v>19</v>
      </c>
      <c r="F1409" s="248" t="s">
        <v>1759</v>
      </c>
      <c r="G1409" s="246"/>
      <c r="H1409" s="249">
        <v>10.667300000000001</v>
      </c>
      <c r="I1409" s="250"/>
      <c r="J1409" s="246"/>
      <c r="K1409" s="246"/>
      <c r="L1409" s="251"/>
      <c r="M1409" s="252"/>
      <c r="N1409" s="253"/>
      <c r="O1409" s="253"/>
      <c r="P1409" s="253"/>
      <c r="Q1409" s="253"/>
      <c r="R1409" s="253"/>
      <c r="S1409" s="253"/>
      <c r="T1409" s="25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5" t="s">
        <v>193</v>
      </c>
      <c r="AU1409" s="255" t="s">
        <v>80</v>
      </c>
      <c r="AV1409" s="14" t="s">
        <v>80</v>
      </c>
      <c r="AW1409" s="14" t="s">
        <v>195</v>
      </c>
      <c r="AX1409" s="14" t="s">
        <v>71</v>
      </c>
      <c r="AY1409" s="255" t="s">
        <v>182</v>
      </c>
    </row>
    <row r="1410" s="14" customFormat="1">
      <c r="A1410" s="14"/>
      <c r="B1410" s="245"/>
      <c r="C1410" s="246"/>
      <c r="D1410" s="236" t="s">
        <v>193</v>
      </c>
      <c r="E1410" s="247" t="s">
        <v>19</v>
      </c>
      <c r="F1410" s="248" t="s">
        <v>1760</v>
      </c>
      <c r="G1410" s="246"/>
      <c r="H1410" s="249">
        <v>4.4611000000000001</v>
      </c>
      <c r="I1410" s="250"/>
      <c r="J1410" s="246"/>
      <c r="K1410" s="246"/>
      <c r="L1410" s="251"/>
      <c r="M1410" s="252"/>
      <c r="N1410" s="253"/>
      <c r="O1410" s="253"/>
      <c r="P1410" s="253"/>
      <c r="Q1410" s="253"/>
      <c r="R1410" s="253"/>
      <c r="S1410" s="253"/>
      <c r="T1410" s="25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5" t="s">
        <v>193</v>
      </c>
      <c r="AU1410" s="255" t="s">
        <v>80</v>
      </c>
      <c r="AV1410" s="14" t="s">
        <v>80</v>
      </c>
      <c r="AW1410" s="14" t="s">
        <v>195</v>
      </c>
      <c r="AX1410" s="14" t="s">
        <v>71</v>
      </c>
      <c r="AY1410" s="255" t="s">
        <v>182</v>
      </c>
    </row>
    <row r="1411" s="2" customFormat="1" ht="37.8" customHeight="1">
      <c r="A1411" s="41"/>
      <c r="B1411" s="42"/>
      <c r="C1411" s="216" t="s">
        <v>1761</v>
      </c>
      <c r="D1411" s="216" t="s">
        <v>184</v>
      </c>
      <c r="E1411" s="217" t="s">
        <v>1762</v>
      </c>
      <c r="F1411" s="218" t="s">
        <v>1763</v>
      </c>
      <c r="G1411" s="219" t="s">
        <v>187</v>
      </c>
      <c r="H1411" s="220">
        <v>0.14699999999999999</v>
      </c>
      <c r="I1411" s="221"/>
      <c r="J1411" s="222">
        <f>ROUND(I1411*H1411,2)</f>
        <v>0</v>
      </c>
      <c r="K1411" s="218" t="s">
        <v>188</v>
      </c>
      <c r="L1411" s="47"/>
      <c r="M1411" s="223" t="s">
        <v>19</v>
      </c>
      <c r="N1411" s="224" t="s">
        <v>42</v>
      </c>
      <c r="O1411" s="87"/>
      <c r="P1411" s="225">
        <f>O1411*H1411</f>
        <v>0</v>
      </c>
      <c r="Q1411" s="225">
        <v>2.5018699999999998</v>
      </c>
      <c r="R1411" s="225">
        <f>Q1411*H1411</f>
        <v>0.36777488999999997</v>
      </c>
      <c r="S1411" s="225">
        <v>0</v>
      </c>
      <c r="T1411" s="226">
        <f>S1411*H1411</f>
        <v>0</v>
      </c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R1411" s="227" t="s">
        <v>189</v>
      </c>
      <c r="AT1411" s="227" t="s">
        <v>184</v>
      </c>
      <c r="AU1411" s="227" t="s">
        <v>80</v>
      </c>
      <c r="AY1411" s="20" t="s">
        <v>182</v>
      </c>
      <c r="BE1411" s="228">
        <f>IF(N1411="základní",J1411,0)</f>
        <v>0</v>
      </c>
      <c r="BF1411" s="228">
        <f>IF(N1411="snížená",J1411,0)</f>
        <v>0</v>
      </c>
      <c r="BG1411" s="228">
        <f>IF(N1411="zákl. přenesená",J1411,0)</f>
        <v>0</v>
      </c>
      <c r="BH1411" s="228">
        <f>IF(N1411="sníž. přenesená",J1411,0)</f>
        <v>0</v>
      </c>
      <c r="BI1411" s="228">
        <f>IF(N1411="nulová",J1411,0)</f>
        <v>0</v>
      </c>
      <c r="BJ1411" s="20" t="s">
        <v>78</v>
      </c>
      <c r="BK1411" s="228">
        <f>ROUND(I1411*H1411,2)</f>
        <v>0</v>
      </c>
      <c r="BL1411" s="20" t="s">
        <v>189</v>
      </c>
      <c r="BM1411" s="227" t="s">
        <v>1764</v>
      </c>
    </row>
    <row r="1412" s="2" customFormat="1">
      <c r="A1412" s="41"/>
      <c r="B1412" s="42"/>
      <c r="C1412" s="43"/>
      <c r="D1412" s="229" t="s">
        <v>191</v>
      </c>
      <c r="E1412" s="43"/>
      <c r="F1412" s="230" t="s">
        <v>1765</v>
      </c>
      <c r="G1412" s="43"/>
      <c r="H1412" s="43"/>
      <c r="I1412" s="231"/>
      <c r="J1412" s="43"/>
      <c r="K1412" s="43"/>
      <c r="L1412" s="47"/>
      <c r="M1412" s="232"/>
      <c r="N1412" s="233"/>
      <c r="O1412" s="87"/>
      <c r="P1412" s="87"/>
      <c r="Q1412" s="87"/>
      <c r="R1412" s="87"/>
      <c r="S1412" s="87"/>
      <c r="T1412" s="88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T1412" s="20" t="s">
        <v>191</v>
      </c>
      <c r="AU1412" s="20" t="s">
        <v>80</v>
      </c>
    </row>
    <row r="1413" s="14" customFormat="1">
      <c r="A1413" s="14"/>
      <c r="B1413" s="245"/>
      <c r="C1413" s="246"/>
      <c r="D1413" s="236" t="s">
        <v>193</v>
      </c>
      <c r="E1413" s="247" t="s">
        <v>19</v>
      </c>
      <c r="F1413" s="248" t="s">
        <v>1766</v>
      </c>
      <c r="G1413" s="246"/>
      <c r="H1413" s="249">
        <v>0.11500000000000001</v>
      </c>
      <c r="I1413" s="250"/>
      <c r="J1413" s="246"/>
      <c r="K1413" s="246"/>
      <c r="L1413" s="251"/>
      <c r="M1413" s="252"/>
      <c r="N1413" s="253"/>
      <c r="O1413" s="253"/>
      <c r="P1413" s="253"/>
      <c r="Q1413" s="253"/>
      <c r="R1413" s="253"/>
      <c r="S1413" s="253"/>
      <c r="T1413" s="25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5" t="s">
        <v>193</v>
      </c>
      <c r="AU1413" s="255" t="s">
        <v>80</v>
      </c>
      <c r="AV1413" s="14" t="s">
        <v>80</v>
      </c>
      <c r="AW1413" s="14" t="s">
        <v>195</v>
      </c>
      <c r="AX1413" s="14" t="s">
        <v>71</v>
      </c>
      <c r="AY1413" s="255" t="s">
        <v>182</v>
      </c>
    </row>
    <row r="1414" s="14" customFormat="1">
      <c r="A1414" s="14"/>
      <c r="B1414" s="245"/>
      <c r="C1414" s="246"/>
      <c r="D1414" s="236" t="s">
        <v>193</v>
      </c>
      <c r="E1414" s="247" t="s">
        <v>19</v>
      </c>
      <c r="F1414" s="248" t="s">
        <v>1767</v>
      </c>
      <c r="G1414" s="246"/>
      <c r="H1414" s="249">
        <v>0.032000000000000001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193</v>
      </c>
      <c r="AU1414" s="255" t="s">
        <v>80</v>
      </c>
      <c r="AV1414" s="14" t="s">
        <v>80</v>
      </c>
      <c r="AW1414" s="14" t="s">
        <v>195</v>
      </c>
      <c r="AX1414" s="14" t="s">
        <v>71</v>
      </c>
      <c r="AY1414" s="255" t="s">
        <v>182</v>
      </c>
    </row>
    <row r="1415" s="2" customFormat="1" ht="33" customHeight="1">
      <c r="A1415" s="41"/>
      <c r="B1415" s="42"/>
      <c r="C1415" s="216" t="s">
        <v>1768</v>
      </c>
      <c r="D1415" s="216" t="s">
        <v>184</v>
      </c>
      <c r="E1415" s="217" t="s">
        <v>1769</v>
      </c>
      <c r="F1415" s="218" t="s">
        <v>1770</v>
      </c>
      <c r="G1415" s="219" t="s">
        <v>187</v>
      </c>
      <c r="H1415" s="220">
        <v>4.0860000000000003</v>
      </c>
      <c r="I1415" s="221"/>
      <c r="J1415" s="222">
        <f>ROUND(I1415*H1415,2)</f>
        <v>0</v>
      </c>
      <c r="K1415" s="218" t="s">
        <v>188</v>
      </c>
      <c r="L1415" s="47"/>
      <c r="M1415" s="223" t="s">
        <v>19</v>
      </c>
      <c r="N1415" s="224" t="s">
        <v>42</v>
      </c>
      <c r="O1415" s="87"/>
      <c r="P1415" s="225">
        <f>O1415*H1415</f>
        <v>0</v>
      </c>
      <c r="Q1415" s="225">
        <v>2.5018699999999998</v>
      </c>
      <c r="R1415" s="225">
        <f>Q1415*H1415</f>
        <v>10.222640820000001</v>
      </c>
      <c r="S1415" s="225">
        <v>0</v>
      </c>
      <c r="T1415" s="226">
        <f>S1415*H1415</f>
        <v>0</v>
      </c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R1415" s="227" t="s">
        <v>189</v>
      </c>
      <c r="AT1415" s="227" t="s">
        <v>184</v>
      </c>
      <c r="AU1415" s="227" t="s">
        <v>80</v>
      </c>
      <c r="AY1415" s="20" t="s">
        <v>182</v>
      </c>
      <c r="BE1415" s="228">
        <f>IF(N1415="základní",J1415,0)</f>
        <v>0</v>
      </c>
      <c r="BF1415" s="228">
        <f>IF(N1415="snížená",J1415,0)</f>
        <v>0</v>
      </c>
      <c r="BG1415" s="228">
        <f>IF(N1415="zákl. přenesená",J1415,0)</f>
        <v>0</v>
      </c>
      <c r="BH1415" s="228">
        <f>IF(N1415="sníž. přenesená",J1415,0)</f>
        <v>0</v>
      </c>
      <c r="BI1415" s="228">
        <f>IF(N1415="nulová",J1415,0)</f>
        <v>0</v>
      </c>
      <c r="BJ1415" s="20" t="s">
        <v>78</v>
      </c>
      <c r="BK1415" s="228">
        <f>ROUND(I1415*H1415,2)</f>
        <v>0</v>
      </c>
      <c r="BL1415" s="20" t="s">
        <v>189</v>
      </c>
      <c r="BM1415" s="227" t="s">
        <v>1771</v>
      </c>
    </row>
    <row r="1416" s="2" customFormat="1">
      <c r="A1416" s="41"/>
      <c r="B1416" s="42"/>
      <c r="C1416" s="43"/>
      <c r="D1416" s="229" t="s">
        <v>191</v>
      </c>
      <c r="E1416" s="43"/>
      <c r="F1416" s="230" t="s">
        <v>1772</v>
      </c>
      <c r="G1416" s="43"/>
      <c r="H1416" s="43"/>
      <c r="I1416" s="231"/>
      <c r="J1416" s="43"/>
      <c r="K1416" s="43"/>
      <c r="L1416" s="47"/>
      <c r="M1416" s="232"/>
      <c r="N1416" s="233"/>
      <c r="O1416" s="87"/>
      <c r="P1416" s="87"/>
      <c r="Q1416" s="87"/>
      <c r="R1416" s="87"/>
      <c r="S1416" s="87"/>
      <c r="T1416" s="88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T1416" s="20" t="s">
        <v>191</v>
      </c>
      <c r="AU1416" s="20" t="s">
        <v>80</v>
      </c>
    </row>
    <row r="1417" s="14" customFormat="1">
      <c r="A1417" s="14"/>
      <c r="B1417" s="245"/>
      <c r="C1417" s="246"/>
      <c r="D1417" s="236" t="s">
        <v>193</v>
      </c>
      <c r="E1417" s="247" t="s">
        <v>19</v>
      </c>
      <c r="F1417" s="248" t="s">
        <v>1773</v>
      </c>
      <c r="G1417" s="246"/>
      <c r="H1417" s="249">
        <v>1.1800000000000002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5" t="s">
        <v>193</v>
      </c>
      <c r="AU1417" s="255" t="s">
        <v>80</v>
      </c>
      <c r="AV1417" s="14" t="s">
        <v>80</v>
      </c>
      <c r="AW1417" s="14" t="s">
        <v>195</v>
      </c>
      <c r="AX1417" s="14" t="s">
        <v>71</v>
      </c>
      <c r="AY1417" s="255" t="s">
        <v>182</v>
      </c>
    </row>
    <row r="1418" s="14" customFormat="1">
      <c r="A1418" s="14"/>
      <c r="B1418" s="245"/>
      <c r="C1418" s="246"/>
      <c r="D1418" s="236" t="s">
        <v>193</v>
      </c>
      <c r="E1418" s="247" t="s">
        <v>19</v>
      </c>
      <c r="F1418" s="248" t="s">
        <v>1774</v>
      </c>
      <c r="G1418" s="246"/>
      <c r="H1418" s="249">
        <v>2.9056720000000005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193</v>
      </c>
      <c r="AU1418" s="255" t="s">
        <v>80</v>
      </c>
      <c r="AV1418" s="14" t="s">
        <v>80</v>
      </c>
      <c r="AW1418" s="14" t="s">
        <v>195</v>
      </c>
      <c r="AX1418" s="14" t="s">
        <v>71</v>
      </c>
      <c r="AY1418" s="255" t="s">
        <v>182</v>
      </c>
    </row>
    <row r="1419" s="2" customFormat="1" ht="33" customHeight="1">
      <c r="A1419" s="41"/>
      <c r="B1419" s="42"/>
      <c r="C1419" s="216" t="s">
        <v>1775</v>
      </c>
      <c r="D1419" s="216" t="s">
        <v>184</v>
      </c>
      <c r="E1419" s="217" t="s">
        <v>1776</v>
      </c>
      <c r="F1419" s="218" t="s">
        <v>1777</v>
      </c>
      <c r="G1419" s="219" t="s">
        <v>187</v>
      </c>
      <c r="H1419" s="220">
        <v>0.67900000000000005</v>
      </c>
      <c r="I1419" s="221"/>
      <c r="J1419" s="222">
        <f>ROUND(I1419*H1419,2)</f>
        <v>0</v>
      </c>
      <c r="K1419" s="218" t="s">
        <v>188</v>
      </c>
      <c r="L1419" s="47"/>
      <c r="M1419" s="223" t="s">
        <v>19</v>
      </c>
      <c r="N1419" s="224" t="s">
        <v>42</v>
      </c>
      <c r="O1419" s="87"/>
      <c r="P1419" s="225">
        <f>O1419*H1419</f>
        <v>0</v>
      </c>
      <c r="Q1419" s="225">
        <v>2.5018699999999998</v>
      </c>
      <c r="R1419" s="225">
        <f>Q1419*H1419</f>
        <v>1.69876973</v>
      </c>
      <c r="S1419" s="225">
        <v>0</v>
      </c>
      <c r="T1419" s="226">
        <f>S1419*H1419</f>
        <v>0</v>
      </c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R1419" s="227" t="s">
        <v>189</v>
      </c>
      <c r="AT1419" s="227" t="s">
        <v>184</v>
      </c>
      <c r="AU1419" s="227" t="s">
        <v>80</v>
      </c>
      <c r="AY1419" s="20" t="s">
        <v>182</v>
      </c>
      <c r="BE1419" s="228">
        <f>IF(N1419="základní",J1419,0)</f>
        <v>0</v>
      </c>
      <c r="BF1419" s="228">
        <f>IF(N1419="snížená",J1419,0)</f>
        <v>0</v>
      </c>
      <c r="BG1419" s="228">
        <f>IF(N1419="zákl. přenesená",J1419,0)</f>
        <v>0</v>
      </c>
      <c r="BH1419" s="228">
        <f>IF(N1419="sníž. přenesená",J1419,0)</f>
        <v>0</v>
      </c>
      <c r="BI1419" s="228">
        <f>IF(N1419="nulová",J1419,0)</f>
        <v>0</v>
      </c>
      <c r="BJ1419" s="20" t="s">
        <v>78</v>
      </c>
      <c r="BK1419" s="228">
        <f>ROUND(I1419*H1419,2)</f>
        <v>0</v>
      </c>
      <c r="BL1419" s="20" t="s">
        <v>189</v>
      </c>
      <c r="BM1419" s="227" t="s">
        <v>1778</v>
      </c>
    </row>
    <row r="1420" s="2" customFormat="1">
      <c r="A1420" s="41"/>
      <c r="B1420" s="42"/>
      <c r="C1420" s="43"/>
      <c r="D1420" s="229" t="s">
        <v>191</v>
      </c>
      <c r="E1420" s="43"/>
      <c r="F1420" s="230" t="s">
        <v>1779</v>
      </c>
      <c r="G1420" s="43"/>
      <c r="H1420" s="43"/>
      <c r="I1420" s="231"/>
      <c r="J1420" s="43"/>
      <c r="K1420" s="43"/>
      <c r="L1420" s="47"/>
      <c r="M1420" s="232"/>
      <c r="N1420" s="233"/>
      <c r="O1420" s="87"/>
      <c r="P1420" s="87"/>
      <c r="Q1420" s="87"/>
      <c r="R1420" s="87"/>
      <c r="S1420" s="87"/>
      <c r="T1420" s="88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T1420" s="20" t="s">
        <v>191</v>
      </c>
      <c r="AU1420" s="20" t="s">
        <v>80</v>
      </c>
    </row>
    <row r="1421" s="14" customFormat="1">
      <c r="A1421" s="14"/>
      <c r="B1421" s="245"/>
      <c r="C1421" s="246"/>
      <c r="D1421" s="236" t="s">
        <v>193</v>
      </c>
      <c r="E1421" s="247" t="s">
        <v>19</v>
      </c>
      <c r="F1421" s="248" t="s">
        <v>1780</v>
      </c>
      <c r="G1421" s="246"/>
      <c r="H1421" s="249">
        <v>0.67900000000000005</v>
      </c>
      <c r="I1421" s="250"/>
      <c r="J1421" s="246"/>
      <c r="K1421" s="246"/>
      <c r="L1421" s="251"/>
      <c r="M1421" s="252"/>
      <c r="N1421" s="253"/>
      <c r="O1421" s="253"/>
      <c r="P1421" s="253"/>
      <c r="Q1421" s="253"/>
      <c r="R1421" s="253"/>
      <c r="S1421" s="253"/>
      <c r="T1421" s="25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5" t="s">
        <v>193</v>
      </c>
      <c r="AU1421" s="255" t="s">
        <v>80</v>
      </c>
      <c r="AV1421" s="14" t="s">
        <v>80</v>
      </c>
      <c r="AW1421" s="14" t="s">
        <v>195</v>
      </c>
      <c r="AX1421" s="14" t="s">
        <v>71</v>
      </c>
      <c r="AY1421" s="255" t="s">
        <v>182</v>
      </c>
    </row>
    <row r="1422" s="2" customFormat="1" ht="37.8" customHeight="1">
      <c r="A1422" s="41"/>
      <c r="B1422" s="42"/>
      <c r="C1422" s="216" t="s">
        <v>1781</v>
      </c>
      <c r="D1422" s="216" t="s">
        <v>184</v>
      </c>
      <c r="E1422" s="217" t="s">
        <v>1782</v>
      </c>
      <c r="F1422" s="218" t="s">
        <v>1783</v>
      </c>
      <c r="G1422" s="219" t="s">
        <v>187</v>
      </c>
      <c r="H1422" s="220">
        <v>0.21099999999999999</v>
      </c>
      <c r="I1422" s="221"/>
      <c r="J1422" s="222">
        <f>ROUND(I1422*H1422,2)</f>
        <v>0</v>
      </c>
      <c r="K1422" s="218" t="s">
        <v>188</v>
      </c>
      <c r="L1422" s="47"/>
      <c r="M1422" s="223" t="s">
        <v>19</v>
      </c>
      <c r="N1422" s="224" t="s">
        <v>42</v>
      </c>
      <c r="O1422" s="87"/>
      <c r="P1422" s="225">
        <f>O1422*H1422</f>
        <v>0</v>
      </c>
      <c r="Q1422" s="225">
        <v>2.5018699999999998</v>
      </c>
      <c r="R1422" s="225">
        <f>Q1422*H1422</f>
        <v>0.52789456999999995</v>
      </c>
      <c r="S1422" s="225">
        <v>0</v>
      </c>
      <c r="T1422" s="226">
        <f>S1422*H1422</f>
        <v>0</v>
      </c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R1422" s="227" t="s">
        <v>189</v>
      </c>
      <c r="AT1422" s="227" t="s">
        <v>184</v>
      </c>
      <c r="AU1422" s="227" t="s">
        <v>80</v>
      </c>
      <c r="AY1422" s="20" t="s">
        <v>182</v>
      </c>
      <c r="BE1422" s="228">
        <f>IF(N1422="základní",J1422,0)</f>
        <v>0</v>
      </c>
      <c r="BF1422" s="228">
        <f>IF(N1422="snížená",J1422,0)</f>
        <v>0</v>
      </c>
      <c r="BG1422" s="228">
        <f>IF(N1422="zákl. přenesená",J1422,0)</f>
        <v>0</v>
      </c>
      <c r="BH1422" s="228">
        <f>IF(N1422="sníž. přenesená",J1422,0)</f>
        <v>0</v>
      </c>
      <c r="BI1422" s="228">
        <f>IF(N1422="nulová",J1422,0)</f>
        <v>0</v>
      </c>
      <c r="BJ1422" s="20" t="s">
        <v>78</v>
      </c>
      <c r="BK1422" s="228">
        <f>ROUND(I1422*H1422,2)</f>
        <v>0</v>
      </c>
      <c r="BL1422" s="20" t="s">
        <v>189</v>
      </c>
      <c r="BM1422" s="227" t="s">
        <v>1784</v>
      </c>
    </row>
    <row r="1423" s="2" customFormat="1">
      <c r="A1423" s="41"/>
      <c r="B1423" s="42"/>
      <c r="C1423" s="43"/>
      <c r="D1423" s="229" t="s">
        <v>191</v>
      </c>
      <c r="E1423" s="43"/>
      <c r="F1423" s="230" t="s">
        <v>1785</v>
      </c>
      <c r="G1423" s="43"/>
      <c r="H1423" s="43"/>
      <c r="I1423" s="231"/>
      <c r="J1423" s="43"/>
      <c r="K1423" s="43"/>
      <c r="L1423" s="47"/>
      <c r="M1423" s="232"/>
      <c r="N1423" s="233"/>
      <c r="O1423" s="87"/>
      <c r="P1423" s="87"/>
      <c r="Q1423" s="87"/>
      <c r="R1423" s="87"/>
      <c r="S1423" s="87"/>
      <c r="T1423" s="88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T1423" s="20" t="s">
        <v>191</v>
      </c>
      <c r="AU1423" s="20" t="s">
        <v>80</v>
      </c>
    </row>
    <row r="1424" s="14" customFormat="1">
      <c r="A1424" s="14"/>
      <c r="B1424" s="245"/>
      <c r="C1424" s="246"/>
      <c r="D1424" s="236" t="s">
        <v>193</v>
      </c>
      <c r="E1424" s="247" t="s">
        <v>19</v>
      </c>
      <c r="F1424" s="248" t="s">
        <v>1786</v>
      </c>
      <c r="G1424" s="246"/>
      <c r="H1424" s="249">
        <v>0.21090825000000002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5" t="s">
        <v>193</v>
      </c>
      <c r="AU1424" s="255" t="s">
        <v>80</v>
      </c>
      <c r="AV1424" s="14" t="s">
        <v>80</v>
      </c>
      <c r="AW1424" s="14" t="s">
        <v>195</v>
      </c>
      <c r="AX1424" s="14" t="s">
        <v>71</v>
      </c>
      <c r="AY1424" s="255" t="s">
        <v>182</v>
      </c>
    </row>
    <row r="1425" s="2" customFormat="1" ht="37.8" customHeight="1">
      <c r="A1425" s="41"/>
      <c r="B1425" s="42"/>
      <c r="C1425" s="216" t="s">
        <v>1787</v>
      </c>
      <c r="D1425" s="216" t="s">
        <v>184</v>
      </c>
      <c r="E1425" s="217" t="s">
        <v>1788</v>
      </c>
      <c r="F1425" s="218" t="s">
        <v>1789</v>
      </c>
      <c r="G1425" s="219" t="s">
        <v>187</v>
      </c>
      <c r="H1425" s="220">
        <v>4.9720000000000004</v>
      </c>
      <c r="I1425" s="221"/>
      <c r="J1425" s="222">
        <f>ROUND(I1425*H1425,2)</f>
        <v>0</v>
      </c>
      <c r="K1425" s="218" t="s">
        <v>188</v>
      </c>
      <c r="L1425" s="47"/>
      <c r="M1425" s="223" t="s">
        <v>19</v>
      </c>
      <c r="N1425" s="224" t="s">
        <v>42</v>
      </c>
      <c r="O1425" s="87"/>
      <c r="P1425" s="225">
        <f>O1425*H1425</f>
        <v>0</v>
      </c>
      <c r="Q1425" s="225">
        <v>2.5018699999999998</v>
      </c>
      <c r="R1425" s="225">
        <f>Q1425*H1425</f>
        <v>12.43929764</v>
      </c>
      <c r="S1425" s="225">
        <v>0</v>
      </c>
      <c r="T1425" s="226">
        <f>S1425*H1425</f>
        <v>0</v>
      </c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R1425" s="227" t="s">
        <v>189</v>
      </c>
      <c r="AT1425" s="227" t="s">
        <v>184</v>
      </c>
      <c r="AU1425" s="227" t="s">
        <v>80</v>
      </c>
      <c r="AY1425" s="20" t="s">
        <v>182</v>
      </c>
      <c r="BE1425" s="228">
        <f>IF(N1425="základní",J1425,0)</f>
        <v>0</v>
      </c>
      <c r="BF1425" s="228">
        <f>IF(N1425="snížená",J1425,0)</f>
        <v>0</v>
      </c>
      <c r="BG1425" s="228">
        <f>IF(N1425="zákl. přenesená",J1425,0)</f>
        <v>0</v>
      </c>
      <c r="BH1425" s="228">
        <f>IF(N1425="sníž. přenesená",J1425,0)</f>
        <v>0</v>
      </c>
      <c r="BI1425" s="228">
        <f>IF(N1425="nulová",J1425,0)</f>
        <v>0</v>
      </c>
      <c r="BJ1425" s="20" t="s">
        <v>78</v>
      </c>
      <c r="BK1425" s="228">
        <f>ROUND(I1425*H1425,2)</f>
        <v>0</v>
      </c>
      <c r="BL1425" s="20" t="s">
        <v>189</v>
      </c>
      <c r="BM1425" s="227" t="s">
        <v>1790</v>
      </c>
    </row>
    <row r="1426" s="2" customFormat="1">
      <c r="A1426" s="41"/>
      <c r="B1426" s="42"/>
      <c r="C1426" s="43"/>
      <c r="D1426" s="229" t="s">
        <v>191</v>
      </c>
      <c r="E1426" s="43"/>
      <c r="F1426" s="230" t="s">
        <v>1791</v>
      </c>
      <c r="G1426" s="43"/>
      <c r="H1426" s="43"/>
      <c r="I1426" s="231"/>
      <c r="J1426" s="43"/>
      <c r="K1426" s="43"/>
      <c r="L1426" s="47"/>
      <c r="M1426" s="232"/>
      <c r="N1426" s="233"/>
      <c r="O1426" s="87"/>
      <c r="P1426" s="87"/>
      <c r="Q1426" s="87"/>
      <c r="R1426" s="87"/>
      <c r="S1426" s="87"/>
      <c r="T1426" s="88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T1426" s="20" t="s">
        <v>191</v>
      </c>
      <c r="AU1426" s="20" t="s">
        <v>80</v>
      </c>
    </row>
    <row r="1427" s="14" customFormat="1">
      <c r="A1427" s="14"/>
      <c r="B1427" s="245"/>
      <c r="C1427" s="246"/>
      <c r="D1427" s="236" t="s">
        <v>193</v>
      </c>
      <c r="E1427" s="247" t="s">
        <v>19</v>
      </c>
      <c r="F1427" s="248" t="s">
        <v>1792</v>
      </c>
      <c r="G1427" s="246"/>
      <c r="H1427" s="249">
        <v>0.20709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193</v>
      </c>
      <c r="AU1427" s="255" t="s">
        <v>80</v>
      </c>
      <c r="AV1427" s="14" t="s">
        <v>80</v>
      </c>
      <c r="AW1427" s="14" t="s">
        <v>195</v>
      </c>
      <c r="AX1427" s="14" t="s">
        <v>71</v>
      </c>
      <c r="AY1427" s="255" t="s">
        <v>182</v>
      </c>
    </row>
    <row r="1428" s="14" customFormat="1">
      <c r="A1428" s="14"/>
      <c r="B1428" s="245"/>
      <c r="C1428" s="246"/>
      <c r="D1428" s="236" t="s">
        <v>193</v>
      </c>
      <c r="E1428" s="247" t="s">
        <v>19</v>
      </c>
      <c r="F1428" s="248" t="s">
        <v>1793</v>
      </c>
      <c r="G1428" s="246"/>
      <c r="H1428" s="249">
        <v>2.9175000000000004</v>
      </c>
      <c r="I1428" s="250"/>
      <c r="J1428" s="246"/>
      <c r="K1428" s="246"/>
      <c r="L1428" s="251"/>
      <c r="M1428" s="252"/>
      <c r="N1428" s="253"/>
      <c r="O1428" s="253"/>
      <c r="P1428" s="253"/>
      <c r="Q1428" s="253"/>
      <c r="R1428" s="253"/>
      <c r="S1428" s="253"/>
      <c r="T1428" s="25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5" t="s">
        <v>193</v>
      </c>
      <c r="AU1428" s="255" t="s">
        <v>80</v>
      </c>
      <c r="AV1428" s="14" t="s">
        <v>80</v>
      </c>
      <c r="AW1428" s="14" t="s">
        <v>195</v>
      </c>
      <c r="AX1428" s="14" t="s">
        <v>71</v>
      </c>
      <c r="AY1428" s="255" t="s">
        <v>182</v>
      </c>
    </row>
    <row r="1429" s="14" customFormat="1">
      <c r="A1429" s="14"/>
      <c r="B1429" s="245"/>
      <c r="C1429" s="246"/>
      <c r="D1429" s="236" t="s">
        <v>193</v>
      </c>
      <c r="E1429" s="247" t="s">
        <v>19</v>
      </c>
      <c r="F1429" s="248" t="s">
        <v>1794</v>
      </c>
      <c r="G1429" s="246"/>
      <c r="H1429" s="249">
        <v>0.75600000000000012</v>
      </c>
      <c r="I1429" s="250"/>
      <c r="J1429" s="246"/>
      <c r="K1429" s="246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5" t="s">
        <v>193</v>
      </c>
      <c r="AU1429" s="255" t="s">
        <v>80</v>
      </c>
      <c r="AV1429" s="14" t="s">
        <v>80</v>
      </c>
      <c r="AW1429" s="14" t="s">
        <v>195</v>
      </c>
      <c r="AX1429" s="14" t="s">
        <v>71</v>
      </c>
      <c r="AY1429" s="255" t="s">
        <v>182</v>
      </c>
    </row>
    <row r="1430" s="14" customFormat="1">
      <c r="A1430" s="14"/>
      <c r="B1430" s="245"/>
      <c r="C1430" s="246"/>
      <c r="D1430" s="236" t="s">
        <v>193</v>
      </c>
      <c r="E1430" s="247" t="s">
        <v>19</v>
      </c>
      <c r="F1430" s="248" t="s">
        <v>1795</v>
      </c>
      <c r="G1430" s="246"/>
      <c r="H1430" s="249">
        <v>0.45439999999999997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193</v>
      </c>
      <c r="AU1430" s="255" t="s">
        <v>80</v>
      </c>
      <c r="AV1430" s="14" t="s">
        <v>80</v>
      </c>
      <c r="AW1430" s="14" t="s">
        <v>195</v>
      </c>
      <c r="AX1430" s="14" t="s">
        <v>71</v>
      </c>
      <c r="AY1430" s="255" t="s">
        <v>182</v>
      </c>
    </row>
    <row r="1431" s="14" customFormat="1">
      <c r="A1431" s="14"/>
      <c r="B1431" s="245"/>
      <c r="C1431" s="246"/>
      <c r="D1431" s="236" t="s">
        <v>193</v>
      </c>
      <c r="E1431" s="247" t="s">
        <v>19</v>
      </c>
      <c r="F1431" s="248" t="s">
        <v>1796</v>
      </c>
      <c r="G1431" s="246"/>
      <c r="H1431" s="249">
        <v>0.63700000000000012</v>
      </c>
      <c r="I1431" s="250"/>
      <c r="J1431" s="246"/>
      <c r="K1431" s="246"/>
      <c r="L1431" s="251"/>
      <c r="M1431" s="252"/>
      <c r="N1431" s="253"/>
      <c r="O1431" s="253"/>
      <c r="P1431" s="253"/>
      <c r="Q1431" s="253"/>
      <c r="R1431" s="253"/>
      <c r="S1431" s="253"/>
      <c r="T1431" s="25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55" t="s">
        <v>193</v>
      </c>
      <c r="AU1431" s="255" t="s">
        <v>80</v>
      </c>
      <c r="AV1431" s="14" t="s">
        <v>80</v>
      </c>
      <c r="AW1431" s="14" t="s">
        <v>195</v>
      </c>
      <c r="AX1431" s="14" t="s">
        <v>71</v>
      </c>
      <c r="AY1431" s="255" t="s">
        <v>182</v>
      </c>
    </row>
    <row r="1432" s="2" customFormat="1" ht="44.25" customHeight="1">
      <c r="A1432" s="41"/>
      <c r="B1432" s="42"/>
      <c r="C1432" s="216" t="s">
        <v>1797</v>
      </c>
      <c r="D1432" s="216" t="s">
        <v>184</v>
      </c>
      <c r="E1432" s="217" t="s">
        <v>1798</v>
      </c>
      <c r="F1432" s="218" t="s">
        <v>1799</v>
      </c>
      <c r="G1432" s="219" t="s">
        <v>187</v>
      </c>
      <c r="H1432" s="220">
        <v>60.201999999999998</v>
      </c>
      <c r="I1432" s="221"/>
      <c r="J1432" s="222">
        <f>ROUND(I1432*H1432,2)</f>
        <v>0</v>
      </c>
      <c r="K1432" s="218" t="s">
        <v>188</v>
      </c>
      <c r="L1432" s="47"/>
      <c r="M1432" s="223" t="s">
        <v>19</v>
      </c>
      <c r="N1432" s="224" t="s">
        <v>42</v>
      </c>
      <c r="O1432" s="87"/>
      <c r="P1432" s="225">
        <f>O1432*H1432</f>
        <v>0</v>
      </c>
      <c r="Q1432" s="225">
        <v>0</v>
      </c>
      <c r="R1432" s="225">
        <f>Q1432*H1432</f>
        <v>0</v>
      </c>
      <c r="S1432" s="225">
        <v>0</v>
      </c>
      <c r="T1432" s="226">
        <f>S1432*H1432</f>
        <v>0</v>
      </c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R1432" s="227" t="s">
        <v>189</v>
      </c>
      <c r="AT1432" s="227" t="s">
        <v>184</v>
      </c>
      <c r="AU1432" s="227" t="s">
        <v>80</v>
      </c>
      <c r="AY1432" s="20" t="s">
        <v>182</v>
      </c>
      <c r="BE1432" s="228">
        <f>IF(N1432="základní",J1432,0)</f>
        <v>0</v>
      </c>
      <c r="BF1432" s="228">
        <f>IF(N1432="snížená",J1432,0)</f>
        <v>0</v>
      </c>
      <c r="BG1432" s="228">
        <f>IF(N1432="zákl. přenesená",J1432,0)</f>
        <v>0</v>
      </c>
      <c r="BH1432" s="228">
        <f>IF(N1432="sníž. přenesená",J1432,0)</f>
        <v>0</v>
      </c>
      <c r="BI1432" s="228">
        <f>IF(N1432="nulová",J1432,0)</f>
        <v>0</v>
      </c>
      <c r="BJ1432" s="20" t="s">
        <v>78</v>
      </c>
      <c r="BK1432" s="228">
        <f>ROUND(I1432*H1432,2)</f>
        <v>0</v>
      </c>
      <c r="BL1432" s="20" t="s">
        <v>189</v>
      </c>
      <c r="BM1432" s="227" t="s">
        <v>1800</v>
      </c>
    </row>
    <row r="1433" s="2" customFormat="1">
      <c r="A1433" s="41"/>
      <c r="B1433" s="42"/>
      <c r="C1433" s="43"/>
      <c r="D1433" s="229" t="s">
        <v>191</v>
      </c>
      <c r="E1433" s="43"/>
      <c r="F1433" s="230" t="s">
        <v>1801</v>
      </c>
      <c r="G1433" s="43"/>
      <c r="H1433" s="43"/>
      <c r="I1433" s="231"/>
      <c r="J1433" s="43"/>
      <c r="K1433" s="43"/>
      <c r="L1433" s="47"/>
      <c r="M1433" s="232"/>
      <c r="N1433" s="233"/>
      <c r="O1433" s="87"/>
      <c r="P1433" s="87"/>
      <c r="Q1433" s="87"/>
      <c r="R1433" s="87"/>
      <c r="S1433" s="87"/>
      <c r="T1433" s="88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T1433" s="20" t="s">
        <v>191</v>
      </c>
      <c r="AU1433" s="20" t="s">
        <v>80</v>
      </c>
    </row>
    <row r="1434" s="14" customFormat="1">
      <c r="A1434" s="14"/>
      <c r="B1434" s="245"/>
      <c r="C1434" s="246"/>
      <c r="D1434" s="236" t="s">
        <v>193</v>
      </c>
      <c r="E1434" s="247" t="s">
        <v>19</v>
      </c>
      <c r="F1434" s="248" t="s">
        <v>1802</v>
      </c>
      <c r="G1434" s="246"/>
      <c r="H1434" s="249">
        <v>60.201999999999991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5" t="s">
        <v>193</v>
      </c>
      <c r="AU1434" s="255" t="s">
        <v>80</v>
      </c>
      <c r="AV1434" s="14" t="s">
        <v>80</v>
      </c>
      <c r="AW1434" s="14" t="s">
        <v>195</v>
      </c>
      <c r="AX1434" s="14" t="s">
        <v>71</v>
      </c>
      <c r="AY1434" s="255" t="s">
        <v>182</v>
      </c>
    </row>
    <row r="1435" s="2" customFormat="1" ht="44.25" customHeight="1">
      <c r="A1435" s="41"/>
      <c r="B1435" s="42"/>
      <c r="C1435" s="216" t="s">
        <v>1803</v>
      </c>
      <c r="D1435" s="216" t="s">
        <v>184</v>
      </c>
      <c r="E1435" s="217" t="s">
        <v>1804</v>
      </c>
      <c r="F1435" s="218" t="s">
        <v>1805</v>
      </c>
      <c r="G1435" s="219" t="s">
        <v>187</v>
      </c>
      <c r="H1435" s="220">
        <v>7.21</v>
      </c>
      <c r="I1435" s="221"/>
      <c r="J1435" s="222">
        <f>ROUND(I1435*H1435,2)</f>
        <v>0</v>
      </c>
      <c r="K1435" s="218" t="s">
        <v>188</v>
      </c>
      <c r="L1435" s="47"/>
      <c r="M1435" s="223" t="s">
        <v>19</v>
      </c>
      <c r="N1435" s="224" t="s">
        <v>42</v>
      </c>
      <c r="O1435" s="87"/>
      <c r="P1435" s="225">
        <f>O1435*H1435</f>
        <v>0</v>
      </c>
      <c r="Q1435" s="225">
        <v>0</v>
      </c>
      <c r="R1435" s="225">
        <f>Q1435*H1435</f>
        <v>0</v>
      </c>
      <c r="S1435" s="225">
        <v>0</v>
      </c>
      <c r="T1435" s="226">
        <f>S1435*H1435</f>
        <v>0</v>
      </c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R1435" s="227" t="s">
        <v>189</v>
      </c>
      <c r="AT1435" s="227" t="s">
        <v>184</v>
      </c>
      <c r="AU1435" s="227" t="s">
        <v>80</v>
      </c>
      <c r="AY1435" s="20" t="s">
        <v>182</v>
      </c>
      <c r="BE1435" s="228">
        <f>IF(N1435="základní",J1435,0)</f>
        <v>0</v>
      </c>
      <c r="BF1435" s="228">
        <f>IF(N1435="snížená",J1435,0)</f>
        <v>0</v>
      </c>
      <c r="BG1435" s="228">
        <f>IF(N1435="zákl. přenesená",J1435,0)</f>
        <v>0</v>
      </c>
      <c r="BH1435" s="228">
        <f>IF(N1435="sníž. přenesená",J1435,0)</f>
        <v>0</v>
      </c>
      <c r="BI1435" s="228">
        <f>IF(N1435="nulová",J1435,0)</f>
        <v>0</v>
      </c>
      <c r="BJ1435" s="20" t="s">
        <v>78</v>
      </c>
      <c r="BK1435" s="228">
        <f>ROUND(I1435*H1435,2)</f>
        <v>0</v>
      </c>
      <c r="BL1435" s="20" t="s">
        <v>189</v>
      </c>
      <c r="BM1435" s="227" t="s">
        <v>1806</v>
      </c>
    </row>
    <row r="1436" s="2" customFormat="1">
      <c r="A1436" s="41"/>
      <c r="B1436" s="42"/>
      <c r="C1436" s="43"/>
      <c r="D1436" s="229" t="s">
        <v>191</v>
      </c>
      <c r="E1436" s="43"/>
      <c r="F1436" s="230" t="s">
        <v>1807</v>
      </c>
      <c r="G1436" s="43"/>
      <c r="H1436" s="43"/>
      <c r="I1436" s="231"/>
      <c r="J1436" s="43"/>
      <c r="K1436" s="43"/>
      <c r="L1436" s="47"/>
      <c r="M1436" s="232"/>
      <c r="N1436" s="233"/>
      <c r="O1436" s="87"/>
      <c r="P1436" s="87"/>
      <c r="Q1436" s="87"/>
      <c r="R1436" s="87"/>
      <c r="S1436" s="87"/>
      <c r="T1436" s="88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T1436" s="20" t="s">
        <v>191</v>
      </c>
      <c r="AU1436" s="20" t="s">
        <v>80</v>
      </c>
    </row>
    <row r="1437" s="14" customFormat="1">
      <c r="A1437" s="14"/>
      <c r="B1437" s="245"/>
      <c r="C1437" s="246"/>
      <c r="D1437" s="236" t="s">
        <v>193</v>
      </c>
      <c r="E1437" s="247" t="s">
        <v>19</v>
      </c>
      <c r="F1437" s="248" t="s">
        <v>1792</v>
      </c>
      <c r="G1437" s="246"/>
      <c r="H1437" s="249">
        <v>0.20709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193</v>
      </c>
      <c r="AU1437" s="255" t="s">
        <v>80</v>
      </c>
      <c r="AV1437" s="14" t="s">
        <v>80</v>
      </c>
      <c r="AW1437" s="14" t="s">
        <v>195</v>
      </c>
      <c r="AX1437" s="14" t="s">
        <v>71</v>
      </c>
      <c r="AY1437" s="255" t="s">
        <v>182</v>
      </c>
    </row>
    <row r="1438" s="14" customFormat="1">
      <c r="A1438" s="14"/>
      <c r="B1438" s="245"/>
      <c r="C1438" s="246"/>
      <c r="D1438" s="236" t="s">
        <v>193</v>
      </c>
      <c r="E1438" s="247" t="s">
        <v>19</v>
      </c>
      <c r="F1438" s="248" t="s">
        <v>1793</v>
      </c>
      <c r="G1438" s="246"/>
      <c r="H1438" s="249">
        <v>2.9175000000000004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193</v>
      </c>
      <c r="AU1438" s="255" t="s">
        <v>80</v>
      </c>
      <c r="AV1438" s="14" t="s">
        <v>80</v>
      </c>
      <c r="AW1438" s="14" t="s">
        <v>195</v>
      </c>
      <c r="AX1438" s="14" t="s">
        <v>71</v>
      </c>
      <c r="AY1438" s="255" t="s">
        <v>182</v>
      </c>
    </row>
    <row r="1439" s="14" customFormat="1">
      <c r="A1439" s="14"/>
      <c r="B1439" s="245"/>
      <c r="C1439" s="246"/>
      <c r="D1439" s="236" t="s">
        <v>193</v>
      </c>
      <c r="E1439" s="247" t="s">
        <v>19</v>
      </c>
      <c r="F1439" s="248" t="s">
        <v>1774</v>
      </c>
      <c r="G1439" s="246"/>
      <c r="H1439" s="249">
        <v>2.9056720000000005</v>
      </c>
      <c r="I1439" s="250"/>
      <c r="J1439" s="246"/>
      <c r="K1439" s="246"/>
      <c r="L1439" s="251"/>
      <c r="M1439" s="252"/>
      <c r="N1439" s="253"/>
      <c r="O1439" s="253"/>
      <c r="P1439" s="253"/>
      <c r="Q1439" s="253"/>
      <c r="R1439" s="253"/>
      <c r="S1439" s="253"/>
      <c r="T1439" s="25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5" t="s">
        <v>193</v>
      </c>
      <c r="AU1439" s="255" t="s">
        <v>80</v>
      </c>
      <c r="AV1439" s="14" t="s">
        <v>80</v>
      </c>
      <c r="AW1439" s="14" t="s">
        <v>195</v>
      </c>
      <c r="AX1439" s="14" t="s">
        <v>71</v>
      </c>
      <c r="AY1439" s="255" t="s">
        <v>182</v>
      </c>
    </row>
    <row r="1440" s="14" customFormat="1">
      <c r="A1440" s="14"/>
      <c r="B1440" s="245"/>
      <c r="C1440" s="246"/>
      <c r="D1440" s="236" t="s">
        <v>193</v>
      </c>
      <c r="E1440" s="247" t="s">
        <v>19</v>
      </c>
      <c r="F1440" s="248" t="s">
        <v>1773</v>
      </c>
      <c r="G1440" s="246"/>
      <c r="H1440" s="249">
        <v>1.1800000000000002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193</v>
      </c>
      <c r="AU1440" s="255" t="s">
        <v>80</v>
      </c>
      <c r="AV1440" s="14" t="s">
        <v>80</v>
      </c>
      <c r="AW1440" s="14" t="s">
        <v>195</v>
      </c>
      <c r="AX1440" s="14" t="s">
        <v>71</v>
      </c>
      <c r="AY1440" s="255" t="s">
        <v>182</v>
      </c>
    </row>
    <row r="1441" s="2" customFormat="1" ht="44.25" customHeight="1">
      <c r="A1441" s="41"/>
      <c r="B1441" s="42"/>
      <c r="C1441" s="216" t="s">
        <v>1808</v>
      </c>
      <c r="D1441" s="216" t="s">
        <v>184</v>
      </c>
      <c r="E1441" s="217" t="s">
        <v>1809</v>
      </c>
      <c r="F1441" s="218" t="s">
        <v>1810</v>
      </c>
      <c r="G1441" s="219" t="s">
        <v>187</v>
      </c>
      <c r="H1441" s="220">
        <v>4.7649999999999997</v>
      </c>
      <c r="I1441" s="221"/>
      <c r="J1441" s="222">
        <f>ROUND(I1441*H1441,2)</f>
        <v>0</v>
      </c>
      <c r="K1441" s="218" t="s">
        <v>188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0</v>
      </c>
      <c r="R1441" s="225">
        <f>Q1441*H1441</f>
        <v>0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189</v>
      </c>
      <c r="AT1441" s="227" t="s">
        <v>184</v>
      </c>
      <c r="AU1441" s="227" t="s">
        <v>80</v>
      </c>
      <c r="AY1441" s="20" t="s">
        <v>182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189</v>
      </c>
      <c r="BM1441" s="227" t="s">
        <v>1811</v>
      </c>
    </row>
    <row r="1442" s="2" customFormat="1">
      <c r="A1442" s="41"/>
      <c r="B1442" s="42"/>
      <c r="C1442" s="43"/>
      <c r="D1442" s="229" t="s">
        <v>191</v>
      </c>
      <c r="E1442" s="43"/>
      <c r="F1442" s="230" t="s">
        <v>1812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191</v>
      </c>
      <c r="AU1442" s="20" t="s">
        <v>80</v>
      </c>
    </row>
    <row r="1443" s="14" customFormat="1">
      <c r="A1443" s="14"/>
      <c r="B1443" s="245"/>
      <c r="C1443" s="246"/>
      <c r="D1443" s="236" t="s">
        <v>193</v>
      </c>
      <c r="E1443" s="247" t="s">
        <v>19</v>
      </c>
      <c r="F1443" s="248" t="s">
        <v>1813</v>
      </c>
      <c r="G1443" s="246"/>
      <c r="H1443" s="249">
        <v>2.9180000000000001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193</v>
      </c>
      <c r="AU1443" s="255" t="s">
        <v>80</v>
      </c>
      <c r="AV1443" s="14" t="s">
        <v>80</v>
      </c>
      <c r="AW1443" s="14" t="s">
        <v>195</v>
      </c>
      <c r="AX1443" s="14" t="s">
        <v>71</v>
      </c>
      <c r="AY1443" s="255" t="s">
        <v>182</v>
      </c>
    </row>
    <row r="1444" s="14" customFormat="1">
      <c r="A1444" s="14"/>
      <c r="B1444" s="245"/>
      <c r="C1444" s="246"/>
      <c r="D1444" s="236" t="s">
        <v>193</v>
      </c>
      <c r="E1444" s="247" t="s">
        <v>19</v>
      </c>
      <c r="F1444" s="248" t="s">
        <v>1794</v>
      </c>
      <c r="G1444" s="246"/>
      <c r="H1444" s="249">
        <v>0.75600000000000012</v>
      </c>
      <c r="I1444" s="250"/>
      <c r="J1444" s="246"/>
      <c r="K1444" s="246"/>
      <c r="L1444" s="251"/>
      <c r="M1444" s="252"/>
      <c r="N1444" s="253"/>
      <c r="O1444" s="253"/>
      <c r="P1444" s="253"/>
      <c r="Q1444" s="253"/>
      <c r="R1444" s="253"/>
      <c r="S1444" s="253"/>
      <c r="T1444" s="25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5" t="s">
        <v>193</v>
      </c>
      <c r="AU1444" s="255" t="s">
        <v>80</v>
      </c>
      <c r="AV1444" s="14" t="s">
        <v>80</v>
      </c>
      <c r="AW1444" s="14" t="s">
        <v>195</v>
      </c>
      <c r="AX1444" s="14" t="s">
        <v>71</v>
      </c>
      <c r="AY1444" s="255" t="s">
        <v>182</v>
      </c>
    </row>
    <row r="1445" s="14" customFormat="1">
      <c r="A1445" s="14"/>
      <c r="B1445" s="245"/>
      <c r="C1445" s="246"/>
      <c r="D1445" s="236" t="s">
        <v>193</v>
      </c>
      <c r="E1445" s="247" t="s">
        <v>19</v>
      </c>
      <c r="F1445" s="248" t="s">
        <v>1795</v>
      </c>
      <c r="G1445" s="246"/>
      <c r="H1445" s="249">
        <v>0.45439999999999997</v>
      </c>
      <c r="I1445" s="250"/>
      <c r="J1445" s="246"/>
      <c r="K1445" s="246"/>
      <c r="L1445" s="251"/>
      <c r="M1445" s="252"/>
      <c r="N1445" s="253"/>
      <c r="O1445" s="253"/>
      <c r="P1445" s="253"/>
      <c r="Q1445" s="253"/>
      <c r="R1445" s="253"/>
      <c r="S1445" s="253"/>
      <c r="T1445" s="25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5" t="s">
        <v>193</v>
      </c>
      <c r="AU1445" s="255" t="s">
        <v>80</v>
      </c>
      <c r="AV1445" s="14" t="s">
        <v>80</v>
      </c>
      <c r="AW1445" s="14" t="s">
        <v>195</v>
      </c>
      <c r="AX1445" s="14" t="s">
        <v>71</v>
      </c>
      <c r="AY1445" s="255" t="s">
        <v>182</v>
      </c>
    </row>
    <row r="1446" s="14" customFormat="1">
      <c r="A1446" s="14"/>
      <c r="B1446" s="245"/>
      <c r="C1446" s="246"/>
      <c r="D1446" s="236" t="s">
        <v>193</v>
      </c>
      <c r="E1446" s="247" t="s">
        <v>19</v>
      </c>
      <c r="F1446" s="248" t="s">
        <v>1796</v>
      </c>
      <c r="G1446" s="246"/>
      <c r="H1446" s="249">
        <v>0.63700000000000012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193</v>
      </c>
      <c r="AU1446" s="255" t="s">
        <v>80</v>
      </c>
      <c r="AV1446" s="14" t="s">
        <v>80</v>
      </c>
      <c r="AW1446" s="14" t="s">
        <v>195</v>
      </c>
      <c r="AX1446" s="14" t="s">
        <v>71</v>
      </c>
      <c r="AY1446" s="255" t="s">
        <v>182</v>
      </c>
    </row>
    <row r="1447" s="2" customFormat="1" ht="16.5" customHeight="1">
      <c r="A1447" s="41"/>
      <c r="B1447" s="42"/>
      <c r="C1447" s="216" t="s">
        <v>1814</v>
      </c>
      <c r="D1447" s="216" t="s">
        <v>184</v>
      </c>
      <c r="E1447" s="217" t="s">
        <v>1815</v>
      </c>
      <c r="F1447" s="218" t="s">
        <v>1816</v>
      </c>
      <c r="G1447" s="219" t="s">
        <v>283</v>
      </c>
      <c r="H1447" s="220">
        <v>0.999</v>
      </c>
      <c r="I1447" s="221"/>
      <c r="J1447" s="222">
        <f>ROUND(I1447*H1447,2)</f>
        <v>0</v>
      </c>
      <c r="K1447" s="218" t="s">
        <v>188</v>
      </c>
      <c r="L1447" s="47"/>
      <c r="M1447" s="223" t="s">
        <v>19</v>
      </c>
      <c r="N1447" s="224" t="s">
        <v>42</v>
      </c>
      <c r="O1447" s="87"/>
      <c r="P1447" s="225">
        <f>O1447*H1447</f>
        <v>0</v>
      </c>
      <c r="Q1447" s="225">
        <v>0.016070000000000001</v>
      </c>
      <c r="R1447" s="225">
        <f>Q1447*H1447</f>
        <v>0.016053930000000001</v>
      </c>
      <c r="S1447" s="225">
        <v>0</v>
      </c>
      <c r="T1447" s="226">
        <f>S1447*H1447</f>
        <v>0</v>
      </c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R1447" s="227" t="s">
        <v>189</v>
      </c>
      <c r="AT1447" s="227" t="s">
        <v>184</v>
      </c>
      <c r="AU1447" s="227" t="s">
        <v>80</v>
      </c>
      <c r="AY1447" s="20" t="s">
        <v>182</v>
      </c>
      <c r="BE1447" s="228">
        <f>IF(N1447="základní",J1447,0)</f>
        <v>0</v>
      </c>
      <c r="BF1447" s="228">
        <f>IF(N1447="snížená",J1447,0)</f>
        <v>0</v>
      </c>
      <c r="BG1447" s="228">
        <f>IF(N1447="zákl. přenesená",J1447,0)</f>
        <v>0</v>
      </c>
      <c r="BH1447" s="228">
        <f>IF(N1447="sníž. přenesená",J1447,0)</f>
        <v>0</v>
      </c>
      <c r="BI1447" s="228">
        <f>IF(N1447="nulová",J1447,0)</f>
        <v>0</v>
      </c>
      <c r="BJ1447" s="20" t="s">
        <v>78</v>
      </c>
      <c r="BK1447" s="228">
        <f>ROUND(I1447*H1447,2)</f>
        <v>0</v>
      </c>
      <c r="BL1447" s="20" t="s">
        <v>189</v>
      </c>
      <c r="BM1447" s="227" t="s">
        <v>1817</v>
      </c>
    </row>
    <row r="1448" s="2" customFormat="1">
      <c r="A1448" s="41"/>
      <c r="B1448" s="42"/>
      <c r="C1448" s="43"/>
      <c r="D1448" s="229" t="s">
        <v>191</v>
      </c>
      <c r="E1448" s="43"/>
      <c r="F1448" s="230" t="s">
        <v>1818</v>
      </c>
      <c r="G1448" s="43"/>
      <c r="H1448" s="43"/>
      <c r="I1448" s="231"/>
      <c r="J1448" s="43"/>
      <c r="K1448" s="43"/>
      <c r="L1448" s="47"/>
      <c r="M1448" s="232"/>
      <c r="N1448" s="233"/>
      <c r="O1448" s="87"/>
      <c r="P1448" s="87"/>
      <c r="Q1448" s="87"/>
      <c r="R1448" s="87"/>
      <c r="S1448" s="87"/>
      <c r="T1448" s="88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T1448" s="20" t="s">
        <v>191</v>
      </c>
      <c r="AU1448" s="20" t="s">
        <v>80</v>
      </c>
    </row>
    <row r="1449" s="14" customFormat="1">
      <c r="A1449" s="14"/>
      <c r="B1449" s="245"/>
      <c r="C1449" s="246"/>
      <c r="D1449" s="236" t="s">
        <v>193</v>
      </c>
      <c r="E1449" s="247" t="s">
        <v>19</v>
      </c>
      <c r="F1449" s="248" t="s">
        <v>1819</v>
      </c>
      <c r="G1449" s="246"/>
      <c r="H1449" s="249">
        <v>0.5252</v>
      </c>
      <c r="I1449" s="250"/>
      <c r="J1449" s="246"/>
      <c r="K1449" s="246"/>
      <c r="L1449" s="251"/>
      <c r="M1449" s="252"/>
      <c r="N1449" s="253"/>
      <c r="O1449" s="253"/>
      <c r="P1449" s="253"/>
      <c r="Q1449" s="253"/>
      <c r="R1449" s="253"/>
      <c r="S1449" s="253"/>
      <c r="T1449" s="25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5" t="s">
        <v>193</v>
      </c>
      <c r="AU1449" s="255" t="s">
        <v>80</v>
      </c>
      <c r="AV1449" s="14" t="s">
        <v>80</v>
      </c>
      <c r="AW1449" s="14" t="s">
        <v>195</v>
      </c>
      <c r="AX1449" s="14" t="s">
        <v>71</v>
      </c>
      <c r="AY1449" s="255" t="s">
        <v>182</v>
      </c>
    </row>
    <row r="1450" s="14" customFormat="1">
      <c r="A1450" s="14"/>
      <c r="B1450" s="245"/>
      <c r="C1450" s="246"/>
      <c r="D1450" s="236" t="s">
        <v>193</v>
      </c>
      <c r="E1450" s="247" t="s">
        <v>19</v>
      </c>
      <c r="F1450" s="248" t="s">
        <v>1820</v>
      </c>
      <c r="G1450" s="246"/>
      <c r="H1450" s="249">
        <v>0.23399999999999999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5" t="s">
        <v>193</v>
      </c>
      <c r="AU1450" s="255" t="s">
        <v>80</v>
      </c>
      <c r="AV1450" s="14" t="s">
        <v>80</v>
      </c>
      <c r="AW1450" s="14" t="s">
        <v>195</v>
      </c>
      <c r="AX1450" s="14" t="s">
        <v>71</v>
      </c>
      <c r="AY1450" s="255" t="s">
        <v>182</v>
      </c>
    </row>
    <row r="1451" s="14" customFormat="1">
      <c r="A1451" s="14"/>
      <c r="B1451" s="245"/>
      <c r="C1451" s="246"/>
      <c r="D1451" s="236" t="s">
        <v>193</v>
      </c>
      <c r="E1451" s="247" t="s">
        <v>19</v>
      </c>
      <c r="F1451" s="248" t="s">
        <v>1821</v>
      </c>
      <c r="G1451" s="246"/>
      <c r="H1451" s="249">
        <v>0.23999999999999999</v>
      </c>
      <c r="I1451" s="250"/>
      <c r="J1451" s="246"/>
      <c r="K1451" s="246"/>
      <c r="L1451" s="251"/>
      <c r="M1451" s="252"/>
      <c r="N1451" s="253"/>
      <c r="O1451" s="253"/>
      <c r="P1451" s="253"/>
      <c r="Q1451" s="253"/>
      <c r="R1451" s="253"/>
      <c r="S1451" s="253"/>
      <c r="T1451" s="25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5" t="s">
        <v>193</v>
      </c>
      <c r="AU1451" s="255" t="s">
        <v>80</v>
      </c>
      <c r="AV1451" s="14" t="s">
        <v>80</v>
      </c>
      <c r="AW1451" s="14" t="s">
        <v>195</v>
      </c>
      <c r="AX1451" s="14" t="s">
        <v>71</v>
      </c>
      <c r="AY1451" s="255" t="s">
        <v>182</v>
      </c>
    </row>
    <row r="1452" s="2" customFormat="1" ht="16.5" customHeight="1">
      <c r="A1452" s="41"/>
      <c r="B1452" s="42"/>
      <c r="C1452" s="216" t="s">
        <v>1822</v>
      </c>
      <c r="D1452" s="216" t="s">
        <v>184</v>
      </c>
      <c r="E1452" s="217" t="s">
        <v>1823</v>
      </c>
      <c r="F1452" s="218" t="s">
        <v>1824</v>
      </c>
      <c r="G1452" s="219" t="s">
        <v>283</v>
      </c>
      <c r="H1452" s="220">
        <v>0.999</v>
      </c>
      <c r="I1452" s="221"/>
      <c r="J1452" s="222">
        <f>ROUND(I1452*H1452,2)</f>
        <v>0</v>
      </c>
      <c r="K1452" s="218" t="s">
        <v>188</v>
      </c>
      <c r="L1452" s="47"/>
      <c r="M1452" s="223" t="s">
        <v>19</v>
      </c>
      <c r="N1452" s="224" t="s">
        <v>42</v>
      </c>
      <c r="O1452" s="87"/>
      <c r="P1452" s="225">
        <f>O1452*H1452</f>
        <v>0</v>
      </c>
      <c r="Q1452" s="225">
        <v>0</v>
      </c>
      <c r="R1452" s="225">
        <f>Q1452*H1452</f>
        <v>0</v>
      </c>
      <c r="S1452" s="225">
        <v>0</v>
      </c>
      <c r="T1452" s="226">
        <f>S1452*H1452</f>
        <v>0</v>
      </c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R1452" s="227" t="s">
        <v>189</v>
      </c>
      <c r="AT1452" s="227" t="s">
        <v>184</v>
      </c>
      <c r="AU1452" s="227" t="s">
        <v>80</v>
      </c>
      <c r="AY1452" s="20" t="s">
        <v>182</v>
      </c>
      <c r="BE1452" s="228">
        <f>IF(N1452="základní",J1452,0)</f>
        <v>0</v>
      </c>
      <c r="BF1452" s="228">
        <f>IF(N1452="snížená",J1452,0)</f>
        <v>0</v>
      </c>
      <c r="BG1452" s="228">
        <f>IF(N1452="zákl. přenesená",J1452,0)</f>
        <v>0</v>
      </c>
      <c r="BH1452" s="228">
        <f>IF(N1452="sníž. přenesená",J1452,0)</f>
        <v>0</v>
      </c>
      <c r="BI1452" s="228">
        <f>IF(N1452="nulová",J1452,0)</f>
        <v>0</v>
      </c>
      <c r="BJ1452" s="20" t="s">
        <v>78</v>
      </c>
      <c r="BK1452" s="228">
        <f>ROUND(I1452*H1452,2)</f>
        <v>0</v>
      </c>
      <c r="BL1452" s="20" t="s">
        <v>189</v>
      </c>
      <c r="BM1452" s="227" t="s">
        <v>1825</v>
      </c>
    </row>
    <row r="1453" s="2" customFormat="1">
      <c r="A1453" s="41"/>
      <c r="B1453" s="42"/>
      <c r="C1453" s="43"/>
      <c r="D1453" s="229" t="s">
        <v>191</v>
      </c>
      <c r="E1453" s="43"/>
      <c r="F1453" s="230" t="s">
        <v>1826</v>
      </c>
      <c r="G1453" s="43"/>
      <c r="H1453" s="43"/>
      <c r="I1453" s="231"/>
      <c r="J1453" s="43"/>
      <c r="K1453" s="43"/>
      <c r="L1453" s="47"/>
      <c r="M1453" s="232"/>
      <c r="N1453" s="233"/>
      <c r="O1453" s="87"/>
      <c r="P1453" s="87"/>
      <c r="Q1453" s="87"/>
      <c r="R1453" s="87"/>
      <c r="S1453" s="87"/>
      <c r="T1453" s="88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T1453" s="20" t="s">
        <v>191</v>
      </c>
      <c r="AU1453" s="20" t="s">
        <v>80</v>
      </c>
    </row>
    <row r="1454" s="2" customFormat="1" ht="24.15" customHeight="1">
      <c r="A1454" s="41"/>
      <c r="B1454" s="42"/>
      <c r="C1454" s="216" t="s">
        <v>1827</v>
      </c>
      <c r="D1454" s="216" t="s">
        <v>184</v>
      </c>
      <c r="E1454" s="217" t="s">
        <v>1828</v>
      </c>
      <c r="F1454" s="218" t="s">
        <v>1829</v>
      </c>
      <c r="G1454" s="219" t="s">
        <v>256</v>
      </c>
      <c r="H1454" s="220">
        <v>2.5990000000000002</v>
      </c>
      <c r="I1454" s="221"/>
      <c r="J1454" s="222">
        <f>ROUND(I1454*H1454,2)</f>
        <v>0</v>
      </c>
      <c r="K1454" s="218" t="s">
        <v>19</v>
      </c>
      <c r="L1454" s="47"/>
      <c r="M1454" s="223" t="s">
        <v>19</v>
      </c>
      <c r="N1454" s="224" t="s">
        <v>42</v>
      </c>
      <c r="O1454" s="87"/>
      <c r="P1454" s="225">
        <f>O1454*H1454</f>
        <v>0</v>
      </c>
      <c r="Q1454" s="225">
        <v>1.1536249999999999</v>
      </c>
      <c r="R1454" s="225">
        <f>Q1454*H1454</f>
        <v>2.9982713749999998</v>
      </c>
      <c r="S1454" s="225">
        <v>0</v>
      </c>
      <c r="T1454" s="226">
        <f>S1454*H1454</f>
        <v>0</v>
      </c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R1454" s="227" t="s">
        <v>189</v>
      </c>
      <c r="AT1454" s="227" t="s">
        <v>184</v>
      </c>
      <c r="AU1454" s="227" t="s">
        <v>80</v>
      </c>
      <c r="AY1454" s="20" t="s">
        <v>182</v>
      </c>
      <c r="BE1454" s="228">
        <f>IF(N1454="základní",J1454,0)</f>
        <v>0</v>
      </c>
      <c r="BF1454" s="228">
        <f>IF(N1454="snížená",J1454,0)</f>
        <v>0</v>
      </c>
      <c r="BG1454" s="228">
        <f>IF(N1454="zákl. přenesená",J1454,0)</f>
        <v>0</v>
      </c>
      <c r="BH1454" s="228">
        <f>IF(N1454="sníž. přenesená",J1454,0)</f>
        <v>0</v>
      </c>
      <c r="BI1454" s="228">
        <f>IF(N1454="nulová",J1454,0)</f>
        <v>0</v>
      </c>
      <c r="BJ1454" s="20" t="s">
        <v>78</v>
      </c>
      <c r="BK1454" s="228">
        <f>ROUND(I1454*H1454,2)</f>
        <v>0</v>
      </c>
      <c r="BL1454" s="20" t="s">
        <v>189</v>
      </c>
      <c r="BM1454" s="227" t="s">
        <v>1830</v>
      </c>
    </row>
    <row r="1455" s="14" customFormat="1">
      <c r="A1455" s="14"/>
      <c r="B1455" s="245"/>
      <c r="C1455" s="246"/>
      <c r="D1455" s="236" t="s">
        <v>193</v>
      </c>
      <c r="E1455" s="247" t="s">
        <v>19</v>
      </c>
      <c r="F1455" s="248" t="s">
        <v>1831</v>
      </c>
      <c r="G1455" s="246"/>
      <c r="H1455" s="249">
        <v>1.5360801428571429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193</v>
      </c>
      <c r="AU1455" s="255" t="s">
        <v>80</v>
      </c>
      <c r="AV1455" s="14" t="s">
        <v>80</v>
      </c>
      <c r="AW1455" s="14" t="s">
        <v>195</v>
      </c>
      <c r="AX1455" s="14" t="s">
        <v>71</v>
      </c>
      <c r="AY1455" s="255" t="s">
        <v>182</v>
      </c>
    </row>
    <row r="1456" s="14" customFormat="1">
      <c r="A1456" s="14"/>
      <c r="B1456" s="245"/>
      <c r="C1456" s="246"/>
      <c r="D1456" s="236" t="s">
        <v>193</v>
      </c>
      <c r="E1456" s="247" t="s">
        <v>19</v>
      </c>
      <c r="F1456" s="248" t="s">
        <v>1832</v>
      </c>
      <c r="G1456" s="246"/>
      <c r="H1456" s="249">
        <v>0.22543200000000002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5" t="s">
        <v>193</v>
      </c>
      <c r="AU1456" s="255" t="s">
        <v>80</v>
      </c>
      <c r="AV1456" s="14" t="s">
        <v>80</v>
      </c>
      <c r="AW1456" s="14" t="s">
        <v>195</v>
      </c>
      <c r="AX1456" s="14" t="s">
        <v>71</v>
      </c>
      <c r="AY1456" s="255" t="s">
        <v>182</v>
      </c>
    </row>
    <row r="1457" s="14" customFormat="1">
      <c r="A1457" s="14"/>
      <c r="B1457" s="245"/>
      <c r="C1457" s="246"/>
      <c r="D1457" s="236" t="s">
        <v>193</v>
      </c>
      <c r="E1457" s="247" t="s">
        <v>19</v>
      </c>
      <c r="F1457" s="248" t="s">
        <v>1833</v>
      </c>
      <c r="G1457" s="246"/>
      <c r="H1457" s="249">
        <v>0.058943600000000013</v>
      </c>
      <c r="I1457" s="250"/>
      <c r="J1457" s="246"/>
      <c r="K1457" s="246"/>
      <c r="L1457" s="251"/>
      <c r="M1457" s="252"/>
      <c r="N1457" s="253"/>
      <c r="O1457" s="253"/>
      <c r="P1457" s="253"/>
      <c r="Q1457" s="253"/>
      <c r="R1457" s="253"/>
      <c r="S1457" s="253"/>
      <c r="T1457" s="25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5" t="s">
        <v>193</v>
      </c>
      <c r="AU1457" s="255" t="s">
        <v>80</v>
      </c>
      <c r="AV1457" s="14" t="s">
        <v>80</v>
      </c>
      <c r="AW1457" s="14" t="s">
        <v>195</v>
      </c>
      <c r="AX1457" s="14" t="s">
        <v>71</v>
      </c>
      <c r="AY1457" s="255" t="s">
        <v>182</v>
      </c>
    </row>
    <row r="1458" s="14" customFormat="1">
      <c r="A1458" s="14"/>
      <c r="B1458" s="245"/>
      <c r="C1458" s="246"/>
      <c r="D1458" s="236" t="s">
        <v>193</v>
      </c>
      <c r="E1458" s="247" t="s">
        <v>19</v>
      </c>
      <c r="F1458" s="248" t="s">
        <v>1834</v>
      </c>
      <c r="G1458" s="246"/>
      <c r="H1458" s="249">
        <v>0.035754000000000001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193</v>
      </c>
      <c r="AU1458" s="255" t="s">
        <v>80</v>
      </c>
      <c r="AV1458" s="14" t="s">
        <v>80</v>
      </c>
      <c r="AW1458" s="14" t="s">
        <v>195</v>
      </c>
      <c r="AX1458" s="14" t="s">
        <v>71</v>
      </c>
      <c r="AY1458" s="255" t="s">
        <v>182</v>
      </c>
    </row>
    <row r="1459" s="14" customFormat="1">
      <c r="A1459" s="14"/>
      <c r="B1459" s="245"/>
      <c r="C1459" s="246"/>
      <c r="D1459" s="236" t="s">
        <v>193</v>
      </c>
      <c r="E1459" s="247" t="s">
        <v>19</v>
      </c>
      <c r="F1459" s="248" t="s">
        <v>1835</v>
      </c>
      <c r="G1459" s="246"/>
      <c r="H1459" s="249">
        <v>0.46174169999999998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193</v>
      </c>
      <c r="AU1459" s="255" t="s">
        <v>80</v>
      </c>
      <c r="AV1459" s="14" t="s">
        <v>80</v>
      </c>
      <c r="AW1459" s="14" t="s">
        <v>195</v>
      </c>
      <c r="AX1459" s="14" t="s">
        <v>71</v>
      </c>
      <c r="AY1459" s="255" t="s">
        <v>182</v>
      </c>
    </row>
    <row r="1460" s="14" customFormat="1">
      <c r="A1460" s="14"/>
      <c r="B1460" s="245"/>
      <c r="C1460" s="246"/>
      <c r="D1460" s="236" t="s">
        <v>193</v>
      </c>
      <c r="E1460" s="247" t="s">
        <v>19</v>
      </c>
      <c r="F1460" s="248" t="s">
        <v>1836</v>
      </c>
      <c r="G1460" s="246"/>
      <c r="H1460" s="249">
        <v>0.19310189999999999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193</v>
      </c>
      <c r="AU1460" s="255" t="s">
        <v>80</v>
      </c>
      <c r="AV1460" s="14" t="s">
        <v>80</v>
      </c>
      <c r="AW1460" s="14" t="s">
        <v>195</v>
      </c>
      <c r="AX1460" s="14" t="s">
        <v>71</v>
      </c>
      <c r="AY1460" s="255" t="s">
        <v>182</v>
      </c>
    </row>
    <row r="1461" s="14" customFormat="1">
      <c r="A1461" s="14"/>
      <c r="B1461" s="245"/>
      <c r="C1461" s="246"/>
      <c r="D1461" s="236" t="s">
        <v>193</v>
      </c>
      <c r="E1461" s="247" t="s">
        <v>19</v>
      </c>
      <c r="F1461" s="248" t="s">
        <v>1837</v>
      </c>
      <c r="G1461" s="246"/>
      <c r="H1461" s="249">
        <v>0.088041861600000007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5" t="s">
        <v>193</v>
      </c>
      <c r="AU1461" s="255" t="s">
        <v>80</v>
      </c>
      <c r="AV1461" s="14" t="s">
        <v>80</v>
      </c>
      <c r="AW1461" s="14" t="s">
        <v>195</v>
      </c>
      <c r="AX1461" s="14" t="s">
        <v>71</v>
      </c>
      <c r="AY1461" s="255" t="s">
        <v>182</v>
      </c>
    </row>
    <row r="1462" s="2" customFormat="1" ht="24.15" customHeight="1">
      <c r="A1462" s="41"/>
      <c r="B1462" s="42"/>
      <c r="C1462" s="216" t="s">
        <v>1838</v>
      </c>
      <c r="D1462" s="216" t="s">
        <v>184</v>
      </c>
      <c r="E1462" s="217" t="s">
        <v>1839</v>
      </c>
      <c r="F1462" s="218" t="s">
        <v>1840</v>
      </c>
      <c r="G1462" s="219" t="s">
        <v>256</v>
      </c>
      <c r="H1462" s="220">
        <v>0.084000000000000005</v>
      </c>
      <c r="I1462" s="221"/>
      <c r="J1462" s="222">
        <f>ROUND(I1462*H1462,2)</f>
        <v>0</v>
      </c>
      <c r="K1462" s="218" t="s">
        <v>19</v>
      </c>
      <c r="L1462" s="47"/>
      <c r="M1462" s="223" t="s">
        <v>19</v>
      </c>
      <c r="N1462" s="224" t="s">
        <v>42</v>
      </c>
      <c r="O1462" s="87"/>
      <c r="P1462" s="225">
        <f>O1462*H1462</f>
        <v>0</v>
      </c>
      <c r="Q1462" s="225">
        <v>1.15394</v>
      </c>
      <c r="R1462" s="225">
        <f>Q1462*H1462</f>
        <v>0.096930959999999997</v>
      </c>
      <c r="S1462" s="225">
        <v>0</v>
      </c>
      <c r="T1462" s="226">
        <f>S1462*H1462</f>
        <v>0</v>
      </c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R1462" s="227" t="s">
        <v>189</v>
      </c>
      <c r="AT1462" s="227" t="s">
        <v>184</v>
      </c>
      <c r="AU1462" s="227" t="s">
        <v>80</v>
      </c>
      <c r="AY1462" s="20" t="s">
        <v>182</v>
      </c>
      <c r="BE1462" s="228">
        <f>IF(N1462="základní",J1462,0)</f>
        <v>0</v>
      </c>
      <c r="BF1462" s="228">
        <f>IF(N1462="snížená",J1462,0)</f>
        <v>0</v>
      </c>
      <c r="BG1462" s="228">
        <f>IF(N1462="zákl. přenesená",J1462,0)</f>
        <v>0</v>
      </c>
      <c r="BH1462" s="228">
        <f>IF(N1462="sníž. přenesená",J1462,0)</f>
        <v>0</v>
      </c>
      <c r="BI1462" s="228">
        <f>IF(N1462="nulová",J1462,0)</f>
        <v>0</v>
      </c>
      <c r="BJ1462" s="20" t="s">
        <v>78</v>
      </c>
      <c r="BK1462" s="228">
        <f>ROUND(I1462*H1462,2)</f>
        <v>0</v>
      </c>
      <c r="BL1462" s="20" t="s">
        <v>189</v>
      </c>
      <c r="BM1462" s="227" t="s">
        <v>1841</v>
      </c>
    </row>
    <row r="1463" s="14" customFormat="1">
      <c r="A1463" s="14"/>
      <c r="B1463" s="245"/>
      <c r="C1463" s="246"/>
      <c r="D1463" s="236" t="s">
        <v>193</v>
      </c>
      <c r="E1463" s="247" t="s">
        <v>19</v>
      </c>
      <c r="F1463" s="248" t="s">
        <v>1842</v>
      </c>
      <c r="G1463" s="246"/>
      <c r="H1463" s="249">
        <v>0.042070589999999998</v>
      </c>
      <c r="I1463" s="250"/>
      <c r="J1463" s="246"/>
      <c r="K1463" s="246"/>
      <c r="L1463" s="251"/>
      <c r="M1463" s="252"/>
      <c r="N1463" s="253"/>
      <c r="O1463" s="253"/>
      <c r="P1463" s="253"/>
      <c r="Q1463" s="253"/>
      <c r="R1463" s="253"/>
      <c r="S1463" s="253"/>
      <c r="T1463" s="25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5" t="s">
        <v>193</v>
      </c>
      <c r="AU1463" s="255" t="s">
        <v>80</v>
      </c>
      <c r="AV1463" s="14" t="s">
        <v>80</v>
      </c>
      <c r="AW1463" s="14" t="s">
        <v>195</v>
      </c>
      <c r="AX1463" s="14" t="s">
        <v>71</v>
      </c>
      <c r="AY1463" s="255" t="s">
        <v>182</v>
      </c>
    </row>
    <row r="1464" s="14" customFormat="1">
      <c r="A1464" s="14"/>
      <c r="B1464" s="245"/>
      <c r="C1464" s="246"/>
      <c r="D1464" s="236" t="s">
        <v>193</v>
      </c>
      <c r="E1464" s="247" t="s">
        <v>19</v>
      </c>
      <c r="F1464" s="248" t="s">
        <v>1843</v>
      </c>
      <c r="G1464" s="246"/>
      <c r="H1464" s="249">
        <v>0.0027957149999999998</v>
      </c>
      <c r="I1464" s="250"/>
      <c r="J1464" s="246"/>
      <c r="K1464" s="246"/>
      <c r="L1464" s="251"/>
      <c r="M1464" s="252"/>
      <c r="N1464" s="253"/>
      <c r="O1464" s="253"/>
      <c r="P1464" s="253"/>
      <c r="Q1464" s="253"/>
      <c r="R1464" s="253"/>
      <c r="S1464" s="253"/>
      <c r="T1464" s="25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5" t="s">
        <v>193</v>
      </c>
      <c r="AU1464" s="255" t="s">
        <v>80</v>
      </c>
      <c r="AV1464" s="14" t="s">
        <v>80</v>
      </c>
      <c r="AW1464" s="14" t="s">
        <v>195</v>
      </c>
      <c r="AX1464" s="14" t="s">
        <v>71</v>
      </c>
      <c r="AY1464" s="255" t="s">
        <v>182</v>
      </c>
    </row>
    <row r="1465" s="14" customFormat="1">
      <c r="A1465" s="14"/>
      <c r="B1465" s="245"/>
      <c r="C1465" s="246"/>
      <c r="D1465" s="236" t="s">
        <v>193</v>
      </c>
      <c r="E1465" s="247" t="s">
        <v>19</v>
      </c>
      <c r="F1465" s="248" t="s">
        <v>1844</v>
      </c>
      <c r="G1465" s="246"/>
      <c r="H1465" s="249">
        <v>0.020087999999999998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193</v>
      </c>
      <c r="AU1465" s="255" t="s">
        <v>80</v>
      </c>
      <c r="AV1465" s="14" t="s">
        <v>80</v>
      </c>
      <c r="AW1465" s="14" t="s">
        <v>195</v>
      </c>
      <c r="AX1465" s="14" t="s">
        <v>71</v>
      </c>
      <c r="AY1465" s="255" t="s">
        <v>182</v>
      </c>
    </row>
    <row r="1466" s="14" customFormat="1">
      <c r="A1466" s="14"/>
      <c r="B1466" s="245"/>
      <c r="C1466" s="246"/>
      <c r="D1466" s="236" t="s">
        <v>193</v>
      </c>
      <c r="E1466" s="247" t="s">
        <v>19</v>
      </c>
      <c r="F1466" s="248" t="s">
        <v>1845</v>
      </c>
      <c r="G1466" s="246"/>
      <c r="H1466" s="249">
        <v>0.015390000000000001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193</v>
      </c>
      <c r="AU1466" s="255" t="s">
        <v>80</v>
      </c>
      <c r="AV1466" s="14" t="s">
        <v>80</v>
      </c>
      <c r="AW1466" s="14" t="s">
        <v>195</v>
      </c>
      <c r="AX1466" s="14" t="s">
        <v>71</v>
      </c>
      <c r="AY1466" s="255" t="s">
        <v>182</v>
      </c>
    </row>
    <row r="1467" s="14" customFormat="1">
      <c r="A1467" s="14"/>
      <c r="B1467" s="245"/>
      <c r="C1467" s="246"/>
      <c r="D1467" s="236" t="s">
        <v>193</v>
      </c>
      <c r="E1467" s="247" t="s">
        <v>19</v>
      </c>
      <c r="F1467" s="248" t="s">
        <v>1846</v>
      </c>
      <c r="G1467" s="246"/>
      <c r="H1467" s="249">
        <v>0.0040675162500000001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193</v>
      </c>
      <c r="AU1467" s="255" t="s">
        <v>80</v>
      </c>
      <c r="AV1467" s="14" t="s">
        <v>80</v>
      </c>
      <c r="AW1467" s="14" t="s">
        <v>195</v>
      </c>
      <c r="AX1467" s="14" t="s">
        <v>71</v>
      </c>
      <c r="AY1467" s="255" t="s">
        <v>182</v>
      </c>
    </row>
    <row r="1468" s="2" customFormat="1" ht="33" customHeight="1">
      <c r="A1468" s="41"/>
      <c r="B1468" s="42"/>
      <c r="C1468" s="216" t="s">
        <v>1847</v>
      </c>
      <c r="D1468" s="216" t="s">
        <v>184</v>
      </c>
      <c r="E1468" s="217" t="s">
        <v>1848</v>
      </c>
      <c r="F1468" s="218" t="s">
        <v>1849</v>
      </c>
      <c r="G1468" s="219" t="s">
        <v>283</v>
      </c>
      <c r="H1468" s="220">
        <v>29.056999999999999</v>
      </c>
      <c r="I1468" s="221"/>
      <c r="J1468" s="222">
        <f>ROUND(I1468*H1468,2)</f>
        <v>0</v>
      </c>
      <c r="K1468" s="218" t="s">
        <v>188</v>
      </c>
      <c r="L1468" s="47"/>
      <c r="M1468" s="223" t="s">
        <v>19</v>
      </c>
      <c r="N1468" s="224" t="s">
        <v>42</v>
      </c>
      <c r="O1468" s="87"/>
      <c r="P1468" s="225">
        <f>O1468*H1468</f>
        <v>0</v>
      </c>
      <c r="Q1468" s="225">
        <v>0.063</v>
      </c>
      <c r="R1468" s="225">
        <f>Q1468*H1468</f>
        <v>1.8305909999999999</v>
      </c>
      <c r="S1468" s="225">
        <v>0</v>
      </c>
      <c r="T1468" s="226">
        <f>S1468*H1468</f>
        <v>0</v>
      </c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R1468" s="227" t="s">
        <v>189</v>
      </c>
      <c r="AT1468" s="227" t="s">
        <v>184</v>
      </c>
      <c r="AU1468" s="227" t="s">
        <v>80</v>
      </c>
      <c r="AY1468" s="20" t="s">
        <v>182</v>
      </c>
      <c r="BE1468" s="228">
        <f>IF(N1468="základní",J1468,0)</f>
        <v>0</v>
      </c>
      <c r="BF1468" s="228">
        <f>IF(N1468="snížená",J1468,0)</f>
        <v>0</v>
      </c>
      <c r="BG1468" s="228">
        <f>IF(N1468="zákl. přenesená",J1468,0)</f>
        <v>0</v>
      </c>
      <c r="BH1468" s="228">
        <f>IF(N1468="sníž. přenesená",J1468,0)</f>
        <v>0</v>
      </c>
      <c r="BI1468" s="228">
        <f>IF(N1468="nulová",J1468,0)</f>
        <v>0</v>
      </c>
      <c r="BJ1468" s="20" t="s">
        <v>78</v>
      </c>
      <c r="BK1468" s="228">
        <f>ROUND(I1468*H1468,2)</f>
        <v>0</v>
      </c>
      <c r="BL1468" s="20" t="s">
        <v>189</v>
      </c>
      <c r="BM1468" s="227" t="s">
        <v>1850</v>
      </c>
    </row>
    <row r="1469" s="2" customFormat="1">
      <c r="A1469" s="41"/>
      <c r="B1469" s="42"/>
      <c r="C1469" s="43"/>
      <c r="D1469" s="229" t="s">
        <v>191</v>
      </c>
      <c r="E1469" s="43"/>
      <c r="F1469" s="230" t="s">
        <v>1851</v>
      </c>
      <c r="G1469" s="43"/>
      <c r="H1469" s="43"/>
      <c r="I1469" s="231"/>
      <c r="J1469" s="43"/>
      <c r="K1469" s="43"/>
      <c r="L1469" s="47"/>
      <c r="M1469" s="232"/>
      <c r="N1469" s="233"/>
      <c r="O1469" s="87"/>
      <c r="P1469" s="87"/>
      <c r="Q1469" s="87"/>
      <c r="R1469" s="87"/>
      <c r="S1469" s="87"/>
      <c r="T1469" s="88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T1469" s="20" t="s">
        <v>191</v>
      </c>
      <c r="AU1469" s="20" t="s">
        <v>80</v>
      </c>
    </row>
    <row r="1470" s="14" customFormat="1">
      <c r="A1470" s="14"/>
      <c r="B1470" s="245"/>
      <c r="C1470" s="246"/>
      <c r="D1470" s="236" t="s">
        <v>193</v>
      </c>
      <c r="E1470" s="247" t="s">
        <v>19</v>
      </c>
      <c r="F1470" s="248" t="s">
        <v>1852</v>
      </c>
      <c r="G1470" s="246"/>
      <c r="H1470" s="249">
        <v>29.056720000000002</v>
      </c>
      <c r="I1470" s="250"/>
      <c r="J1470" s="246"/>
      <c r="K1470" s="246"/>
      <c r="L1470" s="251"/>
      <c r="M1470" s="252"/>
      <c r="N1470" s="253"/>
      <c r="O1470" s="253"/>
      <c r="P1470" s="253"/>
      <c r="Q1470" s="253"/>
      <c r="R1470" s="253"/>
      <c r="S1470" s="253"/>
      <c r="T1470" s="25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5" t="s">
        <v>193</v>
      </c>
      <c r="AU1470" s="255" t="s">
        <v>80</v>
      </c>
      <c r="AV1470" s="14" t="s">
        <v>80</v>
      </c>
      <c r="AW1470" s="14" t="s">
        <v>195</v>
      </c>
      <c r="AX1470" s="14" t="s">
        <v>71</v>
      </c>
      <c r="AY1470" s="255" t="s">
        <v>182</v>
      </c>
    </row>
    <row r="1471" s="2" customFormat="1" ht="33" customHeight="1">
      <c r="A1471" s="41"/>
      <c r="B1471" s="42"/>
      <c r="C1471" s="216" t="s">
        <v>1853</v>
      </c>
      <c r="D1471" s="216" t="s">
        <v>184</v>
      </c>
      <c r="E1471" s="217" t="s">
        <v>1854</v>
      </c>
      <c r="F1471" s="218" t="s">
        <v>1855</v>
      </c>
      <c r="G1471" s="219" t="s">
        <v>283</v>
      </c>
      <c r="H1471" s="220">
        <v>6.2549999999999999</v>
      </c>
      <c r="I1471" s="221"/>
      <c r="J1471" s="222">
        <f>ROUND(I1471*H1471,2)</f>
        <v>0</v>
      </c>
      <c r="K1471" s="218" t="s">
        <v>188</v>
      </c>
      <c r="L1471" s="47"/>
      <c r="M1471" s="223" t="s">
        <v>19</v>
      </c>
      <c r="N1471" s="224" t="s">
        <v>42</v>
      </c>
      <c r="O1471" s="87"/>
      <c r="P1471" s="225">
        <f>O1471*H1471</f>
        <v>0</v>
      </c>
      <c r="Q1471" s="225">
        <v>0.105</v>
      </c>
      <c r="R1471" s="225">
        <f>Q1471*H1471</f>
        <v>0.656775</v>
      </c>
      <c r="S1471" s="225">
        <v>0</v>
      </c>
      <c r="T1471" s="226">
        <f>S1471*H1471</f>
        <v>0</v>
      </c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R1471" s="227" t="s">
        <v>189</v>
      </c>
      <c r="AT1471" s="227" t="s">
        <v>184</v>
      </c>
      <c r="AU1471" s="227" t="s">
        <v>80</v>
      </c>
      <c r="AY1471" s="20" t="s">
        <v>182</v>
      </c>
      <c r="BE1471" s="228">
        <f>IF(N1471="základní",J1471,0)</f>
        <v>0</v>
      </c>
      <c r="BF1471" s="228">
        <f>IF(N1471="snížená",J1471,0)</f>
        <v>0</v>
      </c>
      <c r="BG1471" s="228">
        <f>IF(N1471="zákl. přenesená",J1471,0)</f>
        <v>0</v>
      </c>
      <c r="BH1471" s="228">
        <f>IF(N1471="sníž. přenesená",J1471,0)</f>
        <v>0</v>
      </c>
      <c r="BI1471" s="228">
        <f>IF(N1471="nulová",J1471,0)</f>
        <v>0</v>
      </c>
      <c r="BJ1471" s="20" t="s">
        <v>78</v>
      </c>
      <c r="BK1471" s="228">
        <f>ROUND(I1471*H1471,2)</f>
        <v>0</v>
      </c>
      <c r="BL1471" s="20" t="s">
        <v>189</v>
      </c>
      <c r="BM1471" s="227" t="s">
        <v>1856</v>
      </c>
    </row>
    <row r="1472" s="2" customFormat="1">
      <c r="A1472" s="41"/>
      <c r="B1472" s="42"/>
      <c r="C1472" s="43"/>
      <c r="D1472" s="229" t="s">
        <v>191</v>
      </c>
      <c r="E1472" s="43"/>
      <c r="F1472" s="230" t="s">
        <v>1857</v>
      </c>
      <c r="G1472" s="43"/>
      <c r="H1472" s="43"/>
      <c r="I1472" s="231"/>
      <c r="J1472" s="43"/>
      <c r="K1472" s="43"/>
      <c r="L1472" s="47"/>
      <c r="M1472" s="232"/>
      <c r="N1472" s="233"/>
      <c r="O1472" s="87"/>
      <c r="P1472" s="87"/>
      <c r="Q1472" s="87"/>
      <c r="R1472" s="87"/>
      <c r="S1472" s="87"/>
      <c r="T1472" s="88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T1472" s="20" t="s">
        <v>191</v>
      </c>
      <c r="AU1472" s="20" t="s">
        <v>80</v>
      </c>
    </row>
    <row r="1473" s="14" customFormat="1">
      <c r="A1473" s="14"/>
      <c r="B1473" s="245"/>
      <c r="C1473" s="246"/>
      <c r="D1473" s="236" t="s">
        <v>193</v>
      </c>
      <c r="E1473" s="247" t="s">
        <v>19</v>
      </c>
      <c r="F1473" s="248" t="s">
        <v>1858</v>
      </c>
      <c r="G1473" s="246"/>
      <c r="H1473" s="249">
        <v>6.2549999999999999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193</v>
      </c>
      <c r="AU1473" s="255" t="s">
        <v>80</v>
      </c>
      <c r="AV1473" s="14" t="s">
        <v>80</v>
      </c>
      <c r="AW1473" s="14" t="s">
        <v>195</v>
      </c>
      <c r="AX1473" s="14" t="s">
        <v>71</v>
      </c>
      <c r="AY1473" s="255" t="s">
        <v>182</v>
      </c>
    </row>
    <row r="1474" s="2" customFormat="1" ht="33" customHeight="1">
      <c r="A1474" s="41"/>
      <c r="B1474" s="42"/>
      <c r="C1474" s="216" t="s">
        <v>1859</v>
      </c>
      <c r="D1474" s="216" t="s">
        <v>184</v>
      </c>
      <c r="E1474" s="217" t="s">
        <v>1860</v>
      </c>
      <c r="F1474" s="218" t="s">
        <v>1861</v>
      </c>
      <c r="G1474" s="219" t="s">
        <v>283</v>
      </c>
      <c r="H1474" s="220">
        <v>26.600000000000001</v>
      </c>
      <c r="I1474" s="221"/>
      <c r="J1474" s="222">
        <f>ROUND(I1474*H1474,2)</f>
        <v>0</v>
      </c>
      <c r="K1474" s="218" t="s">
        <v>188</v>
      </c>
      <c r="L1474" s="47"/>
      <c r="M1474" s="223" t="s">
        <v>19</v>
      </c>
      <c r="N1474" s="224" t="s">
        <v>42</v>
      </c>
      <c r="O1474" s="87"/>
      <c r="P1474" s="225">
        <f>O1474*H1474</f>
        <v>0</v>
      </c>
      <c r="Q1474" s="225">
        <v>0.105</v>
      </c>
      <c r="R1474" s="225">
        <f>Q1474*H1474</f>
        <v>2.7930000000000001</v>
      </c>
      <c r="S1474" s="225">
        <v>0</v>
      </c>
      <c r="T1474" s="226">
        <f>S1474*H1474</f>
        <v>0</v>
      </c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R1474" s="227" t="s">
        <v>189</v>
      </c>
      <c r="AT1474" s="227" t="s">
        <v>184</v>
      </c>
      <c r="AU1474" s="227" t="s">
        <v>80</v>
      </c>
      <c r="AY1474" s="20" t="s">
        <v>182</v>
      </c>
      <c r="BE1474" s="228">
        <f>IF(N1474="základní",J1474,0)</f>
        <v>0</v>
      </c>
      <c r="BF1474" s="228">
        <f>IF(N1474="snížená",J1474,0)</f>
        <v>0</v>
      </c>
      <c r="BG1474" s="228">
        <f>IF(N1474="zákl. přenesená",J1474,0)</f>
        <v>0</v>
      </c>
      <c r="BH1474" s="228">
        <f>IF(N1474="sníž. přenesená",J1474,0)</f>
        <v>0</v>
      </c>
      <c r="BI1474" s="228">
        <f>IF(N1474="nulová",J1474,0)</f>
        <v>0</v>
      </c>
      <c r="BJ1474" s="20" t="s">
        <v>78</v>
      </c>
      <c r="BK1474" s="228">
        <f>ROUND(I1474*H1474,2)</f>
        <v>0</v>
      </c>
      <c r="BL1474" s="20" t="s">
        <v>189</v>
      </c>
      <c r="BM1474" s="227" t="s">
        <v>1862</v>
      </c>
    </row>
    <row r="1475" s="2" customFormat="1">
      <c r="A1475" s="41"/>
      <c r="B1475" s="42"/>
      <c r="C1475" s="43"/>
      <c r="D1475" s="229" t="s">
        <v>191</v>
      </c>
      <c r="E1475" s="43"/>
      <c r="F1475" s="230" t="s">
        <v>1863</v>
      </c>
      <c r="G1475" s="43"/>
      <c r="H1475" s="43"/>
      <c r="I1475" s="231"/>
      <c r="J1475" s="43"/>
      <c r="K1475" s="43"/>
      <c r="L1475" s="47"/>
      <c r="M1475" s="232"/>
      <c r="N1475" s="233"/>
      <c r="O1475" s="87"/>
      <c r="P1475" s="87"/>
      <c r="Q1475" s="87"/>
      <c r="R1475" s="87"/>
      <c r="S1475" s="87"/>
      <c r="T1475" s="88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T1475" s="20" t="s">
        <v>191</v>
      </c>
      <c r="AU1475" s="20" t="s">
        <v>80</v>
      </c>
    </row>
    <row r="1476" s="14" customFormat="1">
      <c r="A1476" s="14"/>
      <c r="B1476" s="245"/>
      <c r="C1476" s="246"/>
      <c r="D1476" s="236" t="s">
        <v>193</v>
      </c>
      <c r="E1476" s="247" t="s">
        <v>19</v>
      </c>
      <c r="F1476" s="248" t="s">
        <v>1864</v>
      </c>
      <c r="G1476" s="246"/>
      <c r="H1476" s="249">
        <v>26.600000000000001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193</v>
      </c>
      <c r="AU1476" s="255" t="s">
        <v>80</v>
      </c>
      <c r="AV1476" s="14" t="s">
        <v>80</v>
      </c>
      <c r="AW1476" s="14" t="s">
        <v>195</v>
      </c>
      <c r="AX1476" s="14" t="s">
        <v>71</v>
      </c>
      <c r="AY1476" s="255" t="s">
        <v>182</v>
      </c>
    </row>
    <row r="1477" s="2" customFormat="1" ht="24.15" customHeight="1">
      <c r="A1477" s="41"/>
      <c r="B1477" s="42"/>
      <c r="C1477" s="216" t="s">
        <v>1865</v>
      </c>
      <c r="D1477" s="216" t="s">
        <v>184</v>
      </c>
      <c r="E1477" s="217" t="s">
        <v>1866</v>
      </c>
      <c r="F1477" s="218" t="s">
        <v>1867</v>
      </c>
      <c r="G1477" s="219" t="s">
        <v>283</v>
      </c>
      <c r="H1477" s="220">
        <v>30.815999999999999</v>
      </c>
      <c r="I1477" s="221"/>
      <c r="J1477" s="222">
        <f>ROUND(I1477*H1477,2)</f>
        <v>0</v>
      </c>
      <c r="K1477" s="218" t="s">
        <v>188</v>
      </c>
      <c r="L1477" s="47"/>
      <c r="M1477" s="223" t="s">
        <v>19</v>
      </c>
      <c r="N1477" s="224" t="s">
        <v>42</v>
      </c>
      <c r="O1477" s="87"/>
      <c r="P1477" s="225">
        <f>O1477*H1477</f>
        <v>0</v>
      </c>
      <c r="Q1477" s="225">
        <v>0.080869999999999997</v>
      </c>
      <c r="R1477" s="225">
        <f>Q1477*H1477</f>
        <v>2.4920899199999997</v>
      </c>
      <c r="S1477" s="225">
        <v>0</v>
      </c>
      <c r="T1477" s="226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7" t="s">
        <v>189</v>
      </c>
      <c r="AT1477" s="227" t="s">
        <v>184</v>
      </c>
      <c r="AU1477" s="227" t="s">
        <v>80</v>
      </c>
      <c r="AY1477" s="20" t="s">
        <v>182</v>
      </c>
      <c r="BE1477" s="228">
        <f>IF(N1477="základní",J1477,0)</f>
        <v>0</v>
      </c>
      <c r="BF1477" s="228">
        <f>IF(N1477="snížená",J1477,0)</f>
        <v>0</v>
      </c>
      <c r="BG1477" s="228">
        <f>IF(N1477="zákl. přenesená",J1477,0)</f>
        <v>0</v>
      </c>
      <c r="BH1477" s="228">
        <f>IF(N1477="sníž. přenesená",J1477,0)</f>
        <v>0</v>
      </c>
      <c r="BI1477" s="228">
        <f>IF(N1477="nulová",J1477,0)</f>
        <v>0</v>
      </c>
      <c r="BJ1477" s="20" t="s">
        <v>78</v>
      </c>
      <c r="BK1477" s="228">
        <f>ROUND(I1477*H1477,2)</f>
        <v>0</v>
      </c>
      <c r="BL1477" s="20" t="s">
        <v>189</v>
      </c>
      <c r="BM1477" s="227" t="s">
        <v>1868</v>
      </c>
    </row>
    <row r="1478" s="2" customFormat="1">
      <c r="A1478" s="41"/>
      <c r="B1478" s="42"/>
      <c r="C1478" s="43"/>
      <c r="D1478" s="229" t="s">
        <v>191</v>
      </c>
      <c r="E1478" s="43"/>
      <c r="F1478" s="230" t="s">
        <v>1869</v>
      </c>
      <c r="G1478" s="43"/>
      <c r="H1478" s="43"/>
      <c r="I1478" s="231"/>
      <c r="J1478" s="43"/>
      <c r="K1478" s="43"/>
      <c r="L1478" s="47"/>
      <c r="M1478" s="232"/>
      <c r="N1478" s="233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191</v>
      </c>
      <c r="AU1478" s="20" t="s">
        <v>80</v>
      </c>
    </row>
    <row r="1479" s="14" customFormat="1">
      <c r="A1479" s="14"/>
      <c r="B1479" s="245"/>
      <c r="C1479" s="246"/>
      <c r="D1479" s="236" t="s">
        <v>193</v>
      </c>
      <c r="E1479" s="247" t="s">
        <v>19</v>
      </c>
      <c r="F1479" s="248" t="s">
        <v>1870</v>
      </c>
      <c r="G1479" s="246"/>
      <c r="H1479" s="249">
        <v>30.816000000000003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193</v>
      </c>
      <c r="AU1479" s="255" t="s">
        <v>80</v>
      </c>
      <c r="AV1479" s="14" t="s">
        <v>80</v>
      </c>
      <c r="AW1479" s="14" t="s">
        <v>195</v>
      </c>
      <c r="AX1479" s="14" t="s">
        <v>71</v>
      </c>
      <c r="AY1479" s="255" t="s">
        <v>182</v>
      </c>
    </row>
    <row r="1480" s="2" customFormat="1" ht="55.5" customHeight="1">
      <c r="A1480" s="41"/>
      <c r="B1480" s="42"/>
      <c r="C1480" s="216" t="s">
        <v>1871</v>
      </c>
      <c r="D1480" s="216" t="s">
        <v>184</v>
      </c>
      <c r="E1480" s="217" t="s">
        <v>1872</v>
      </c>
      <c r="F1480" s="218" t="s">
        <v>1873</v>
      </c>
      <c r="G1480" s="219" t="s">
        <v>283</v>
      </c>
      <c r="H1480" s="220">
        <v>32.985999999999997</v>
      </c>
      <c r="I1480" s="221"/>
      <c r="J1480" s="222">
        <f>ROUND(I1480*H1480,2)</f>
        <v>0</v>
      </c>
      <c r="K1480" s="218" t="s">
        <v>188</v>
      </c>
      <c r="L1480" s="47"/>
      <c r="M1480" s="223" t="s">
        <v>19</v>
      </c>
      <c r="N1480" s="224" t="s">
        <v>42</v>
      </c>
      <c r="O1480" s="87"/>
      <c r="P1480" s="225">
        <f>O1480*H1480</f>
        <v>0</v>
      </c>
      <c r="Q1480" s="225">
        <v>0.07102</v>
      </c>
      <c r="R1480" s="225">
        <f>Q1480*H1480</f>
        <v>2.3426657199999998</v>
      </c>
      <c r="S1480" s="225">
        <v>0</v>
      </c>
      <c r="T1480" s="226">
        <f>S1480*H1480</f>
        <v>0</v>
      </c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R1480" s="227" t="s">
        <v>189</v>
      </c>
      <c r="AT1480" s="227" t="s">
        <v>184</v>
      </c>
      <c r="AU1480" s="227" t="s">
        <v>80</v>
      </c>
      <c r="AY1480" s="20" t="s">
        <v>182</v>
      </c>
      <c r="BE1480" s="228">
        <f>IF(N1480="základní",J1480,0)</f>
        <v>0</v>
      </c>
      <c r="BF1480" s="228">
        <f>IF(N1480="snížená",J1480,0)</f>
        <v>0</v>
      </c>
      <c r="BG1480" s="228">
        <f>IF(N1480="zákl. přenesená",J1480,0)</f>
        <v>0</v>
      </c>
      <c r="BH1480" s="228">
        <f>IF(N1480="sníž. přenesená",J1480,0)</f>
        <v>0</v>
      </c>
      <c r="BI1480" s="228">
        <f>IF(N1480="nulová",J1480,0)</f>
        <v>0</v>
      </c>
      <c r="BJ1480" s="20" t="s">
        <v>78</v>
      </c>
      <c r="BK1480" s="228">
        <f>ROUND(I1480*H1480,2)</f>
        <v>0</v>
      </c>
      <c r="BL1480" s="20" t="s">
        <v>189</v>
      </c>
      <c r="BM1480" s="227" t="s">
        <v>1874</v>
      </c>
    </row>
    <row r="1481" s="2" customFormat="1">
      <c r="A1481" s="41"/>
      <c r="B1481" s="42"/>
      <c r="C1481" s="43"/>
      <c r="D1481" s="229" t="s">
        <v>191</v>
      </c>
      <c r="E1481" s="43"/>
      <c r="F1481" s="230" t="s">
        <v>1875</v>
      </c>
      <c r="G1481" s="43"/>
      <c r="H1481" s="43"/>
      <c r="I1481" s="231"/>
      <c r="J1481" s="43"/>
      <c r="K1481" s="43"/>
      <c r="L1481" s="47"/>
      <c r="M1481" s="232"/>
      <c r="N1481" s="233"/>
      <c r="O1481" s="87"/>
      <c r="P1481" s="87"/>
      <c r="Q1481" s="87"/>
      <c r="R1481" s="87"/>
      <c r="S1481" s="87"/>
      <c r="T1481" s="88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T1481" s="20" t="s">
        <v>191</v>
      </c>
      <c r="AU1481" s="20" t="s">
        <v>80</v>
      </c>
    </row>
    <row r="1482" s="13" customFormat="1">
      <c r="A1482" s="13"/>
      <c r="B1482" s="234"/>
      <c r="C1482" s="235"/>
      <c r="D1482" s="236" t="s">
        <v>193</v>
      </c>
      <c r="E1482" s="237" t="s">
        <v>19</v>
      </c>
      <c r="F1482" s="238" t="s">
        <v>455</v>
      </c>
      <c r="G1482" s="235"/>
      <c r="H1482" s="237" t="s">
        <v>19</v>
      </c>
      <c r="I1482" s="239"/>
      <c r="J1482" s="235"/>
      <c r="K1482" s="235"/>
      <c r="L1482" s="240"/>
      <c r="M1482" s="241"/>
      <c r="N1482" s="242"/>
      <c r="O1482" s="242"/>
      <c r="P1482" s="242"/>
      <c r="Q1482" s="242"/>
      <c r="R1482" s="242"/>
      <c r="S1482" s="242"/>
      <c r="T1482" s="24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4" t="s">
        <v>193</v>
      </c>
      <c r="AU1482" s="244" t="s">
        <v>80</v>
      </c>
      <c r="AV1482" s="13" t="s">
        <v>78</v>
      </c>
      <c r="AW1482" s="13" t="s">
        <v>195</v>
      </c>
      <c r="AX1482" s="13" t="s">
        <v>71</v>
      </c>
      <c r="AY1482" s="244" t="s">
        <v>182</v>
      </c>
    </row>
    <row r="1483" s="14" customFormat="1">
      <c r="A1483" s="14"/>
      <c r="B1483" s="245"/>
      <c r="C1483" s="246"/>
      <c r="D1483" s="236" t="s">
        <v>193</v>
      </c>
      <c r="E1483" s="247" t="s">
        <v>19</v>
      </c>
      <c r="F1483" s="248" t="s">
        <v>1876</v>
      </c>
      <c r="G1483" s="246"/>
      <c r="H1483" s="249">
        <v>2.5990000000000002</v>
      </c>
      <c r="I1483" s="250"/>
      <c r="J1483" s="246"/>
      <c r="K1483" s="246"/>
      <c r="L1483" s="251"/>
      <c r="M1483" s="252"/>
      <c r="N1483" s="253"/>
      <c r="O1483" s="253"/>
      <c r="P1483" s="253"/>
      <c r="Q1483" s="253"/>
      <c r="R1483" s="253"/>
      <c r="S1483" s="253"/>
      <c r="T1483" s="25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5" t="s">
        <v>193</v>
      </c>
      <c r="AU1483" s="255" t="s">
        <v>80</v>
      </c>
      <c r="AV1483" s="14" t="s">
        <v>80</v>
      </c>
      <c r="AW1483" s="14" t="s">
        <v>195</v>
      </c>
      <c r="AX1483" s="14" t="s">
        <v>71</v>
      </c>
      <c r="AY1483" s="255" t="s">
        <v>182</v>
      </c>
    </row>
    <row r="1484" s="14" customFormat="1">
      <c r="A1484" s="14"/>
      <c r="B1484" s="245"/>
      <c r="C1484" s="246"/>
      <c r="D1484" s="236" t="s">
        <v>193</v>
      </c>
      <c r="E1484" s="247" t="s">
        <v>19</v>
      </c>
      <c r="F1484" s="248" t="s">
        <v>1877</v>
      </c>
      <c r="G1484" s="246"/>
      <c r="H1484" s="249">
        <v>2.0709</v>
      </c>
      <c r="I1484" s="250"/>
      <c r="J1484" s="246"/>
      <c r="K1484" s="246"/>
      <c r="L1484" s="251"/>
      <c r="M1484" s="252"/>
      <c r="N1484" s="253"/>
      <c r="O1484" s="253"/>
      <c r="P1484" s="253"/>
      <c r="Q1484" s="253"/>
      <c r="R1484" s="253"/>
      <c r="S1484" s="253"/>
      <c r="T1484" s="25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5" t="s">
        <v>193</v>
      </c>
      <c r="AU1484" s="255" t="s">
        <v>80</v>
      </c>
      <c r="AV1484" s="14" t="s">
        <v>80</v>
      </c>
      <c r="AW1484" s="14" t="s">
        <v>195</v>
      </c>
      <c r="AX1484" s="14" t="s">
        <v>71</v>
      </c>
      <c r="AY1484" s="255" t="s">
        <v>182</v>
      </c>
    </row>
    <row r="1485" s="14" customFormat="1">
      <c r="A1485" s="14"/>
      <c r="B1485" s="245"/>
      <c r="C1485" s="246"/>
      <c r="D1485" s="236" t="s">
        <v>193</v>
      </c>
      <c r="E1485" s="247" t="s">
        <v>19</v>
      </c>
      <c r="F1485" s="248" t="s">
        <v>1878</v>
      </c>
      <c r="G1485" s="246"/>
      <c r="H1485" s="249">
        <v>11.648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5" t="s">
        <v>193</v>
      </c>
      <c r="AU1485" s="255" t="s">
        <v>80</v>
      </c>
      <c r="AV1485" s="14" t="s">
        <v>80</v>
      </c>
      <c r="AW1485" s="14" t="s">
        <v>195</v>
      </c>
      <c r="AX1485" s="14" t="s">
        <v>71</v>
      </c>
      <c r="AY1485" s="255" t="s">
        <v>182</v>
      </c>
    </row>
    <row r="1486" s="14" customFormat="1">
      <c r="A1486" s="14"/>
      <c r="B1486" s="245"/>
      <c r="C1486" s="246"/>
      <c r="D1486" s="236" t="s">
        <v>193</v>
      </c>
      <c r="E1486" s="247" t="s">
        <v>19</v>
      </c>
      <c r="F1486" s="248" t="s">
        <v>1879</v>
      </c>
      <c r="G1486" s="246"/>
      <c r="H1486" s="249">
        <v>1.44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5" t="s">
        <v>193</v>
      </c>
      <c r="AU1486" s="255" t="s">
        <v>80</v>
      </c>
      <c r="AV1486" s="14" t="s">
        <v>80</v>
      </c>
      <c r="AW1486" s="14" t="s">
        <v>195</v>
      </c>
      <c r="AX1486" s="14" t="s">
        <v>71</v>
      </c>
      <c r="AY1486" s="255" t="s">
        <v>182</v>
      </c>
    </row>
    <row r="1487" s="14" customFormat="1">
      <c r="A1487" s="14"/>
      <c r="B1487" s="245"/>
      <c r="C1487" s="246"/>
      <c r="D1487" s="236" t="s">
        <v>193</v>
      </c>
      <c r="E1487" s="247" t="s">
        <v>19</v>
      </c>
      <c r="F1487" s="248" t="s">
        <v>1880</v>
      </c>
      <c r="G1487" s="246"/>
      <c r="H1487" s="249">
        <v>1.4530000000000001</v>
      </c>
      <c r="I1487" s="250"/>
      <c r="J1487" s="246"/>
      <c r="K1487" s="246"/>
      <c r="L1487" s="251"/>
      <c r="M1487" s="252"/>
      <c r="N1487" s="253"/>
      <c r="O1487" s="253"/>
      <c r="P1487" s="253"/>
      <c r="Q1487" s="253"/>
      <c r="R1487" s="253"/>
      <c r="S1487" s="253"/>
      <c r="T1487" s="25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5" t="s">
        <v>193</v>
      </c>
      <c r="AU1487" s="255" t="s">
        <v>80</v>
      </c>
      <c r="AV1487" s="14" t="s">
        <v>80</v>
      </c>
      <c r="AW1487" s="14" t="s">
        <v>195</v>
      </c>
      <c r="AX1487" s="14" t="s">
        <v>71</v>
      </c>
      <c r="AY1487" s="255" t="s">
        <v>182</v>
      </c>
    </row>
    <row r="1488" s="14" customFormat="1">
      <c r="A1488" s="14"/>
      <c r="B1488" s="245"/>
      <c r="C1488" s="246"/>
      <c r="D1488" s="236" t="s">
        <v>193</v>
      </c>
      <c r="E1488" s="247" t="s">
        <v>19</v>
      </c>
      <c r="F1488" s="248" t="s">
        <v>1881</v>
      </c>
      <c r="G1488" s="246"/>
      <c r="H1488" s="249">
        <v>1.1992499999999999</v>
      </c>
      <c r="I1488" s="250"/>
      <c r="J1488" s="246"/>
      <c r="K1488" s="246"/>
      <c r="L1488" s="251"/>
      <c r="M1488" s="252"/>
      <c r="N1488" s="253"/>
      <c r="O1488" s="253"/>
      <c r="P1488" s="253"/>
      <c r="Q1488" s="253"/>
      <c r="R1488" s="253"/>
      <c r="S1488" s="253"/>
      <c r="T1488" s="25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5" t="s">
        <v>193</v>
      </c>
      <c r="AU1488" s="255" t="s">
        <v>80</v>
      </c>
      <c r="AV1488" s="14" t="s">
        <v>80</v>
      </c>
      <c r="AW1488" s="14" t="s">
        <v>195</v>
      </c>
      <c r="AX1488" s="14" t="s">
        <v>71</v>
      </c>
      <c r="AY1488" s="255" t="s">
        <v>182</v>
      </c>
    </row>
    <row r="1489" s="13" customFormat="1">
      <c r="A1489" s="13"/>
      <c r="B1489" s="234"/>
      <c r="C1489" s="235"/>
      <c r="D1489" s="236" t="s">
        <v>193</v>
      </c>
      <c r="E1489" s="237" t="s">
        <v>19</v>
      </c>
      <c r="F1489" s="238" t="s">
        <v>460</v>
      </c>
      <c r="G1489" s="235"/>
      <c r="H1489" s="237" t="s">
        <v>19</v>
      </c>
      <c r="I1489" s="239"/>
      <c r="J1489" s="235"/>
      <c r="K1489" s="235"/>
      <c r="L1489" s="240"/>
      <c r="M1489" s="241"/>
      <c r="N1489" s="242"/>
      <c r="O1489" s="242"/>
      <c r="P1489" s="242"/>
      <c r="Q1489" s="242"/>
      <c r="R1489" s="242"/>
      <c r="S1489" s="242"/>
      <c r="T1489" s="24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4" t="s">
        <v>193</v>
      </c>
      <c r="AU1489" s="244" t="s">
        <v>80</v>
      </c>
      <c r="AV1489" s="13" t="s">
        <v>78</v>
      </c>
      <c r="AW1489" s="13" t="s">
        <v>195</v>
      </c>
      <c r="AX1489" s="13" t="s">
        <v>71</v>
      </c>
      <c r="AY1489" s="244" t="s">
        <v>182</v>
      </c>
    </row>
    <row r="1490" s="14" customFormat="1">
      <c r="A1490" s="14"/>
      <c r="B1490" s="245"/>
      <c r="C1490" s="246"/>
      <c r="D1490" s="236" t="s">
        <v>193</v>
      </c>
      <c r="E1490" s="247" t="s">
        <v>19</v>
      </c>
      <c r="F1490" s="248" t="s">
        <v>1882</v>
      </c>
      <c r="G1490" s="246"/>
      <c r="H1490" s="249">
        <v>1.53</v>
      </c>
      <c r="I1490" s="250"/>
      <c r="J1490" s="246"/>
      <c r="K1490" s="246"/>
      <c r="L1490" s="251"/>
      <c r="M1490" s="252"/>
      <c r="N1490" s="253"/>
      <c r="O1490" s="253"/>
      <c r="P1490" s="253"/>
      <c r="Q1490" s="253"/>
      <c r="R1490" s="253"/>
      <c r="S1490" s="253"/>
      <c r="T1490" s="25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5" t="s">
        <v>193</v>
      </c>
      <c r="AU1490" s="255" t="s">
        <v>80</v>
      </c>
      <c r="AV1490" s="14" t="s">
        <v>80</v>
      </c>
      <c r="AW1490" s="14" t="s">
        <v>195</v>
      </c>
      <c r="AX1490" s="14" t="s">
        <v>71</v>
      </c>
      <c r="AY1490" s="255" t="s">
        <v>182</v>
      </c>
    </row>
    <row r="1491" s="14" customFormat="1">
      <c r="A1491" s="14"/>
      <c r="B1491" s="245"/>
      <c r="C1491" s="246"/>
      <c r="D1491" s="236" t="s">
        <v>193</v>
      </c>
      <c r="E1491" s="247" t="s">
        <v>19</v>
      </c>
      <c r="F1491" s="248" t="s">
        <v>1883</v>
      </c>
      <c r="G1491" s="246"/>
      <c r="H1491" s="249">
        <v>3.9866999999999999</v>
      </c>
      <c r="I1491" s="250"/>
      <c r="J1491" s="246"/>
      <c r="K1491" s="246"/>
      <c r="L1491" s="251"/>
      <c r="M1491" s="252"/>
      <c r="N1491" s="253"/>
      <c r="O1491" s="253"/>
      <c r="P1491" s="253"/>
      <c r="Q1491" s="253"/>
      <c r="R1491" s="253"/>
      <c r="S1491" s="253"/>
      <c r="T1491" s="25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5" t="s">
        <v>193</v>
      </c>
      <c r="AU1491" s="255" t="s">
        <v>80</v>
      </c>
      <c r="AV1491" s="14" t="s">
        <v>80</v>
      </c>
      <c r="AW1491" s="14" t="s">
        <v>195</v>
      </c>
      <c r="AX1491" s="14" t="s">
        <v>71</v>
      </c>
      <c r="AY1491" s="255" t="s">
        <v>182</v>
      </c>
    </row>
    <row r="1492" s="14" customFormat="1">
      <c r="A1492" s="14"/>
      <c r="B1492" s="245"/>
      <c r="C1492" s="246"/>
      <c r="D1492" s="236" t="s">
        <v>193</v>
      </c>
      <c r="E1492" s="247" t="s">
        <v>19</v>
      </c>
      <c r="F1492" s="248" t="s">
        <v>1884</v>
      </c>
      <c r="G1492" s="246"/>
      <c r="H1492" s="249">
        <v>2.3010000000000002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193</v>
      </c>
      <c r="AU1492" s="255" t="s">
        <v>80</v>
      </c>
      <c r="AV1492" s="14" t="s">
        <v>80</v>
      </c>
      <c r="AW1492" s="14" t="s">
        <v>195</v>
      </c>
      <c r="AX1492" s="14" t="s">
        <v>71</v>
      </c>
      <c r="AY1492" s="255" t="s">
        <v>182</v>
      </c>
    </row>
    <row r="1493" s="13" customFormat="1">
      <c r="A1493" s="13"/>
      <c r="B1493" s="234"/>
      <c r="C1493" s="235"/>
      <c r="D1493" s="236" t="s">
        <v>193</v>
      </c>
      <c r="E1493" s="237" t="s">
        <v>19</v>
      </c>
      <c r="F1493" s="238" t="s">
        <v>462</v>
      </c>
      <c r="G1493" s="235"/>
      <c r="H1493" s="237" t="s">
        <v>19</v>
      </c>
      <c r="I1493" s="239"/>
      <c r="J1493" s="235"/>
      <c r="K1493" s="235"/>
      <c r="L1493" s="240"/>
      <c r="M1493" s="241"/>
      <c r="N1493" s="242"/>
      <c r="O1493" s="242"/>
      <c r="P1493" s="242"/>
      <c r="Q1493" s="242"/>
      <c r="R1493" s="242"/>
      <c r="S1493" s="242"/>
      <c r="T1493" s="24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4" t="s">
        <v>193</v>
      </c>
      <c r="AU1493" s="244" t="s">
        <v>80</v>
      </c>
      <c r="AV1493" s="13" t="s">
        <v>78</v>
      </c>
      <c r="AW1493" s="13" t="s">
        <v>195</v>
      </c>
      <c r="AX1493" s="13" t="s">
        <v>71</v>
      </c>
      <c r="AY1493" s="244" t="s">
        <v>182</v>
      </c>
    </row>
    <row r="1494" s="14" customFormat="1">
      <c r="A1494" s="14"/>
      <c r="B1494" s="245"/>
      <c r="C1494" s="246"/>
      <c r="D1494" s="236" t="s">
        <v>193</v>
      </c>
      <c r="E1494" s="247" t="s">
        <v>19</v>
      </c>
      <c r="F1494" s="248" t="s">
        <v>1885</v>
      </c>
      <c r="G1494" s="246"/>
      <c r="H1494" s="249">
        <v>2.8679999999999999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193</v>
      </c>
      <c r="AU1494" s="255" t="s">
        <v>80</v>
      </c>
      <c r="AV1494" s="14" t="s">
        <v>80</v>
      </c>
      <c r="AW1494" s="14" t="s">
        <v>195</v>
      </c>
      <c r="AX1494" s="14" t="s">
        <v>71</v>
      </c>
      <c r="AY1494" s="255" t="s">
        <v>182</v>
      </c>
    </row>
    <row r="1495" s="14" customFormat="1">
      <c r="A1495" s="14"/>
      <c r="B1495" s="245"/>
      <c r="C1495" s="246"/>
      <c r="D1495" s="236" t="s">
        <v>193</v>
      </c>
      <c r="E1495" s="247" t="s">
        <v>19</v>
      </c>
      <c r="F1495" s="248" t="s">
        <v>1886</v>
      </c>
      <c r="G1495" s="246"/>
      <c r="H1495" s="249">
        <v>1.8899999999999999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193</v>
      </c>
      <c r="AU1495" s="255" t="s">
        <v>80</v>
      </c>
      <c r="AV1495" s="14" t="s">
        <v>80</v>
      </c>
      <c r="AW1495" s="14" t="s">
        <v>195</v>
      </c>
      <c r="AX1495" s="14" t="s">
        <v>71</v>
      </c>
      <c r="AY1495" s="255" t="s">
        <v>182</v>
      </c>
    </row>
    <row r="1496" s="2" customFormat="1" ht="21.75" customHeight="1">
      <c r="A1496" s="41"/>
      <c r="B1496" s="42"/>
      <c r="C1496" s="216" t="s">
        <v>1887</v>
      </c>
      <c r="D1496" s="216" t="s">
        <v>184</v>
      </c>
      <c r="E1496" s="217" t="s">
        <v>1888</v>
      </c>
      <c r="F1496" s="218" t="s">
        <v>1889</v>
      </c>
      <c r="G1496" s="219" t="s">
        <v>283</v>
      </c>
      <c r="H1496" s="220">
        <v>370.88</v>
      </c>
      <c r="I1496" s="221"/>
      <c r="J1496" s="222">
        <f>ROUND(I1496*H1496,2)</f>
        <v>0</v>
      </c>
      <c r="K1496" s="218" t="s">
        <v>19</v>
      </c>
      <c r="L1496" s="47"/>
      <c r="M1496" s="223" t="s">
        <v>19</v>
      </c>
      <c r="N1496" s="224" t="s">
        <v>42</v>
      </c>
      <c r="O1496" s="87"/>
      <c r="P1496" s="225">
        <f>O1496*H1496</f>
        <v>0</v>
      </c>
      <c r="Q1496" s="225">
        <v>0</v>
      </c>
      <c r="R1496" s="225">
        <f>Q1496*H1496</f>
        <v>0</v>
      </c>
      <c r="S1496" s="225">
        <v>0</v>
      </c>
      <c r="T1496" s="226">
        <f>S1496*H1496</f>
        <v>0</v>
      </c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R1496" s="227" t="s">
        <v>189</v>
      </c>
      <c r="AT1496" s="227" t="s">
        <v>184</v>
      </c>
      <c r="AU1496" s="227" t="s">
        <v>80</v>
      </c>
      <c r="AY1496" s="20" t="s">
        <v>182</v>
      </c>
      <c r="BE1496" s="228">
        <f>IF(N1496="základní",J1496,0)</f>
        <v>0</v>
      </c>
      <c r="BF1496" s="228">
        <f>IF(N1496="snížená",J1496,0)</f>
        <v>0</v>
      </c>
      <c r="BG1496" s="228">
        <f>IF(N1496="zákl. přenesená",J1496,0)</f>
        <v>0</v>
      </c>
      <c r="BH1496" s="228">
        <f>IF(N1496="sníž. přenesená",J1496,0)</f>
        <v>0</v>
      </c>
      <c r="BI1496" s="228">
        <f>IF(N1496="nulová",J1496,0)</f>
        <v>0</v>
      </c>
      <c r="BJ1496" s="20" t="s">
        <v>78</v>
      </c>
      <c r="BK1496" s="228">
        <f>ROUND(I1496*H1496,2)</f>
        <v>0</v>
      </c>
      <c r="BL1496" s="20" t="s">
        <v>189</v>
      </c>
      <c r="BM1496" s="227" t="s">
        <v>1890</v>
      </c>
    </row>
    <row r="1497" s="14" customFormat="1">
      <c r="A1497" s="14"/>
      <c r="B1497" s="245"/>
      <c r="C1497" s="246"/>
      <c r="D1497" s="236" t="s">
        <v>193</v>
      </c>
      <c r="E1497" s="247" t="s">
        <v>19</v>
      </c>
      <c r="F1497" s="248" t="s">
        <v>1891</v>
      </c>
      <c r="G1497" s="246"/>
      <c r="H1497" s="249">
        <v>356</v>
      </c>
      <c r="I1497" s="250"/>
      <c r="J1497" s="246"/>
      <c r="K1497" s="246"/>
      <c r="L1497" s="251"/>
      <c r="M1497" s="252"/>
      <c r="N1497" s="253"/>
      <c r="O1497" s="253"/>
      <c r="P1497" s="253"/>
      <c r="Q1497" s="253"/>
      <c r="R1497" s="253"/>
      <c r="S1497" s="253"/>
      <c r="T1497" s="25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5" t="s">
        <v>193</v>
      </c>
      <c r="AU1497" s="255" t="s">
        <v>80</v>
      </c>
      <c r="AV1497" s="14" t="s">
        <v>80</v>
      </c>
      <c r="AW1497" s="14" t="s">
        <v>195</v>
      </c>
      <c r="AX1497" s="14" t="s">
        <v>71</v>
      </c>
      <c r="AY1497" s="255" t="s">
        <v>182</v>
      </c>
    </row>
    <row r="1498" s="14" customFormat="1">
      <c r="A1498" s="14"/>
      <c r="B1498" s="245"/>
      <c r="C1498" s="246"/>
      <c r="D1498" s="236" t="s">
        <v>193</v>
      </c>
      <c r="E1498" s="247" t="s">
        <v>19</v>
      </c>
      <c r="F1498" s="248" t="s">
        <v>905</v>
      </c>
      <c r="G1498" s="246"/>
      <c r="H1498" s="249">
        <v>14.879999999999999</v>
      </c>
      <c r="I1498" s="250"/>
      <c r="J1498" s="246"/>
      <c r="K1498" s="246"/>
      <c r="L1498" s="251"/>
      <c r="M1498" s="252"/>
      <c r="N1498" s="253"/>
      <c r="O1498" s="253"/>
      <c r="P1498" s="253"/>
      <c r="Q1498" s="253"/>
      <c r="R1498" s="253"/>
      <c r="S1498" s="253"/>
      <c r="T1498" s="25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55" t="s">
        <v>193</v>
      </c>
      <c r="AU1498" s="255" t="s">
        <v>80</v>
      </c>
      <c r="AV1498" s="14" t="s">
        <v>80</v>
      </c>
      <c r="AW1498" s="14" t="s">
        <v>195</v>
      </c>
      <c r="AX1498" s="14" t="s">
        <v>71</v>
      </c>
      <c r="AY1498" s="255" t="s">
        <v>182</v>
      </c>
    </row>
    <row r="1499" s="2" customFormat="1" ht="24.15" customHeight="1">
      <c r="A1499" s="41"/>
      <c r="B1499" s="42"/>
      <c r="C1499" s="278" t="s">
        <v>1892</v>
      </c>
      <c r="D1499" s="278" t="s">
        <v>296</v>
      </c>
      <c r="E1499" s="279" t="s">
        <v>1893</v>
      </c>
      <c r="F1499" s="280" t="s">
        <v>1894</v>
      </c>
      <c r="G1499" s="281" t="s">
        <v>283</v>
      </c>
      <c r="H1499" s="282">
        <v>391.60000000000002</v>
      </c>
      <c r="I1499" s="283"/>
      <c r="J1499" s="284">
        <f>ROUND(I1499*H1499,2)</f>
        <v>0</v>
      </c>
      <c r="K1499" s="280" t="s">
        <v>188</v>
      </c>
      <c r="L1499" s="285"/>
      <c r="M1499" s="286" t="s">
        <v>19</v>
      </c>
      <c r="N1499" s="287" t="s">
        <v>42</v>
      </c>
      <c r="O1499" s="87"/>
      <c r="P1499" s="225">
        <f>O1499*H1499</f>
        <v>0</v>
      </c>
      <c r="Q1499" s="225">
        <v>0.00021000000000000001</v>
      </c>
      <c r="R1499" s="225">
        <f>Q1499*H1499</f>
        <v>0.082236000000000004</v>
      </c>
      <c r="S1499" s="225">
        <v>0</v>
      </c>
      <c r="T1499" s="226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7" t="s">
        <v>253</v>
      </c>
      <c r="AT1499" s="227" t="s">
        <v>296</v>
      </c>
      <c r="AU1499" s="227" t="s">
        <v>80</v>
      </c>
      <c r="AY1499" s="20" t="s">
        <v>182</v>
      </c>
      <c r="BE1499" s="228">
        <f>IF(N1499="základní",J1499,0)</f>
        <v>0</v>
      </c>
      <c r="BF1499" s="228">
        <f>IF(N1499="snížená",J1499,0)</f>
        <v>0</v>
      </c>
      <c r="BG1499" s="228">
        <f>IF(N1499="zákl. přenesená",J1499,0)</f>
        <v>0</v>
      </c>
      <c r="BH1499" s="228">
        <f>IF(N1499="sníž. přenesená",J1499,0)</f>
        <v>0</v>
      </c>
      <c r="BI1499" s="228">
        <f>IF(N1499="nulová",J1499,0)</f>
        <v>0</v>
      </c>
      <c r="BJ1499" s="20" t="s">
        <v>78</v>
      </c>
      <c r="BK1499" s="228">
        <f>ROUND(I1499*H1499,2)</f>
        <v>0</v>
      </c>
      <c r="BL1499" s="20" t="s">
        <v>189</v>
      </c>
      <c r="BM1499" s="227" t="s">
        <v>1895</v>
      </c>
    </row>
    <row r="1500" s="14" customFormat="1">
      <c r="A1500" s="14"/>
      <c r="B1500" s="245"/>
      <c r="C1500" s="246"/>
      <c r="D1500" s="236" t="s">
        <v>193</v>
      </c>
      <c r="E1500" s="247" t="s">
        <v>19</v>
      </c>
      <c r="F1500" s="248" t="s">
        <v>1896</v>
      </c>
      <c r="G1500" s="246"/>
      <c r="H1500" s="249">
        <v>356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193</v>
      </c>
      <c r="AU1500" s="255" t="s">
        <v>80</v>
      </c>
      <c r="AV1500" s="14" t="s">
        <v>80</v>
      </c>
      <c r="AW1500" s="14" t="s">
        <v>195</v>
      </c>
      <c r="AX1500" s="14" t="s">
        <v>71</v>
      </c>
      <c r="AY1500" s="255" t="s">
        <v>182</v>
      </c>
    </row>
    <row r="1501" s="14" customFormat="1">
      <c r="A1501" s="14"/>
      <c r="B1501" s="245"/>
      <c r="C1501" s="246"/>
      <c r="D1501" s="236" t="s">
        <v>193</v>
      </c>
      <c r="E1501" s="246"/>
      <c r="F1501" s="248" t="s">
        <v>1897</v>
      </c>
      <c r="G1501" s="246"/>
      <c r="H1501" s="249">
        <v>391.60000000000002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193</v>
      </c>
      <c r="AU1501" s="255" t="s">
        <v>80</v>
      </c>
      <c r="AV1501" s="14" t="s">
        <v>80</v>
      </c>
      <c r="AW1501" s="14" t="s">
        <v>4</v>
      </c>
      <c r="AX1501" s="14" t="s">
        <v>78</v>
      </c>
      <c r="AY1501" s="255" t="s">
        <v>182</v>
      </c>
    </row>
    <row r="1502" s="2" customFormat="1" ht="24.15" customHeight="1">
      <c r="A1502" s="41"/>
      <c r="B1502" s="42"/>
      <c r="C1502" s="216" t="s">
        <v>1898</v>
      </c>
      <c r="D1502" s="216" t="s">
        <v>184</v>
      </c>
      <c r="E1502" s="217" t="s">
        <v>1899</v>
      </c>
      <c r="F1502" s="218" t="s">
        <v>1900</v>
      </c>
      <c r="G1502" s="219" t="s">
        <v>283</v>
      </c>
      <c r="H1502" s="220">
        <v>242.72</v>
      </c>
      <c r="I1502" s="221"/>
      <c r="J1502" s="222">
        <f>ROUND(I1502*H1502,2)</f>
        <v>0</v>
      </c>
      <c r="K1502" s="218" t="s">
        <v>188</v>
      </c>
      <c r="L1502" s="47"/>
      <c r="M1502" s="223" t="s">
        <v>19</v>
      </c>
      <c r="N1502" s="224" t="s">
        <v>42</v>
      </c>
      <c r="O1502" s="87"/>
      <c r="P1502" s="225">
        <f>O1502*H1502</f>
        <v>0</v>
      </c>
      <c r="Q1502" s="225">
        <v>0.00012999999999999999</v>
      </c>
      <c r="R1502" s="225">
        <f>Q1502*H1502</f>
        <v>0.031553599999999994</v>
      </c>
      <c r="S1502" s="225">
        <v>0</v>
      </c>
      <c r="T1502" s="226">
        <f>S1502*H1502</f>
        <v>0</v>
      </c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R1502" s="227" t="s">
        <v>189</v>
      </c>
      <c r="AT1502" s="227" t="s">
        <v>184</v>
      </c>
      <c r="AU1502" s="227" t="s">
        <v>80</v>
      </c>
      <c r="AY1502" s="20" t="s">
        <v>182</v>
      </c>
      <c r="BE1502" s="228">
        <f>IF(N1502="základní",J1502,0)</f>
        <v>0</v>
      </c>
      <c r="BF1502" s="228">
        <f>IF(N1502="snížená",J1502,0)</f>
        <v>0</v>
      </c>
      <c r="BG1502" s="228">
        <f>IF(N1502="zákl. přenesená",J1502,0)</f>
        <v>0</v>
      </c>
      <c r="BH1502" s="228">
        <f>IF(N1502="sníž. přenesená",J1502,0)</f>
        <v>0</v>
      </c>
      <c r="BI1502" s="228">
        <f>IF(N1502="nulová",J1502,0)</f>
        <v>0</v>
      </c>
      <c r="BJ1502" s="20" t="s">
        <v>78</v>
      </c>
      <c r="BK1502" s="228">
        <f>ROUND(I1502*H1502,2)</f>
        <v>0</v>
      </c>
      <c r="BL1502" s="20" t="s">
        <v>189</v>
      </c>
      <c r="BM1502" s="227" t="s">
        <v>1901</v>
      </c>
    </row>
    <row r="1503" s="2" customFormat="1">
      <c r="A1503" s="41"/>
      <c r="B1503" s="42"/>
      <c r="C1503" s="43"/>
      <c r="D1503" s="229" t="s">
        <v>191</v>
      </c>
      <c r="E1503" s="43"/>
      <c r="F1503" s="230" t="s">
        <v>1902</v>
      </c>
      <c r="G1503" s="43"/>
      <c r="H1503" s="43"/>
      <c r="I1503" s="231"/>
      <c r="J1503" s="43"/>
      <c r="K1503" s="43"/>
      <c r="L1503" s="47"/>
      <c r="M1503" s="232"/>
      <c r="N1503" s="233"/>
      <c r="O1503" s="87"/>
      <c r="P1503" s="87"/>
      <c r="Q1503" s="87"/>
      <c r="R1503" s="87"/>
      <c r="S1503" s="87"/>
      <c r="T1503" s="88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T1503" s="20" t="s">
        <v>191</v>
      </c>
      <c r="AU1503" s="20" t="s">
        <v>80</v>
      </c>
    </row>
    <row r="1504" s="14" customFormat="1">
      <c r="A1504" s="14"/>
      <c r="B1504" s="245"/>
      <c r="C1504" s="246"/>
      <c r="D1504" s="236" t="s">
        <v>193</v>
      </c>
      <c r="E1504" s="247" t="s">
        <v>19</v>
      </c>
      <c r="F1504" s="248" t="s">
        <v>1864</v>
      </c>
      <c r="G1504" s="246"/>
      <c r="H1504" s="249">
        <v>26.600000000000001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193</v>
      </c>
      <c r="AU1504" s="255" t="s">
        <v>80</v>
      </c>
      <c r="AV1504" s="14" t="s">
        <v>80</v>
      </c>
      <c r="AW1504" s="14" t="s">
        <v>195</v>
      </c>
      <c r="AX1504" s="14" t="s">
        <v>71</v>
      </c>
      <c r="AY1504" s="255" t="s">
        <v>182</v>
      </c>
    </row>
    <row r="1505" s="14" customFormat="1">
      <c r="A1505" s="14"/>
      <c r="B1505" s="245"/>
      <c r="C1505" s="246"/>
      <c r="D1505" s="236" t="s">
        <v>193</v>
      </c>
      <c r="E1505" s="247" t="s">
        <v>19</v>
      </c>
      <c r="F1505" s="248" t="s">
        <v>1903</v>
      </c>
      <c r="G1505" s="246"/>
      <c r="H1505" s="249">
        <v>152.38999999999999</v>
      </c>
      <c r="I1505" s="250"/>
      <c r="J1505" s="246"/>
      <c r="K1505" s="246"/>
      <c r="L1505" s="251"/>
      <c r="M1505" s="252"/>
      <c r="N1505" s="253"/>
      <c r="O1505" s="253"/>
      <c r="P1505" s="253"/>
      <c r="Q1505" s="253"/>
      <c r="R1505" s="253"/>
      <c r="S1505" s="253"/>
      <c r="T1505" s="25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5" t="s">
        <v>193</v>
      </c>
      <c r="AU1505" s="255" t="s">
        <v>80</v>
      </c>
      <c r="AV1505" s="14" t="s">
        <v>80</v>
      </c>
      <c r="AW1505" s="14" t="s">
        <v>195</v>
      </c>
      <c r="AX1505" s="14" t="s">
        <v>71</v>
      </c>
      <c r="AY1505" s="255" t="s">
        <v>182</v>
      </c>
    </row>
    <row r="1506" s="14" customFormat="1">
      <c r="A1506" s="14"/>
      <c r="B1506" s="245"/>
      <c r="C1506" s="246"/>
      <c r="D1506" s="236" t="s">
        <v>193</v>
      </c>
      <c r="E1506" s="247" t="s">
        <v>19</v>
      </c>
      <c r="F1506" s="248" t="s">
        <v>1904</v>
      </c>
      <c r="G1506" s="246"/>
      <c r="H1506" s="249">
        <v>63.729999999999997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193</v>
      </c>
      <c r="AU1506" s="255" t="s">
        <v>80</v>
      </c>
      <c r="AV1506" s="14" t="s">
        <v>80</v>
      </c>
      <c r="AW1506" s="14" t="s">
        <v>195</v>
      </c>
      <c r="AX1506" s="14" t="s">
        <v>71</v>
      </c>
      <c r="AY1506" s="255" t="s">
        <v>182</v>
      </c>
    </row>
    <row r="1507" s="2" customFormat="1" ht="24.15" customHeight="1">
      <c r="A1507" s="41"/>
      <c r="B1507" s="42"/>
      <c r="C1507" s="216" t="s">
        <v>1905</v>
      </c>
      <c r="D1507" s="216" t="s">
        <v>184</v>
      </c>
      <c r="E1507" s="217" t="s">
        <v>1906</v>
      </c>
      <c r="F1507" s="218" t="s">
        <v>1907</v>
      </c>
      <c r="G1507" s="219" t="s">
        <v>283</v>
      </c>
      <c r="H1507" s="220">
        <v>304.77999999999997</v>
      </c>
      <c r="I1507" s="221"/>
      <c r="J1507" s="222">
        <f>ROUND(I1507*H1507,2)</f>
        <v>0</v>
      </c>
      <c r="K1507" s="218" t="s">
        <v>188</v>
      </c>
      <c r="L1507" s="47"/>
      <c r="M1507" s="223" t="s">
        <v>19</v>
      </c>
      <c r="N1507" s="224" t="s">
        <v>42</v>
      </c>
      <c r="O1507" s="87"/>
      <c r="P1507" s="225">
        <f>O1507*H1507</f>
        <v>0</v>
      </c>
      <c r="Q1507" s="225">
        <v>0.00033</v>
      </c>
      <c r="R1507" s="225">
        <f>Q1507*H1507</f>
        <v>0.1005774</v>
      </c>
      <c r="S1507" s="225">
        <v>0</v>
      </c>
      <c r="T1507" s="226">
        <f>S1507*H1507</f>
        <v>0</v>
      </c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R1507" s="227" t="s">
        <v>189</v>
      </c>
      <c r="AT1507" s="227" t="s">
        <v>184</v>
      </c>
      <c r="AU1507" s="227" t="s">
        <v>80</v>
      </c>
      <c r="AY1507" s="20" t="s">
        <v>182</v>
      </c>
      <c r="BE1507" s="228">
        <f>IF(N1507="základní",J1507,0)</f>
        <v>0</v>
      </c>
      <c r="BF1507" s="228">
        <f>IF(N1507="snížená",J1507,0)</f>
        <v>0</v>
      </c>
      <c r="BG1507" s="228">
        <f>IF(N1507="zákl. přenesená",J1507,0)</f>
        <v>0</v>
      </c>
      <c r="BH1507" s="228">
        <f>IF(N1507="sníž. přenesená",J1507,0)</f>
        <v>0</v>
      </c>
      <c r="BI1507" s="228">
        <f>IF(N1507="nulová",J1507,0)</f>
        <v>0</v>
      </c>
      <c r="BJ1507" s="20" t="s">
        <v>78</v>
      </c>
      <c r="BK1507" s="228">
        <f>ROUND(I1507*H1507,2)</f>
        <v>0</v>
      </c>
      <c r="BL1507" s="20" t="s">
        <v>189</v>
      </c>
      <c r="BM1507" s="227" t="s">
        <v>1908</v>
      </c>
    </row>
    <row r="1508" s="2" customFormat="1">
      <c r="A1508" s="41"/>
      <c r="B1508" s="42"/>
      <c r="C1508" s="43"/>
      <c r="D1508" s="229" t="s">
        <v>191</v>
      </c>
      <c r="E1508" s="43"/>
      <c r="F1508" s="230" t="s">
        <v>1909</v>
      </c>
      <c r="G1508" s="43"/>
      <c r="H1508" s="43"/>
      <c r="I1508" s="231"/>
      <c r="J1508" s="43"/>
      <c r="K1508" s="43"/>
      <c r="L1508" s="47"/>
      <c r="M1508" s="232"/>
      <c r="N1508" s="233"/>
      <c r="O1508" s="87"/>
      <c r="P1508" s="87"/>
      <c r="Q1508" s="87"/>
      <c r="R1508" s="87"/>
      <c r="S1508" s="87"/>
      <c r="T1508" s="88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T1508" s="20" t="s">
        <v>191</v>
      </c>
      <c r="AU1508" s="20" t="s">
        <v>80</v>
      </c>
    </row>
    <row r="1509" s="14" customFormat="1">
      <c r="A1509" s="14"/>
      <c r="B1509" s="245"/>
      <c r="C1509" s="246"/>
      <c r="D1509" s="236" t="s">
        <v>193</v>
      </c>
      <c r="E1509" s="247" t="s">
        <v>19</v>
      </c>
      <c r="F1509" s="248" t="s">
        <v>1910</v>
      </c>
      <c r="G1509" s="246"/>
      <c r="H1509" s="249">
        <v>304.77999999999997</v>
      </c>
      <c r="I1509" s="250"/>
      <c r="J1509" s="246"/>
      <c r="K1509" s="246"/>
      <c r="L1509" s="251"/>
      <c r="M1509" s="252"/>
      <c r="N1509" s="253"/>
      <c r="O1509" s="253"/>
      <c r="P1509" s="253"/>
      <c r="Q1509" s="253"/>
      <c r="R1509" s="253"/>
      <c r="S1509" s="253"/>
      <c r="T1509" s="25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5" t="s">
        <v>193</v>
      </c>
      <c r="AU1509" s="255" t="s">
        <v>80</v>
      </c>
      <c r="AV1509" s="14" t="s">
        <v>80</v>
      </c>
      <c r="AW1509" s="14" t="s">
        <v>195</v>
      </c>
      <c r="AX1509" s="14" t="s">
        <v>71</v>
      </c>
      <c r="AY1509" s="255" t="s">
        <v>182</v>
      </c>
    </row>
    <row r="1510" s="2" customFormat="1" ht="24.15" customHeight="1">
      <c r="A1510" s="41"/>
      <c r="B1510" s="42"/>
      <c r="C1510" s="216" t="s">
        <v>1911</v>
      </c>
      <c r="D1510" s="216" t="s">
        <v>184</v>
      </c>
      <c r="E1510" s="217" t="s">
        <v>1912</v>
      </c>
      <c r="F1510" s="218" t="s">
        <v>1913</v>
      </c>
      <c r="G1510" s="219" t="s">
        <v>283</v>
      </c>
      <c r="H1510" s="220">
        <v>74.400000000000006</v>
      </c>
      <c r="I1510" s="221"/>
      <c r="J1510" s="222">
        <f>ROUND(I1510*H1510,2)</f>
        <v>0</v>
      </c>
      <c r="K1510" s="218" t="s">
        <v>188</v>
      </c>
      <c r="L1510" s="47"/>
      <c r="M1510" s="223" t="s">
        <v>19</v>
      </c>
      <c r="N1510" s="224" t="s">
        <v>42</v>
      </c>
      <c r="O1510" s="87"/>
      <c r="P1510" s="225">
        <f>O1510*H1510</f>
        <v>0</v>
      </c>
      <c r="Q1510" s="225">
        <v>0.0040000000000000001</v>
      </c>
      <c r="R1510" s="225">
        <f>Q1510*H1510</f>
        <v>0.29760000000000003</v>
      </c>
      <c r="S1510" s="225">
        <v>0</v>
      </c>
      <c r="T1510" s="226">
        <f>S1510*H1510</f>
        <v>0</v>
      </c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R1510" s="227" t="s">
        <v>189</v>
      </c>
      <c r="AT1510" s="227" t="s">
        <v>184</v>
      </c>
      <c r="AU1510" s="227" t="s">
        <v>80</v>
      </c>
      <c r="AY1510" s="20" t="s">
        <v>182</v>
      </c>
      <c r="BE1510" s="228">
        <f>IF(N1510="základní",J1510,0)</f>
        <v>0</v>
      </c>
      <c r="BF1510" s="228">
        <f>IF(N1510="snížená",J1510,0)</f>
        <v>0</v>
      </c>
      <c r="BG1510" s="228">
        <f>IF(N1510="zákl. přenesená",J1510,0)</f>
        <v>0</v>
      </c>
      <c r="BH1510" s="228">
        <f>IF(N1510="sníž. přenesená",J1510,0)</f>
        <v>0</v>
      </c>
      <c r="BI1510" s="228">
        <f>IF(N1510="nulová",J1510,0)</f>
        <v>0</v>
      </c>
      <c r="BJ1510" s="20" t="s">
        <v>78</v>
      </c>
      <c r="BK1510" s="228">
        <f>ROUND(I1510*H1510,2)</f>
        <v>0</v>
      </c>
      <c r="BL1510" s="20" t="s">
        <v>189</v>
      </c>
      <c r="BM1510" s="227" t="s">
        <v>1914</v>
      </c>
    </row>
    <row r="1511" s="2" customFormat="1">
      <c r="A1511" s="41"/>
      <c r="B1511" s="42"/>
      <c r="C1511" s="43"/>
      <c r="D1511" s="229" t="s">
        <v>191</v>
      </c>
      <c r="E1511" s="43"/>
      <c r="F1511" s="230" t="s">
        <v>1915</v>
      </c>
      <c r="G1511" s="43"/>
      <c r="H1511" s="43"/>
      <c r="I1511" s="231"/>
      <c r="J1511" s="43"/>
      <c r="K1511" s="43"/>
      <c r="L1511" s="47"/>
      <c r="M1511" s="232"/>
      <c r="N1511" s="233"/>
      <c r="O1511" s="87"/>
      <c r="P1511" s="87"/>
      <c r="Q1511" s="87"/>
      <c r="R1511" s="87"/>
      <c r="S1511" s="87"/>
      <c r="T1511" s="88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T1511" s="20" t="s">
        <v>191</v>
      </c>
      <c r="AU1511" s="20" t="s">
        <v>80</v>
      </c>
    </row>
    <row r="1512" s="14" customFormat="1">
      <c r="A1512" s="14"/>
      <c r="B1512" s="245"/>
      <c r="C1512" s="246"/>
      <c r="D1512" s="236" t="s">
        <v>193</v>
      </c>
      <c r="E1512" s="247" t="s">
        <v>19</v>
      </c>
      <c r="F1512" s="248" t="s">
        <v>1916</v>
      </c>
      <c r="G1512" s="246"/>
      <c r="H1512" s="249">
        <v>74.400000000000006</v>
      </c>
      <c r="I1512" s="250"/>
      <c r="J1512" s="246"/>
      <c r="K1512" s="246"/>
      <c r="L1512" s="251"/>
      <c r="M1512" s="252"/>
      <c r="N1512" s="253"/>
      <c r="O1512" s="253"/>
      <c r="P1512" s="253"/>
      <c r="Q1512" s="253"/>
      <c r="R1512" s="253"/>
      <c r="S1512" s="253"/>
      <c r="T1512" s="25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5" t="s">
        <v>193</v>
      </c>
      <c r="AU1512" s="255" t="s">
        <v>80</v>
      </c>
      <c r="AV1512" s="14" t="s">
        <v>80</v>
      </c>
      <c r="AW1512" s="14" t="s">
        <v>195</v>
      </c>
      <c r="AX1512" s="14" t="s">
        <v>71</v>
      </c>
      <c r="AY1512" s="255" t="s">
        <v>182</v>
      </c>
    </row>
    <row r="1513" s="2" customFormat="1" ht="33" customHeight="1">
      <c r="A1513" s="41"/>
      <c r="B1513" s="42"/>
      <c r="C1513" s="216" t="s">
        <v>1917</v>
      </c>
      <c r="D1513" s="216" t="s">
        <v>184</v>
      </c>
      <c r="E1513" s="217" t="s">
        <v>1918</v>
      </c>
      <c r="F1513" s="218" t="s">
        <v>1919</v>
      </c>
      <c r="G1513" s="219" t="s">
        <v>283</v>
      </c>
      <c r="H1513" s="220">
        <v>30.815999999999999</v>
      </c>
      <c r="I1513" s="221"/>
      <c r="J1513" s="222">
        <f>ROUND(I1513*H1513,2)</f>
        <v>0</v>
      </c>
      <c r="K1513" s="218" t="s">
        <v>188</v>
      </c>
      <c r="L1513" s="47"/>
      <c r="M1513" s="223" t="s">
        <v>19</v>
      </c>
      <c r="N1513" s="224" t="s">
        <v>42</v>
      </c>
      <c r="O1513" s="87"/>
      <c r="P1513" s="225">
        <f>O1513*H1513</f>
        <v>0</v>
      </c>
      <c r="Q1513" s="225">
        <v>0.00022000000000000001</v>
      </c>
      <c r="R1513" s="225">
        <f>Q1513*H1513</f>
        <v>0.0067795199999999998</v>
      </c>
      <c r="S1513" s="225">
        <v>0</v>
      </c>
      <c r="T1513" s="226">
        <f>S1513*H1513</f>
        <v>0</v>
      </c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R1513" s="227" t="s">
        <v>189</v>
      </c>
      <c r="AT1513" s="227" t="s">
        <v>184</v>
      </c>
      <c r="AU1513" s="227" t="s">
        <v>80</v>
      </c>
      <c r="AY1513" s="20" t="s">
        <v>182</v>
      </c>
      <c r="BE1513" s="228">
        <f>IF(N1513="základní",J1513,0)</f>
        <v>0</v>
      </c>
      <c r="BF1513" s="228">
        <f>IF(N1513="snížená",J1513,0)</f>
        <v>0</v>
      </c>
      <c r="BG1513" s="228">
        <f>IF(N1513="zákl. přenesená",J1513,0)</f>
        <v>0</v>
      </c>
      <c r="BH1513" s="228">
        <f>IF(N1513="sníž. přenesená",J1513,0)</f>
        <v>0</v>
      </c>
      <c r="BI1513" s="228">
        <f>IF(N1513="nulová",J1513,0)</f>
        <v>0</v>
      </c>
      <c r="BJ1513" s="20" t="s">
        <v>78</v>
      </c>
      <c r="BK1513" s="228">
        <f>ROUND(I1513*H1513,2)</f>
        <v>0</v>
      </c>
      <c r="BL1513" s="20" t="s">
        <v>189</v>
      </c>
      <c r="BM1513" s="227" t="s">
        <v>1920</v>
      </c>
    </row>
    <row r="1514" s="2" customFormat="1">
      <c r="A1514" s="41"/>
      <c r="B1514" s="42"/>
      <c r="C1514" s="43"/>
      <c r="D1514" s="229" t="s">
        <v>191</v>
      </c>
      <c r="E1514" s="43"/>
      <c r="F1514" s="230" t="s">
        <v>1921</v>
      </c>
      <c r="G1514" s="43"/>
      <c r="H1514" s="43"/>
      <c r="I1514" s="231"/>
      <c r="J1514" s="43"/>
      <c r="K1514" s="43"/>
      <c r="L1514" s="47"/>
      <c r="M1514" s="232"/>
      <c r="N1514" s="233"/>
      <c r="O1514" s="87"/>
      <c r="P1514" s="87"/>
      <c r="Q1514" s="87"/>
      <c r="R1514" s="87"/>
      <c r="S1514" s="87"/>
      <c r="T1514" s="88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T1514" s="20" t="s">
        <v>191</v>
      </c>
      <c r="AU1514" s="20" t="s">
        <v>80</v>
      </c>
    </row>
    <row r="1515" s="14" customFormat="1">
      <c r="A1515" s="14"/>
      <c r="B1515" s="245"/>
      <c r="C1515" s="246"/>
      <c r="D1515" s="236" t="s">
        <v>193</v>
      </c>
      <c r="E1515" s="247" t="s">
        <v>19</v>
      </c>
      <c r="F1515" s="248" t="s">
        <v>1870</v>
      </c>
      <c r="G1515" s="246"/>
      <c r="H1515" s="249">
        <v>30.816000000000003</v>
      </c>
      <c r="I1515" s="250"/>
      <c r="J1515" s="246"/>
      <c r="K1515" s="246"/>
      <c r="L1515" s="251"/>
      <c r="M1515" s="252"/>
      <c r="N1515" s="253"/>
      <c r="O1515" s="253"/>
      <c r="P1515" s="253"/>
      <c r="Q1515" s="253"/>
      <c r="R1515" s="253"/>
      <c r="S1515" s="253"/>
      <c r="T1515" s="25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5" t="s">
        <v>193</v>
      </c>
      <c r="AU1515" s="255" t="s">
        <v>80</v>
      </c>
      <c r="AV1515" s="14" t="s">
        <v>80</v>
      </c>
      <c r="AW1515" s="14" t="s">
        <v>195</v>
      </c>
      <c r="AX1515" s="14" t="s">
        <v>71</v>
      </c>
      <c r="AY1515" s="255" t="s">
        <v>182</v>
      </c>
    </row>
    <row r="1516" s="2" customFormat="1" ht="24.15" customHeight="1">
      <c r="A1516" s="41"/>
      <c r="B1516" s="42"/>
      <c r="C1516" s="216" t="s">
        <v>1922</v>
      </c>
      <c r="D1516" s="216" t="s">
        <v>184</v>
      </c>
      <c r="E1516" s="217" t="s">
        <v>1923</v>
      </c>
      <c r="F1516" s="218" t="s">
        <v>1924</v>
      </c>
      <c r="G1516" s="219" t="s">
        <v>187</v>
      </c>
      <c r="H1516" s="220">
        <v>1.774</v>
      </c>
      <c r="I1516" s="221"/>
      <c r="J1516" s="222">
        <f>ROUND(I1516*H1516,2)</f>
        <v>0</v>
      </c>
      <c r="K1516" s="218" t="s">
        <v>188</v>
      </c>
      <c r="L1516" s="47"/>
      <c r="M1516" s="223" t="s">
        <v>19</v>
      </c>
      <c r="N1516" s="224" t="s">
        <v>42</v>
      </c>
      <c r="O1516" s="87"/>
      <c r="P1516" s="225">
        <f>O1516*H1516</f>
        <v>0</v>
      </c>
      <c r="Q1516" s="225">
        <v>1.98</v>
      </c>
      <c r="R1516" s="225">
        <f>Q1516*H1516</f>
        <v>3.5125199999999999</v>
      </c>
      <c r="S1516" s="225">
        <v>0</v>
      </c>
      <c r="T1516" s="226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7" t="s">
        <v>189</v>
      </c>
      <c r="AT1516" s="227" t="s">
        <v>184</v>
      </c>
      <c r="AU1516" s="227" t="s">
        <v>80</v>
      </c>
      <c r="AY1516" s="20" t="s">
        <v>182</v>
      </c>
      <c r="BE1516" s="228">
        <f>IF(N1516="základní",J1516,0)</f>
        <v>0</v>
      </c>
      <c r="BF1516" s="228">
        <f>IF(N1516="snížená",J1516,0)</f>
        <v>0</v>
      </c>
      <c r="BG1516" s="228">
        <f>IF(N1516="zákl. přenesená",J1516,0)</f>
        <v>0</v>
      </c>
      <c r="BH1516" s="228">
        <f>IF(N1516="sníž. přenesená",J1516,0)</f>
        <v>0</v>
      </c>
      <c r="BI1516" s="228">
        <f>IF(N1516="nulová",J1516,0)</f>
        <v>0</v>
      </c>
      <c r="BJ1516" s="20" t="s">
        <v>78</v>
      </c>
      <c r="BK1516" s="228">
        <f>ROUND(I1516*H1516,2)</f>
        <v>0</v>
      </c>
      <c r="BL1516" s="20" t="s">
        <v>189</v>
      </c>
      <c r="BM1516" s="227" t="s">
        <v>1925</v>
      </c>
    </row>
    <row r="1517" s="2" customFormat="1">
      <c r="A1517" s="41"/>
      <c r="B1517" s="42"/>
      <c r="C1517" s="43"/>
      <c r="D1517" s="229" t="s">
        <v>191</v>
      </c>
      <c r="E1517" s="43"/>
      <c r="F1517" s="230" t="s">
        <v>1926</v>
      </c>
      <c r="G1517" s="43"/>
      <c r="H1517" s="43"/>
      <c r="I1517" s="231"/>
      <c r="J1517" s="43"/>
      <c r="K1517" s="43"/>
      <c r="L1517" s="47"/>
      <c r="M1517" s="232"/>
      <c r="N1517" s="233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191</v>
      </c>
      <c r="AU1517" s="20" t="s">
        <v>80</v>
      </c>
    </row>
    <row r="1518" s="14" customFormat="1">
      <c r="A1518" s="14"/>
      <c r="B1518" s="245"/>
      <c r="C1518" s="246"/>
      <c r="D1518" s="236" t="s">
        <v>193</v>
      </c>
      <c r="E1518" s="247" t="s">
        <v>19</v>
      </c>
      <c r="F1518" s="248" t="s">
        <v>1927</v>
      </c>
      <c r="G1518" s="246"/>
      <c r="H1518" s="249">
        <v>1.774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5" t="s">
        <v>193</v>
      </c>
      <c r="AU1518" s="255" t="s">
        <v>80</v>
      </c>
      <c r="AV1518" s="14" t="s">
        <v>80</v>
      </c>
      <c r="AW1518" s="14" t="s">
        <v>195</v>
      </c>
      <c r="AX1518" s="14" t="s">
        <v>71</v>
      </c>
      <c r="AY1518" s="255" t="s">
        <v>182</v>
      </c>
    </row>
    <row r="1519" s="2" customFormat="1" ht="37.8" customHeight="1">
      <c r="A1519" s="41"/>
      <c r="B1519" s="42"/>
      <c r="C1519" s="216" t="s">
        <v>1928</v>
      </c>
      <c r="D1519" s="216" t="s">
        <v>184</v>
      </c>
      <c r="E1519" s="217" t="s">
        <v>1929</v>
      </c>
      <c r="F1519" s="218" t="s">
        <v>1930</v>
      </c>
      <c r="G1519" s="219" t="s">
        <v>187</v>
      </c>
      <c r="H1519" s="220">
        <v>1.984</v>
      </c>
      <c r="I1519" s="221"/>
      <c r="J1519" s="222">
        <f>ROUND(I1519*H1519,2)</f>
        <v>0</v>
      </c>
      <c r="K1519" s="218" t="s">
        <v>188</v>
      </c>
      <c r="L1519" s="47"/>
      <c r="M1519" s="223" t="s">
        <v>19</v>
      </c>
      <c r="N1519" s="224" t="s">
        <v>42</v>
      </c>
      <c r="O1519" s="87"/>
      <c r="P1519" s="225">
        <f>O1519*H1519</f>
        <v>0</v>
      </c>
      <c r="Q1519" s="225">
        <v>0.19500000000000001</v>
      </c>
      <c r="R1519" s="225">
        <f>Q1519*H1519</f>
        <v>0.38688</v>
      </c>
      <c r="S1519" s="225">
        <v>0</v>
      </c>
      <c r="T1519" s="226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7" t="s">
        <v>189</v>
      </c>
      <c r="AT1519" s="227" t="s">
        <v>184</v>
      </c>
      <c r="AU1519" s="227" t="s">
        <v>80</v>
      </c>
      <c r="AY1519" s="20" t="s">
        <v>182</v>
      </c>
      <c r="BE1519" s="228">
        <f>IF(N1519="základní",J1519,0)</f>
        <v>0</v>
      </c>
      <c r="BF1519" s="228">
        <f>IF(N1519="snížená",J1519,0)</f>
        <v>0</v>
      </c>
      <c r="BG1519" s="228">
        <f>IF(N1519="zákl. přenesená",J1519,0)</f>
        <v>0</v>
      </c>
      <c r="BH1519" s="228">
        <f>IF(N1519="sníž. přenesená",J1519,0)</f>
        <v>0</v>
      </c>
      <c r="BI1519" s="228">
        <f>IF(N1519="nulová",J1519,0)</f>
        <v>0</v>
      </c>
      <c r="BJ1519" s="20" t="s">
        <v>78</v>
      </c>
      <c r="BK1519" s="228">
        <f>ROUND(I1519*H1519,2)</f>
        <v>0</v>
      </c>
      <c r="BL1519" s="20" t="s">
        <v>189</v>
      </c>
      <c r="BM1519" s="227" t="s">
        <v>1931</v>
      </c>
    </row>
    <row r="1520" s="2" customFormat="1">
      <c r="A1520" s="41"/>
      <c r="B1520" s="42"/>
      <c r="C1520" s="43"/>
      <c r="D1520" s="229" t="s">
        <v>191</v>
      </c>
      <c r="E1520" s="43"/>
      <c r="F1520" s="230" t="s">
        <v>1932</v>
      </c>
      <c r="G1520" s="43"/>
      <c r="H1520" s="43"/>
      <c r="I1520" s="231"/>
      <c r="J1520" s="43"/>
      <c r="K1520" s="43"/>
      <c r="L1520" s="47"/>
      <c r="M1520" s="232"/>
      <c r="N1520" s="233"/>
      <c r="O1520" s="87"/>
      <c r="P1520" s="87"/>
      <c r="Q1520" s="87"/>
      <c r="R1520" s="87"/>
      <c r="S1520" s="87"/>
      <c r="T1520" s="88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T1520" s="20" t="s">
        <v>191</v>
      </c>
      <c r="AU1520" s="20" t="s">
        <v>80</v>
      </c>
    </row>
    <row r="1521" s="14" customFormat="1">
      <c r="A1521" s="14"/>
      <c r="B1521" s="245"/>
      <c r="C1521" s="246"/>
      <c r="D1521" s="236" t="s">
        <v>193</v>
      </c>
      <c r="E1521" s="247" t="s">
        <v>19</v>
      </c>
      <c r="F1521" s="248" t="s">
        <v>1933</v>
      </c>
      <c r="G1521" s="246"/>
      <c r="H1521" s="249">
        <v>1.1400000000000001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193</v>
      </c>
      <c r="AU1521" s="255" t="s">
        <v>80</v>
      </c>
      <c r="AV1521" s="14" t="s">
        <v>80</v>
      </c>
      <c r="AW1521" s="14" t="s">
        <v>195</v>
      </c>
      <c r="AX1521" s="14" t="s">
        <v>71</v>
      </c>
      <c r="AY1521" s="255" t="s">
        <v>182</v>
      </c>
    </row>
    <row r="1522" s="14" customFormat="1">
      <c r="A1522" s="14"/>
      <c r="B1522" s="245"/>
      <c r="C1522" s="246"/>
      <c r="D1522" s="236" t="s">
        <v>193</v>
      </c>
      <c r="E1522" s="247" t="s">
        <v>19</v>
      </c>
      <c r="F1522" s="248" t="s">
        <v>1934</v>
      </c>
      <c r="G1522" s="246"/>
      <c r="H1522" s="249">
        <v>0.84363300000000008</v>
      </c>
      <c r="I1522" s="250"/>
      <c r="J1522" s="246"/>
      <c r="K1522" s="246"/>
      <c r="L1522" s="251"/>
      <c r="M1522" s="252"/>
      <c r="N1522" s="253"/>
      <c r="O1522" s="253"/>
      <c r="P1522" s="253"/>
      <c r="Q1522" s="253"/>
      <c r="R1522" s="253"/>
      <c r="S1522" s="253"/>
      <c r="T1522" s="25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5" t="s">
        <v>193</v>
      </c>
      <c r="AU1522" s="255" t="s">
        <v>80</v>
      </c>
      <c r="AV1522" s="14" t="s">
        <v>80</v>
      </c>
      <c r="AW1522" s="14" t="s">
        <v>195</v>
      </c>
      <c r="AX1522" s="14" t="s">
        <v>71</v>
      </c>
      <c r="AY1522" s="255" t="s">
        <v>182</v>
      </c>
    </row>
    <row r="1523" s="2" customFormat="1" ht="44.25" customHeight="1">
      <c r="A1523" s="41"/>
      <c r="B1523" s="42"/>
      <c r="C1523" s="216" t="s">
        <v>1935</v>
      </c>
      <c r="D1523" s="216" t="s">
        <v>184</v>
      </c>
      <c r="E1523" s="217" t="s">
        <v>1936</v>
      </c>
      <c r="F1523" s="218" t="s">
        <v>1937</v>
      </c>
      <c r="G1523" s="219" t="s">
        <v>187</v>
      </c>
      <c r="H1523" s="220">
        <v>7.7800000000000002</v>
      </c>
      <c r="I1523" s="221"/>
      <c r="J1523" s="222">
        <f>ROUND(I1523*H1523,2)</f>
        <v>0</v>
      </c>
      <c r="K1523" s="218" t="s">
        <v>188</v>
      </c>
      <c r="L1523" s="47"/>
      <c r="M1523" s="223" t="s">
        <v>19</v>
      </c>
      <c r="N1523" s="224" t="s">
        <v>42</v>
      </c>
      <c r="O1523" s="87"/>
      <c r="P1523" s="225">
        <f>O1523*H1523</f>
        <v>0</v>
      </c>
      <c r="Q1523" s="225">
        <v>1.44</v>
      </c>
      <c r="R1523" s="225">
        <f>Q1523*H1523</f>
        <v>11.203200000000001</v>
      </c>
      <c r="S1523" s="225">
        <v>0</v>
      </c>
      <c r="T1523" s="226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227" t="s">
        <v>189</v>
      </c>
      <c r="AT1523" s="227" t="s">
        <v>184</v>
      </c>
      <c r="AU1523" s="227" t="s">
        <v>80</v>
      </c>
      <c r="AY1523" s="20" t="s">
        <v>182</v>
      </c>
      <c r="BE1523" s="228">
        <f>IF(N1523="základní",J1523,0)</f>
        <v>0</v>
      </c>
      <c r="BF1523" s="228">
        <f>IF(N1523="snížená",J1523,0)</f>
        <v>0</v>
      </c>
      <c r="BG1523" s="228">
        <f>IF(N1523="zákl. přenesená",J1523,0)</f>
        <v>0</v>
      </c>
      <c r="BH1523" s="228">
        <f>IF(N1523="sníž. přenesená",J1523,0)</f>
        <v>0</v>
      </c>
      <c r="BI1523" s="228">
        <f>IF(N1523="nulová",J1523,0)</f>
        <v>0</v>
      </c>
      <c r="BJ1523" s="20" t="s">
        <v>78</v>
      </c>
      <c r="BK1523" s="228">
        <f>ROUND(I1523*H1523,2)</f>
        <v>0</v>
      </c>
      <c r="BL1523" s="20" t="s">
        <v>189</v>
      </c>
      <c r="BM1523" s="227" t="s">
        <v>1938</v>
      </c>
    </row>
    <row r="1524" s="2" customFormat="1">
      <c r="A1524" s="41"/>
      <c r="B1524" s="42"/>
      <c r="C1524" s="43"/>
      <c r="D1524" s="229" t="s">
        <v>191</v>
      </c>
      <c r="E1524" s="43"/>
      <c r="F1524" s="230" t="s">
        <v>1939</v>
      </c>
      <c r="G1524" s="43"/>
      <c r="H1524" s="43"/>
      <c r="I1524" s="231"/>
      <c r="J1524" s="43"/>
      <c r="K1524" s="43"/>
      <c r="L1524" s="47"/>
      <c r="M1524" s="232"/>
      <c r="N1524" s="233"/>
      <c r="O1524" s="87"/>
      <c r="P1524" s="87"/>
      <c r="Q1524" s="87"/>
      <c r="R1524" s="87"/>
      <c r="S1524" s="87"/>
      <c r="T1524" s="88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0" t="s">
        <v>191</v>
      </c>
      <c r="AU1524" s="20" t="s">
        <v>80</v>
      </c>
    </row>
    <row r="1525" s="14" customFormat="1">
      <c r="A1525" s="14"/>
      <c r="B1525" s="245"/>
      <c r="C1525" s="246"/>
      <c r="D1525" s="236" t="s">
        <v>193</v>
      </c>
      <c r="E1525" s="247" t="s">
        <v>19</v>
      </c>
      <c r="F1525" s="248" t="s">
        <v>1940</v>
      </c>
      <c r="G1525" s="246"/>
      <c r="H1525" s="249">
        <v>7.7800000000000002</v>
      </c>
      <c r="I1525" s="250"/>
      <c r="J1525" s="246"/>
      <c r="K1525" s="246"/>
      <c r="L1525" s="251"/>
      <c r="M1525" s="252"/>
      <c r="N1525" s="253"/>
      <c r="O1525" s="253"/>
      <c r="P1525" s="253"/>
      <c r="Q1525" s="253"/>
      <c r="R1525" s="253"/>
      <c r="S1525" s="253"/>
      <c r="T1525" s="25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5" t="s">
        <v>193</v>
      </c>
      <c r="AU1525" s="255" t="s">
        <v>80</v>
      </c>
      <c r="AV1525" s="14" t="s">
        <v>80</v>
      </c>
      <c r="AW1525" s="14" t="s">
        <v>195</v>
      </c>
      <c r="AX1525" s="14" t="s">
        <v>71</v>
      </c>
      <c r="AY1525" s="255" t="s">
        <v>182</v>
      </c>
    </row>
    <row r="1526" s="2" customFormat="1" ht="33" customHeight="1">
      <c r="A1526" s="41"/>
      <c r="B1526" s="42"/>
      <c r="C1526" s="216" t="s">
        <v>1941</v>
      </c>
      <c r="D1526" s="216" t="s">
        <v>184</v>
      </c>
      <c r="E1526" s="217" t="s">
        <v>1942</v>
      </c>
      <c r="F1526" s="218" t="s">
        <v>1943</v>
      </c>
      <c r="G1526" s="219" t="s">
        <v>283</v>
      </c>
      <c r="H1526" s="220">
        <v>6.9000000000000004</v>
      </c>
      <c r="I1526" s="221"/>
      <c r="J1526" s="222">
        <f>ROUND(I1526*H1526,2)</f>
        <v>0</v>
      </c>
      <c r="K1526" s="218" t="s">
        <v>188</v>
      </c>
      <c r="L1526" s="47"/>
      <c r="M1526" s="223" t="s">
        <v>19</v>
      </c>
      <c r="N1526" s="224" t="s">
        <v>42</v>
      </c>
      <c r="O1526" s="87"/>
      <c r="P1526" s="225">
        <f>O1526*H1526</f>
        <v>0</v>
      </c>
      <c r="Q1526" s="225">
        <v>0.22136</v>
      </c>
      <c r="R1526" s="225">
        <f>Q1526*H1526</f>
        <v>1.5273840000000001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189</v>
      </c>
      <c r="AT1526" s="227" t="s">
        <v>184</v>
      </c>
      <c r="AU1526" s="227" t="s">
        <v>80</v>
      </c>
      <c r="AY1526" s="20" t="s">
        <v>182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78</v>
      </c>
      <c r="BK1526" s="228">
        <f>ROUND(I1526*H1526,2)</f>
        <v>0</v>
      </c>
      <c r="BL1526" s="20" t="s">
        <v>189</v>
      </c>
      <c r="BM1526" s="227" t="s">
        <v>1944</v>
      </c>
    </row>
    <row r="1527" s="2" customFormat="1">
      <c r="A1527" s="41"/>
      <c r="B1527" s="42"/>
      <c r="C1527" s="43"/>
      <c r="D1527" s="229" t="s">
        <v>191</v>
      </c>
      <c r="E1527" s="43"/>
      <c r="F1527" s="230" t="s">
        <v>1945</v>
      </c>
      <c r="G1527" s="43"/>
      <c r="H1527" s="43"/>
      <c r="I1527" s="231"/>
      <c r="J1527" s="43"/>
      <c r="K1527" s="43"/>
      <c r="L1527" s="47"/>
      <c r="M1527" s="232"/>
      <c r="N1527" s="233"/>
      <c r="O1527" s="87"/>
      <c r="P1527" s="87"/>
      <c r="Q1527" s="87"/>
      <c r="R1527" s="87"/>
      <c r="S1527" s="87"/>
      <c r="T1527" s="88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T1527" s="20" t="s">
        <v>191</v>
      </c>
      <c r="AU1527" s="20" t="s">
        <v>80</v>
      </c>
    </row>
    <row r="1528" s="14" customFormat="1">
      <c r="A1528" s="14"/>
      <c r="B1528" s="245"/>
      <c r="C1528" s="246"/>
      <c r="D1528" s="236" t="s">
        <v>193</v>
      </c>
      <c r="E1528" s="247" t="s">
        <v>19</v>
      </c>
      <c r="F1528" s="248" t="s">
        <v>1946</v>
      </c>
      <c r="G1528" s="246"/>
      <c r="H1528" s="249">
        <v>6.8999999999999995</v>
      </c>
      <c r="I1528" s="250"/>
      <c r="J1528" s="246"/>
      <c r="K1528" s="246"/>
      <c r="L1528" s="251"/>
      <c r="M1528" s="252"/>
      <c r="N1528" s="253"/>
      <c r="O1528" s="253"/>
      <c r="P1528" s="253"/>
      <c r="Q1528" s="253"/>
      <c r="R1528" s="253"/>
      <c r="S1528" s="253"/>
      <c r="T1528" s="25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5" t="s">
        <v>193</v>
      </c>
      <c r="AU1528" s="255" t="s">
        <v>80</v>
      </c>
      <c r="AV1528" s="14" t="s">
        <v>80</v>
      </c>
      <c r="AW1528" s="14" t="s">
        <v>195</v>
      </c>
      <c r="AX1528" s="14" t="s">
        <v>71</v>
      </c>
      <c r="AY1528" s="255" t="s">
        <v>182</v>
      </c>
    </row>
    <row r="1529" s="2" customFormat="1" ht="37.8" customHeight="1">
      <c r="A1529" s="41"/>
      <c r="B1529" s="42"/>
      <c r="C1529" s="216" t="s">
        <v>1947</v>
      </c>
      <c r="D1529" s="216" t="s">
        <v>184</v>
      </c>
      <c r="E1529" s="217" t="s">
        <v>1948</v>
      </c>
      <c r="F1529" s="218" t="s">
        <v>1949</v>
      </c>
      <c r="G1529" s="219" t="s">
        <v>304</v>
      </c>
      <c r="H1529" s="220">
        <v>23</v>
      </c>
      <c r="I1529" s="221"/>
      <c r="J1529" s="222">
        <f>ROUND(I1529*H1529,2)</f>
        <v>0</v>
      </c>
      <c r="K1529" s="218" t="s">
        <v>188</v>
      </c>
      <c r="L1529" s="47"/>
      <c r="M1529" s="223" t="s">
        <v>19</v>
      </c>
      <c r="N1529" s="224" t="s">
        <v>42</v>
      </c>
      <c r="O1529" s="87"/>
      <c r="P1529" s="225">
        <f>O1529*H1529</f>
        <v>0</v>
      </c>
      <c r="Q1529" s="225">
        <v>0.12895000000000001</v>
      </c>
      <c r="R1529" s="225">
        <f>Q1529*H1529</f>
        <v>2.9658500000000001</v>
      </c>
      <c r="S1529" s="225">
        <v>0</v>
      </c>
      <c r="T1529" s="226">
        <f>S1529*H1529</f>
        <v>0</v>
      </c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R1529" s="227" t="s">
        <v>189</v>
      </c>
      <c r="AT1529" s="227" t="s">
        <v>184</v>
      </c>
      <c r="AU1529" s="227" t="s">
        <v>80</v>
      </c>
      <c r="AY1529" s="20" t="s">
        <v>182</v>
      </c>
      <c r="BE1529" s="228">
        <f>IF(N1529="základní",J1529,0)</f>
        <v>0</v>
      </c>
      <c r="BF1529" s="228">
        <f>IF(N1529="snížená",J1529,0)</f>
        <v>0</v>
      </c>
      <c r="BG1529" s="228">
        <f>IF(N1529="zákl. přenesená",J1529,0)</f>
        <v>0</v>
      </c>
      <c r="BH1529" s="228">
        <f>IF(N1529="sníž. přenesená",J1529,0)</f>
        <v>0</v>
      </c>
      <c r="BI1529" s="228">
        <f>IF(N1529="nulová",J1529,0)</f>
        <v>0</v>
      </c>
      <c r="BJ1529" s="20" t="s">
        <v>78</v>
      </c>
      <c r="BK1529" s="228">
        <f>ROUND(I1529*H1529,2)</f>
        <v>0</v>
      </c>
      <c r="BL1529" s="20" t="s">
        <v>189</v>
      </c>
      <c r="BM1529" s="227" t="s">
        <v>1950</v>
      </c>
    </row>
    <row r="1530" s="2" customFormat="1">
      <c r="A1530" s="41"/>
      <c r="B1530" s="42"/>
      <c r="C1530" s="43"/>
      <c r="D1530" s="229" t="s">
        <v>191</v>
      </c>
      <c r="E1530" s="43"/>
      <c r="F1530" s="230" t="s">
        <v>1951</v>
      </c>
      <c r="G1530" s="43"/>
      <c r="H1530" s="43"/>
      <c r="I1530" s="231"/>
      <c r="J1530" s="43"/>
      <c r="K1530" s="43"/>
      <c r="L1530" s="47"/>
      <c r="M1530" s="232"/>
      <c r="N1530" s="233"/>
      <c r="O1530" s="87"/>
      <c r="P1530" s="87"/>
      <c r="Q1530" s="87"/>
      <c r="R1530" s="87"/>
      <c r="S1530" s="87"/>
      <c r="T1530" s="88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T1530" s="20" t="s">
        <v>191</v>
      </c>
      <c r="AU1530" s="20" t="s">
        <v>80</v>
      </c>
    </row>
    <row r="1531" s="14" customFormat="1">
      <c r="A1531" s="14"/>
      <c r="B1531" s="245"/>
      <c r="C1531" s="246"/>
      <c r="D1531" s="236" t="s">
        <v>193</v>
      </c>
      <c r="E1531" s="247" t="s">
        <v>19</v>
      </c>
      <c r="F1531" s="248" t="s">
        <v>1952</v>
      </c>
      <c r="G1531" s="246"/>
      <c r="H1531" s="249">
        <v>23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193</v>
      </c>
      <c r="AU1531" s="255" t="s">
        <v>80</v>
      </c>
      <c r="AV1531" s="14" t="s">
        <v>80</v>
      </c>
      <c r="AW1531" s="14" t="s">
        <v>195</v>
      </c>
      <c r="AX1531" s="14" t="s">
        <v>71</v>
      </c>
      <c r="AY1531" s="255" t="s">
        <v>182</v>
      </c>
    </row>
    <row r="1532" s="2" customFormat="1" ht="37.8" customHeight="1">
      <c r="A1532" s="41"/>
      <c r="B1532" s="42"/>
      <c r="C1532" s="216" t="s">
        <v>1953</v>
      </c>
      <c r="D1532" s="216" t="s">
        <v>184</v>
      </c>
      <c r="E1532" s="217" t="s">
        <v>1954</v>
      </c>
      <c r="F1532" s="218" t="s">
        <v>1955</v>
      </c>
      <c r="G1532" s="219" t="s">
        <v>425</v>
      </c>
      <c r="H1532" s="220">
        <v>3</v>
      </c>
      <c r="I1532" s="221"/>
      <c r="J1532" s="222">
        <f>ROUND(I1532*H1532,2)</f>
        <v>0</v>
      </c>
      <c r="K1532" s="218" t="s">
        <v>188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0.017770000000000001</v>
      </c>
      <c r="R1532" s="225">
        <f>Q1532*H1532</f>
        <v>0.053310000000000003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189</v>
      </c>
      <c r="AT1532" s="227" t="s">
        <v>184</v>
      </c>
      <c r="AU1532" s="227" t="s">
        <v>80</v>
      </c>
      <c r="AY1532" s="20" t="s">
        <v>182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189</v>
      </c>
      <c r="BM1532" s="227" t="s">
        <v>1956</v>
      </c>
    </row>
    <row r="1533" s="2" customFormat="1">
      <c r="A1533" s="41"/>
      <c r="B1533" s="42"/>
      <c r="C1533" s="43"/>
      <c r="D1533" s="229" t="s">
        <v>191</v>
      </c>
      <c r="E1533" s="43"/>
      <c r="F1533" s="230" t="s">
        <v>1957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191</v>
      </c>
      <c r="AU1533" s="20" t="s">
        <v>80</v>
      </c>
    </row>
    <row r="1534" s="2" customFormat="1" ht="24.15" customHeight="1">
      <c r="A1534" s="41"/>
      <c r="B1534" s="42"/>
      <c r="C1534" s="278" t="s">
        <v>1958</v>
      </c>
      <c r="D1534" s="278" t="s">
        <v>296</v>
      </c>
      <c r="E1534" s="279" t="s">
        <v>1959</v>
      </c>
      <c r="F1534" s="280" t="s">
        <v>1960</v>
      </c>
      <c r="G1534" s="281" t="s">
        <v>425</v>
      </c>
      <c r="H1534" s="282">
        <v>1</v>
      </c>
      <c r="I1534" s="283"/>
      <c r="J1534" s="284">
        <f>ROUND(I1534*H1534,2)</f>
        <v>0</v>
      </c>
      <c r="K1534" s="280" t="s">
        <v>188</v>
      </c>
      <c r="L1534" s="285"/>
      <c r="M1534" s="286" t="s">
        <v>19</v>
      </c>
      <c r="N1534" s="287" t="s">
        <v>42</v>
      </c>
      <c r="O1534" s="87"/>
      <c r="P1534" s="225">
        <f>O1534*H1534</f>
        <v>0</v>
      </c>
      <c r="Q1534" s="225">
        <v>0.012250000000000001</v>
      </c>
      <c r="R1534" s="225">
        <f>Q1534*H1534</f>
        <v>0.012250000000000001</v>
      </c>
      <c r="S1534" s="225">
        <v>0</v>
      </c>
      <c r="T1534" s="226">
        <f>S1534*H1534</f>
        <v>0</v>
      </c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R1534" s="227" t="s">
        <v>253</v>
      </c>
      <c r="AT1534" s="227" t="s">
        <v>296</v>
      </c>
      <c r="AU1534" s="227" t="s">
        <v>80</v>
      </c>
      <c r="AY1534" s="20" t="s">
        <v>182</v>
      </c>
      <c r="BE1534" s="228">
        <f>IF(N1534="základní",J1534,0)</f>
        <v>0</v>
      </c>
      <c r="BF1534" s="228">
        <f>IF(N1534="snížená",J1534,0)</f>
        <v>0</v>
      </c>
      <c r="BG1534" s="228">
        <f>IF(N1534="zákl. přenesená",J1534,0)</f>
        <v>0</v>
      </c>
      <c r="BH1534" s="228">
        <f>IF(N1534="sníž. přenesená",J1534,0)</f>
        <v>0</v>
      </c>
      <c r="BI1534" s="228">
        <f>IF(N1534="nulová",J1534,0)</f>
        <v>0</v>
      </c>
      <c r="BJ1534" s="20" t="s">
        <v>78</v>
      </c>
      <c r="BK1534" s="228">
        <f>ROUND(I1534*H1534,2)</f>
        <v>0</v>
      </c>
      <c r="BL1534" s="20" t="s">
        <v>189</v>
      </c>
      <c r="BM1534" s="227" t="s">
        <v>1961</v>
      </c>
    </row>
    <row r="1535" s="14" customFormat="1">
      <c r="A1535" s="14"/>
      <c r="B1535" s="245"/>
      <c r="C1535" s="246"/>
      <c r="D1535" s="236" t="s">
        <v>193</v>
      </c>
      <c r="E1535" s="247" t="s">
        <v>19</v>
      </c>
      <c r="F1535" s="248" t="s">
        <v>1962</v>
      </c>
      <c r="G1535" s="246"/>
      <c r="H1535" s="249">
        <v>1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5" t="s">
        <v>193</v>
      </c>
      <c r="AU1535" s="255" t="s">
        <v>80</v>
      </c>
      <c r="AV1535" s="14" t="s">
        <v>80</v>
      </c>
      <c r="AW1535" s="14" t="s">
        <v>195</v>
      </c>
      <c r="AX1535" s="14" t="s">
        <v>71</v>
      </c>
      <c r="AY1535" s="255" t="s">
        <v>182</v>
      </c>
    </row>
    <row r="1536" s="2" customFormat="1" ht="24.15" customHeight="1">
      <c r="A1536" s="41"/>
      <c r="B1536" s="42"/>
      <c r="C1536" s="278" t="s">
        <v>1963</v>
      </c>
      <c r="D1536" s="278" t="s">
        <v>296</v>
      </c>
      <c r="E1536" s="279" t="s">
        <v>1964</v>
      </c>
      <c r="F1536" s="280" t="s">
        <v>1965</v>
      </c>
      <c r="G1536" s="281" t="s">
        <v>425</v>
      </c>
      <c r="H1536" s="282">
        <v>1</v>
      </c>
      <c r="I1536" s="283"/>
      <c r="J1536" s="284">
        <f>ROUND(I1536*H1536,2)</f>
        <v>0</v>
      </c>
      <c r="K1536" s="280" t="s">
        <v>188</v>
      </c>
      <c r="L1536" s="285"/>
      <c r="M1536" s="286" t="s">
        <v>19</v>
      </c>
      <c r="N1536" s="287" t="s">
        <v>42</v>
      </c>
      <c r="O1536" s="87"/>
      <c r="P1536" s="225">
        <f>O1536*H1536</f>
        <v>0</v>
      </c>
      <c r="Q1536" s="225">
        <v>0.012489999999999999</v>
      </c>
      <c r="R1536" s="225">
        <f>Q1536*H1536</f>
        <v>0.012489999999999999</v>
      </c>
      <c r="S1536" s="225">
        <v>0</v>
      </c>
      <c r="T1536" s="226">
        <f>S1536*H1536</f>
        <v>0</v>
      </c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R1536" s="227" t="s">
        <v>253</v>
      </c>
      <c r="AT1536" s="227" t="s">
        <v>296</v>
      </c>
      <c r="AU1536" s="227" t="s">
        <v>80</v>
      </c>
      <c r="AY1536" s="20" t="s">
        <v>182</v>
      </c>
      <c r="BE1536" s="228">
        <f>IF(N1536="základní",J1536,0)</f>
        <v>0</v>
      </c>
      <c r="BF1536" s="228">
        <f>IF(N1536="snížená",J1536,0)</f>
        <v>0</v>
      </c>
      <c r="BG1536" s="228">
        <f>IF(N1536="zákl. přenesená",J1536,0)</f>
        <v>0</v>
      </c>
      <c r="BH1536" s="228">
        <f>IF(N1536="sníž. přenesená",J1536,0)</f>
        <v>0</v>
      </c>
      <c r="BI1536" s="228">
        <f>IF(N1536="nulová",J1536,0)</f>
        <v>0</v>
      </c>
      <c r="BJ1536" s="20" t="s">
        <v>78</v>
      </c>
      <c r="BK1536" s="228">
        <f>ROUND(I1536*H1536,2)</f>
        <v>0</v>
      </c>
      <c r="BL1536" s="20" t="s">
        <v>189</v>
      </c>
      <c r="BM1536" s="227" t="s">
        <v>1966</v>
      </c>
    </row>
    <row r="1537" s="14" customFormat="1">
      <c r="A1537" s="14"/>
      <c r="B1537" s="245"/>
      <c r="C1537" s="246"/>
      <c r="D1537" s="236" t="s">
        <v>193</v>
      </c>
      <c r="E1537" s="247" t="s">
        <v>19</v>
      </c>
      <c r="F1537" s="248" t="s">
        <v>1967</v>
      </c>
      <c r="G1537" s="246"/>
      <c r="H1537" s="249">
        <v>1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193</v>
      </c>
      <c r="AU1537" s="255" t="s">
        <v>80</v>
      </c>
      <c r="AV1537" s="14" t="s">
        <v>80</v>
      </c>
      <c r="AW1537" s="14" t="s">
        <v>195</v>
      </c>
      <c r="AX1537" s="14" t="s">
        <v>71</v>
      </c>
      <c r="AY1537" s="255" t="s">
        <v>182</v>
      </c>
    </row>
    <row r="1538" s="2" customFormat="1" ht="24.15" customHeight="1">
      <c r="A1538" s="41"/>
      <c r="B1538" s="42"/>
      <c r="C1538" s="278" t="s">
        <v>1968</v>
      </c>
      <c r="D1538" s="278" t="s">
        <v>296</v>
      </c>
      <c r="E1538" s="279" t="s">
        <v>1969</v>
      </c>
      <c r="F1538" s="280" t="s">
        <v>1970</v>
      </c>
      <c r="G1538" s="281" t="s">
        <v>425</v>
      </c>
      <c r="H1538" s="282">
        <v>1</v>
      </c>
      <c r="I1538" s="283"/>
      <c r="J1538" s="284">
        <f>ROUND(I1538*H1538,2)</f>
        <v>0</v>
      </c>
      <c r="K1538" s="280" t="s">
        <v>188</v>
      </c>
      <c r="L1538" s="285"/>
      <c r="M1538" s="286" t="s">
        <v>19</v>
      </c>
      <c r="N1538" s="287" t="s">
        <v>42</v>
      </c>
      <c r="O1538" s="87"/>
      <c r="P1538" s="225">
        <f>O1538*H1538</f>
        <v>0</v>
      </c>
      <c r="Q1538" s="225">
        <v>0.01521</v>
      </c>
      <c r="R1538" s="225">
        <f>Q1538*H1538</f>
        <v>0.01521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253</v>
      </c>
      <c r="AT1538" s="227" t="s">
        <v>296</v>
      </c>
      <c r="AU1538" s="227" t="s">
        <v>80</v>
      </c>
      <c r="AY1538" s="20" t="s">
        <v>182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78</v>
      </c>
      <c r="BK1538" s="228">
        <f>ROUND(I1538*H1538,2)</f>
        <v>0</v>
      </c>
      <c r="BL1538" s="20" t="s">
        <v>189</v>
      </c>
      <c r="BM1538" s="227" t="s">
        <v>1971</v>
      </c>
    </row>
    <row r="1539" s="14" customFormat="1">
      <c r="A1539" s="14"/>
      <c r="B1539" s="245"/>
      <c r="C1539" s="246"/>
      <c r="D1539" s="236" t="s">
        <v>193</v>
      </c>
      <c r="E1539" s="247" t="s">
        <v>19</v>
      </c>
      <c r="F1539" s="248" t="s">
        <v>1972</v>
      </c>
      <c r="G1539" s="246"/>
      <c r="H1539" s="249">
        <v>1</v>
      </c>
      <c r="I1539" s="250"/>
      <c r="J1539" s="246"/>
      <c r="K1539" s="246"/>
      <c r="L1539" s="251"/>
      <c r="M1539" s="252"/>
      <c r="N1539" s="253"/>
      <c r="O1539" s="253"/>
      <c r="P1539" s="253"/>
      <c r="Q1539" s="253"/>
      <c r="R1539" s="253"/>
      <c r="S1539" s="253"/>
      <c r="T1539" s="25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5" t="s">
        <v>193</v>
      </c>
      <c r="AU1539" s="255" t="s">
        <v>80</v>
      </c>
      <c r="AV1539" s="14" t="s">
        <v>80</v>
      </c>
      <c r="AW1539" s="14" t="s">
        <v>195</v>
      </c>
      <c r="AX1539" s="14" t="s">
        <v>71</v>
      </c>
      <c r="AY1539" s="255" t="s">
        <v>182</v>
      </c>
    </row>
    <row r="1540" s="2" customFormat="1" ht="37.8" customHeight="1">
      <c r="A1540" s="41"/>
      <c r="B1540" s="42"/>
      <c r="C1540" s="216" t="s">
        <v>1973</v>
      </c>
      <c r="D1540" s="216" t="s">
        <v>184</v>
      </c>
      <c r="E1540" s="217" t="s">
        <v>1974</v>
      </c>
      <c r="F1540" s="218" t="s">
        <v>1975</v>
      </c>
      <c r="G1540" s="219" t="s">
        <v>425</v>
      </c>
      <c r="H1540" s="220">
        <v>2</v>
      </c>
      <c r="I1540" s="221"/>
      <c r="J1540" s="222">
        <f>ROUND(I1540*H1540,2)</f>
        <v>0</v>
      </c>
      <c r="K1540" s="218" t="s">
        <v>188</v>
      </c>
      <c r="L1540" s="47"/>
      <c r="M1540" s="223" t="s">
        <v>19</v>
      </c>
      <c r="N1540" s="224" t="s">
        <v>42</v>
      </c>
      <c r="O1540" s="87"/>
      <c r="P1540" s="225">
        <f>O1540*H1540</f>
        <v>0</v>
      </c>
      <c r="Q1540" s="225">
        <v>0.056439999999999997</v>
      </c>
      <c r="R1540" s="225">
        <f>Q1540*H1540</f>
        <v>0.11287999999999999</v>
      </c>
      <c r="S1540" s="225">
        <v>0</v>
      </c>
      <c r="T1540" s="226">
        <f>S1540*H1540</f>
        <v>0</v>
      </c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R1540" s="227" t="s">
        <v>189</v>
      </c>
      <c r="AT1540" s="227" t="s">
        <v>184</v>
      </c>
      <c r="AU1540" s="227" t="s">
        <v>80</v>
      </c>
      <c r="AY1540" s="20" t="s">
        <v>182</v>
      </c>
      <c r="BE1540" s="228">
        <f>IF(N1540="základní",J1540,0)</f>
        <v>0</v>
      </c>
      <c r="BF1540" s="228">
        <f>IF(N1540="snížená",J1540,0)</f>
        <v>0</v>
      </c>
      <c r="BG1540" s="228">
        <f>IF(N1540="zákl. přenesená",J1540,0)</f>
        <v>0</v>
      </c>
      <c r="BH1540" s="228">
        <f>IF(N1540="sníž. přenesená",J1540,0)</f>
        <v>0</v>
      </c>
      <c r="BI1540" s="228">
        <f>IF(N1540="nulová",J1540,0)</f>
        <v>0</v>
      </c>
      <c r="BJ1540" s="20" t="s">
        <v>78</v>
      </c>
      <c r="BK1540" s="228">
        <f>ROUND(I1540*H1540,2)</f>
        <v>0</v>
      </c>
      <c r="BL1540" s="20" t="s">
        <v>189</v>
      </c>
      <c r="BM1540" s="227" t="s">
        <v>1976</v>
      </c>
    </row>
    <row r="1541" s="2" customFormat="1">
      <c r="A1541" s="41"/>
      <c r="B1541" s="42"/>
      <c r="C1541" s="43"/>
      <c r="D1541" s="229" t="s">
        <v>191</v>
      </c>
      <c r="E1541" s="43"/>
      <c r="F1541" s="230" t="s">
        <v>1977</v>
      </c>
      <c r="G1541" s="43"/>
      <c r="H1541" s="43"/>
      <c r="I1541" s="231"/>
      <c r="J1541" s="43"/>
      <c r="K1541" s="43"/>
      <c r="L1541" s="47"/>
      <c r="M1541" s="232"/>
      <c r="N1541" s="233"/>
      <c r="O1541" s="87"/>
      <c r="P1541" s="87"/>
      <c r="Q1541" s="87"/>
      <c r="R1541" s="87"/>
      <c r="S1541" s="87"/>
      <c r="T1541" s="88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T1541" s="20" t="s">
        <v>191</v>
      </c>
      <c r="AU1541" s="20" t="s">
        <v>80</v>
      </c>
    </row>
    <row r="1542" s="2" customFormat="1" ht="33" customHeight="1">
      <c r="A1542" s="41"/>
      <c r="B1542" s="42"/>
      <c r="C1542" s="278" t="s">
        <v>1978</v>
      </c>
      <c r="D1542" s="278" t="s">
        <v>296</v>
      </c>
      <c r="E1542" s="279" t="s">
        <v>1979</v>
      </c>
      <c r="F1542" s="280" t="s">
        <v>1980</v>
      </c>
      <c r="G1542" s="281" t="s">
        <v>425</v>
      </c>
      <c r="H1542" s="282">
        <v>1</v>
      </c>
      <c r="I1542" s="283"/>
      <c r="J1542" s="284">
        <f>ROUND(I1542*H1542,2)</f>
        <v>0</v>
      </c>
      <c r="K1542" s="280" t="s">
        <v>188</v>
      </c>
      <c r="L1542" s="285"/>
      <c r="M1542" s="286" t="s">
        <v>19</v>
      </c>
      <c r="N1542" s="287" t="s">
        <v>42</v>
      </c>
      <c r="O1542" s="87"/>
      <c r="P1542" s="225">
        <f>O1542*H1542</f>
        <v>0</v>
      </c>
      <c r="Q1542" s="225">
        <v>0.01201</v>
      </c>
      <c r="R1542" s="225">
        <f>Q1542*H1542</f>
        <v>0.01201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253</v>
      </c>
      <c r="AT1542" s="227" t="s">
        <v>296</v>
      </c>
      <c r="AU1542" s="227" t="s">
        <v>80</v>
      </c>
      <c r="AY1542" s="20" t="s">
        <v>182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78</v>
      </c>
      <c r="BK1542" s="228">
        <f>ROUND(I1542*H1542,2)</f>
        <v>0</v>
      </c>
      <c r="BL1542" s="20" t="s">
        <v>189</v>
      </c>
      <c r="BM1542" s="227" t="s">
        <v>1981</v>
      </c>
    </row>
    <row r="1543" s="14" customFormat="1">
      <c r="A1543" s="14"/>
      <c r="B1543" s="245"/>
      <c r="C1543" s="246"/>
      <c r="D1543" s="236" t="s">
        <v>193</v>
      </c>
      <c r="E1543" s="247" t="s">
        <v>19</v>
      </c>
      <c r="F1543" s="248" t="s">
        <v>1982</v>
      </c>
      <c r="G1543" s="246"/>
      <c r="H1543" s="249">
        <v>1</v>
      </c>
      <c r="I1543" s="250"/>
      <c r="J1543" s="246"/>
      <c r="K1543" s="246"/>
      <c r="L1543" s="251"/>
      <c r="M1543" s="252"/>
      <c r="N1543" s="253"/>
      <c r="O1543" s="253"/>
      <c r="P1543" s="253"/>
      <c r="Q1543" s="253"/>
      <c r="R1543" s="253"/>
      <c r="S1543" s="253"/>
      <c r="T1543" s="25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5" t="s">
        <v>193</v>
      </c>
      <c r="AU1543" s="255" t="s">
        <v>80</v>
      </c>
      <c r="AV1543" s="14" t="s">
        <v>80</v>
      </c>
      <c r="AW1543" s="14" t="s">
        <v>195</v>
      </c>
      <c r="AX1543" s="14" t="s">
        <v>71</v>
      </c>
      <c r="AY1543" s="255" t="s">
        <v>182</v>
      </c>
    </row>
    <row r="1544" s="2" customFormat="1" ht="33" customHeight="1">
      <c r="A1544" s="41"/>
      <c r="B1544" s="42"/>
      <c r="C1544" s="278" t="s">
        <v>1983</v>
      </c>
      <c r="D1544" s="278" t="s">
        <v>296</v>
      </c>
      <c r="E1544" s="279" t="s">
        <v>1984</v>
      </c>
      <c r="F1544" s="280" t="s">
        <v>1985</v>
      </c>
      <c r="G1544" s="281" t="s">
        <v>425</v>
      </c>
      <c r="H1544" s="282">
        <v>1</v>
      </c>
      <c r="I1544" s="283"/>
      <c r="J1544" s="284">
        <f>ROUND(I1544*H1544,2)</f>
        <v>0</v>
      </c>
      <c r="K1544" s="280" t="s">
        <v>188</v>
      </c>
      <c r="L1544" s="285"/>
      <c r="M1544" s="286" t="s">
        <v>19</v>
      </c>
      <c r="N1544" s="287" t="s">
        <v>42</v>
      </c>
      <c r="O1544" s="87"/>
      <c r="P1544" s="225">
        <f>O1544*H1544</f>
        <v>0</v>
      </c>
      <c r="Q1544" s="225">
        <v>0.012489999999999999</v>
      </c>
      <c r="R1544" s="225">
        <f>Q1544*H1544</f>
        <v>0.012489999999999999</v>
      </c>
      <c r="S1544" s="225">
        <v>0</v>
      </c>
      <c r="T1544" s="226">
        <f>S1544*H1544</f>
        <v>0</v>
      </c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R1544" s="227" t="s">
        <v>253</v>
      </c>
      <c r="AT1544" s="227" t="s">
        <v>296</v>
      </c>
      <c r="AU1544" s="227" t="s">
        <v>80</v>
      </c>
      <c r="AY1544" s="20" t="s">
        <v>182</v>
      </c>
      <c r="BE1544" s="228">
        <f>IF(N1544="základní",J1544,0)</f>
        <v>0</v>
      </c>
      <c r="BF1544" s="228">
        <f>IF(N1544="snížená",J1544,0)</f>
        <v>0</v>
      </c>
      <c r="BG1544" s="228">
        <f>IF(N1544="zákl. přenesená",J1544,0)</f>
        <v>0</v>
      </c>
      <c r="BH1544" s="228">
        <f>IF(N1544="sníž. přenesená",J1544,0)</f>
        <v>0</v>
      </c>
      <c r="BI1544" s="228">
        <f>IF(N1544="nulová",J1544,0)</f>
        <v>0</v>
      </c>
      <c r="BJ1544" s="20" t="s">
        <v>78</v>
      </c>
      <c r="BK1544" s="228">
        <f>ROUND(I1544*H1544,2)</f>
        <v>0</v>
      </c>
      <c r="BL1544" s="20" t="s">
        <v>189</v>
      </c>
      <c r="BM1544" s="227" t="s">
        <v>1986</v>
      </c>
    </row>
    <row r="1545" s="14" customFormat="1">
      <c r="A1545" s="14"/>
      <c r="B1545" s="245"/>
      <c r="C1545" s="246"/>
      <c r="D1545" s="236" t="s">
        <v>193</v>
      </c>
      <c r="E1545" s="247" t="s">
        <v>19</v>
      </c>
      <c r="F1545" s="248" t="s">
        <v>1987</v>
      </c>
      <c r="G1545" s="246"/>
      <c r="H1545" s="249">
        <v>1</v>
      </c>
      <c r="I1545" s="250"/>
      <c r="J1545" s="246"/>
      <c r="K1545" s="246"/>
      <c r="L1545" s="251"/>
      <c r="M1545" s="252"/>
      <c r="N1545" s="253"/>
      <c r="O1545" s="253"/>
      <c r="P1545" s="253"/>
      <c r="Q1545" s="253"/>
      <c r="R1545" s="253"/>
      <c r="S1545" s="253"/>
      <c r="T1545" s="25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55" t="s">
        <v>193</v>
      </c>
      <c r="AU1545" s="255" t="s">
        <v>80</v>
      </c>
      <c r="AV1545" s="14" t="s">
        <v>80</v>
      </c>
      <c r="AW1545" s="14" t="s">
        <v>195</v>
      </c>
      <c r="AX1545" s="14" t="s">
        <v>71</v>
      </c>
      <c r="AY1545" s="255" t="s">
        <v>182</v>
      </c>
    </row>
    <row r="1546" s="2" customFormat="1" ht="37.8" customHeight="1">
      <c r="A1546" s="41"/>
      <c r="B1546" s="42"/>
      <c r="C1546" s="216" t="s">
        <v>1988</v>
      </c>
      <c r="D1546" s="216" t="s">
        <v>184</v>
      </c>
      <c r="E1546" s="217" t="s">
        <v>1989</v>
      </c>
      <c r="F1546" s="218" t="s">
        <v>1990</v>
      </c>
      <c r="G1546" s="219" t="s">
        <v>425</v>
      </c>
      <c r="H1546" s="220">
        <v>1</v>
      </c>
      <c r="I1546" s="221"/>
      <c r="J1546" s="222">
        <f>ROUND(I1546*H1546,2)</f>
        <v>0</v>
      </c>
      <c r="K1546" s="218" t="s">
        <v>188</v>
      </c>
      <c r="L1546" s="47"/>
      <c r="M1546" s="223" t="s">
        <v>19</v>
      </c>
      <c r="N1546" s="224" t="s">
        <v>42</v>
      </c>
      <c r="O1546" s="87"/>
      <c r="P1546" s="225">
        <f>O1546*H1546</f>
        <v>0</v>
      </c>
      <c r="Q1546" s="225">
        <v>0.090660000000000004</v>
      </c>
      <c r="R1546" s="225">
        <f>Q1546*H1546</f>
        <v>0.090660000000000004</v>
      </c>
      <c r="S1546" s="225">
        <v>0</v>
      </c>
      <c r="T1546" s="226">
        <f>S1546*H1546</f>
        <v>0</v>
      </c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R1546" s="227" t="s">
        <v>189</v>
      </c>
      <c r="AT1546" s="227" t="s">
        <v>184</v>
      </c>
      <c r="AU1546" s="227" t="s">
        <v>80</v>
      </c>
      <c r="AY1546" s="20" t="s">
        <v>182</v>
      </c>
      <c r="BE1546" s="228">
        <f>IF(N1546="základní",J1546,0)</f>
        <v>0</v>
      </c>
      <c r="BF1546" s="228">
        <f>IF(N1546="snížená",J1546,0)</f>
        <v>0</v>
      </c>
      <c r="BG1546" s="228">
        <f>IF(N1546="zákl. přenesená",J1546,0)</f>
        <v>0</v>
      </c>
      <c r="BH1546" s="228">
        <f>IF(N1546="sníž. přenesená",J1546,0)</f>
        <v>0</v>
      </c>
      <c r="BI1546" s="228">
        <f>IF(N1546="nulová",J1546,0)</f>
        <v>0</v>
      </c>
      <c r="BJ1546" s="20" t="s">
        <v>78</v>
      </c>
      <c r="BK1546" s="228">
        <f>ROUND(I1546*H1546,2)</f>
        <v>0</v>
      </c>
      <c r="BL1546" s="20" t="s">
        <v>189</v>
      </c>
      <c r="BM1546" s="227" t="s">
        <v>1991</v>
      </c>
    </row>
    <row r="1547" s="2" customFormat="1">
      <c r="A1547" s="41"/>
      <c r="B1547" s="42"/>
      <c r="C1547" s="43"/>
      <c r="D1547" s="229" t="s">
        <v>191</v>
      </c>
      <c r="E1547" s="43"/>
      <c r="F1547" s="230" t="s">
        <v>1992</v>
      </c>
      <c r="G1547" s="43"/>
      <c r="H1547" s="43"/>
      <c r="I1547" s="231"/>
      <c r="J1547" s="43"/>
      <c r="K1547" s="43"/>
      <c r="L1547" s="47"/>
      <c r="M1547" s="232"/>
      <c r="N1547" s="233"/>
      <c r="O1547" s="87"/>
      <c r="P1547" s="87"/>
      <c r="Q1547" s="87"/>
      <c r="R1547" s="87"/>
      <c r="S1547" s="87"/>
      <c r="T1547" s="88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T1547" s="20" t="s">
        <v>191</v>
      </c>
      <c r="AU1547" s="20" t="s">
        <v>80</v>
      </c>
    </row>
    <row r="1548" s="2" customFormat="1" ht="33" customHeight="1">
      <c r="A1548" s="41"/>
      <c r="B1548" s="42"/>
      <c r="C1548" s="278" t="s">
        <v>1993</v>
      </c>
      <c r="D1548" s="278" t="s">
        <v>296</v>
      </c>
      <c r="E1548" s="279" t="s">
        <v>1994</v>
      </c>
      <c r="F1548" s="280" t="s">
        <v>1995</v>
      </c>
      <c r="G1548" s="281" t="s">
        <v>425</v>
      </c>
      <c r="H1548" s="282">
        <v>1</v>
      </c>
      <c r="I1548" s="283"/>
      <c r="J1548" s="284">
        <f>ROUND(I1548*H1548,2)</f>
        <v>0</v>
      </c>
      <c r="K1548" s="280" t="s">
        <v>188</v>
      </c>
      <c r="L1548" s="285"/>
      <c r="M1548" s="286" t="s">
        <v>19</v>
      </c>
      <c r="N1548" s="287" t="s">
        <v>42</v>
      </c>
      <c r="O1548" s="87"/>
      <c r="P1548" s="225">
        <f>O1548*H1548</f>
        <v>0</v>
      </c>
      <c r="Q1548" s="225">
        <v>0.01524</v>
      </c>
      <c r="R1548" s="225">
        <f>Q1548*H1548</f>
        <v>0.01524</v>
      </c>
      <c r="S1548" s="225">
        <v>0</v>
      </c>
      <c r="T1548" s="226">
        <f>S1548*H1548</f>
        <v>0</v>
      </c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R1548" s="227" t="s">
        <v>253</v>
      </c>
      <c r="AT1548" s="227" t="s">
        <v>296</v>
      </c>
      <c r="AU1548" s="227" t="s">
        <v>80</v>
      </c>
      <c r="AY1548" s="20" t="s">
        <v>182</v>
      </c>
      <c r="BE1548" s="228">
        <f>IF(N1548="základní",J1548,0)</f>
        <v>0</v>
      </c>
      <c r="BF1548" s="228">
        <f>IF(N1548="snížená",J1548,0)</f>
        <v>0</v>
      </c>
      <c r="BG1548" s="228">
        <f>IF(N1548="zákl. přenesená",J1548,0)</f>
        <v>0</v>
      </c>
      <c r="BH1548" s="228">
        <f>IF(N1548="sníž. přenesená",J1548,0)</f>
        <v>0</v>
      </c>
      <c r="BI1548" s="228">
        <f>IF(N1548="nulová",J1548,0)</f>
        <v>0</v>
      </c>
      <c r="BJ1548" s="20" t="s">
        <v>78</v>
      </c>
      <c r="BK1548" s="228">
        <f>ROUND(I1548*H1548,2)</f>
        <v>0</v>
      </c>
      <c r="BL1548" s="20" t="s">
        <v>189</v>
      </c>
      <c r="BM1548" s="227" t="s">
        <v>1996</v>
      </c>
    </row>
    <row r="1549" s="14" customFormat="1">
      <c r="A1549" s="14"/>
      <c r="B1549" s="245"/>
      <c r="C1549" s="246"/>
      <c r="D1549" s="236" t="s">
        <v>193</v>
      </c>
      <c r="E1549" s="247" t="s">
        <v>19</v>
      </c>
      <c r="F1549" s="248" t="s">
        <v>1997</v>
      </c>
      <c r="G1549" s="246"/>
      <c r="H1549" s="249">
        <v>1</v>
      </c>
      <c r="I1549" s="250"/>
      <c r="J1549" s="246"/>
      <c r="K1549" s="246"/>
      <c r="L1549" s="251"/>
      <c r="M1549" s="252"/>
      <c r="N1549" s="253"/>
      <c r="O1549" s="253"/>
      <c r="P1549" s="253"/>
      <c r="Q1549" s="253"/>
      <c r="R1549" s="253"/>
      <c r="S1549" s="253"/>
      <c r="T1549" s="25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5" t="s">
        <v>193</v>
      </c>
      <c r="AU1549" s="255" t="s">
        <v>80</v>
      </c>
      <c r="AV1549" s="14" t="s">
        <v>80</v>
      </c>
      <c r="AW1549" s="14" t="s">
        <v>195</v>
      </c>
      <c r="AX1549" s="14" t="s">
        <v>78</v>
      </c>
      <c r="AY1549" s="255" t="s">
        <v>182</v>
      </c>
    </row>
    <row r="1550" s="12" customFormat="1" ht="22.8" customHeight="1">
      <c r="A1550" s="12"/>
      <c r="B1550" s="200"/>
      <c r="C1550" s="201"/>
      <c r="D1550" s="202" t="s">
        <v>70</v>
      </c>
      <c r="E1550" s="214" t="s">
        <v>890</v>
      </c>
      <c r="F1550" s="214" t="s">
        <v>1998</v>
      </c>
      <c r="G1550" s="201"/>
      <c r="H1550" s="201"/>
      <c r="I1550" s="204"/>
      <c r="J1550" s="215">
        <f>BK1550</f>
        <v>0</v>
      </c>
      <c r="K1550" s="201"/>
      <c r="L1550" s="206"/>
      <c r="M1550" s="207"/>
      <c r="N1550" s="208"/>
      <c r="O1550" s="208"/>
      <c r="P1550" s="209">
        <f>SUM(P1551:P1659)</f>
        <v>0</v>
      </c>
      <c r="Q1550" s="208"/>
      <c r="R1550" s="209">
        <f>SUM(R1551:R1659)</f>
        <v>0</v>
      </c>
      <c r="S1550" s="208"/>
      <c r="T1550" s="210">
        <f>SUM(T1551:T1659)</f>
        <v>0</v>
      </c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R1550" s="211" t="s">
        <v>78</v>
      </c>
      <c r="AT1550" s="212" t="s">
        <v>70</v>
      </c>
      <c r="AU1550" s="212" t="s">
        <v>78</v>
      </c>
      <c r="AY1550" s="211" t="s">
        <v>182</v>
      </c>
      <c r="BK1550" s="213">
        <f>SUM(BK1551:BK1659)</f>
        <v>0</v>
      </c>
    </row>
    <row r="1551" s="2" customFormat="1" ht="37.8" customHeight="1">
      <c r="A1551" s="41"/>
      <c r="B1551" s="42"/>
      <c r="C1551" s="216" t="s">
        <v>1999</v>
      </c>
      <c r="D1551" s="216" t="s">
        <v>184</v>
      </c>
      <c r="E1551" s="217" t="s">
        <v>2000</v>
      </c>
      <c r="F1551" s="218" t="s">
        <v>2001</v>
      </c>
      <c r="G1551" s="219" t="s">
        <v>187</v>
      </c>
      <c r="H1551" s="220">
        <v>86.796999999999997</v>
      </c>
      <c r="I1551" s="221"/>
      <c r="J1551" s="222">
        <f>ROUND(I1551*H1551,2)</f>
        <v>0</v>
      </c>
      <c r="K1551" s="218" t="s">
        <v>188</v>
      </c>
      <c r="L1551" s="47"/>
      <c r="M1551" s="223" t="s">
        <v>19</v>
      </c>
      <c r="N1551" s="224" t="s">
        <v>42</v>
      </c>
      <c r="O1551" s="87"/>
      <c r="P1551" s="225">
        <f>O1551*H1551</f>
        <v>0</v>
      </c>
      <c r="Q1551" s="225">
        <v>0</v>
      </c>
      <c r="R1551" s="225">
        <f>Q1551*H1551</f>
        <v>0</v>
      </c>
      <c r="S1551" s="225">
        <v>0</v>
      </c>
      <c r="T1551" s="226">
        <f>S1551*H1551</f>
        <v>0</v>
      </c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R1551" s="227" t="s">
        <v>189</v>
      </c>
      <c r="AT1551" s="227" t="s">
        <v>184</v>
      </c>
      <c r="AU1551" s="227" t="s">
        <v>80</v>
      </c>
      <c r="AY1551" s="20" t="s">
        <v>182</v>
      </c>
      <c r="BE1551" s="228">
        <f>IF(N1551="základní",J1551,0)</f>
        <v>0</v>
      </c>
      <c r="BF1551" s="228">
        <f>IF(N1551="snížená",J1551,0)</f>
        <v>0</v>
      </c>
      <c r="BG1551" s="228">
        <f>IF(N1551="zákl. přenesená",J1551,0)</f>
        <v>0</v>
      </c>
      <c r="BH1551" s="228">
        <f>IF(N1551="sníž. přenesená",J1551,0)</f>
        <v>0</v>
      </c>
      <c r="BI1551" s="228">
        <f>IF(N1551="nulová",J1551,0)</f>
        <v>0</v>
      </c>
      <c r="BJ1551" s="20" t="s">
        <v>78</v>
      </c>
      <c r="BK1551" s="228">
        <f>ROUND(I1551*H1551,2)</f>
        <v>0</v>
      </c>
      <c r="BL1551" s="20" t="s">
        <v>189</v>
      </c>
      <c r="BM1551" s="227" t="s">
        <v>2002</v>
      </c>
    </row>
    <row r="1552" s="2" customFormat="1">
      <c r="A1552" s="41"/>
      <c r="B1552" s="42"/>
      <c r="C1552" s="43"/>
      <c r="D1552" s="229" t="s">
        <v>191</v>
      </c>
      <c r="E1552" s="43"/>
      <c r="F1552" s="230" t="s">
        <v>2003</v>
      </c>
      <c r="G1552" s="43"/>
      <c r="H1552" s="43"/>
      <c r="I1552" s="231"/>
      <c r="J1552" s="43"/>
      <c r="K1552" s="43"/>
      <c r="L1552" s="47"/>
      <c r="M1552" s="232"/>
      <c r="N1552" s="233"/>
      <c r="O1552" s="87"/>
      <c r="P1552" s="87"/>
      <c r="Q1552" s="87"/>
      <c r="R1552" s="87"/>
      <c r="S1552" s="87"/>
      <c r="T1552" s="88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T1552" s="20" t="s">
        <v>191</v>
      </c>
      <c r="AU1552" s="20" t="s">
        <v>80</v>
      </c>
    </row>
    <row r="1553" s="14" customFormat="1">
      <c r="A1553" s="14"/>
      <c r="B1553" s="245"/>
      <c r="C1553" s="246"/>
      <c r="D1553" s="236" t="s">
        <v>193</v>
      </c>
      <c r="E1553" s="247" t="s">
        <v>19</v>
      </c>
      <c r="F1553" s="248" t="s">
        <v>2004</v>
      </c>
      <c r="G1553" s="246"/>
      <c r="H1553" s="249">
        <v>86.796875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5" t="s">
        <v>193</v>
      </c>
      <c r="AU1553" s="255" t="s">
        <v>80</v>
      </c>
      <c r="AV1553" s="14" t="s">
        <v>80</v>
      </c>
      <c r="AW1553" s="14" t="s">
        <v>195</v>
      </c>
      <c r="AX1553" s="14" t="s">
        <v>71</v>
      </c>
      <c r="AY1553" s="255" t="s">
        <v>182</v>
      </c>
    </row>
    <row r="1554" s="2" customFormat="1" ht="44.25" customHeight="1">
      <c r="A1554" s="41"/>
      <c r="B1554" s="42"/>
      <c r="C1554" s="216" t="s">
        <v>2005</v>
      </c>
      <c r="D1554" s="216" t="s">
        <v>184</v>
      </c>
      <c r="E1554" s="217" t="s">
        <v>2006</v>
      </c>
      <c r="F1554" s="218" t="s">
        <v>2007</v>
      </c>
      <c r="G1554" s="219" t="s">
        <v>187</v>
      </c>
      <c r="H1554" s="220">
        <v>2603.9099999999999</v>
      </c>
      <c r="I1554" s="221"/>
      <c r="J1554" s="222">
        <f>ROUND(I1554*H1554,2)</f>
        <v>0</v>
      </c>
      <c r="K1554" s="218" t="s">
        <v>188</v>
      </c>
      <c r="L1554" s="47"/>
      <c r="M1554" s="223" t="s">
        <v>19</v>
      </c>
      <c r="N1554" s="224" t="s">
        <v>42</v>
      </c>
      <c r="O1554" s="87"/>
      <c r="P1554" s="225">
        <f>O1554*H1554</f>
        <v>0</v>
      </c>
      <c r="Q1554" s="225">
        <v>0</v>
      </c>
      <c r="R1554" s="225">
        <f>Q1554*H1554</f>
        <v>0</v>
      </c>
      <c r="S1554" s="225">
        <v>0</v>
      </c>
      <c r="T1554" s="226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227" t="s">
        <v>189</v>
      </c>
      <c r="AT1554" s="227" t="s">
        <v>184</v>
      </c>
      <c r="AU1554" s="227" t="s">
        <v>80</v>
      </c>
      <c r="AY1554" s="20" t="s">
        <v>182</v>
      </c>
      <c r="BE1554" s="228">
        <f>IF(N1554="základní",J1554,0)</f>
        <v>0</v>
      </c>
      <c r="BF1554" s="228">
        <f>IF(N1554="snížená",J1554,0)</f>
        <v>0</v>
      </c>
      <c r="BG1554" s="228">
        <f>IF(N1554="zákl. přenesená",J1554,0)</f>
        <v>0</v>
      </c>
      <c r="BH1554" s="228">
        <f>IF(N1554="sníž. přenesená",J1554,0)</f>
        <v>0</v>
      </c>
      <c r="BI1554" s="228">
        <f>IF(N1554="nulová",J1554,0)</f>
        <v>0</v>
      </c>
      <c r="BJ1554" s="20" t="s">
        <v>78</v>
      </c>
      <c r="BK1554" s="228">
        <f>ROUND(I1554*H1554,2)</f>
        <v>0</v>
      </c>
      <c r="BL1554" s="20" t="s">
        <v>189</v>
      </c>
      <c r="BM1554" s="227" t="s">
        <v>2008</v>
      </c>
    </row>
    <row r="1555" s="2" customFormat="1">
      <c r="A1555" s="41"/>
      <c r="B1555" s="42"/>
      <c r="C1555" s="43"/>
      <c r="D1555" s="229" t="s">
        <v>191</v>
      </c>
      <c r="E1555" s="43"/>
      <c r="F1555" s="230" t="s">
        <v>2009</v>
      </c>
      <c r="G1555" s="43"/>
      <c r="H1555" s="43"/>
      <c r="I1555" s="231"/>
      <c r="J1555" s="43"/>
      <c r="K1555" s="43"/>
      <c r="L1555" s="47"/>
      <c r="M1555" s="232"/>
      <c r="N1555" s="233"/>
      <c r="O1555" s="87"/>
      <c r="P1555" s="87"/>
      <c r="Q1555" s="87"/>
      <c r="R1555" s="87"/>
      <c r="S1555" s="87"/>
      <c r="T1555" s="88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T1555" s="20" t="s">
        <v>191</v>
      </c>
      <c r="AU1555" s="20" t="s">
        <v>80</v>
      </c>
    </row>
    <row r="1556" s="14" customFormat="1">
      <c r="A1556" s="14"/>
      <c r="B1556" s="245"/>
      <c r="C1556" s="246"/>
      <c r="D1556" s="236" t="s">
        <v>193</v>
      </c>
      <c r="E1556" s="247" t="s">
        <v>19</v>
      </c>
      <c r="F1556" s="248" t="s">
        <v>2010</v>
      </c>
      <c r="G1556" s="246"/>
      <c r="H1556" s="249">
        <v>86.796999999999997</v>
      </c>
      <c r="I1556" s="250"/>
      <c r="J1556" s="246"/>
      <c r="K1556" s="246"/>
      <c r="L1556" s="251"/>
      <c r="M1556" s="252"/>
      <c r="N1556" s="253"/>
      <c r="O1556" s="253"/>
      <c r="P1556" s="253"/>
      <c r="Q1556" s="253"/>
      <c r="R1556" s="253"/>
      <c r="S1556" s="253"/>
      <c r="T1556" s="25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5" t="s">
        <v>193</v>
      </c>
      <c r="AU1556" s="255" t="s">
        <v>80</v>
      </c>
      <c r="AV1556" s="14" t="s">
        <v>80</v>
      </c>
      <c r="AW1556" s="14" t="s">
        <v>195</v>
      </c>
      <c r="AX1556" s="14" t="s">
        <v>71</v>
      </c>
      <c r="AY1556" s="255" t="s">
        <v>182</v>
      </c>
    </row>
    <row r="1557" s="14" customFormat="1">
      <c r="A1557" s="14"/>
      <c r="B1557" s="245"/>
      <c r="C1557" s="246"/>
      <c r="D1557" s="236" t="s">
        <v>193</v>
      </c>
      <c r="E1557" s="246"/>
      <c r="F1557" s="248" t="s">
        <v>2011</v>
      </c>
      <c r="G1557" s="246"/>
      <c r="H1557" s="249">
        <v>2603.9099999999999</v>
      </c>
      <c r="I1557" s="250"/>
      <c r="J1557" s="246"/>
      <c r="K1557" s="246"/>
      <c r="L1557" s="251"/>
      <c r="M1557" s="252"/>
      <c r="N1557" s="253"/>
      <c r="O1557" s="253"/>
      <c r="P1557" s="253"/>
      <c r="Q1557" s="253"/>
      <c r="R1557" s="253"/>
      <c r="S1557" s="253"/>
      <c r="T1557" s="25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5" t="s">
        <v>193</v>
      </c>
      <c r="AU1557" s="255" t="s">
        <v>80</v>
      </c>
      <c r="AV1557" s="14" t="s">
        <v>80</v>
      </c>
      <c r="AW1557" s="14" t="s">
        <v>4</v>
      </c>
      <c r="AX1557" s="14" t="s">
        <v>78</v>
      </c>
      <c r="AY1557" s="255" t="s">
        <v>182</v>
      </c>
    </row>
    <row r="1558" s="2" customFormat="1" ht="37.8" customHeight="1">
      <c r="A1558" s="41"/>
      <c r="B1558" s="42"/>
      <c r="C1558" s="216" t="s">
        <v>2012</v>
      </c>
      <c r="D1558" s="216" t="s">
        <v>184</v>
      </c>
      <c r="E1558" s="217" t="s">
        <v>2013</v>
      </c>
      <c r="F1558" s="218" t="s">
        <v>2014</v>
      </c>
      <c r="G1558" s="219" t="s">
        <v>187</v>
      </c>
      <c r="H1558" s="220">
        <v>86.796999999999997</v>
      </c>
      <c r="I1558" s="221"/>
      <c r="J1558" s="222">
        <f>ROUND(I1558*H1558,2)</f>
        <v>0</v>
      </c>
      <c r="K1558" s="218" t="s">
        <v>188</v>
      </c>
      <c r="L1558" s="47"/>
      <c r="M1558" s="223" t="s">
        <v>19</v>
      </c>
      <c r="N1558" s="224" t="s">
        <v>42</v>
      </c>
      <c r="O1558" s="87"/>
      <c r="P1558" s="225">
        <f>O1558*H1558</f>
        <v>0</v>
      </c>
      <c r="Q1558" s="225">
        <v>0</v>
      </c>
      <c r="R1558" s="225">
        <f>Q1558*H1558</f>
        <v>0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189</v>
      </c>
      <c r="AT1558" s="227" t="s">
        <v>184</v>
      </c>
      <c r="AU1558" s="227" t="s">
        <v>80</v>
      </c>
      <c r="AY1558" s="20" t="s">
        <v>182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78</v>
      </c>
      <c r="BK1558" s="228">
        <f>ROUND(I1558*H1558,2)</f>
        <v>0</v>
      </c>
      <c r="BL1558" s="20" t="s">
        <v>189</v>
      </c>
      <c r="BM1558" s="227" t="s">
        <v>2015</v>
      </c>
    </row>
    <row r="1559" s="2" customFormat="1">
      <c r="A1559" s="41"/>
      <c r="B1559" s="42"/>
      <c r="C1559" s="43"/>
      <c r="D1559" s="229" t="s">
        <v>191</v>
      </c>
      <c r="E1559" s="43"/>
      <c r="F1559" s="230" t="s">
        <v>2016</v>
      </c>
      <c r="G1559" s="43"/>
      <c r="H1559" s="43"/>
      <c r="I1559" s="231"/>
      <c r="J1559" s="43"/>
      <c r="K1559" s="43"/>
      <c r="L1559" s="47"/>
      <c r="M1559" s="232"/>
      <c r="N1559" s="233"/>
      <c r="O1559" s="87"/>
      <c r="P1559" s="87"/>
      <c r="Q1559" s="87"/>
      <c r="R1559" s="87"/>
      <c r="S1559" s="87"/>
      <c r="T1559" s="88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T1559" s="20" t="s">
        <v>191</v>
      </c>
      <c r="AU1559" s="20" t="s">
        <v>80</v>
      </c>
    </row>
    <row r="1560" s="2" customFormat="1" ht="37.8" customHeight="1">
      <c r="A1560" s="41"/>
      <c r="B1560" s="42"/>
      <c r="C1560" s="216" t="s">
        <v>2017</v>
      </c>
      <c r="D1560" s="216" t="s">
        <v>184</v>
      </c>
      <c r="E1560" s="217" t="s">
        <v>2018</v>
      </c>
      <c r="F1560" s="218" t="s">
        <v>2019</v>
      </c>
      <c r="G1560" s="219" t="s">
        <v>187</v>
      </c>
      <c r="H1560" s="220">
        <v>106.92</v>
      </c>
      <c r="I1560" s="221"/>
      <c r="J1560" s="222">
        <f>ROUND(I1560*H1560,2)</f>
        <v>0</v>
      </c>
      <c r="K1560" s="218" t="s">
        <v>188</v>
      </c>
      <c r="L1560" s="47"/>
      <c r="M1560" s="223" t="s">
        <v>19</v>
      </c>
      <c r="N1560" s="224" t="s">
        <v>42</v>
      </c>
      <c r="O1560" s="87"/>
      <c r="P1560" s="225">
        <f>O1560*H1560</f>
        <v>0</v>
      </c>
      <c r="Q1560" s="225">
        <v>0</v>
      </c>
      <c r="R1560" s="225">
        <f>Q1560*H1560</f>
        <v>0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189</v>
      </c>
      <c r="AT1560" s="227" t="s">
        <v>184</v>
      </c>
      <c r="AU1560" s="227" t="s">
        <v>80</v>
      </c>
      <c r="AY1560" s="20" t="s">
        <v>182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189</v>
      </c>
      <c r="BM1560" s="227" t="s">
        <v>2020</v>
      </c>
    </row>
    <row r="1561" s="2" customFormat="1">
      <c r="A1561" s="41"/>
      <c r="B1561" s="42"/>
      <c r="C1561" s="43"/>
      <c r="D1561" s="229" t="s">
        <v>191</v>
      </c>
      <c r="E1561" s="43"/>
      <c r="F1561" s="230" t="s">
        <v>2021</v>
      </c>
      <c r="G1561" s="43"/>
      <c r="H1561" s="43"/>
      <c r="I1561" s="231"/>
      <c r="J1561" s="43"/>
      <c r="K1561" s="43"/>
      <c r="L1561" s="47"/>
      <c r="M1561" s="232"/>
      <c r="N1561" s="233"/>
      <c r="O1561" s="87"/>
      <c r="P1561" s="87"/>
      <c r="Q1561" s="87"/>
      <c r="R1561" s="87"/>
      <c r="S1561" s="87"/>
      <c r="T1561" s="88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T1561" s="20" t="s">
        <v>191</v>
      </c>
      <c r="AU1561" s="20" t="s">
        <v>80</v>
      </c>
    </row>
    <row r="1562" s="14" customFormat="1">
      <c r="A1562" s="14"/>
      <c r="B1562" s="245"/>
      <c r="C1562" s="246"/>
      <c r="D1562" s="236" t="s">
        <v>193</v>
      </c>
      <c r="E1562" s="247" t="s">
        <v>19</v>
      </c>
      <c r="F1562" s="248" t="s">
        <v>2022</v>
      </c>
      <c r="G1562" s="246"/>
      <c r="H1562" s="249">
        <v>106.92</v>
      </c>
      <c r="I1562" s="250"/>
      <c r="J1562" s="246"/>
      <c r="K1562" s="246"/>
      <c r="L1562" s="251"/>
      <c r="M1562" s="252"/>
      <c r="N1562" s="253"/>
      <c r="O1562" s="253"/>
      <c r="P1562" s="253"/>
      <c r="Q1562" s="253"/>
      <c r="R1562" s="253"/>
      <c r="S1562" s="253"/>
      <c r="T1562" s="25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5" t="s">
        <v>193</v>
      </c>
      <c r="AU1562" s="255" t="s">
        <v>80</v>
      </c>
      <c r="AV1562" s="14" t="s">
        <v>80</v>
      </c>
      <c r="AW1562" s="14" t="s">
        <v>195</v>
      </c>
      <c r="AX1562" s="14" t="s">
        <v>71</v>
      </c>
      <c r="AY1562" s="255" t="s">
        <v>182</v>
      </c>
    </row>
    <row r="1563" s="2" customFormat="1" ht="44.25" customHeight="1">
      <c r="A1563" s="41"/>
      <c r="B1563" s="42"/>
      <c r="C1563" s="216" t="s">
        <v>2023</v>
      </c>
      <c r="D1563" s="216" t="s">
        <v>184</v>
      </c>
      <c r="E1563" s="217" t="s">
        <v>2024</v>
      </c>
      <c r="F1563" s="218" t="s">
        <v>2025</v>
      </c>
      <c r="G1563" s="219" t="s">
        <v>187</v>
      </c>
      <c r="H1563" s="220">
        <v>9622.7999999999993</v>
      </c>
      <c r="I1563" s="221"/>
      <c r="J1563" s="222">
        <f>ROUND(I1563*H1563,2)</f>
        <v>0</v>
      </c>
      <c r="K1563" s="218" t="s">
        <v>188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189</v>
      </c>
      <c r="AT1563" s="227" t="s">
        <v>184</v>
      </c>
      <c r="AU1563" s="227" t="s">
        <v>80</v>
      </c>
      <c r="AY1563" s="20" t="s">
        <v>182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78</v>
      </c>
      <c r="BK1563" s="228">
        <f>ROUND(I1563*H1563,2)</f>
        <v>0</v>
      </c>
      <c r="BL1563" s="20" t="s">
        <v>189</v>
      </c>
      <c r="BM1563" s="227" t="s">
        <v>2026</v>
      </c>
    </row>
    <row r="1564" s="2" customFormat="1">
      <c r="A1564" s="41"/>
      <c r="B1564" s="42"/>
      <c r="C1564" s="43"/>
      <c r="D1564" s="229" t="s">
        <v>191</v>
      </c>
      <c r="E1564" s="43"/>
      <c r="F1564" s="230" t="s">
        <v>2027</v>
      </c>
      <c r="G1564" s="43"/>
      <c r="H1564" s="43"/>
      <c r="I1564" s="231"/>
      <c r="J1564" s="43"/>
      <c r="K1564" s="43"/>
      <c r="L1564" s="47"/>
      <c r="M1564" s="232"/>
      <c r="N1564" s="233"/>
      <c r="O1564" s="87"/>
      <c r="P1564" s="87"/>
      <c r="Q1564" s="87"/>
      <c r="R1564" s="87"/>
      <c r="S1564" s="87"/>
      <c r="T1564" s="88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T1564" s="20" t="s">
        <v>191</v>
      </c>
      <c r="AU1564" s="20" t="s">
        <v>80</v>
      </c>
    </row>
    <row r="1565" s="14" customFormat="1">
      <c r="A1565" s="14"/>
      <c r="B1565" s="245"/>
      <c r="C1565" s="246"/>
      <c r="D1565" s="236" t="s">
        <v>193</v>
      </c>
      <c r="E1565" s="246"/>
      <c r="F1565" s="248" t="s">
        <v>2028</v>
      </c>
      <c r="G1565" s="246"/>
      <c r="H1565" s="249">
        <v>9622.7999999999993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193</v>
      </c>
      <c r="AU1565" s="255" t="s">
        <v>80</v>
      </c>
      <c r="AV1565" s="14" t="s">
        <v>80</v>
      </c>
      <c r="AW1565" s="14" t="s">
        <v>4</v>
      </c>
      <c r="AX1565" s="14" t="s">
        <v>78</v>
      </c>
      <c r="AY1565" s="255" t="s">
        <v>182</v>
      </c>
    </row>
    <row r="1566" s="2" customFormat="1" ht="37.8" customHeight="1">
      <c r="A1566" s="41"/>
      <c r="B1566" s="42"/>
      <c r="C1566" s="216" t="s">
        <v>2029</v>
      </c>
      <c r="D1566" s="216" t="s">
        <v>184</v>
      </c>
      <c r="E1566" s="217" t="s">
        <v>2030</v>
      </c>
      <c r="F1566" s="218" t="s">
        <v>2031</v>
      </c>
      <c r="G1566" s="219" t="s">
        <v>187</v>
      </c>
      <c r="H1566" s="220">
        <v>106.92</v>
      </c>
      <c r="I1566" s="221"/>
      <c r="J1566" s="222">
        <f>ROUND(I1566*H1566,2)</f>
        <v>0</v>
      </c>
      <c r="K1566" s="218" t="s">
        <v>188</v>
      </c>
      <c r="L1566" s="47"/>
      <c r="M1566" s="223" t="s">
        <v>19</v>
      </c>
      <c r="N1566" s="224" t="s">
        <v>42</v>
      </c>
      <c r="O1566" s="87"/>
      <c r="P1566" s="225">
        <f>O1566*H1566</f>
        <v>0</v>
      </c>
      <c r="Q1566" s="225">
        <v>0</v>
      </c>
      <c r="R1566" s="225">
        <f>Q1566*H1566</f>
        <v>0</v>
      </c>
      <c r="S1566" s="225">
        <v>0</v>
      </c>
      <c r="T1566" s="226">
        <f>S1566*H1566</f>
        <v>0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27" t="s">
        <v>189</v>
      </c>
      <c r="AT1566" s="227" t="s">
        <v>184</v>
      </c>
      <c r="AU1566" s="227" t="s">
        <v>80</v>
      </c>
      <c r="AY1566" s="20" t="s">
        <v>182</v>
      </c>
      <c r="BE1566" s="228">
        <f>IF(N1566="základní",J1566,0)</f>
        <v>0</v>
      </c>
      <c r="BF1566" s="228">
        <f>IF(N1566="snížená",J1566,0)</f>
        <v>0</v>
      </c>
      <c r="BG1566" s="228">
        <f>IF(N1566="zákl. přenesená",J1566,0)</f>
        <v>0</v>
      </c>
      <c r="BH1566" s="228">
        <f>IF(N1566="sníž. přenesená",J1566,0)</f>
        <v>0</v>
      </c>
      <c r="BI1566" s="228">
        <f>IF(N1566="nulová",J1566,0)</f>
        <v>0</v>
      </c>
      <c r="BJ1566" s="20" t="s">
        <v>78</v>
      </c>
      <c r="BK1566" s="228">
        <f>ROUND(I1566*H1566,2)</f>
        <v>0</v>
      </c>
      <c r="BL1566" s="20" t="s">
        <v>189</v>
      </c>
      <c r="BM1566" s="227" t="s">
        <v>2032</v>
      </c>
    </row>
    <row r="1567" s="2" customFormat="1">
      <c r="A1567" s="41"/>
      <c r="B1567" s="42"/>
      <c r="C1567" s="43"/>
      <c r="D1567" s="229" t="s">
        <v>191</v>
      </c>
      <c r="E1567" s="43"/>
      <c r="F1567" s="230" t="s">
        <v>2033</v>
      </c>
      <c r="G1567" s="43"/>
      <c r="H1567" s="43"/>
      <c r="I1567" s="231"/>
      <c r="J1567" s="43"/>
      <c r="K1567" s="43"/>
      <c r="L1567" s="47"/>
      <c r="M1567" s="232"/>
      <c r="N1567" s="233"/>
      <c r="O1567" s="87"/>
      <c r="P1567" s="87"/>
      <c r="Q1567" s="87"/>
      <c r="R1567" s="87"/>
      <c r="S1567" s="87"/>
      <c r="T1567" s="88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T1567" s="20" t="s">
        <v>191</v>
      </c>
      <c r="AU1567" s="20" t="s">
        <v>80</v>
      </c>
    </row>
    <row r="1568" s="2" customFormat="1" ht="44.25" customHeight="1">
      <c r="A1568" s="41"/>
      <c r="B1568" s="42"/>
      <c r="C1568" s="216" t="s">
        <v>2034</v>
      </c>
      <c r="D1568" s="216" t="s">
        <v>184</v>
      </c>
      <c r="E1568" s="217" t="s">
        <v>2035</v>
      </c>
      <c r="F1568" s="218" t="s">
        <v>2036</v>
      </c>
      <c r="G1568" s="219" t="s">
        <v>425</v>
      </c>
      <c r="H1568" s="220">
        <v>2</v>
      </c>
      <c r="I1568" s="221"/>
      <c r="J1568" s="222">
        <f>ROUND(I1568*H1568,2)</f>
        <v>0</v>
      </c>
      <c r="K1568" s="218" t="s">
        <v>188</v>
      </c>
      <c r="L1568" s="47"/>
      <c r="M1568" s="223" t="s">
        <v>19</v>
      </c>
      <c r="N1568" s="224" t="s">
        <v>42</v>
      </c>
      <c r="O1568" s="87"/>
      <c r="P1568" s="225">
        <f>O1568*H1568</f>
        <v>0</v>
      </c>
      <c r="Q1568" s="225">
        <v>0</v>
      </c>
      <c r="R1568" s="225">
        <f>Q1568*H1568</f>
        <v>0</v>
      </c>
      <c r="S1568" s="225">
        <v>0</v>
      </c>
      <c r="T1568" s="226">
        <f>S1568*H1568</f>
        <v>0</v>
      </c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R1568" s="227" t="s">
        <v>189</v>
      </c>
      <c r="AT1568" s="227" t="s">
        <v>184</v>
      </c>
      <c r="AU1568" s="227" t="s">
        <v>80</v>
      </c>
      <c r="AY1568" s="20" t="s">
        <v>182</v>
      </c>
      <c r="BE1568" s="228">
        <f>IF(N1568="základní",J1568,0)</f>
        <v>0</v>
      </c>
      <c r="BF1568" s="228">
        <f>IF(N1568="snížená",J1568,0)</f>
        <v>0</v>
      </c>
      <c r="BG1568" s="228">
        <f>IF(N1568="zákl. přenesená",J1568,0)</f>
        <v>0</v>
      </c>
      <c r="BH1568" s="228">
        <f>IF(N1568="sníž. přenesená",J1568,0)</f>
        <v>0</v>
      </c>
      <c r="BI1568" s="228">
        <f>IF(N1568="nulová",J1568,0)</f>
        <v>0</v>
      </c>
      <c r="BJ1568" s="20" t="s">
        <v>78</v>
      </c>
      <c r="BK1568" s="228">
        <f>ROUND(I1568*H1568,2)</f>
        <v>0</v>
      </c>
      <c r="BL1568" s="20" t="s">
        <v>189</v>
      </c>
      <c r="BM1568" s="227" t="s">
        <v>2037</v>
      </c>
    </row>
    <row r="1569" s="2" customFormat="1">
      <c r="A1569" s="41"/>
      <c r="B1569" s="42"/>
      <c r="C1569" s="43"/>
      <c r="D1569" s="229" t="s">
        <v>191</v>
      </c>
      <c r="E1569" s="43"/>
      <c r="F1569" s="230" t="s">
        <v>2038</v>
      </c>
      <c r="G1569" s="43"/>
      <c r="H1569" s="43"/>
      <c r="I1569" s="231"/>
      <c r="J1569" s="43"/>
      <c r="K1569" s="43"/>
      <c r="L1569" s="47"/>
      <c r="M1569" s="232"/>
      <c r="N1569" s="233"/>
      <c r="O1569" s="87"/>
      <c r="P1569" s="87"/>
      <c r="Q1569" s="87"/>
      <c r="R1569" s="87"/>
      <c r="S1569" s="87"/>
      <c r="T1569" s="88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T1569" s="20" t="s">
        <v>191</v>
      </c>
      <c r="AU1569" s="20" t="s">
        <v>80</v>
      </c>
    </row>
    <row r="1570" s="14" customFormat="1">
      <c r="A1570" s="14"/>
      <c r="B1570" s="245"/>
      <c r="C1570" s="246"/>
      <c r="D1570" s="236" t="s">
        <v>193</v>
      </c>
      <c r="E1570" s="247" t="s">
        <v>19</v>
      </c>
      <c r="F1570" s="248" t="s">
        <v>2039</v>
      </c>
      <c r="G1570" s="246"/>
      <c r="H1570" s="249">
        <v>2</v>
      </c>
      <c r="I1570" s="250"/>
      <c r="J1570" s="246"/>
      <c r="K1570" s="246"/>
      <c r="L1570" s="251"/>
      <c r="M1570" s="252"/>
      <c r="N1570" s="253"/>
      <c r="O1570" s="253"/>
      <c r="P1570" s="253"/>
      <c r="Q1570" s="253"/>
      <c r="R1570" s="253"/>
      <c r="S1570" s="253"/>
      <c r="T1570" s="25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5" t="s">
        <v>193</v>
      </c>
      <c r="AU1570" s="255" t="s">
        <v>80</v>
      </c>
      <c r="AV1570" s="14" t="s">
        <v>80</v>
      </c>
      <c r="AW1570" s="14" t="s">
        <v>195</v>
      </c>
      <c r="AX1570" s="14" t="s">
        <v>71</v>
      </c>
      <c r="AY1570" s="255" t="s">
        <v>182</v>
      </c>
    </row>
    <row r="1571" s="2" customFormat="1" ht="55.5" customHeight="1">
      <c r="A1571" s="41"/>
      <c r="B1571" s="42"/>
      <c r="C1571" s="216" t="s">
        <v>2040</v>
      </c>
      <c r="D1571" s="216" t="s">
        <v>184</v>
      </c>
      <c r="E1571" s="217" t="s">
        <v>2041</v>
      </c>
      <c r="F1571" s="218" t="s">
        <v>2042</v>
      </c>
      <c r="G1571" s="219" t="s">
        <v>425</v>
      </c>
      <c r="H1571" s="220">
        <v>180</v>
      </c>
      <c r="I1571" s="221"/>
      <c r="J1571" s="222">
        <f>ROUND(I1571*H1571,2)</f>
        <v>0</v>
      </c>
      <c r="K1571" s="218" t="s">
        <v>188</v>
      </c>
      <c r="L1571" s="47"/>
      <c r="M1571" s="223" t="s">
        <v>19</v>
      </c>
      <c r="N1571" s="224" t="s">
        <v>42</v>
      </c>
      <c r="O1571" s="87"/>
      <c r="P1571" s="225">
        <f>O1571*H1571</f>
        <v>0</v>
      </c>
      <c r="Q1571" s="225">
        <v>0</v>
      </c>
      <c r="R1571" s="225">
        <f>Q1571*H1571</f>
        <v>0</v>
      </c>
      <c r="S1571" s="225">
        <v>0</v>
      </c>
      <c r="T1571" s="226">
        <f>S1571*H1571</f>
        <v>0</v>
      </c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R1571" s="227" t="s">
        <v>189</v>
      </c>
      <c r="AT1571" s="227" t="s">
        <v>184</v>
      </c>
      <c r="AU1571" s="227" t="s">
        <v>80</v>
      </c>
      <c r="AY1571" s="20" t="s">
        <v>182</v>
      </c>
      <c r="BE1571" s="228">
        <f>IF(N1571="základní",J1571,0)</f>
        <v>0</v>
      </c>
      <c r="BF1571" s="228">
        <f>IF(N1571="snížená",J1571,0)</f>
        <v>0</v>
      </c>
      <c r="BG1571" s="228">
        <f>IF(N1571="zákl. přenesená",J1571,0)</f>
        <v>0</v>
      </c>
      <c r="BH1571" s="228">
        <f>IF(N1571="sníž. přenesená",J1571,0)</f>
        <v>0</v>
      </c>
      <c r="BI1571" s="228">
        <f>IF(N1571="nulová",J1571,0)</f>
        <v>0</v>
      </c>
      <c r="BJ1571" s="20" t="s">
        <v>78</v>
      </c>
      <c r="BK1571" s="228">
        <f>ROUND(I1571*H1571,2)</f>
        <v>0</v>
      </c>
      <c r="BL1571" s="20" t="s">
        <v>189</v>
      </c>
      <c r="BM1571" s="227" t="s">
        <v>2043</v>
      </c>
    </row>
    <row r="1572" s="2" customFormat="1">
      <c r="A1572" s="41"/>
      <c r="B1572" s="42"/>
      <c r="C1572" s="43"/>
      <c r="D1572" s="229" t="s">
        <v>191</v>
      </c>
      <c r="E1572" s="43"/>
      <c r="F1572" s="230" t="s">
        <v>2044</v>
      </c>
      <c r="G1572" s="43"/>
      <c r="H1572" s="43"/>
      <c r="I1572" s="231"/>
      <c r="J1572" s="43"/>
      <c r="K1572" s="43"/>
      <c r="L1572" s="47"/>
      <c r="M1572" s="232"/>
      <c r="N1572" s="233"/>
      <c r="O1572" s="87"/>
      <c r="P1572" s="87"/>
      <c r="Q1572" s="87"/>
      <c r="R1572" s="87"/>
      <c r="S1572" s="87"/>
      <c r="T1572" s="88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T1572" s="20" t="s">
        <v>191</v>
      </c>
      <c r="AU1572" s="20" t="s">
        <v>80</v>
      </c>
    </row>
    <row r="1573" s="14" customFormat="1">
      <c r="A1573" s="14"/>
      <c r="B1573" s="245"/>
      <c r="C1573" s="246"/>
      <c r="D1573" s="236" t="s">
        <v>193</v>
      </c>
      <c r="E1573" s="246"/>
      <c r="F1573" s="248" t="s">
        <v>2045</v>
      </c>
      <c r="G1573" s="246"/>
      <c r="H1573" s="249">
        <v>180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5" t="s">
        <v>193</v>
      </c>
      <c r="AU1573" s="255" t="s">
        <v>80</v>
      </c>
      <c r="AV1573" s="14" t="s">
        <v>80</v>
      </c>
      <c r="AW1573" s="14" t="s">
        <v>4</v>
      </c>
      <c r="AX1573" s="14" t="s">
        <v>78</v>
      </c>
      <c r="AY1573" s="255" t="s">
        <v>182</v>
      </c>
    </row>
    <row r="1574" s="2" customFormat="1" ht="44.25" customHeight="1">
      <c r="A1574" s="41"/>
      <c r="B1574" s="42"/>
      <c r="C1574" s="216" t="s">
        <v>2046</v>
      </c>
      <c r="D1574" s="216" t="s">
        <v>184</v>
      </c>
      <c r="E1574" s="217" t="s">
        <v>2047</v>
      </c>
      <c r="F1574" s="218" t="s">
        <v>2048</v>
      </c>
      <c r="G1574" s="219" t="s">
        <v>425</v>
      </c>
      <c r="H1574" s="220">
        <v>2</v>
      </c>
      <c r="I1574" s="221"/>
      <c r="J1574" s="222">
        <f>ROUND(I1574*H1574,2)</f>
        <v>0</v>
      </c>
      <c r="K1574" s="218" t="s">
        <v>188</v>
      </c>
      <c r="L1574" s="47"/>
      <c r="M1574" s="223" t="s">
        <v>19</v>
      </c>
      <c r="N1574" s="224" t="s">
        <v>42</v>
      </c>
      <c r="O1574" s="87"/>
      <c r="P1574" s="225">
        <f>O1574*H1574</f>
        <v>0</v>
      </c>
      <c r="Q1574" s="225">
        <v>0</v>
      </c>
      <c r="R1574" s="225">
        <f>Q1574*H1574</f>
        <v>0</v>
      </c>
      <c r="S1574" s="225">
        <v>0</v>
      </c>
      <c r="T1574" s="226">
        <f>S1574*H1574</f>
        <v>0</v>
      </c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R1574" s="227" t="s">
        <v>189</v>
      </c>
      <c r="AT1574" s="227" t="s">
        <v>184</v>
      </c>
      <c r="AU1574" s="227" t="s">
        <v>80</v>
      </c>
      <c r="AY1574" s="20" t="s">
        <v>182</v>
      </c>
      <c r="BE1574" s="228">
        <f>IF(N1574="základní",J1574,0)</f>
        <v>0</v>
      </c>
      <c r="BF1574" s="228">
        <f>IF(N1574="snížená",J1574,0)</f>
        <v>0</v>
      </c>
      <c r="BG1574" s="228">
        <f>IF(N1574="zákl. přenesená",J1574,0)</f>
        <v>0</v>
      </c>
      <c r="BH1574" s="228">
        <f>IF(N1574="sníž. přenesená",J1574,0)</f>
        <v>0</v>
      </c>
      <c r="BI1574" s="228">
        <f>IF(N1574="nulová",J1574,0)</f>
        <v>0</v>
      </c>
      <c r="BJ1574" s="20" t="s">
        <v>78</v>
      </c>
      <c r="BK1574" s="228">
        <f>ROUND(I1574*H1574,2)</f>
        <v>0</v>
      </c>
      <c r="BL1574" s="20" t="s">
        <v>189</v>
      </c>
      <c r="BM1574" s="227" t="s">
        <v>2049</v>
      </c>
    </row>
    <row r="1575" s="2" customFormat="1">
      <c r="A1575" s="41"/>
      <c r="B1575" s="42"/>
      <c r="C1575" s="43"/>
      <c r="D1575" s="229" t="s">
        <v>191</v>
      </c>
      <c r="E1575" s="43"/>
      <c r="F1575" s="230" t="s">
        <v>2050</v>
      </c>
      <c r="G1575" s="43"/>
      <c r="H1575" s="43"/>
      <c r="I1575" s="231"/>
      <c r="J1575" s="43"/>
      <c r="K1575" s="43"/>
      <c r="L1575" s="47"/>
      <c r="M1575" s="232"/>
      <c r="N1575" s="233"/>
      <c r="O1575" s="87"/>
      <c r="P1575" s="87"/>
      <c r="Q1575" s="87"/>
      <c r="R1575" s="87"/>
      <c r="S1575" s="87"/>
      <c r="T1575" s="88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T1575" s="20" t="s">
        <v>191</v>
      </c>
      <c r="AU1575" s="20" t="s">
        <v>80</v>
      </c>
    </row>
    <row r="1576" s="2" customFormat="1" ht="33" customHeight="1">
      <c r="A1576" s="41"/>
      <c r="B1576" s="42"/>
      <c r="C1576" s="216" t="s">
        <v>2051</v>
      </c>
      <c r="D1576" s="216" t="s">
        <v>184</v>
      </c>
      <c r="E1576" s="217" t="s">
        <v>2052</v>
      </c>
      <c r="F1576" s="218" t="s">
        <v>2053</v>
      </c>
      <c r="G1576" s="219" t="s">
        <v>2054</v>
      </c>
      <c r="H1576" s="220">
        <v>7.0499999999999998</v>
      </c>
      <c r="I1576" s="221"/>
      <c r="J1576" s="222">
        <f>ROUND(I1576*H1576,2)</f>
        <v>0</v>
      </c>
      <c r="K1576" s="218" t="s">
        <v>188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189</v>
      </c>
      <c r="AT1576" s="227" t="s">
        <v>184</v>
      </c>
      <c r="AU1576" s="227" t="s">
        <v>80</v>
      </c>
      <c r="AY1576" s="20" t="s">
        <v>182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78</v>
      </c>
      <c r="BK1576" s="228">
        <f>ROUND(I1576*H1576,2)</f>
        <v>0</v>
      </c>
      <c r="BL1576" s="20" t="s">
        <v>189</v>
      </c>
      <c r="BM1576" s="227" t="s">
        <v>2055</v>
      </c>
    </row>
    <row r="1577" s="2" customFormat="1">
      <c r="A1577" s="41"/>
      <c r="B1577" s="42"/>
      <c r="C1577" s="43"/>
      <c r="D1577" s="229" t="s">
        <v>191</v>
      </c>
      <c r="E1577" s="43"/>
      <c r="F1577" s="230" t="s">
        <v>2056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191</v>
      </c>
      <c r="AU1577" s="20" t="s">
        <v>80</v>
      </c>
    </row>
    <row r="1578" s="14" customFormat="1">
      <c r="A1578" s="14"/>
      <c r="B1578" s="245"/>
      <c r="C1578" s="246"/>
      <c r="D1578" s="236" t="s">
        <v>193</v>
      </c>
      <c r="E1578" s="247" t="s">
        <v>19</v>
      </c>
      <c r="F1578" s="248" t="s">
        <v>2057</v>
      </c>
      <c r="G1578" s="246"/>
      <c r="H1578" s="249">
        <v>7.0499999999999998</v>
      </c>
      <c r="I1578" s="250"/>
      <c r="J1578" s="246"/>
      <c r="K1578" s="246"/>
      <c r="L1578" s="251"/>
      <c r="M1578" s="252"/>
      <c r="N1578" s="253"/>
      <c r="O1578" s="253"/>
      <c r="P1578" s="253"/>
      <c r="Q1578" s="253"/>
      <c r="R1578" s="253"/>
      <c r="S1578" s="253"/>
      <c r="T1578" s="25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5" t="s">
        <v>193</v>
      </c>
      <c r="AU1578" s="255" t="s">
        <v>80</v>
      </c>
      <c r="AV1578" s="14" t="s">
        <v>80</v>
      </c>
      <c r="AW1578" s="14" t="s">
        <v>195</v>
      </c>
      <c r="AX1578" s="14" t="s">
        <v>71</v>
      </c>
      <c r="AY1578" s="255" t="s">
        <v>182</v>
      </c>
    </row>
    <row r="1579" s="2" customFormat="1" ht="37.8" customHeight="1">
      <c r="A1579" s="41"/>
      <c r="B1579" s="42"/>
      <c r="C1579" s="216" t="s">
        <v>2058</v>
      </c>
      <c r="D1579" s="216" t="s">
        <v>184</v>
      </c>
      <c r="E1579" s="217" t="s">
        <v>2059</v>
      </c>
      <c r="F1579" s="218" t="s">
        <v>2060</v>
      </c>
      <c r="G1579" s="219" t="s">
        <v>2054</v>
      </c>
      <c r="H1579" s="220">
        <v>423</v>
      </c>
      <c r="I1579" s="221"/>
      <c r="J1579" s="222">
        <f>ROUND(I1579*H1579,2)</f>
        <v>0</v>
      </c>
      <c r="K1579" s="218" t="s">
        <v>188</v>
      </c>
      <c r="L1579" s="47"/>
      <c r="M1579" s="223" t="s">
        <v>19</v>
      </c>
      <c r="N1579" s="224" t="s">
        <v>42</v>
      </c>
      <c r="O1579" s="87"/>
      <c r="P1579" s="225">
        <f>O1579*H1579</f>
        <v>0</v>
      </c>
      <c r="Q1579" s="225">
        <v>0</v>
      </c>
      <c r="R1579" s="225">
        <f>Q1579*H1579</f>
        <v>0</v>
      </c>
      <c r="S1579" s="225">
        <v>0</v>
      </c>
      <c r="T1579" s="226">
        <f>S1579*H1579</f>
        <v>0</v>
      </c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R1579" s="227" t="s">
        <v>189</v>
      </c>
      <c r="AT1579" s="227" t="s">
        <v>184</v>
      </c>
      <c r="AU1579" s="227" t="s">
        <v>80</v>
      </c>
      <c r="AY1579" s="20" t="s">
        <v>182</v>
      </c>
      <c r="BE1579" s="228">
        <f>IF(N1579="základní",J1579,0)</f>
        <v>0</v>
      </c>
      <c r="BF1579" s="228">
        <f>IF(N1579="snížená",J1579,0)</f>
        <v>0</v>
      </c>
      <c r="BG1579" s="228">
        <f>IF(N1579="zákl. přenesená",J1579,0)</f>
        <v>0</v>
      </c>
      <c r="BH1579" s="228">
        <f>IF(N1579="sníž. přenesená",J1579,0)</f>
        <v>0</v>
      </c>
      <c r="BI1579" s="228">
        <f>IF(N1579="nulová",J1579,0)</f>
        <v>0</v>
      </c>
      <c r="BJ1579" s="20" t="s">
        <v>78</v>
      </c>
      <c r="BK1579" s="228">
        <f>ROUND(I1579*H1579,2)</f>
        <v>0</v>
      </c>
      <c r="BL1579" s="20" t="s">
        <v>189</v>
      </c>
      <c r="BM1579" s="227" t="s">
        <v>2061</v>
      </c>
    </row>
    <row r="1580" s="2" customFormat="1">
      <c r="A1580" s="41"/>
      <c r="B1580" s="42"/>
      <c r="C1580" s="43"/>
      <c r="D1580" s="229" t="s">
        <v>191</v>
      </c>
      <c r="E1580" s="43"/>
      <c r="F1580" s="230" t="s">
        <v>2062</v>
      </c>
      <c r="G1580" s="43"/>
      <c r="H1580" s="43"/>
      <c r="I1580" s="231"/>
      <c r="J1580" s="43"/>
      <c r="K1580" s="43"/>
      <c r="L1580" s="47"/>
      <c r="M1580" s="232"/>
      <c r="N1580" s="233"/>
      <c r="O1580" s="87"/>
      <c r="P1580" s="87"/>
      <c r="Q1580" s="87"/>
      <c r="R1580" s="87"/>
      <c r="S1580" s="87"/>
      <c r="T1580" s="88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T1580" s="20" t="s">
        <v>191</v>
      </c>
      <c r="AU1580" s="20" t="s">
        <v>80</v>
      </c>
    </row>
    <row r="1581" s="14" customFormat="1">
      <c r="A1581" s="14"/>
      <c r="B1581" s="245"/>
      <c r="C1581" s="246"/>
      <c r="D1581" s="236" t="s">
        <v>193</v>
      </c>
      <c r="E1581" s="246"/>
      <c r="F1581" s="248" t="s">
        <v>2063</v>
      </c>
      <c r="G1581" s="246"/>
      <c r="H1581" s="249">
        <v>423</v>
      </c>
      <c r="I1581" s="250"/>
      <c r="J1581" s="246"/>
      <c r="K1581" s="246"/>
      <c r="L1581" s="251"/>
      <c r="M1581" s="252"/>
      <c r="N1581" s="253"/>
      <c r="O1581" s="253"/>
      <c r="P1581" s="253"/>
      <c r="Q1581" s="253"/>
      <c r="R1581" s="253"/>
      <c r="S1581" s="253"/>
      <c r="T1581" s="25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5" t="s">
        <v>193</v>
      </c>
      <c r="AU1581" s="255" t="s">
        <v>80</v>
      </c>
      <c r="AV1581" s="14" t="s">
        <v>80</v>
      </c>
      <c r="AW1581" s="14" t="s">
        <v>4</v>
      </c>
      <c r="AX1581" s="14" t="s">
        <v>78</v>
      </c>
      <c r="AY1581" s="255" t="s">
        <v>182</v>
      </c>
    </row>
    <row r="1582" s="2" customFormat="1" ht="33" customHeight="1">
      <c r="A1582" s="41"/>
      <c r="B1582" s="42"/>
      <c r="C1582" s="216" t="s">
        <v>2064</v>
      </c>
      <c r="D1582" s="216" t="s">
        <v>184</v>
      </c>
      <c r="E1582" s="217" t="s">
        <v>2065</v>
      </c>
      <c r="F1582" s="218" t="s">
        <v>2066</v>
      </c>
      <c r="G1582" s="219" t="s">
        <v>2054</v>
      </c>
      <c r="H1582" s="220">
        <v>7.0499999999999998</v>
      </c>
      <c r="I1582" s="221"/>
      <c r="J1582" s="222">
        <f>ROUND(I1582*H1582,2)</f>
        <v>0</v>
      </c>
      <c r="K1582" s="218" t="s">
        <v>188</v>
      </c>
      <c r="L1582" s="47"/>
      <c r="M1582" s="223" t="s">
        <v>19</v>
      </c>
      <c r="N1582" s="224" t="s">
        <v>42</v>
      </c>
      <c r="O1582" s="87"/>
      <c r="P1582" s="225">
        <f>O1582*H1582</f>
        <v>0</v>
      </c>
      <c r="Q1582" s="225">
        <v>0</v>
      </c>
      <c r="R1582" s="225">
        <f>Q1582*H1582</f>
        <v>0</v>
      </c>
      <c r="S1582" s="225">
        <v>0</v>
      </c>
      <c r="T1582" s="226">
        <f>S1582*H1582</f>
        <v>0</v>
      </c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R1582" s="227" t="s">
        <v>189</v>
      </c>
      <c r="AT1582" s="227" t="s">
        <v>184</v>
      </c>
      <c r="AU1582" s="227" t="s">
        <v>80</v>
      </c>
      <c r="AY1582" s="20" t="s">
        <v>182</v>
      </c>
      <c r="BE1582" s="228">
        <f>IF(N1582="základní",J1582,0)</f>
        <v>0</v>
      </c>
      <c r="BF1582" s="228">
        <f>IF(N1582="snížená",J1582,0)</f>
        <v>0</v>
      </c>
      <c r="BG1582" s="228">
        <f>IF(N1582="zákl. přenesená",J1582,0)</f>
        <v>0</v>
      </c>
      <c r="BH1582" s="228">
        <f>IF(N1582="sníž. přenesená",J1582,0)</f>
        <v>0</v>
      </c>
      <c r="BI1582" s="228">
        <f>IF(N1582="nulová",J1582,0)</f>
        <v>0</v>
      </c>
      <c r="BJ1582" s="20" t="s">
        <v>78</v>
      </c>
      <c r="BK1582" s="228">
        <f>ROUND(I1582*H1582,2)</f>
        <v>0</v>
      </c>
      <c r="BL1582" s="20" t="s">
        <v>189</v>
      </c>
      <c r="BM1582" s="227" t="s">
        <v>2067</v>
      </c>
    </row>
    <row r="1583" s="2" customFormat="1">
      <c r="A1583" s="41"/>
      <c r="B1583" s="42"/>
      <c r="C1583" s="43"/>
      <c r="D1583" s="229" t="s">
        <v>191</v>
      </c>
      <c r="E1583" s="43"/>
      <c r="F1583" s="230" t="s">
        <v>2068</v>
      </c>
      <c r="G1583" s="43"/>
      <c r="H1583" s="43"/>
      <c r="I1583" s="231"/>
      <c r="J1583" s="43"/>
      <c r="K1583" s="43"/>
      <c r="L1583" s="47"/>
      <c r="M1583" s="232"/>
      <c r="N1583" s="233"/>
      <c r="O1583" s="87"/>
      <c r="P1583" s="87"/>
      <c r="Q1583" s="87"/>
      <c r="R1583" s="87"/>
      <c r="S1583" s="87"/>
      <c r="T1583" s="88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T1583" s="20" t="s">
        <v>191</v>
      </c>
      <c r="AU1583" s="20" t="s">
        <v>80</v>
      </c>
    </row>
    <row r="1584" s="2" customFormat="1" ht="37.8" customHeight="1">
      <c r="A1584" s="41"/>
      <c r="B1584" s="42"/>
      <c r="C1584" s="216" t="s">
        <v>2069</v>
      </c>
      <c r="D1584" s="216" t="s">
        <v>184</v>
      </c>
      <c r="E1584" s="217" t="s">
        <v>2070</v>
      </c>
      <c r="F1584" s="218" t="s">
        <v>2071</v>
      </c>
      <c r="G1584" s="219" t="s">
        <v>187</v>
      </c>
      <c r="H1584" s="220">
        <v>889.14999999999998</v>
      </c>
      <c r="I1584" s="221"/>
      <c r="J1584" s="222">
        <f>ROUND(I1584*H1584,2)</f>
        <v>0</v>
      </c>
      <c r="K1584" s="218" t="s">
        <v>188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</v>
      </c>
      <c r="R1584" s="225">
        <f>Q1584*H1584</f>
        <v>0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189</v>
      </c>
      <c r="AT1584" s="227" t="s">
        <v>184</v>
      </c>
      <c r="AU1584" s="227" t="s">
        <v>80</v>
      </c>
      <c r="AY1584" s="20" t="s">
        <v>182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78</v>
      </c>
      <c r="BK1584" s="228">
        <f>ROUND(I1584*H1584,2)</f>
        <v>0</v>
      </c>
      <c r="BL1584" s="20" t="s">
        <v>189</v>
      </c>
      <c r="BM1584" s="227" t="s">
        <v>2072</v>
      </c>
    </row>
    <row r="1585" s="2" customFormat="1">
      <c r="A1585" s="41"/>
      <c r="B1585" s="42"/>
      <c r="C1585" s="43"/>
      <c r="D1585" s="229" t="s">
        <v>191</v>
      </c>
      <c r="E1585" s="43"/>
      <c r="F1585" s="230" t="s">
        <v>2073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191</v>
      </c>
      <c r="AU1585" s="20" t="s">
        <v>80</v>
      </c>
    </row>
    <row r="1586" s="14" customFormat="1">
      <c r="A1586" s="14"/>
      <c r="B1586" s="245"/>
      <c r="C1586" s="246"/>
      <c r="D1586" s="236" t="s">
        <v>193</v>
      </c>
      <c r="E1586" s="247" t="s">
        <v>19</v>
      </c>
      <c r="F1586" s="248" t="s">
        <v>2074</v>
      </c>
      <c r="G1586" s="246"/>
      <c r="H1586" s="249">
        <v>600.92499999999995</v>
      </c>
      <c r="I1586" s="250"/>
      <c r="J1586" s="246"/>
      <c r="K1586" s="246"/>
      <c r="L1586" s="251"/>
      <c r="M1586" s="252"/>
      <c r="N1586" s="253"/>
      <c r="O1586" s="253"/>
      <c r="P1586" s="253"/>
      <c r="Q1586" s="253"/>
      <c r="R1586" s="253"/>
      <c r="S1586" s="253"/>
      <c r="T1586" s="25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5" t="s">
        <v>193</v>
      </c>
      <c r="AU1586" s="255" t="s">
        <v>80</v>
      </c>
      <c r="AV1586" s="14" t="s">
        <v>80</v>
      </c>
      <c r="AW1586" s="14" t="s">
        <v>195</v>
      </c>
      <c r="AX1586" s="14" t="s">
        <v>71</v>
      </c>
      <c r="AY1586" s="255" t="s">
        <v>182</v>
      </c>
    </row>
    <row r="1587" s="14" customFormat="1">
      <c r="A1587" s="14"/>
      <c r="B1587" s="245"/>
      <c r="C1587" s="246"/>
      <c r="D1587" s="236" t="s">
        <v>193</v>
      </c>
      <c r="E1587" s="247" t="s">
        <v>19</v>
      </c>
      <c r="F1587" s="248" t="s">
        <v>2075</v>
      </c>
      <c r="G1587" s="246"/>
      <c r="H1587" s="249">
        <v>288.22500000000002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193</v>
      </c>
      <c r="AU1587" s="255" t="s">
        <v>80</v>
      </c>
      <c r="AV1587" s="14" t="s">
        <v>80</v>
      </c>
      <c r="AW1587" s="14" t="s">
        <v>195</v>
      </c>
      <c r="AX1587" s="14" t="s">
        <v>71</v>
      </c>
      <c r="AY1587" s="255" t="s">
        <v>182</v>
      </c>
    </row>
    <row r="1588" s="2" customFormat="1" ht="44.25" customHeight="1">
      <c r="A1588" s="41"/>
      <c r="B1588" s="42"/>
      <c r="C1588" s="216" t="s">
        <v>2076</v>
      </c>
      <c r="D1588" s="216" t="s">
        <v>184</v>
      </c>
      <c r="E1588" s="217" t="s">
        <v>2077</v>
      </c>
      <c r="F1588" s="218" t="s">
        <v>2078</v>
      </c>
      <c r="G1588" s="219" t="s">
        <v>187</v>
      </c>
      <c r="H1588" s="220">
        <v>80023.5</v>
      </c>
      <c r="I1588" s="221"/>
      <c r="J1588" s="222">
        <f>ROUND(I1588*H1588,2)</f>
        <v>0</v>
      </c>
      <c r="K1588" s="218" t="s">
        <v>188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</v>
      </c>
      <c r="R1588" s="225">
        <f>Q1588*H1588</f>
        <v>0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189</v>
      </c>
      <c r="AT1588" s="227" t="s">
        <v>184</v>
      </c>
      <c r="AU1588" s="227" t="s">
        <v>80</v>
      </c>
      <c r="AY1588" s="20" t="s">
        <v>182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78</v>
      </c>
      <c r="BK1588" s="228">
        <f>ROUND(I1588*H1588,2)</f>
        <v>0</v>
      </c>
      <c r="BL1588" s="20" t="s">
        <v>189</v>
      </c>
      <c r="BM1588" s="227" t="s">
        <v>2079</v>
      </c>
    </row>
    <row r="1589" s="2" customFormat="1">
      <c r="A1589" s="41"/>
      <c r="B1589" s="42"/>
      <c r="C1589" s="43"/>
      <c r="D1589" s="229" t="s">
        <v>191</v>
      </c>
      <c r="E1589" s="43"/>
      <c r="F1589" s="230" t="s">
        <v>2080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191</v>
      </c>
      <c r="AU1589" s="20" t="s">
        <v>80</v>
      </c>
    </row>
    <row r="1590" s="14" customFormat="1">
      <c r="A1590" s="14"/>
      <c r="B1590" s="245"/>
      <c r="C1590" s="246"/>
      <c r="D1590" s="236" t="s">
        <v>193</v>
      </c>
      <c r="E1590" s="246"/>
      <c r="F1590" s="248" t="s">
        <v>2081</v>
      </c>
      <c r="G1590" s="246"/>
      <c r="H1590" s="249">
        <v>80023.5</v>
      </c>
      <c r="I1590" s="250"/>
      <c r="J1590" s="246"/>
      <c r="K1590" s="246"/>
      <c r="L1590" s="251"/>
      <c r="M1590" s="252"/>
      <c r="N1590" s="253"/>
      <c r="O1590" s="253"/>
      <c r="P1590" s="253"/>
      <c r="Q1590" s="253"/>
      <c r="R1590" s="253"/>
      <c r="S1590" s="253"/>
      <c r="T1590" s="25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5" t="s">
        <v>193</v>
      </c>
      <c r="AU1590" s="255" t="s">
        <v>80</v>
      </c>
      <c r="AV1590" s="14" t="s">
        <v>80</v>
      </c>
      <c r="AW1590" s="14" t="s">
        <v>4</v>
      </c>
      <c r="AX1590" s="14" t="s">
        <v>78</v>
      </c>
      <c r="AY1590" s="255" t="s">
        <v>182</v>
      </c>
    </row>
    <row r="1591" s="2" customFormat="1" ht="37.8" customHeight="1">
      <c r="A1591" s="41"/>
      <c r="B1591" s="42"/>
      <c r="C1591" s="216" t="s">
        <v>2082</v>
      </c>
      <c r="D1591" s="216" t="s">
        <v>184</v>
      </c>
      <c r="E1591" s="217" t="s">
        <v>2083</v>
      </c>
      <c r="F1591" s="218" t="s">
        <v>2084</v>
      </c>
      <c r="G1591" s="219" t="s">
        <v>187</v>
      </c>
      <c r="H1591" s="220">
        <v>889.14999999999998</v>
      </c>
      <c r="I1591" s="221"/>
      <c r="J1591" s="222">
        <f>ROUND(I1591*H1591,2)</f>
        <v>0</v>
      </c>
      <c r="K1591" s="218" t="s">
        <v>188</v>
      </c>
      <c r="L1591" s="47"/>
      <c r="M1591" s="223" t="s">
        <v>19</v>
      </c>
      <c r="N1591" s="224" t="s">
        <v>42</v>
      </c>
      <c r="O1591" s="87"/>
      <c r="P1591" s="225">
        <f>O1591*H1591</f>
        <v>0</v>
      </c>
      <c r="Q1591" s="225">
        <v>0</v>
      </c>
      <c r="R1591" s="225">
        <f>Q1591*H1591</f>
        <v>0</v>
      </c>
      <c r="S1591" s="225">
        <v>0</v>
      </c>
      <c r="T1591" s="226">
        <f>S1591*H1591</f>
        <v>0</v>
      </c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R1591" s="227" t="s">
        <v>189</v>
      </c>
      <c r="AT1591" s="227" t="s">
        <v>184</v>
      </c>
      <c r="AU1591" s="227" t="s">
        <v>80</v>
      </c>
      <c r="AY1591" s="20" t="s">
        <v>182</v>
      </c>
      <c r="BE1591" s="228">
        <f>IF(N1591="základní",J1591,0)</f>
        <v>0</v>
      </c>
      <c r="BF1591" s="228">
        <f>IF(N1591="snížená",J1591,0)</f>
        <v>0</v>
      </c>
      <c r="BG1591" s="228">
        <f>IF(N1591="zákl. přenesená",J1591,0)</f>
        <v>0</v>
      </c>
      <c r="BH1591" s="228">
        <f>IF(N1591="sníž. přenesená",J1591,0)</f>
        <v>0</v>
      </c>
      <c r="BI1591" s="228">
        <f>IF(N1591="nulová",J1591,0)</f>
        <v>0</v>
      </c>
      <c r="BJ1591" s="20" t="s">
        <v>78</v>
      </c>
      <c r="BK1591" s="228">
        <f>ROUND(I1591*H1591,2)</f>
        <v>0</v>
      </c>
      <c r="BL1591" s="20" t="s">
        <v>189</v>
      </c>
      <c r="BM1591" s="227" t="s">
        <v>2085</v>
      </c>
    </row>
    <row r="1592" s="2" customFormat="1">
      <c r="A1592" s="41"/>
      <c r="B1592" s="42"/>
      <c r="C1592" s="43"/>
      <c r="D1592" s="229" t="s">
        <v>191</v>
      </c>
      <c r="E1592" s="43"/>
      <c r="F1592" s="230" t="s">
        <v>2086</v>
      </c>
      <c r="G1592" s="43"/>
      <c r="H1592" s="43"/>
      <c r="I1592" s="231"/>
      <c r="J1592" s="43"/>
      <c r="K1592" s="43"/>
      <c r="L1592" s="47"/>
      <c r="M1592" s="232"/>
      <c r="N1592" s="233"/>
      <c r="O1592" s="87"/>
      <c r="P1592" s="87"/>
      <c r="Q1592" s="87"/>
      <c r="R1592" s="87"/>
      <c r="S1592" s="87"/>
      <c r="T1592" s="88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T1592" s="20" t="s">
        <v>191</v>
      </c>
      <c r="AU1592" s="20" t="s">
        <v>80</v>
      </c>
    </row>
    <row r="1593" s="2" customFormat="1" ht="37.8" customHeight="1">
      <c r="A1593" s="41"/>
      <c r="B1593" s="42"/>
      <c r="C1593" s="216" t="s">
        <v>2087</v>
      </c>
      <c r="D1593" s="216" t="s">
        <v>184</v>
      </c>
      <c r="E1593" s="217" t="s">
        <v>2088</v>
      </c>
      <c r="F1593" s="218" t="s">
        <v>2089</v>
      </c>
      <c r="G1593" s="219" t="s">
        <v>283</v>
      </c>
      <c r="H1593" s="220">
        <v>2703.6039999999998</v>
      </c>
      <c r="I1593" s="221"/>
      <c r="J1593" s="222">
        <f>ROUND(I1593*H1593,2)</f>
        <v>0</v>
      </c>
      <c r="K1593" s="218" t="s">
        <v>188</v>
      </c>
      <c r="L1593" s="47"/>
      <c r="M1593" s="223" t="s">
        <v>19</v>
      </c>
      <c r="N1593" s="224" t="s">
        <v>42</v>
      </c>
      <c r="O1593" s="87"/>
      <c r="P1593" s="225">
        <f>O1593*H1593</f>
        <v>0</v>
      </c>
      <c r="Q1593" s="225">
        <v>0</v>
      </c>
      <c r="R1593" s="225">
        <f>Q1593*H1593</f>
        <v>0</v>
      </c>
      <c r="S1593" s="225">
        <v>0</v>
      </c>
      <c r="T1593" s="226">
        <f>S1593*H1593</f>
        <v>0</v>
      </c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R1593" s="227" t="s">
        <v>189</v>
      </c>
      <c r="AT1593" s="227" t="s">
        <v>184</v>
      </c>
      <c r="AU1593" s="227" t="s">
        <v>80</v>
      </c>
      <c r="AY1593" s="20" t="s">
        <v>182</v>
      </c>
      <c r="BE1593" s="228">
        <f>IF(N1593="základní",J1593,0)</f>
        <v>0</v>
      </c>
      <c r="BF1593" s="228">
        <f>IF(N1593="snížená",J1593,0)</f>
        <v>0</v>
      </c>
      <c r="BG1593" s="228">
        <f>IF(N1593="zákl. přenesená",J1593,0)</f>
        <v>0</v>
      </c>
      <c r="BH1593" s="228">
        <f>IF(N1593="sníž. přenesená",J1593,0)</f>
        <v>0</v>
      </c>
      <c r="BI1593" s="228">
        <f>IF(N1593="nulová",J1593,0)</f>
        <v>0</v>
      </c>
      <c r="BJ1593" s="20" t="s">
        <v>78</v>
      </c>
      <c r="BK1593" s="228">
        <f>ROUND(I1593*H1593,2)</f>
        <v>0</v>
      </c>
      <c r="BL1593" s="20" t="s">
        <v>189</v>
      </c>
      <c r="BM1593" s="227" t="s">
        <v>2090</v>
      </c>
    </row>
    <row r="1594" s="2" customFormat="1">
      <c r="A1594" s="41"/>
      <c r="B1594" s="42"/>
      <c r="C1594" s="43"/>
      <c r="D1594" s="229" t="s">
        <v>191</v>
      </c>
      <c r="E1594" s="43"/>
      <c r="F1594" s="230" t="s">
        <v>2091</v>
      </c>
      <c r="G1594" s="43"/>
      <c r="H1594" s="43"/>
      <c r="I1594" s="231"/>
      <c r="J1594" s="43"/>
      <c r="K1594" s="43"/>
      <c r="L1594" s="47"/>
      <c r="M1594" s="232"/>
      <c r="N1594" s="233"/>
      <c r="O1594" s="87"/>
      <c r="P1594" s="87"/>
      <c r="Q1594" s="87"/>
      <c r="R1594" s="87"/>
      <c r="S1594" s="87"/>
      <c r="T1594" s="88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T1594" s="20" t="s">
        <v>191</v>
      </c>
      <c r="AU1594" s="20" t="s">
        <v>80</v>
      </c>
    </row>
    <row r="1595" s="13" customFormat="1">
      <c r="A1595" s="13"/>
      <c r="B1595" s="234"/>
      <c r="C1595" s="235"/>
      <c r="D1595" s="236" t="s">
        <v>193</v>
      </c>
      <c r="E1595" s="237" t="s">
        <v>19</v>
      </c>
      <c r="F1595" s="238" t="s">
        <v>205</v>
      </c>
      <c r="G1595" s="235"/>
      <c r="H1595" s="237" t="s">
        <v>19</v>
      </c>
      <c r="I1595" s="239"/>
      <c r="J1595" s="235"/>
      <c r="K1595" s="235"/>
      <c r="L1595" s="240"/>
      <c r="M1595" s="241"/>
      <c r="N1595" s="242"/>
      <c r="O1595" s="242"/>
      <c r="P1595" s="242"/>
      <c r="Q1595" s="242"/>
      <c r="R1595" s="242"/>
      <c r="S1595" s="242"/>
      <c r="T1595" s="24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4" t="s">
        <v>193</v>
      </c>
      <c r="AU1595" s="244" t="s">
        <v>80</v>
      </c>
      <c r="AV1595" s="13" t="s">
        <v>78</v>
      </c>
      <c r="AW1595" s="13" t="s">
        <v>195</v>
      </c>
      <c r="AX1595" s="13" t="s">
        <v>71</v>
      </c>
      <c r="AY1595" s="244" t="s">
        <v>182</v>
      </c>
    </row>
    <row r="1596" s="13" customFormat="1">
      <c r="A1596" s="13"/>
      <c r="B1596" s="234"/>
      <c r="C1596" s="235"/>
      <c r="D1596" s="236" t="s">
        <v>193</v>
      </c>
      <c r="E1596" s="237" t="s">
        <v>19</v>
      </c>
      <c r="F1596" s="238" t="s">
        <v>455</v>
      </c>
      <c r="G1596" s="235"/>
      <c r="H1596" s="237" t="s">
        <v>19</v>
      </c>
      <c r="I1596" s="239"/>
      <c r="J1596" s="235"/>
      <c r="K1596" s="235"/>
      <c r="L1596" s="240"/>
      <c r="M1596" s="241"/>
      <c r="N1596" s="242"/>
      <c r="O1596" s="242"/>
      <c r="P1596" s="242"/>
      <c r="Q1596" s="242"/>
      <c r="R1596" s="242"/>
      <c r="S1596" s="242"/>
      <c r="T1596" s="24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4" t="s">
        <v>193</v>
      </c>
      <c r="AU1596" s="244" t="s">
        <v>80</v>
      </c>
      <c r="AV1596" s="13" t="s">
        <v>78</v>
      </c>
      <c r="AW1596" s="13" t="s">
        <v>195</v>
      </c>
      <c r="AX1596" s="13" t="s">
        <v>71</v>
      </c>
      <c r="AY1596" s="244" t="s">
        <v>182</v>
      </c>
    </row>
    <row r="1597" s="14" customFormat="1">
      <c r="A1597" s="14"/>
      <c r="B1597" s="245"/>
      <c r="C1597" s="246"/>
      <c r="D1597" s="236" t="s">
        <v>193</v>
      </c>
      <c r="E1597" s="247" t="s">
        <v>19</v>
      </c>
      <c r="F1597" s="248" t="s">
        <v>2092</v>
      </c>
      <c r="G1597" s="246"/>
      <c r="H1597" s="249">
        <v>474.89999999999998</v>
      </c>
      <c r="I1597" s="250"/>
      <c r="J1597" s="246"/>
      <c r="K1597" s="246"/>
      <c r="L1597" s="251"/>
      <c r="M1597" s="252"/>
      <c r="N1597" s="253"/>
      <c r="O1597" s="253"/>
      <c r="P1597" s="253"/>
      <c r="Q1597" s="253"/>
      <c r="R1597" s="253"/>
      <c r="S1597" s="253"/>
      <c r="T1597" s="25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5" t="s">
        <v>193</v>
      </c>
      <c r="AU1597" s="255" t="s">
        <v>80</v>
      </c>
      <c r="AV1597" s="14" t="s">
        <v>80</v>
      </c>
      <c r="AW1597" s="14" t="s">
        <v>195</v>
      </c>
      <c r="AX1597" s="14" t="s">
        <v>71</v>
      </c>
      <c r="AY1597" s="255" t="s">
        <v>182</v>
      </c>
    </row>
    <row r="1598" s="14" customFormat="1">
      <c r="A1598" s="14"/>
      <c r="B1598" s="245"/>
      <c r="C1598" s="246"/>
      <c r="D1598" s="236" t="s">
        <v>193</v>
      </c>
      <c r="E1598" s="247" t="s">
        <v>19</v>
      </c>
      <c r="F1598" s="248" t="s">
        <v>2093</v>
      </c>
      <c r="G1598" s="246"/>
      <c r="H1598" s="249">
        <v>82.350000000000009</v>
      </c>
      <c r="I1598" s="250"/>
      <c r="J1598" s="246"/>
      <c r="K1598" s="246"/>
      <c r="L1598" s="251"/>
      <c r="M1598" s="252"/>
      <c r="N1598" s="253"/>
      <c r="O1598" s="253"/>
      <c r="P1598" s="253"/>
      <c r="Q1598" s="253"/>
      <c r="R1598" s="253"/>
      <c r="S1598" s="253"/>
      <c r="T1598" s="25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5" t="s">
        <v>193</v>
      </c>
      <c r="AU1598" s="255" t="s">
        <v>80</v>
      </c>
      <c r="AV1598" s="14" t="s">
        <v>80</v>
      </c>
      <c r="AW1598" s="14" t="s">
        <v>195</v>
      </c>
      <c r="AX1598" s="14" t="s">
        <v>71</v>
      </c>
      <c r="AY1598" s="255" t="s">
        <v>182</v>
      </c>
    </row>
    <row r="1599" s="14" customFormat="1">
      <c r="A1599" s="14"/>
      <c r="B1599" s="245"/>
      <c r="C1599" s="246"/>
      <c r="D1599" s="236" t="s">
        <v>193</v>
      </c>
      <c r="E1599" s="247" t="s">
        <v>19</v>
      </c>
      <c r="F1599" s="248" t="s">
        <v>2094</v>
      </c>
      <c r="G1599" s="246"/>
      <c r="H1599" s="249">
        <v>178.60000000000002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193</v>
      </c>
      <c r="AU1599" s="255" t="s">
        <v>80</v>
      </c>
      <c r="AV1599" s="14" t="s">
        <v>80</v>
      </c>
      <c r="AW1599" s="14" t="s">
        <v>195</v>
      </c>
      <c r="AX1599" s="14" t="s">
        <v>71</v>
      </c>
      <c r="AY1599" s="255" t="s">
        <v>182</v>
      </c>
    </row>
    <row r="1600" s="14" customFormat="1">
      <c r="A1600" s="14"/>
      <c r="B1600" s="245"/>
      <c r="C1600" s="246"/>
      <c r="D1600" s="236" t="s">
        <v>193</v>
      </c>
      <c r="E1600" s="247" t="s">
        <v>19</v>
      </c>
      <c r="F1600" s="248" t="s">
        <v>2095</v>
      </c>
      <c r="G1600" s="246"/>
      <c r="H1600" s="249">
        <v>495.3599999999999</v>
      </c>
      <c r="I1600" s="250"/>
      <c r="J1600" s="246"/>
      <c r="K1600" s="246"/>
      <c r="L1600" s="251"/>
      <c r="M1600" s="252"/>
      <c r="N1600" s="253"/>
      <c r="O1600" s="253"/>
      <c r="P1600" s="253"/>
      <c r="Q1600" s="253"/>
      <c r="R1600" s="253"/>
      <c r="S1600" s="253"/>
      <c r="T1600" s="25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5" t="s">
        <v>193</v>
      </c>
      <c r="AU1600" s="255" t="s">
        <v>80</v>
      </c>
      <c r="AV1600" s="14" t="s">
        <v>80</v>
      </c>
      <c r="AW1600" s="14" t="s">
        <v>195</v>
      </c>
      <c r="AX1600" s="14" t="s">
        <v>71</v>
      </c>
      <c r="AY1600" s="255" t="s">
        <v>182</v>
      </c>
    </row>
    <row r="1601" s="14" customFormat="1">
      <c r="A1601" s="14"/>
      <c r="B1601" s="245"/>
      <c r="C1601" s="246"/>
      <c r="D1601" s="236" t="s">
        <v>193</v>
      </c>
      <c r="E1601" s="247" t="s">
        <v>19</v>
      </c>
      <c r="F1601" s="248" t="s">
        <v>2096</v>
      </c>
      <c r="G1601" s="246"/>
      <c r="H1601" s="249">
        <v>784.82400000000007</v>
      </c>
      <c r="I1601" s="250"/>
      <c r="J1601" s="246"/>
      <c r="K1601" s="246"/>
      <c r="L1601" s="251"/>
      <c r="M1601" s="252"/>
      <c r="N1601" s="253"/>
      <c r="O1601" s="253"/>
      <c r="P1601" s="253"/>
      <c r="Q1601" s="253"/>
      <c r="R1601" s="253"/>
      <c r="S1601" s="253"/>
      <c r="T1601" s="25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5" t="s">
        <v>193</v>
      </c>
      <c r="AU1601" s="255" t="s">
        <v>80</v>
      </c>
      <c r="AV1601" s="14" t="s">
        <v>80</v>
      </c>
      <c r="AW1601" s="14" t="s">
        <v>195</v>
      </c>
      <c r="AX1601" s="14" t="s">
        <v>71</v>
      </c>
      <c r="AY1601" s="255" t="s">
        <v>182</v>
      </c>
    </row>
    <row r="1602" s="14" customFormat="1">
      <c r="A1602" s="14"/>
      <c r="B1602" s="245"/>
      <c r="C1602" s="246"/>
      <c r="D1602" s="236" t="s">
        <v>193</v>
      </c>
      <c r="E1602" s="247" t="s">
        <v>19</v>
      </c>
      <c r="F1602" s="248" t="s">
        <v>2097</v>
      </c>
      <c r="G1602" s="246"/>
      <c r="H1602" s="249">
        <v>192.90000000000001</v>
      </c>
      <c r="I1602" s="250"/>
      <c r="J1602" s="246"/>
      <c r="K1602" s="246"/>
      <c r="L1602" s="251"/>
      <c r="M1602" s="252"/>
      <c r="N1602" s="253"/>
      <c r="O1602" s="253"/>
      <c r="P1602" s="253"/>
      <c r="Q1602" s="253"/>
      <c r="R1602" s="253"/>
      <c r="S1602" s="253"/>
      <c r="T1602" s="25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5" t="s">
        <v>193</v>
      </c>
      <c r="AU1602" s="255" t="s">
        <v>80</v>
      </c>
      <c r="AV1602" s="14" t="s">
        <v>80</v>
      </c>
      <c r="AW1602" s="14" t="s">
        <v>195</v>
      </c>
      <c r="AX1602" s="14" t="s">
        <v>71</v>
      </c>
      <c r="AY1602" s="255" t="s">
        <v>182</v>
      </c>
    </row>
    <row r="1603" s="15" customFormat="1">
      <c r="A1603" s="15"/>
      <c r="B1603" s="256"/>
      <c r="C1603" s="257"/>
      <c r="D1603" s="236" t="s">
        <v>193</v>
      </c>
      <c r="E1603" s="258" t="s">
        <v>19</v>
      </c>
      <c r="F1603" s="259" t="s">
        <v>215</v>
      </c>
      <c r="G1603" s="257"/>
      <c r="H1603" s="260">
        <v>2208.9340000000002</v>
      </c>
      <c r="I1603" s="261"/>
      <c r="J1603" s="257"/>
      <c r="K1603" s="257"/>
      <c r="L1603" s="262"/>
      <c r="M1603" s="263"/>
      <c r="N1603" s="264"/>
      <c r="O1603" s="264"/>
      <c r="P1603" s="264"/>
      <c r="Q1603" s="264"/>
      <c r="R1603" s="264"/>
      <c r="S1603" s="264"/>
      <c r="T1603" s="26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T1603" s="266" t="s">
        <v>193</v>
      </c>
      <c r="AU1603" s="266" t="s">
        <v>80</v>
      </c>
      <c r="AV1603" s="15" t="s">
        <v>97</v>
      </c>
      <c r="AW1603" s="15" t="s">
        <v>195</v>
      </c>
      <c r="AX1603" s="15" t="s">
        <v>71</v>
      </c>
      <c r="AY1603" s="266" t="s">
        <v>182</v>
      </c>
    </row>
    <row r="1604" s="13" customFormat="1">
      <c r="A1604" s="13"/>
      <c r="B1604" s="234"/>
      <c r="C1604" s="235"/>
      <c r="D1604" s="236" t="s">
        <v>193</v>
      </c>
      <c r="E1604" s="237" t="s">
        <v>19</v>
      </c>
      <c r="F1604" s="238" t="s">
        <v>216</v>
      </c>
      <c r="G1604" s="235"/>
      <c r="H1604" s="237" t="s">
        <v>19</v>
      </c>
      <c r="I1604" s="239"/>
      <c r="J1604" s="235"/>
      <c r="K1604" s="235"/>
      <c r="L1604" s="240"/>
      <c r="M1604" s="241"/>
      <c r="N1604" s="242"/>
      <c r="O1604" s="242"/>
      <c r="P1604" s="242"/>
      <c r="Q1604" s="242"/>
      <c r="R1604" s="242"/>
      <c r="S1604" s="242"/>
      <c r="T1604" s="24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4" t="s">
        <v>193</v>
      </c>
      <c r="AU1604" s="244" t="s">
        <v>80</v>
      </c>
      <c r="AV1604" s="13" t="s">
        <v>78</v>
      </c>
      <c r="AW1604" s="13" t="s">
        <v>195</v>
      </c>
      <c r="AX1604" s="13" t="s">
        <v>71</v>
      </c>
      <c r="AY1604" s="244" t="s">
        <v>182</v>
      </c>
    </row>
    <row r="1605" s="14" customFormat="1">
      <c r="A1605" s="14"/>
      <c r="B1605" s="245"/>
      <c r="C1605" s="246"/>
      <c r="D1605" s="236" t="s">
        <v>193</v>
      </c>
      <c r="E1605" s="247" t="s">
        <v>19</v>
      </c>
      <c r="F1605" s="248" t="s">
        <v>2098</v>
      </c>
      <c r="G1605" s="246"/>
      <c r="H1605" s="249">
        <v>327.10509999999999</v>
      </c>
      <c r="I1605" s="250"/>
      <c r="J1605" s="246"/>
      <c r="K1605" s="246"/>
      <c r="L1605" s="251"/>
      <c r="M1605" s="252"/>
      <c r="N1605" s="253"/>
      <c r="O1605" s="253"/>
      <c r="P1605" s="253"/>
      <c r="Q1605" s="253"/>
      <c r="R1605" s="253"/>
      <c r="S1605" s="253"/>
      <c r="T1605" s="25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5" t="s">
        <v>193</v>
      </c>
      <c r="AU1605" s="255" t="s">
        <v>80</v>
      </c>
      <c r="AV1605" s="14" t="s">
        <v>80</v>
      </c>
      <c r="AW1605" s="14" t="s">
        <v>195</v>
      </c>
      <c r="AX1605" s="14" t="s">
        <v>71</v>
      </c>
      <c r="AY1605" s="255" t="s">
        <v>182</v>
      </c>
    </row>
    <row r="1606" s="15" customFormat="1">
      <c r="A1606" s="15"/>
      <c r="B1606" s="256"/>
      <c r="C1606" s="257"/>
      <c r="D1606" s="236" t="s">
        <v>193</v>
      </c>
      <c r="E1606" s="258" t="s">
        <v>19</v>
      </c>
      <c r="F1606" s="259" t="s">
        <v>215</v>
      </c>
      <c r="G1606" s="257"/>
      <c r="H1606" s="260">
        <v>327.10509999999999</v>
      </c>
      <c r="I1606" s="261"/>
      <c r="J1606" s="257"/>
      <c r="K1606" s="257"/>
      <c r="L1606" s="262"/>
      <c r="M1606" s="263"/>
      <c r="N1606" s="264"/>
      <c r="O1606" s="264"/>
      <c r="P1606" s="264"/>
      <c r="Q1606" s="264"/>
      <c r="R1606" s="264"/>
      <c r="S1606" s="264"/>
      <c r="T1606" s="26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T1606" s="266" t="s">
        <v>193</v>
      </c>
      <c r="AU1606" s="266" t="s">
        <v>80</v>
      </c>
      <c r="AV1606" s="15" t="s">
        <v>97</v>
      </c>
      <c r="AW1606" s="15" t="s">
        <v>195</v>
      </c>
      <c r="AX1606" s="15" t="s">
        <v>71</v>
      </c>
      <c r="AY1606" s="266" t="s">
        <v>182</v>
      </c>
    </row>
    <row r="1607" s="13" customFormat="1">
      <c r="A1607" s="13"/>
      <c r="B1607" s="234"/>
      <c r="C1607" s="235"/>
      <c r="D1607" s="236" t="s">
        <v>193</v>
      </c>
      <c r="E1607" s="237" t="s">
        <v>19</v>
      </c>
      <c r="F1607" s="238" t="s">
        <v>218</v>
      </c>
      <c r="G1607" s="235"/>
      <c r="H1607" s="237" t="s">
        <v>19</v>
      </c>
      <c r="I1607" s="239"/>
      <c r="J1607" s="235"/>
      <c r="K1607" s="235"/>
      <c r="L1607" s="240"/>
      <c r="M1607" s="241"/>
      <c r="N1607" s="242"/>
      <c r="O1607" s="242"/>
      <c r="P1607" s="242"/>
      <c r="Q1607" s="242"/>
      <c r="R1607" s="242"/>
      <c r="S1607" s="242"/>
      <c r="T1607" s="24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4" t="s">
        <v>193</v>
      </c>
      <c r="AU1607" s="244" t="s">
        <v>80</v>
      </c>
      <c r="AV1607" s="13" t="s">
        <v>78</v>
      </c>
      <c r="AW1607" s="13" t="s">
        <v>195</v>
      </c>
      <c r="AX1607" s="13" t="s">
        <v>71</v>
      </c>
      <c r="AY1607" s="244" t="s">
        <v>182</v>
      </c>
    </row>
    <row r="1608" s="14" customFormat="1">
      <c r="A1608" s="14"/>
      <c r="B1608" s="245"/>
      <c r="C1608" s="246"/>
      <c r="D1608" s="236" t="s">
        <v>193</v>
      </c>
      <c r="E1608" s="247" t="s">
        <v>19</v>
      </c>
      <c r="F1608" s="248" t="s">
        <v>2099</v>
      </c>
      <c r="G1608" s="246"/>
      <c r="H1608" s="249">
        <v>188.27699999999999</v>
      </c>
      <c r="I1608" s="250"/>
      <c r="J1608" s="246"/>
      <c r="K1608" s="246"/>
      <c r="L1608" s="251"/>
      <c r="M1608" s="252"/>
      <c r="N1608" s="253"/>
      <c r="O1608" s="253"/>
      <c r="P1608" s="253"/>
      <c r="Q1608" s="253"/>
      <c r="R1608" s="253"/>
      <c r="S1608" s="253"/>
      <c r="T1608" s="25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5" t="s">
        <v>193</v>
      </c>
      <c r="AU1608" s="255" t="s">
        <v>80</v>
      </c>
      <c r="AV1608" s="14" t="s">
        <v>80</v>
      </c>
      <c r="AW1608" s="14" t="s">
        <v>195</v>
      </c>
      <c r="AX1608" s="14" t="s">
        <v>71</v>
      </c>
      <c r="AY1608" s="255" t="s">
        <v>182</v>
      </c>
    </row>
    <row r="1609" s="14" customFormat="1">
      <c r="A1609" s="14"/>
      <c r="B1609" s="245"/>
      <c r="C1609" s="246"/>
      <c r="D1609" s="236" t="s">
        <v>193</v>
      </c>
      <c r="E1609" s="247" t="s">
        <v>19</v>
      </c>
      <c r="F1609" s="248" t="s">
        <v>2100</v>
      </c>
      <c r="G1609" s="246"/>
      <c r="H1609" s="249">
        <v>-20.712000000000003</v>
      </c>
      <c r="I1609" s="250"/>
      <c r="J1609" s="246"/>
      <c r="K1609" s="246"/>
      <c r="L1609" s="251"/>
      <c r="M1609" s="252"/>
      <c r="N1609" s="253"/>
      <c r="O1609" s="253"/>
      <c r="P1609" s="253"/>
      <c r="Q1609" s="253"/>
      <c r="R1609" s="253"/>
      <c r="S1609" s="253"/>
      <c r="T1609" s="25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5" t="s">
        <v>193</v>
      </c>
      <c r="AU1609" s="255" t="s">
        <v>80</v>
      </c>
      <c r="AV1609" s="14" t="s">
        <v>80</v>
      </c>
      <c r="AW1609" s="14" t="s">
        <v>195</v>
      </c>
      <c r="AX1609" s="14" t="s">
        <v>71</v>
      </c>
      <c r="AY1609" s="255" t="s">
        <v>182</v>
      </c>
    </row>
    <row r="1610" s="15" customFormat="1">
      <c r="A1610" s="15"/>
      <c r="B1610" s="256"/>
      <c r="C1610" s="257"/>
      <c r="D1610" s="236" t="s">
        <v>193</v>
      </c>
      <c r="E1610" s="258" t="s">
        <v>19</v>
      </c>
      <c r="F1610" s="259" t="s">
        <v>215</v>
      </c>
      <c r="G1610" s="257"/>
      <c r="H1610" s="260">
        <v>167.565</v>
      </c>
      <c r="I1610" s="261"/>
      <c r="J1610" s="257"/>
      <c r="K1610" s="257"/>
      <c r="L1610" s="262"/>
      <c r="M1610" s="263"/>
      <c r="N1610" s="264"/>
      <c r="O1610" s="264"/>
      <c r="P1610" s="264"/>
      <c r="Q1610" s="264"/>
      <c r="R1610" s="264"/>
      <c r="S1610" s="264"/>
      <c r="T1610" s="26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66" t="s">
        <v>193</v>
      </c>
      <c r="AU1610" s="266" t="s">
        <v>80</v>
      </c>
      <c r="AV1610" s="15" t="s">
        <v>97</v>
      </c>
      <c r="AW1610" s="15" t="s">
        <v>195</v>
      </c>
      <c r="AX1610" s="15" t="s">
        <v>71</v>
      </c>
      <c r="AY1610" s="266" t="s">
        <v>182</v>
      </c>
    </row>
    <row r="1611" s="16" customFormat="1">
      <c r="A1611" s="16"/>
      <c r="B1611" s="267"/>
      <c r="C1611" s="268"/>
      <c r="D1611" s="236" t="s">
        <v>193</v>
      </c>
      <c r="E1611" s="269" t="s">
        <v>19</v>
      </c>
      <c r="F1611" s="270" t="s">
        <v>220</v>
      </c>
      <c r="G1611" s="268"/>
      <c r="H1611" s="271">
        <v>2703.6041</v>
      </c>
      <c r="I1611" s="272"/>
      <c r="J1611" s="268"/>
      <c r="K1611" s="268"/>
      <c r="L1611" s="273"/>
      <c r="M1611" s="274"/>
      <c r="N1611" s="275"/>
      <c r="O1611" s="275"/>
      <c r="P1611" s="275"/>
      <c r="Q1611" s="275"/>
      <c r="R1611" s="275"/>
      <c r="S1611" s="275"/>
      <c r="T1611" s="27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T1611" s="277" t="s">
        <v>193</v>
      </c>
      <c r="AU1611" s="277" t="s">
        <v>80</v>
      </c>
      <c r="AV1611" s="16" t="s">
        <v>189</v>
      </c>
      <c r="AW1611" s="16" t="s">
        <v>195</v>
      </c>
      <c r="AX1611" s="16" t="s">
        <v>78</v>
      </c>
      <c r="AY1611" s="277" t="s">
        <v>182</v>
      </c>
    </row>
    <row r="1612" s="2" customFormat="1" ht="37.8" customHeight="1">
      <c r="A1612" s="41"/>
      <c r="B1612" s="42"/>
      <c r="C1612" s="216" t="s">
        <v>2101</v>
      </c>
      <c r="D1612" s="216" t="s">
        <v>184</v>
      </c>
      <c r="E1612" s="217" t="s">
        <v>2102</v>
      </c>
      <c r="F1612" s="218" t="s">
        <v>2103</v>
      </c>
      <c r="G1612" s="219" t="s">
        <v>283</v>
      </c>
      <c r="H1612" s="220">
        <v>731.46000000000004</v>
      </c>
      <c r="I1612" s="221"/>
      <c r="J1612" s="222">
        <f>ROUND(I1612*H1612,2)</f>
        <v>0</v>
      </c>
      <c r="K1612" s="218" t="s">
        <v>188</v>
      </c>
      <c r="L1612" s="47"/>
      <c r="M1612" s="223" t="s">
        <v>19</v>
      </c>
      <c r="N1612" s="224" t="s">
        <v>42</v>
      </c>
      <c r="O1612" s="87"/>
      <c r="P1612" s="225">
        <f>O1612*H1612</f>
        <v>0</v>
      </c>
      <c r="Q1612" s="225">
        <v>0</v>
      </c>
      <c r="R1612" s="225">
        <f>Q1612*H1612</f>
        <v>0</v>
      </c>
      <c r="S1612" s="225">
        <v>0</v>
      </c>
      <c r="T1612" s="226">
        <f>S1612*H1612</f>
        <v>0</v>
      </c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R1612" s="227" t="s">
        <v>189</v>
      </c>
      <c r="AT1612" s="227" t="s">
        <v>184</v>
      </c>
      <c r="AU1612" s="227" t="s">
        <v>80</v>
      </c>
      <c r="AY1612" s="20" t="s">
        <v>182</v>
      </c>
      <c r="BE1612" s="228">
        <f>IF(N1612="základní",J1612,0)</f>
        <v>0</v>
      </c>
      <c r="BF1612" s="228">
        <f>IF(N1612="snížená",J1612,0)</f>
        <v>0</v>
      </c>
      <c r="BG1612" s="228">
        <f>IF(N1612="zákl. přenesená",J1612,0)</f>
        <v>0</v>
      </c>
      <c r="BH1612" s="228">
        <f>IF(N1612="sníž. přenesená",J1612,0)</f>
        <v>0</v>
      </c>
      <c r="BI1612" s="228">
        <f>IF(N1612="nulová",J1612,0)</f>
        <v>0</v>
      </c>
      <c r="BJ1612" s="20" t="s">
        <v>78</v>
      </c>
      <c r="BK1612" s="228">
        <f>ROUND(I1612*H1612,2)</f>
        <v>0</v>
      </c>
      <c r="BL1612" s="20" t="s">
        <v>189</v>
      </c>
      <c r="BM1612" s="227" t="s">
        <v>2104</v>
      </c>
    </row>
    <row r="1613" s="2" customFormat="1">
      <c r="A1613" s="41"/>
      <c r="B1613" s="42"/>
      <c r="C1613" s="43"/>
      <c r="D1613" s="229" t="s">
        <v>191</v>
      </c>
      <c r="E1613" s="43"/>
      <c r="F1613" s="230" t="s">
        <v>2105</v>
      </c>
      <c r="G1613" s="43"/>
      <c r="H1613" s="43"/>
      <c r="I1613" s="231"/>
      <c r="J1613" s="43"/>
      <c r="K1613" s="43"/>
      <c r="L1613" s="47"/>
      <c r="M1613" s="232"/>
      <c r="N1613" s="233"/>
      <c r="O1613" s="87"/>
      <c r="P1613" s="87"/>
      <c r="Q1613" s="87"/>
      <c r="R1613" s="87"/>
      <c r="S1613" s="87"/>
      <c r="T1613" s="88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T1613" s="20" t="s">
        <v>191</v>
      </c>
      <c r="AU1613" s="20" t="s">
        <v>80</v>
      </c>
    </row>
    <row r="1614" s="14" customFormat="1">
      <c r="A1614" s="14"/>
      <c r="B1614" s="245"/>
      <c r="C1614" s="246"/>
      <c r="D1614" s="236" t="s">
        <v>193</v>
      </c>
      <c r="E1614" s="247" t="s">
        <v>19</v>
      </c>
      <c r="F1614" s="248" t="s">
        <v>2106</v>
      </c>
      <c r="G1614" s="246"/>
      <c r="H1614" s="249">
        <v>236.09999999999999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193</v>
      </c>
      <c r="AU1614" s="255" t="s">
        <v>80</v>
      </c>
      <c r="AV1614" s="14" t="s">
        <v>80</v>
      </c>
      <c r="AW1614" s="14" t="s">
        <v>195</v>
      </c>
      <c r="AX1614" s="14" t="s">
        <v>71</v>
      </c>
      <c r="AY1614" s="255" t="s">
        <v>182</v>
      </c>
    </row>
    <row r="1615" s="14" customFormat="1">
      <c r="A1615" s="14"/>
      <c r="B1615" s="245"/>
      <c r="C1615" s="246"/>
      <c r="D1615" s="236" t="s">
        <v>193</v>
      </c>
      <c r="E1615" s="247" t="s">
        <v>19</v>
      </c>
      <c r="F1615" s="248" t="s">
        <v>2107</v>
      </c>
      <c r="G1615" s="246"/>
      <c r="H1615" s="249">
        <v>495.36000000000001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193</v>
      </c>
      <c r="AU1615" s="255" t="s">
        <v>80</v>
      </c>
      <c r="AV1615" s="14" t="s">
        <v>80</v>
      </c>
      <c r="AW1615" s="14" t="s">
        <v>195</v>
      </c>
      <c r="AX1615" s="14" t="s">
        <v>71</v>
      </c>
      <c r="AY1615" s="255" t="s">
        <v>182</v>
      </c>
    </row>
    <row r="1616" s="2" customFormat="1" ht="24.15" customHeight="1">
      <c r="A1616" s="41"/>
      <c r="B1616" s="42"/>
      <c r="C1616" s="216" t="s">
        <v>2108</v>
      </c>
      <c r="D1616" s="216" t="s">
        <v>184</v>
      </c>
      <c r="E1616" s="217" t="s">
        <v>2109</v>
      </c>
      <c r="F1616" s="218" t="s">
        <v>2110</v>
      </c>
      <c r="G1616" s="219" t="s">
        <v>2054</v>
      </c>
      <c r="H1616" s="220">
        <v>53</v>
      </c>
      <c r="I1616" s="221"/>
      <c r="J1616" s="222">
        <f>ROUND(I1616*H1616,2)</f>
        <v>0</v>
      </c>
      <c r="K1616" s="218" t="s">
        <v>188</v>
      </c>
      <c r="L1616" s="47"/>
      <c r="M1616" s="223" t="s">
        <v>19</v>
      </c>
      <c r="N1616" s="224" t="s">
        <v>42</v>
      </c>
      <c r="O1616" s="87"/>
      <c r="P1616" s="225">
        <f>O1616*H1616</f>
        <v>0</v>
      </c>
      <c r="Q1616" s="225">
        <v>0</v>
      </c>
      <c r="R1616" s="225">
        <f>Q1616*H1616</f>
        <v>0</v>
      </c>
      <c r="S1616" s="225">
        <v>0</v>
      </c>
      <c r="T1616" s="226">
        <f>S1616*H1616</f>
        <v>0</v>
      </c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R1616" s="227" t="s">
        <v>189</v>
      </c>
      <c r="AT1616" s="227" t="s">
        <v>184</v>
      </c>
      <c r="AU1616" s="227" t="s">
        <v>80</v>
      </c>
      <c r="AY1616" s="20" t="s">
        <v>182</v>
      </c>
      <c r="BE1616" s="228">
        <f>IF(N1616="základní",J1616,0)</f>
        <v>0</v>
      </c>
      <c r="BF1616" s="228">
        <f>IF(N1616="snížená",J1616,0)</f>
        <v>0</v>
      </c>
      <c r="BG1616" s="228">
        <f>IF(N1616="zákl. přenesená",J1616,0)</f>
        <v>0</v>
      </c>
      <c r="BH1616" s="228">
        <f>IF(N1616="sníž. přenesená",J1616,0)</f>
        <v>0</v>
      </c>
      <c r="BI1616" s="228">
        <f>IF(N1616="nulová",J1616,0)</f>
        <v>0</v>
      </c>
      <c r="BJ1616" s="20" t="s">
        <v>78</v>
      </c>
      <c r="BK1616" s="228">
        <f>ROUND(I1616*H1616,2)</f>
        <v>0</v>
      </c>
      <c r="BL1616" s="20" t="s">
        <v>189</v>
      </c>
      <c r="BM1616" s="227" t="s">
        <v>2111</v>
      </c>
    </row>
    <row r="1617" s="2" customFormat="1">
      <c r="A1617" s="41"/>
      <c r="B1617" s="42"/>
      <c r="C1617" s="43"/>
      <c r="D1617" s="229" t="s">
        <v>191</v>
      </c>
      <c r="E1617" s="43"/>
      <c r="F1617" s="230" t="s">
        <v>2112</v>
      </c>
      <c r="G1617" s="43"/>
      <c r="H1617" s="43"/>
      <c r="I1617" s="231"/>
      <c r="J1617" s="43"/>
      <c r="K1617" s="43"/>
      <c r="L1617" s="47"/>
      <c r="M1617" s="232"/>
      <c r="N1617" s="233"/>
      <c r="O1617" s="87"/>
      <c r="P1617" s="87"/>
      <c r="Q1617" s="87"/>
      <c r="R1617" s="87"/>
      <c r="S1617" s="87"/>
      <c r="T1617" s="88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T1617" s="20" t="s">
        <v>191</v>
      </c>
      <c r="AU1617" s="20" t="s">
        <v>80</v>
      </c>
    </row>
    <row r="1618" s="14" customFormat="1">
      <c r="A1618" s="14"/>
      <c r="B1618" s="245"/>
      <c r="C1618" s="246"/>
      <c r="D1618" s="236" t="s">
        <v>193</v>
      </c>
      <c r="E1618" s="247" t="s">
        <v>19</v>
      </c>
      <c r="F1618" s="248" t="s">
        <v>2113</v>
      </c>
      <c r="G1618" s="246"/>
      <c r="H1618" s="249">
        <v>36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193</v>
      </c>
      <c r="AU1618" s="255" t="s">
        <v>80</v>
      </c>
      <c r="AV1618" s="14" t="s">
        <v>80</v>
      </c>
      <c r="AW1618" s="14" t="s">
        <v>195</v>
      </c>
      <c r="AX1618" s="14" t="s">
        <v>71</v>
      </c>
      <c r="AY1618" s="255" t="s">
        <v>182</v>
      </c>
    </row>
    <row r="1619" s="14" customFormat="1">
      <c r="A1619" s="14"/>
      <c r="B1619" s="245"/>
      <c r="C1619" s="246"/>
      <c r="D1619" s="236" t="s">
        <v>193</v>
      </c>
      <c r="E1619" s="247" t="s">
        <v>19</v>
      </c>
      <c r="F1619" s="248" t="s">
        <v>2114</v>
      </c>
      <c r="G1619" s="246"/>
      <c r="H1619" s="249">
        <v>8</v>
      </c>
      <c r="I1619" s="250"/>
      <c r="J1619" s="246"/>
      <c r="K1619" s="246"/>
      <c r="L1619" s="251"/>
      <c r="M1619" s="252"/>
      <c r="N1619" s="253"/>
      <c r="O1619" s="253"/>
      <c r="P1619" s="253"/>
      <c r="Q1619" s="253"/>
      <c r="R1619" s="253"/>
      <c r="S1619" s="253"/>
      <c r="T1619" s="25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5" t="s">
        <v>193</v>
      </c>
      <c r="AU1619" s="255" t="s">
        <v>80</v>
      </c>
      <c r="AV1619" s="14" t="s">
        <v>80</v>
      </c>
      <c r="AW1619" s="14" t="s">
        <v>195</v>
      </c>
      <c r="AX1619" s="14" t="s">
        <v>71</v>
      </c>
      <c r="AY1619" s="255" t="s">
        <v>182</v>
      </c>
    </row>
    <row r="1620" s="14" customFormat="1">
      <c r="A1620" s="14"/>
      <c r="B1620" s="245"/>
      <c r="C1620" s="246"/>
      <c r="D1620" s="236" t="s">
        <v>193</v>
      </c>
      <c r="E1620" s="247" t="s">
        <v>19</v>
      </c>
      <c r="F1620" s="248" t="s">
        <v>2115</v>
      </c>
      <c r="G1620" s="246"/>
      <c r="H1620" s="249">
        <v>9</v>
      </c>
      <c r="I1620" s="250"/>
      <c r="J1620" s="246"/>
      <c r="K1620" s="246"/>
      <c r="L1620" s="251"/>
      <c r="M1620" s="252"/>
      <c r="N1620" s="253"/>
      <c r="O1620" s="253"/>
      <c r="P1620" s="253"/>
      <c r="Q1620" s="253"/>
      <c r="R1620" s="253"/>
      <c r="S1620" s="253"/>
      <c r="T1620" s="25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5" t="s">
        <v>193</v>
      </c>
      <c r="AU1620" s="255" t="s">
        <v>80</v>
      </c>
      <c r="AV1620" s="14" t="s">
        <v>80</v>
      </c>
      <c r="AW1620" s="14" t="s">
        <v>195</v>
      </c>
      <c r="AX1620" s="14" t="s">
        <v>71</v>
      </c>
      <c r="AY1620" s="255" t="s">
        <v>182</v>
      </c>
    </row>
    <row r="1621" s="2" customFormat="1" ht="37.8" customHeight="1">
      <c r="A1621" s="41"/>
      <c r="B1621" s="42"/>
      <c r="C1621" s="216" t="s">
        <v>2116</v>
      </c>
      <c r="D1621" s="216" t="s">
        <v>184</v>
      </c>
      <c r="E1621" s="217" t="s">
        <v>2117</v>
      </c>
      <c r="F1621" s="218" t="s">
        <v>2118</v>
      </c>
      <c r="G1621" s="219" t="s">
        <v>2054</v>
      </c>
      <c r="H1621" s="220">
        <v>3180</v>
      </c>
      <c r="I1621" s="221"/>
      <c r="J1621" s="222">
        <f>ROUND(I1621*H1621,2)</f>
        <v>0</v>
      </c>
      <c r="K1621" s="218" t="s">
        <v>188</v>
      </c>
      <c r="L1621" s="47"/>
      <c r="M1621" s="223" t="s">
        <v>19</v>
      </c>
      <c r="N1621" s="224" t="s">
        <v>42</v>
      </c>
      <c r="O1621" s="87"/>
      <c r="P1621" s="225">
        <f>O1621*H1621</f>
        <v>0</v>
      </c>
      <c r="Q1621" s="225">
        <v>0</v>
      </c>
      <c r="R1621" s="225">
        <f>Q1621*H1621</f>
        <v>0</v>
      </c>
      <c r="S1621" s="225">
        <v>0</v>
      </c>
      <c r="T1621" s="226">
        <f>S1621*H1621</f>
        <v>0</v>
      </c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R1621" s="227" t="s">
        <v>189</v>
      </c>
      <c r="AT1621" s="227" t="s">
        <v>184</v>
      </c>
      <c r="AU1621" s="227" t="s">
        <v>80</v>
      </c>
      <c r="AY1621" s="20" t="s">
        <v>182</v>
      </c>
      <c r="BE1621" s="228">
        <f>IF(N1621="základní",J1621,0)</f>
        <v>0</v>
      </c>
      <c r="BF1621" s="228">
        <f>IF(N1621="snížená",J1621,0)</f>
        <v>0</v>
      </c>
      <c r="BG1621" s="228">
        <f>IF(N1621="zákl. přenesená",J1621,0)</f>
        <v>0</v>
      </c>
      <c r="BH1621" s="228">
        <f>IF(N1621="sníž. přenesená",J1621,0)</f>
        <v>0</v>
      </c>
      <c r="BI1621" s="228">
        <f>IF(N1621="nulová",J1621,0)</f>
        <v>0</v>
      </c>
      <c r="BJ1621" s="20" t="s">
        <v>78</v>
      </c>
      <c r="BK1621" s="228">
        <f>ROUND(I1621*H1621,2)</f>
        <v>0</v>
      </c>
      <c r="BL1621" s="20" t="s">
        <v>189</v>
      </c>
      <c r="BM1621" s="227" t="s">
        <v>2119</v>
      </c>
    </row>
    <row r="1622" s="2" customFormat="1">
      <c r="A1622" s="41"/>
      <c r="B1622" s="42"/>
      <c r="C1622" s="43"/>
      <c r="D1622" s="229" t="s">
        <v>191</v>
      </c>
      <c r="E1622" s="43"/>
      <c r="F1622" s="230" t="s">
        <v>2120</v>
      </c>
      <c r="G1622" s="43"/>
      <c r="H1622" s="43"/>
      <c r="I1622" s="231"/>
      <c r="J1622" s="43"/>
      <c r="K1622" s="43"/>
      <c r="L1622" s="47"/>
      <c r="M1622" s="232"/>
      <c r="N1622" s="233"/>
      <c r="O1622" s="87"/>
      <c r="P1622" s="87"/>
      <c r="Q1622" s="87"/>
      <c r="R1622" s="87"/>
      <c r="S1622" s="87"/>
      <c r="T1622" s="88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T1622" s="20" t="s">
        <v>191</v>
      </c>
      <c r="AU1622" s="20" t="s">
        <v>80</v>
      </c>
    </row>
    <row r="1623" s="14" customFormat="1">
      <c r="A1623" s="14"/>
      <c r="B1623" s="245"/>
      <c r="C1623" s="246"/>
      <c r="D1623" s="236" t="s">
        <v>193</v>
      </c>
      <c r="E1623" s="246"/>
      <c r="F1623" s="248" t="s">
        <v>2121</v>
      </c>
      <c r="G1623" s="246"/>
      <c r="H1623" s="249">
        <v>3180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193</v>
      </c>
      <c r="AU1623" s="255" t="s">
        <v>80</v>
      </c>
      <c r="AV1623" s="14" t="s">
        <v>80</v>
      </c>
      <c r="AW1623" s="14" t="s">
        <v>4</v>
      </c>
      <c r="AX1623" s="14" t="s">
        <v>78</v>
      </c>
      <c r="AY1623" s="255" t="s">
        <v>182</v>
      </c>
    </row>
    <row r="1624" s="2" customFormat="1" ht="24.15" customHeight="1">
      <c r="A1624" s="41"/>
      <c r="B1624" s="42"/>
      <c r="C1624" s="216" t="s">
        <v>2122</v>
      </c>
      <c r="D1624" s="216" t="s">
        <v>184</v>
      </c>
      <c r="E1624" s="217" t="s">
        <v>2123</v>
      </c>
      <c r="F1624" s="218" t="s">
        <v>2124</v>
      </c>
      <c r="G1624" s="219" t="s">
        <v>2054</v>
      </c>
      <c r="H1624" s="220">
        <v>53</v>
      </c>
      <c r="I1624" s="221"/>
      <c r="J1624" s="222">
        <f>ROUND(I1624*H1624,2)</f>
        <v>0</v>
      </c>
      <c r="K1624" s="218" t="s">
        <v>188</v>
      </c>
      <c r="L1624" s="47"/>
      <c r="M1624" s="223" t="s">
        <v>19</v>
      </c>
      <c r="N1624" s="224" t="s">
        <v>42</v>
      </c>
      <c r="O1624" s="87"/>
      <c r="P1624" s="225">
        <f>O1624*H1624</f>
        <v>0</v>
      </c>
      <c r="Q1624" s="225">
        <v>0</v>
      </c>
      <c r="R1624" s="225">
        <f>Q1624*H1624</f>
        <v>0</v>
      </c>
      <c r="S1624" s="225">
        <v>0</v>
      </c>
      <c r="T1624" s="226">
        <f>S1624*H1624</f>
        <v>0</v>
      </c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R1624" s="227" t="s">
        <v>189</v>
      </c>
      <c r="AT1624" s="227" t="s">
        <v>184</v>
      </c>
      <c r="AU1624" s="227" t="s">
        <v>80</v>
      </c>
      <c r="AY1624" s="20" t="s">
        <v>182</v>
      </c>
      <c r="BE1624" s="228">
        <f>IF(N1624="základní",J1624,0)</f>
        <v>0</v>
      </c>
      <c r="BF1624" s="228">
        <f>IF(N1624="snížená",J1624,0)</f>
        <v>0</v>
      </c>
      <c r="BG1624" s="228">
        <f>IF(N1624="zákl. přenesená",J1624,0)</f>
        <v>0</v>
      </c>
      <c r="BH1624" s="228">
        <f>IF(N1624="sníž. přenesená",J1624,0)</f>
        <v>0</v>
      </c>
      <c r="BI1624" s="228">
        <f>IF(N1624="nulová",J1624,0)</f>
        <v>0</v>
      </c>
      <c r="BJ1624" s="20" t="s">
        <v>78</v>
      </c>
      <c r="BK1624" s="228">
        <f>ROUND(I1624*H1624,2)</f>
        <v>0</v>
      </c>
      <c r="BL1624" s="20" t="s">
        <v>189</v>
      </c>
      <c r="BM1624" s="227" t="s">
        <v>2125</v>
      </c>
    </row>
    <row r="1625" s="2" customFormat="1">
      <c r="A1625" s="41"/>
      <c r="B1625" s="42"/>
      <c r="C1625" s="43"/>
      <c r="D1625" s="229" t="s">
        <v>191</v>
      </c>
      <c r="E1625" s="43"/>
      <c r="F1625" s="230" t="s">
        <v>2126</v>
      </c>
      <c r="G1625" s="43"/>
      <c r="H1625" s="43"/>
      <c r="I1625" s="231"/>
      <c r="J1625" s="43"/>
      <c r="K1625" s="43"/>
      <c r="L1625" s="47"/>
      <c r="M1625" s="232"/>
      <c r="N1625" s="233"/>
      <c r="O1625" s="87"/>
      <c r="P1625" s="87"/>
      <c r="Q1625" s="87"/>
      <c r="R1625" s="87"/>
      <c r="S1625" s="87"/>
      <c r="T1625" s="88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T1625" s="20" t="s">
        <v>191</v>
      </c>
      <c r="AU1625" s="20" t="s">
        <v>80</v>
      </c>
    </row>
    <row r="1626" s="2" customFormat="1" ht="44.25" customHeight="1">
      <c r="A1626" s="41"/>
      <c r="B1626" s="42"/>
      <c r="C1626" s="216" t="s">
        <v>2127</v>
      </c>
      <c r="D1626" s="216" t="s">
        <v>184</v>
      </c>
      <c r="E1626" s="217" t="s">
        <v>2128</v>
      </c>
      <c r="F1626" s="218" t="s">
        <v>2129</v>
      </c>
      <c r="G1626" s="219" t="s">
        <v>283</v>
      </c>
      <c r="H1626" s="220">
        <v>51.25</v>
      </c>
      <c r="I1626" s="221"/>
      <c r="J1626" s="222">
        <f>ROUND(I1626*H1626,2)</f>
        <v>0</v>
      </c>
      <c r="K1626" s="218" t="s">
        <v>188</v>
      </c>
      <c r="L1626" s="47"/>
      <c r="M1626" s="223" t="s">
        <v>19</v>
      </c>
      <c r="N1626" s="224" t="s">
        <v>42</v>
      </c>
      <c r="O1626" s="87"/>
      <c r="P1626" s="225">
        <f>O1626*H1626</f>
        <v>0</v>
      </c>
      <c r="Q1626" s="225">
        <v>0</v>
      </c>
      <c r="R1626" s="225">
        <f>Q1626*H1626</f>
        <v>0</v>
      </c>
      <c r="S1626" s="225">
        <v>0</v>
      </c>
      <c r="T1626" s="226">
        <f>S1626*H1626</f>
        <v>0</v>
      </c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R1626" s="227" t="s">
        <v>189</v>
      </c>
      <c r="AT1626" s="227" t="s">
        <v>184</v>
      </c>
      <c r="AU1626" s="227" t="s">
        <v>80</v>
      </c>
      <c r="AY1626" s="20" t="s">
        <v>182</v>
      </c>
      <c r="BE1626" s="228">
        <f>IF(N1626="základní",J1626,0)</f>
        <v>0</v>
      </c>
      <c r="BF1626" s="228">
        <f>IF(N1626="snížená",J1626,0)</f>
        <v>0</v>
      </c>
      <c r="BG1626" s="228">
        <f>IF(N1626="zákl. přenesená",J1626,0)</f>
        <v>0</v>
      </c>
      <c r="BH1626" s="228">
        <f>IF(N1626="sníž. přenesená",J1626,0)</f>
        <v>0</v>
      </c>
      <c r="BI1626" s="228">
        <f>IF(N1626="nulová",J1626,0)</f>
        <v>0</v>
      </c>
      <c r="BJ1626" s="20" t="s">
        <v>78</v>
      </c>
      <c r="BK1626" s="228">
        <f>ROUND(I1626*H1626,2)</f>
        <v>0</v>
      </c>
      <c r="BL1626" s="20" t="s">
        <v>189</v>
      </c>
      <c r="BM1626" s="227" t="s">
        <v>2130</v>
      </c>
    </row>
    <row r="1627" s="2" customFormat="1">
      <c r="A1627" s="41"/>
      <c r="B1627" s="42"/>
      <c r="C1627" s="43"/>
      <c r="D1627" s="229" t="s">
        <v>191</v>
      </c>
      <c r="E1627" s="43"/>
      <c r="F1627" s="230" t="s">
        <v>2131</v>
      </c>
      <c r="G1627" s="43"/>
      <c r="H1627" s="43"/>
      <c r="I1627" s="231"/>
      <c r="J1627" s="43"/>
      <c r="K1627" s="43"/>
      <c r="L1627" s="47"/>
      <c r="M1627" s="232"/>
      <c r="N1627" s="233"/>
      <c r="O1627" s="87"/>
      <c r="P1627" s="87"/>
      <c r="Q1627" s="87"/>
      <c r="R1627" s="87"/>
      <c r="S1627" s="87"/>
      <c r="T1627" s="88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T1627" s="20" t="s">
        <v>191</v>
      </c>
      <c r="AU1627" s="20" t="s">
        <v>80</v>
      </c>
    </row>
    <row r="1628" s="14" customFormat="1">
      <c r="A1628" s="14"/>
      <c r="B1628" s="245"/>
      <c r="C1628" s="246"/>
      <c r="D1628" s="236" t="s">
        <v>193</v>
      </c>
      <c r="E1628" s="247" t="s">
        <v>19</v>
      </c>
      <c r="F1628" s="248" t="s">
        <v>2132</v>
      </c>
      <c r="G1628" s="246"/>
      <c r="H1628" s="249">
        <v>51.25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193</v>
      </c>
      <c r="AU1628" s="255" t="s">
        <v>80</v>
      </c>
      <c r="AV1628" s="14" t="s">
        <v>80</v>
      </c>
      <c r="AW1628" s="14" t="s">
        <v>195</v>
      </c>
      <c r="AX1628" s="14" t="s">
        <v>71</v>
      </c>
      <c r="AY1628" s="255" t="s">
        <v>182</v>
      </c>
    </row>
    <row r="1629" s="2" customFormat="1" ht="49.05" customHeight="1">
      <c r="A1629" s="41"/>
      <c r="B1629" s="42"/>
      <c r="C1629" s="216" t="s">
        <v>2133</v>
      </c>
      <c r="D1629" s="216" t="s">
        <v>184</v>
      </c>
      <c r="E1629" s="217" t="s">
        <v>2134</v>
      </c>
      <c r="F1629" s="218" t="s">
        <v>2135</v>
      </c>
      <c r="G1629" s="219" t="s">
        <v>283</v>
      </c>
      <c r="H1629" s="220">
        <v>3075</v>
      </c>
      <c r="I1629" s="221"/>
      <c r="J1629" s="222">
        <f>ROUND(I1629*H1629,2)</f>
        <v>0</v>
      </c>
      <c r="K1629" s="218" t="s">
        <v>188</v>
      </c>
      <c r="L1629" s="47"/>
      <c r="M1629" s="223" t="s">
        <v>19</v>
      </c>
      <c r="N1629" s="224" t="s">
        <v>42</v>
      </c>
      <c r="O1629" s="87"/>
      <c r="P1629" s="225">
        <f>O1629*H1629</f>
        <v>0</v>
      </c>
      <c r="Q1629" s="225">
        <v>0</v>
      </c>
      <c r="R1629" s="225">
        <f>Q1629*H1629</f>
        <v>0</v>
      </c>
      <c r="S1629" s="225">
        <v>0</v>
      </c>
      <c r="T1629" s="226">
        <f>S1629*H1629</f>
        <v>0</v>
      </c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R1629" s="227" t="s">
        <v>189</v>
      </c>
      <c r="AT1629" s="227" t="s">
        <v>184</v>
      </c>
      <c r="AU1629" s="227" t="s">
        <v>80</v>
      </c>
      <c r="AY1629" s="20" t="s">
        <v>182</v>
      </c>
      <c r="BE1629" s="228">
        <f>IF(N1629="základní",J1629,0)</f>
        <v>0</v>
      </c>
      <c r="BF1629" s="228">
        <f>IF(N1629="snížená",J1629,0)</f>
        <v>0</v>
      </c>
      <c r="BG1629" s="228">
        <f>IF(N1629="zákl. přenesená",J1629,0)</f>
        <v>0</v>
      </c>
      <c r="BH1629" s="228">
        <f>IF(N1629="sníž. přenesená",J1629,0)</f>
        <v>0</v>
      </c>
      <c r="BI1629" s="228">
        <f>IF(N1629="nulová",J1629,0)</f>
        <v>0</v>
      </c>
      <c r="BJ1629" s="20" t="s">
        <v>78</v>
      </c>
      <c r="BK1629" s="228">
        <f>ROUND(I1629*H1629,2)</f>
        <v>0</v>
      </c>
      <c r="BL1629" s="20" t="s">
        <v>189</v>
      </c>
      <c r="BM1629" s="227" t="s">
        <v>2136</v>
      </c>
    </row>
    <row r="1630" s="2" customFormat="1">
      <c r="A1630" s="41"/>
      <c r="B1630" s="42"/>
      <c r="C1630" s="43"/>
      <c r="D1630" s="229" t="s">
        <v>191</v>
      </c>
      <c r="E1630" s="43"/>
      <c r="F1630" s="230" t="s">
        <v>2137</v>
      </c>
      <c r="G1630" s="43"/>
      <c r="H1630" s="43"/>
      <c r="I1630" s="231"/>
      <c r="J1630" s="43"/>
      <c r="K1630" s="43"/>
      <c r="L1630" s="47"/>
      <c r="M1630" s="232"/>
      <c r="N1630" s="233"/>
      <c r="O1630" s="87"/>
      <c r="P1630" s="87"/>
      <c r="Q1630" s="87"/>
      <c r="R1630" s="87"/>
      <c r="S1630" s="87"/>
      <c r="T1630" s="88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T1630" s="20" t="s">
        <v>191</v>
      </c>
      <c r="AU1630" s="20" t="s">
        <v>80</v>
      </c>
    </row>
    <row r="1631" s="14" customFormat="1">
      <c r="A1631" s="14"/>
      <c r="B1631" s="245"/>
      <c r="C1631" s="246"/>
      <c r="D1631" s="236" t="s">
        <v>193</v>
      </c>
      <c r="E1631" s="246"/>
      <c r="F1631" s="248" t="s">
        <v>2138</v>
      </c>
      <c r="G1631" s="246"/>
      <c r="H1631" s="249">
        <v>3075</v>
      </c>
      <c r="I1631" s="250"/>
      <c r="J1631" s="246"/>
      <c r="K1631" s="246"/>
      <c r="L1631" s="251"/>
      <c r="M1631" s="252"/>
      <c r="N1631" s="253"/>
      <c r="O1631" s="253"/>
      <c r="P1631" s="253"/>
      <c r="Q1631" s="253"/>
      <c r="R1631" s="253"/>
      <c r="S1631" s="253"/>
      <c r="T1631" s="25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5" t="s">
        <v>193</v>
      </c>
      <c r="AU1631" s="255" t="s">
        <v>80</v>
      </c>
      <c r="AV1631" s="14" t="s">
        <v>80</v>
      </c>
      <c r="AW1631" s="14" t="s">
        <v>4</v>
      </c>
      <c r="AX1631" s="14" t="s">
        <v>78</v>
      </c>
      <c r="AY1631" s="255" t="s">
        <v>182</v>
      </c>
    </row>
    <row r="1632" s="2" customFormat="1" ht="44.25" customHeight="1">
      <c r="A1632" s="41"/>
      <c r="B1632" s="42"/>
      <c r="C1632" s="216" t="s">
        <v>2139</v>
      </c>
      <c r="D1632" s="216" t="s">
        <v>184</v>
      </c>
      <c r="E1632" s="217" t="s">
        <v>2140</v>
      </c>
      <c r="F1632" s="218" t="s">
        <v>2141</v>
      </c>
      <c r="G1632" s="219" t="s">
        <v>283</v>
      </c>
      <c r="H1632" s="220">
        <v>51.25</v>
      </c>
      <c r="I1632" s="221"/>
      <c r="J1632" s="222">
        <f>ROUND(I1632*H1632,2)</f>
        <v>0</v>
      </c>
      <c r="K1632" s="218" t="s">
        <v>188</v>
      </c>
      <c r="L1632" s="47"/>
      <c r="M1632" s="223" t="s">
        <v>19</v>
      </c>
      <c r="N1632" s="224" t="s">
        <v>42</v>
      </c>
      <c r="O1632" s="87"/>
      <c r="P1632" s="225">
        <f>O1632*H1632</f>
        <v>0</v>
      </c>
      <c r="Q1632" s="225">
        <v>0</v>
      </c>
      <c r="R1632" s="225">
        <f>Q1632*H1632</f>
        <v>0</v>
      </c>
      <c r="S1632" s="225">
        <v>0</v>
      </c>
      <c r="T1632" s="226">
        <f>S1632*H1632</f>
        <v>0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7" t="s">
        <v>189</v>
      </c>
      <c r="AT1632" s="227" t="s">
        <v>184</v>
      </c>
      <c r="AU1632" s="227" t="s">
        <v>80</v>
      </c>
      <c r="AY1632" s="20" t="s">
        <v>182</v>
      </c>
      <c r="BE1632" s="228">
        <f>IF(N1632="základní",J1632,0)</f>
        <v>0</v>
      </c>
      <c r="BF1632" s="228">
        <f>IF(N1632="snížená",J1632,0)</f>
        <v>0</v>
      </c>
      <c r="BG1632" s="228">
        <f>IF(N1632="zákl. přenesená",J1632,0)</f>
        <v>0</v>
      </c>
      <c r="BH1632" s="228">
        <f>IF(N1632="sníž. přenesená",J1632,0)</f>
        <v>0</v>
      </c>
      <c r="BI1632" s="228">
        <f>IF(N1632="nulová",J1632,0)</f>
        <v>0</v>
      </c>
      <c r="BJ1632" s="20" t="s">
        <v>78</v>
      </c>
      <c r="BK1632" s="228">
        <f>ROUND(I1632*H1632,2)</f>
        <v>0</v>
      </c>
      <c r="BL1632" s="20" t="s">
        <v>189</v>
      </c>
      <c r="BM1632" s="227" t="s">
        <v>2142</v>
      </c>
    </row>
    <row r="1633" s="2" customFormat="1">
      <c r="A1633" s="41"/>
      <c r="B1633" s="42"/>
      <c r="C1633" s="43"/>
      <c r="D1633" s="229" t="s">
        <v>191</v>
      </c>
      <c r="E1633" s="43"/>
      <c r="F1633" s="230" t="s">
        <v>2143</v>
      </c>
      <c r="G1633" s="43"/>
      <c r="H1633" s="43"/>
      <c r="I1633" s="231"/>
      <c r="J1633" s="43"/>
      <c r="K1633" s="43"/>
      <c r="L1633" s="47"/>
      <c r="M1633" s="232"/>
      <c r="N1633" s="233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191</v>
      </c>
      <c r="AU1633" s="20" t="s">
        <v>80</v>
      </c>
    </row>
    <row r="1634" s="2" customFormat="1" ht="33" customHeight="1">
      <c r="A1634" s="41"/>
      <c r="B1634" s="42"/>
      <c r="C1634" s="216" t="s">
        <v>2144</v>
      </c>
      <c r="D1634" s="216" t="s">
        <v>184</v>
      </c>
      <c r="E1634" s="217" t="s">
        <v>2145</v>
      </c>
      <c r="F1634" s="218" t="s">
        <v>2146</v>
      </c>
      <c r="G1634" s="219" t="s">
        <v>304</v>
      </c>
      <c r="H1634" s="220">
        <v>5.5</v>
      </c>
      <c r="I1634" s="221"/>
      <c r="J1634" s="222">
        <f>ROUND(I1634*H1634,2)</f>
        <v>0</v>
      </c>
      <c r="K1634" s="218" t="s">
        <v>188</v>
      </c>
      <c r="L1634" s="47"/>
      <c r="M1634" s="223" t="s">
        <v>19</v>
      </c>
      <c r="N1634" s="224" t="s">
        <v>42</v>
      </c>
      <c r="O1634" s="87"/>
      <c r="P1634" s="225">
        <f>O1634*H1634</f>
        <v>0</v>
      </c>
      <c r="Q1634" s="225">
        <v>0</v>
      </c>
      <c r="R1634" s="225">
        <f>Q1634*H1634</f>
        <v>0</v>
      </c>
      <c r="S1634" s="225">
        <v>0</v>
      </c>
      <c r="T1634" s="226">
        <f>S1634*H1634</f>
        <v>0</v>
      </c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R1634" s="227" t="s">
        <v>189</v>
      </c>
      <c r="AT1634" s="227" t="s">
        <v>184</v>
      </c>
      <c r="AU1634" s="227" t="s">
        <v>80</v>
      </c>
      <c r="AY1634" s="20" t="s">
        <v>182</v>
      </c>
      <c r="BE1634" s="228">
        <f>IF(N1634="základní",J1634,0)</f>
        <v>0</v>
      </c>
      <c r="BF1634" s="228">
        <f>IF(N1634="snížená",J1634,0)</f>
        <v>0</v>
      </c>
      <c r="BG1634" s="228">
        <f>IF(N1634="zákl. přenesená",J1634,0)</f>
        <v>0</v>
      </c>
      <c r="BH1634" s="228">
        <f>IF(N1634="sníž. přenesená",J1634,0)</f>
        <v>0</v>
      </c>
      <c r="BI1634" s="228">
        <f>IF(N1634="nulová",J1634,0)</f>
        <v>0</v>
      </c>
      <c r="BJ1634" s="20" t="s">
        <v>78</v>
      </c>
      <c r="BK1634" s="228">
        <f>ROUND(I1634*H1634,2)</f>
        <v>0</v>
      </c>
      <c r="BL1634" s="20" t="s">
        <v>189</v>
      </c>
      <c r="BM1634" s="227" t="s">
        <v>2147</v>
      </c>
    </row>
    <row r="1635" s="2" customFormat="1">
      <c r="A1635" s="41"/>
      <c r="B1635" s="42"/>
      <c r="C1635" s="43"/>
      <c r="D1635" s="229" t="s">
        <v>191</v>
      </c>
      <c r="E1635" s="43"/>
      <c r="F1635" s="230" t="s">
        <v>2148</v>
      </c>
      <c r="G1635" s="43"/>
      <c r="H1635" s="43"/>
      <c r="I1635" s="231"/>
      <c r="J1635" s="43"/>
      <c r="K1635" s="43"/>
      <c r="L1635" s="47"/>
      <c r="M1635" s="232"/>
      <c r="N1635" s="233"/>
      <c r="O1635" s="87"/>
      <c r="P1635" s="87"/>
      <c r="Q1635" s="87"/>
      <c r="R1635" s="87"/>
      <c r="S1635" s="87"/>
      <c r="T1635" s="88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T1635" s="20" t="s">
        <v>191</v>
      </c>
      <c r="AU1635" s="20" t="s">
        <v>80</v>
      </c>
    </row>
    <row r="1636" s="14" customFormat="1">
      <c r="A1636" s="14"/>
      <c r="B1636" s="245"/>
      <c r="C1636" s="246"/>
      <c r="D1636" s="236" t="s">
        <v>193</v>
      </c>
      <c r="E1636" s="247" t="s">
        <v>19</v>
      </c>
      <c r="F1636" s="248" t="s">
        <v>2149</v>
      </c>
      <c r="G1636" s="246"/>
      <c r="H1636" s="249">
        <v>5.5</v>
      </c>
      <c r="I1636" s="250"/>
      <c r="J1636" s="246"/>
      <c r="K1636" s="246"/>
      <c r="L1636" s="251"/>
      <c r="M1636" s="252"/>
      <c r="N1636" s="253"/>
      <c r="O1636" s="253"/>
      <c r="P1636" s="253"/>
      <c r="Q1636" s="253"/>
      <c r="R1636" s="253"/>
      <c r="S1636" s="253"/>
      <c r="T1636" s="25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5" t="s">
        <v>193</v>
      </c>
      <c r="AU1636" s="255" t="s">
        <v>80</v>
      </c>
      <c r="AV1636" s="14" t="s">
        <v>80</v>
      </c>
      <c r="AW1636" s="14" t="s">
        <v>195</v>
      </c>
      <c r="AX1636" s="14" t="s">
        <v>71</v>
      </c>
      <c r="AY1636" s="255" t="s">
        <v>182</v>
      </c>
    </row>
    <row r="1637" s="2" customFormat="1" ht="37.8" customHeight="1">
      <c r="A1637" s="41"/>
      <c r="B1637" s="42"/>
      <c r="C1637" s="216" t="s">
        <v>2150</v>
      </c>
      <c r="D1637" s="216" t="s">
        <v>184</v>
      </c>
      <c r="E1637" s="217" t="s">
        <v>2151</v>
      </c>
      <c r="F1637" s="218" t="s">
        <v>2152</v>
      </c>
      <c r="G1637" s="219" t="s">
        <v>304</v>
      </c>
      <c r="H1637" s="220">
        <v>165</v>
      </c>
      <c r="I1637" s="221"/>
      <c r="J1637" s="222">
        <f>ROUND(I1637*H1637,2)</f>
        <v>0</v>
      </c>
      <c r="K1637" s="218" t="s">
        <v>188</v>
      </c>
      <c r="L1637" s="47"/>
      <c r="M1637" s="223" t="s">
        <v>19</v>
      </c>
      <c r="N1637" s="224" t="s">
        <v>42</v>
      </c>
      <c r="O1637" s="87"/>
      <c r="P1637" s="225">
        <f>O1637*H1637</f>
        <v>0</v>
      </c>
      <c r="Q1637" s="225">
        <v>0</v>
      </c>
      <c r="R1637" s="225">
        <f>Q1637*H1637</f>
        <v>0</v>
      </c>
      <c r="S1637" s="225">
        <v>0</v>
      </c>
      <c r="T1637" s="226">
        <f>S1637*H1637</f>
        <v>0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7" t="s">
        <v>189</v>
      </c>
      <c r="AT1637" s="227" t="s">
        <v>184</v>
      </c>
      <c r="AU1637" s="227" t="s">
        <v>80</v>
      </c>
      <c r="AY1637" s="20" t="s">
        <v>182</v>
      </c>
      <c r="BE1637" s="228">
        <f>IF(N1637="základní",J1637,0)</f>
        <v>0</v>
      </c>
      <c r="BF1637" s="228">
        <f>IF(N1637="snížená",J1637,0)</f>
        <v>0</v>
      </c>
      <c r="BG1637" s="228">
        <f>IF(N1637="zákl. přenesená",J1637,0)</f>
        <v>0</v>
      </c>
      <c r="BH1637" s="228">
        <f>IF(N1637="sníž. přenesená",J1637,0)</f>
        <v>0</v>
      </c>
      <c r="BI1637" s="228">
        <f>IF(N1637="nulová",J1637,0)</f>
        <v>0</v>
      </c>
      <c r="BJ1637" s="20" t="s">
        <v>78</v>
      </c>
      <c r="BK1637" s="228">
        <f>ROUND(I1637*H1637,2)</f>
        <v>0</v>
      </c>
      <c r="BL1637" s="20" t="s">
        <v>189</v>
      </c>
      <c r="BM1637" s="227" t="s">
        <v>2153</v>
      </c>
    </row>
    <row r="1638" s="2" customFormat="1">
      <c r="A1638" s="41"/>
      <c r="B1638" s="42"/>
      <c r="C1638" s="43"/>
      <c r="D1638" s="229" t="s">
        <v>191</v>
      </c>
      <c r="E1638" s="43"/>
      <c r="F1638" s="230" t="s">
        <v>2154</v>
      </c>
      <c r="G1638" s="43"/>
      <c r="H1638" s="43"/>
      <c r="I1638" s="231"/>
      <c r="J1638" s="43"/>
      <c r="K1638" s="43"/>
      <c r="L1638" s="47"/>
      <c r="M1638" s="232"/>
      <c r="N1638" s="233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191</v>
      </c>
      <c r="AU1638" s="20" t="s">
        <v>80</v>
      </c>
    </row>
    <row r="1639" s="14" customFormat="1">
      <c r="A1639" s="14"/>
      <c r="B1639" s="245"/>
      <c r="C1639" s="246"/>
      <c r="D1639" s="236" t="s">
        <v>193</v>
      </c>
      <c r="E1639" s="246"/>
      <c r="F1639" s="248" t="s">
        <v>2155</v>
      </c>
      <c r="G1639" s="246"/>
      <c r="H1639" s="249">
        <v>165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5" t="s">
        <v>193</v>
      </c>
      <c r="AU1639" s="255" t="s">
        <v>80</v>
      </c>
      <c r="AV1639" s="14" t="s">
        <v>80</v>
      </c>
      <c r="AW1639" s="14" t="s">
        <v>4</v>
      </c>
      <c r="AX1639" s="14" t="s">
        <v>78</v>
      </c>
      <c r="AY1639" s="255" t="s">
        <v>182</v>
      </c>
    </row>
    <row r="1640" s="2" customFormat="1" ht="33" customHeight="1">
      <c r="A1640" s="41"/>
      <c r="B1640" s="42"/>
      <c r="C1640" s="216" t="s">
        <v>2156</v>
      </c>
      <c r="D1640" s="216" t="s">
        <v>184</v>
      </c>
      <c r="E1640" s="217" t="s">
        <v>2157</v>
      </c>
      <c r="F1640" s="218" t="s">
        <v>2158</v>
      </c>
      <c r="G1640" s="219" t="s">
        <v>304</v>
      </c>
      <c r="H1640" s="220">
        <v>5.5</v>
      </c>
      <c r="I1640" s="221"/>
      <c r="J1640" s="222">
        <f>ROUND(I1640*H1640,2)</f>
        <v>0</v>
      </c>
      <c r="K1640" s="218" t="s">
        <v>188</v>
      </c>
      <c r="L1640" s="47"/>
      <c r="M1640" s="223" t="s">
        <v>19</v>
      </c>
      <c r="N1640" s="224" t="s">
        <v>42</v>
      </c>
      <c r="O1640" s="87"/>
      <c r="P1640" s="225">
        <f>O1640*H1640</f>
        <v>0</v>
      </c>
      <c r="Q1640" s="225">
        <v>0</v>
      </c>
      <c r="R1640" s="225">
        <f>Q1640*H1640</f>
        <v>0</v>
      </c>
      <c r="S1640" s="225">
        <v>0</v>
      </c>
      <c r="T1640" s="226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227" t="s">
        <v>189</v>
      </c>
      <c r="AT1640" s="227" t="s">
        <v>184</v>
      </c>
      <c r="AU1640" s="227" t="s">
        <v>80</v>
      </c>
      <c r="AY1640" s="20" t="s">
        <v>182</v>
      </c>
      <c r="BE1640" s="228">
        <f>IF(N1640="základní",J1640,0)</f>
        <v>0</v>
      </c>
      <c r="BF1640" s="228">
        <f>IF(N1640="snížená",J1640,0)</f>
        <v>0</v>
      </c>
      <c r="BG1640" s="228">
        <f>IF(N1640="zákl. přenesená",J1640,0)</f>
        <v>0</v>
      </c>
      <c r="BH1640" s="228">
        <f>IF(N1640="sníž. přenesená",J1640,0)</f>
        <v>0</v>
      </c>
      <c r="BI1640" s="228">
        <f>IF(N1640="nulová",J1640,0)</f>
        <v>0</v>
      </c>
      <c r="BJ1640" s="20" t="s">
        <v>78</v>
      </c>
      <c r="BK1640" s="228">
        <f>ROUND(I1640*H1640,2)</f>
        <v>0</v>
      </c>
      <c r="BL1640" s="20" t="s">
        <v>189</v>
      </c>
      <c r="BM1640" s="227" t="s">
        <v>2159</v>
      </c>
    </row>
    <row r="1641" s="2" customFormat="1">
      <c r="A1641" s="41"/>
      <c r="B1641" s="42"/>
      <c r="C1641" s="43"/>
      <c r="D1641" s="229" t="s">
        <v>191</v>
      </c>
      <c r="E1641" s="43"/>
      <c r="F1641" s="230" t="s">
        <v>2160</v>
      </c>
      <c r="G1641" s="43"/>
      <c r="H1641" s="43"/>
      <c r="I1641" s="231"/>
      <c r="J1641" s="43"/>
      <c r="K1641" s="43"/>
      <c r="L1641" s="47"/>
      <c r="M1641" s="232"/>
      <c r="N1641" s="233"/>
      <c r="O1641" s="87"/>
      <c r="P1641" s="87"/>
      <c r="Q1641" s="87"/>
      <c r="R1641" s="87"/>
      <c r="S1641" s="87"/>
      <c r="T1641" s="88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T1641" s="20" t="s">
        <v>191</v>
      </c>
      <c r="AU1641" s="20" t="s">
        <v>80</v>
      </c>
    </row>
    <row r="1642" s="2" customFormat="1" ht="37.8" customHeight="1">
      <c r="A1642" s="41"/>
      <c r="B1642" s="42"/>
      <c r="C1642" s="216" t="s">
        <v>2161</v>
      </c>
      <c r="D1642" s="216" t="s">
        <v>184</v>
      </c>
      <c r="E1642" s="217" t="s">
        <v>2162</v>
      </c>
      <c r="F1642" s="218" t="s">
        <v>2163</v>
      </c>
      <c r="G1642" s="219" t="s">
        <v>304</v>
      </c>
      <c r="H1642" s="220">
        <v>12.5</v>
      </c>
      <c r="I1642" s="221"/>
      <c r="J1642" s="222">
        <f>ROUND(I1642*H1642,2)</f>
        <v>0</v>
      </c>
      <c r="K1642" s="218" t="s">
        <v>188</v>
      </c>
      <c r="L1642" s="47"/>
      <c r="M1642" s="223" t="s">
        <v>19</v>
      </c>
      <c r="N1642" s="224" t="s">
        <v>42</v>
      </c>
      <c r="O1642" s="87"/>
      <c r="P1642" s="225">
        <f>O1642*H1642</f>
        <v>0</v>
      </c>
      <c r="Q1642" s="225">
        <v>0</v>
      </c>
      <c r="R1642" s="225">
        <f>Q1642*H1642</f>
        <v>0</v>
      </c>
      <c r="S1642" s="225">
        <v>0</v>
      </c>
      <c r="T1642" s="226">
        <f>S1642*H1642</f>
        <v>0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7" t="s">
        <v>189</v>
      </c>
      <c r="AT1642" s="227" t="s">
        <v>184</v>
      </c>
      <c r="AU1642" s="227" t="s">
        <v>80</v>
      </c>
      <c r="AY1642" s="20" t="s">
        <v>182</v>
      </c>
      <c r="BE1642" s="228">
        <f>IF(N1642="základní",J1642,0)</f>
        <v>0</v>
      </c>
      <c r="BF1642" s="228">
        <f>IF(N1642="snížená",J1642,0)</f>
        <v>0</v>
      </c>
      <c r="BG1642" s="228">
        <f>IF(N1642="zákl. přenesená",J1642,0)</f>
        <v>0</v>
      </c>
      <c r="BH1642" s="228">
        <f>IF(N1642="sníž. přenesená",J1642,0)</f>
        <v>0</v>
      </c>
      <c r="BI1642" s="228">
        <f>IF(N1642="nulová",J1642,0)</f>
        <v>0</v>
      </c>
      <c r="BJ1642" s="20" t="s">
        <v>78</v>
      </c>
      <c r="BK1642" s="228">
        <f>ROUND(I1642*H1642,2)</f>
        <v>0</v>
      </c>
      <c r="BL1642" s="20" t="s">
        <v>189</v>
      </c>
      <c r="BM1642" s="227" t="s">
        <v>2164</v>
      </c>
    </row>
    <row r="1643" s="2" customFormat="1">
      <c r="A1643" s="41"/>
      <c r="B1643" s="42"/>
      <c r="C1643" s="43"/>
      <c r="D1643" s="229" t="s">
        <v>191</v>
      </c>
      <c r="E1643" s="43"/>
      <c r="F1643" s="230" t="s">
        <v>2165</v>
      </c>
      <c r="G1643" s="43"/>
      <c r="H1643" s="43"/>
      <c r="I1643" s="231"/>
      <c r="J1643" s="43"/>
      <c r="K1643" s="43"/>
      <c r="L1643" s="47"/>
      <c r="M1643" s="232"/>
      <c r="N1643" s="233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191</v>
      </c>
      <c r="AU1643" s="20" t="s">
        <v>80</v>
      </c>
    </row>
    <row r="1644" s="14" customFormat="1">
      <c r="A1644" s="14"/>
      <c r="B1644" s="245"/>
      <c r="C1644" s="246"/>
      <c r="D1644" s="236" t="s">
        <v>193</v>
      </c>
      <c r="E1644" s="247" t="s">
        <v>19</v>
      </c>
      <c r="F1644" s="248" t="s">
        <v>2166</v>
      </c>
      <c r="G1644" s="246"/>
      <c r="H1644" s="249">
        <v>12.5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5" t="s">
        <v>193</v>
      </c>
      <c r="AU1644" s="255" t="s">
        <v>80</v>
      </c>
      <c r="AV1644" s="14" t="s">
        <v>80</v>
      </c>
      <c r="AW1644" s="14" t="s">
        <v>195</v>
      </c>
      <c r="AX1644" s="14" t="s">
        <v>71</v>
      </c>
      <c r="AY1644" s="255" t="s">
        <v>182</v>
      </c>
    </row>
    <row r="1645" s="2" customFormat="1" ht="37.8" customHeight="1">
      <c r="A1645" s="41"/>
      <c r="B1645" s="42"/>
      <c r="C1645" s="216" t="s">
        <v>2167</v>
      </c>
      <c r="D1645" s="216" t="s">
        <v>184</v>
      </c>
      <c r="E1645" s="217" t="s">
        <v>2168</v>
      </c>
      <c r="F1645" s="218" t="s">
        <v>2169</v>
      </c>
      <c r="G1645" s="219" t="s">
        <v>304</v>
      </c>
      <c r="H1645" s="220">
        <v>1500</v>
      </c>
      <c r="I1645" s="221"/>
      <c r="J1645" s="222">
        <f>ROUND(I1645*H1645,2)</f>
        <v>0</v>
      </c>
      <c r="K1645" s="218" t="s">
        <v>188</v>
      </c>
      <c r="L1645" s="47"/>
      <c r="M1645" s="223" t="s">
        <v>19</v>
      </c>
      <c r="N1645" s="224" t="s">
        <v>42</v>
      </c>
      <c r="O1645" s="87"/>
      <c r="P1645" s="225">
        <f>O1645*H1645</f>
        <v>0</v>
      </c>
      <c r="Q1645" s="225">
        <v>0</v>
      </c>
      <c r="R1645" s="225">
        <f>Q1645*H1645</f>
        <v>0</v>
      </c>
      <c r="S1645" s="225">
        <v>0</v>
      </c>
      <c r="T1645" s="226">
        <f>S1645*H1645</f>
        <v>0</v>
      </c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R1645" s="227" t="s">
        <v>189</v>
      </c>
      <c r="AT1645" s="227" t="s">
        <v>184</v>
      </c>
      <c r="AU1645" s="227" t="s">
        <v>80</v>
      </c>
      <c r="AY1645" s="20" t="s">
        <v>182</v>
      </c>
      <c r="BE1645" s="228">
        <f>IF(N1645="základní",J1645,0)</f>
        <v>0</v>
      </c>
      <c r="BF1645" s="228">
        <f>IF(N1645="snížená",J1645,0)</f>
        <v>0</v>
      </c>
      <c r="BG1645" s="228">
        <f>IF(N1645="zákl. přenesená",J1645,0)</f>
        <v>0</v>
      </c>
      <c r="BH1645" s="228">
        <f>IF(N1645="sníž. přenesená",J1645,0)</f>
        <v>0</v>
      </c>
      <c r="BI1645" s="228">
        <f>IF(N1645="nulová",J1645,0)</f>
        <v>0</v>
      </c>
      <c r="BJ1645" s="20" t="s">
        <v>78</v>
      </c>
      <c r="BK1645" s="228">
        <f>ROUND(I1645*H1645,2)</f>
        <v>0</v>
      </c>
      <c r="BL1645" s="20" t="s">
        <v>189</v>
      </c>
      <c r="BM1645" s="227" t="s">
        <v>2170</v>
      </c>
    </row>
    <row r="1646" s="2" customFormat="1">
      <c r="A1646" s="41"/>
      <c r="B1646" s="42"/>
      <c r="C1646" s="43"/>
      <c r="D1646" s="229" t="s">
        <v>191</v>
      </c>
      <c r="E1646" s="43"/>
      <c r="F1646" s="230" t="s">
        <v>2171</v>
      </c>
      <c r="G1646" s="43"/>
      <c r="H1646" s="43"/>
      <c r="I1646" s="231"/>
      <c r="J1646" s="43"/>
      <c r="K1646" s="43"/>
      <c r="L1646" s="47"/>
      <c r="M1646" s="232"/>
      <c r="N1646" s="233"/>
      <c r="O1646" s="87"/>
      <c r="P1646" s="87"/>
      <c r="Q1646" s="87"/>
      <c r="R1646" s="87"/>
      <c r="S1646" s="87"/>
      <c r="T1646" s="88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T1646" s="20" t="s">
        <v>191</v>
      </c>
      <c r="AU1646" s="20" t="s">
        <v>80</v>
      </c>
    </row>
    <row r="1647" s="14" customFormat="1">
      <c r="A1647" s="14"/>
      <c r="B1647" s="245"/>
      <c r="C1647" s="246"/>
      <c r="D1647" s="236" t="s">
        <v>193</v>
      </c>
      <c r="E1647" s="246"/>
      <c r="F1647" s="248" t="s">
        <v>2172</v>
      </c>
      <c r="G1647" s="246"/>
      <c r="H1647" s="249">
        <v>1500</v>
      </c>
      <c r="I1647" s="250"/>
      <c r="J1647" s="246"/>
      <c r="K1647" s="246"/>
      <c r="L1647" s="251"/>
      <c r="M1647" s="252"/>
      <c r="N1647" s="253"/>
      <c r="O1647" s="253"/>
      <c r="P1647" s="253"/>
      <c r="Q1647" s="253"/>
      <c r="R1647" s="253"/>
      <c r="S1647" s="253"/>
      <c r="T1647" s="25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5" t="s">
        <v>193</v>
      </c>
      <c r="AU1647" s="255" t="s">
        <v>80</v>
      </c>
      <c r="AV1647" s="14" t="s">
        <v>80</v>
      </c>
      <c r="AW1647" s="14" t="s">
        <v>4</v>
      </c>
      <c r="AX1647" s="14" t="s">
        <v>78</v>
      </c>
      <c r="AY1647" s="255" t="s">
        <v>182</v>
      </c>
    </row>
    <row r="1648" s="2" customFormat="1" ht="37.8" customHeight="1">
      <c r="A1648" s="41"/>
      <c r="B1648" s="42"/>
      <c r="C1648" s="216" t="s">
        <v>2173</v>
      </c>
      <c r="D1648" s="216" t="s">
        <v>184</v>
      </c>
      <c r="E1648" s="217" t="s">
        <v>2174</v>
      </c>
      <c r="F1648" s="218" t="s">
        <v>2175</v>
      </c>
      <c r="G1648" s="219" t="s">
        <v>304</v>
      </c>
      <c r="H1648" s="220">
        <v>12.5</v>
      </c>
      <c r="I1648" s="221"/>
      <c r="J1648" s="222">
        <f>ROUND(I1648*H1648,2)</f>
        <v>0</v>
      </c>
      <c r="K1648" s="218" t="s">
        <v>188</v>
      </c>
      <c r="L1648" s="47"/>
      <c r="M1648" s="223" t="s">
        <v>19</v>
      </c>
      <c r="N1648" s="224" t="s">
        <v>42</v>
      </c>
      <c r="O1648" s="87"/>
      <c r="P1648" s="225">
        <f>O1648*H1648</f>
        <v>0</v>
      </c>
      <c r="Q1648" s="225">
        <v>0</v>
      </c>
      <c r="R1648" s="225">
        <f>Q1648*H1648</f>
        <v>0</v>
      </c>
      <c r="S1648" s="225">
        <v>0</v>
      </c>
      <c r="T1648" s="226">
        <f>S1648*H1648</f>
        <v>0</v>
      </c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R1648" s="227" t="s">
        <v>189</v>
      </c>
      <c r="AT1648" s="227" t="s">
        <v>184</v>
      </c>
      <c r="AU1648" s="227" t="s">
        <v>80</v>
      </c>
      <c r="AY1648" s="20" t="s">
        <v>182</v>
      </c>
      <c r="BE1648" s="228">
        <f>IF(N1648="základní",J1648,0)</f>
        <v>0</v>
      </c>
      <c r="BF1648" s="228">
        <f>IF(N1648="snížená",J1648,0)</f>
        <v>0</v>
      </c>
      <c r="BG1648" s="228">
        <f>IF(N1648="zákl. přenesená",J1648,0)</f>
        <v>0</v>
      </c>
      <c r="BH1648" s="228">
        <f>IF(N1648="sníž. přenesená",J1648,0)</f>
        <v>0</v>
      </c>
      <c r="BI1648" s="228">
        <f>IF(N1648="nulová",J1648,0)</f>
        <v>0</v>
      </c>
      <c r="BJ1648" s="20" t="s">
        <v>78</v>
      </c>
      <c r="BK1648" s="228">
        <f>ROUND(I1648*H1648,2)</f>
        <v>0</v>
      </c>
      <c r="BL1648" s="20" t="s">
        <v>189</v>
      </c>
      <c r="BM1648" s="227" t="s">
        <v>2176</v>
      </c>
    </row>
    <row r="1649" s="2" customFormat="1">
      <c r="A1649" s="41"/>
      <c r="B1649" s="42"/>
      <c r="C1649" s="43"/>
      <c r="D1649" s="229" t="s">
        <v>191</v>
      </c>
      <c r="E1649" s="43"/>
      <c r="F1649" s="230" t="s">
        <v>2177</v>
      </c>
      <c r="G1649" s="43"/>
      <c r="H1649" s="43"/>
      <c r="I1649" s="231"/>
      <c r="J1649" s="43"/>
      <c r="K1649" s="43"/>
      <c r="L1649" s="47"/>
      <c r="M1649" s="232"/>
      <c r="N1649" s="233"/>
      <c r="O1649" s="87"/>
      <c r="P1649" s="87"/>
      <c r="Q1649" s="87"/>
      <c r="R1649" s="87"/>
      <c r="S1649" s="87"/>
      <c r="T1649" s="88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T1649" s="20" t="s">
        <v>191</v>
      </c>
      <c r="AU1649" s="20" t="s">
        <v>80</v>
      </c>
    </row>
    <row r="1650" s="2" customFormat="1" ht="24.15" customHeight="1">
      <c r="A1650" s="41"/>
      <c r="B1650" s="42"/>
      <c r="C1650" s="216" t="s">
        <v>2178</v>
      </c>
      <c r="D1650" s="216" t="s">
        <v>184</v>
      </c>
      <c r="E1650" s="217" t="s">
        <v>2179</v>
      </c>
      <c r="F1650" s="218" t="s">
        <v>2180</v>
      </c>
      <c r="G1650" s="219" t="s">
        <v>283</v>
      </c>
      <c r="H1650" s="220">
        <v>3267.4989999999998</v>
      </c>
      <c r="I1650" s="221"/>
      <c r="J1650" s="222">
        <f>ROUND(I1650*H1650,2)</f>
        <v>0</v>
      </c>
      <c r="K1650" s="218" t="s">
        <v>188</v>
      </c>
      <c r="L1650" s="47"/>
      <c r="M1650" s="223" t="s">
        <v>19</v>
      </c>
      <c r="N1650" s="224" t="s">
        <v>42</v>
      </c>
      <c r="O1650" s="87"/>
      <c r="P1650" s="225">
        <f>O1650*H1650</f>
        <v>0</v>
      </c>
      <c r="Q1650" s="225">
        <v>0</v>
      </c>
      <c r="R1650" s="225">
        <f>Q1650*H1650</f>
        <v>0</v>
      </c>
      <c r="S1650" s="225">
        <v>0</v>
      </c>
      <c r="T1650" s="226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7" t="s">
        <v>189</v>
      </c>
      <c r="AT1650" s="227" t="s">
        <v>184</v>
      </c>
      <c r="AU1650" s="227" t="s">
        <v>80</v>
      </c>
      <c r="AY1650" s="20" t="s">
        <v>182</v>
      </c>
      <c r="BE1650" s="228">
        <f>IF(N1650="základní",J1650,0)</f>
        <v>0</v>
      </c>
      <c r="BF1650" s="228">
        <f>IF(N1650="snížená",J1650,0)</f>
        <v>0</v>
      </c>
      <c r="BG1650" s="228">
        <f>IF(N1650="zákl. přenesená",J1650,0)</f>
        <v>0</v>
      </c>
      <c r="BH1650" s="228">
        <f>IF(N1650="sníž. přenesená",J1650,0)</f>
        <v>0</v>
      </c>
      <c r="BI1650" s="228">
        <f>IF(N1650="nulová",J1650,0)</f>
        <v>0</v>
      </c>
      <c r="BJ1650" s="20" t="s">
        <v>78</v>
      </c>
      <c r="BK1650" s="228">
        <f>ROUND(I1650*H1650,2)</f>
        <v>0</v>
      </c>
      <c r="BL1650" s="20" t="s">
        <v>189</v>
      </c>
      <c r="BM1650" s="227" t="s">
        <v>2181</v>
      </c>
    </row>
    <row r="1651" s="2" customFormat="1">
      <c r="A1651" s="41"/>
      <c r="B1651" s="42"/>
      <c r="C1651" s="43"/>
      <c r="D1651" s="229" t="s">
        <v>191</v>
      </c>
      <c r="E1651" s="43"/>
      <c r="F1651" s="230" t="s">
        <v>2182</v>
      </c>
      <c r="G1651" s="43"/>
      <c r="H1651" s="43"/>
      <c r="I1651" s="231"/>
      <c r="J1651" s="43"/>
      <c r="K1651" s="43"/>
      <c r="L1651" s="47"/>
      <c r="M1651" s="232"/>
      <c r="N1651" s="233"/>
      <c r="O1651" s="87"/>
      <c r="P1651" s="87"/>
      <c r="Q1651" s="87"/>
      <c r="R1651" s="87"/>
      <c r="S1651" s="87"/>
      <c r="T1651" s="88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T1651" s="20" t="s">
        <v>191</v>
      </c>
      <c r="AU1651" s="20" t="s">
        <v>80</v>
      </c>
    </row>
    <row r="1652" s="14" customFormat="1">
      <c r="A1652" s="14"/>
      <c r="B1652" s="245"/>
      <c r="C1652" s="246"/>
      <c r="D1652" s="236" t="s">
        <v>193</v>
      </c>
      <c r="E1652" s="247" t="s">
        <v>19</v>
      </c>
      <c r="F1652" s="248" t="s">
        <v>2183</v>
      </c>
      <c r="G1652" s="246"/>
      <c r="H1652" s="249">
        <v>3267.4990000000003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193</v>
      </c>
      <c r="AU1652" s="255" t="s">
        <v>80</v>
      </c>
      <c r="AV1652" s="14" t="s">
        <v>80</v>
      </c>
      <c r="AW1652" s="14" t="s">
        <v>195</v>
      </c>
      <c r="AX1652" s="14" t="s">
        <v>71</v>
      </c>
      <c r="AY1652" s="255" t="s">
        <v>182</v>
      </c>
    </row>
    <row r="1653" s="2" customFormat="1" ht="44.25" customHeight="1">
      <c r="A1653" s="41"/>
      <c r="B1653" s="42"/>
      <c r="C1653" s="216" t="s">
        <v>2184</v>
      </c>
      <c r="D1653" s="216" t="s">
        <v>184</v>
      </c>
      <c r="E1653" s="217" t="s">
        <v>2185</v>
      </c>
      <c r="F1653" s="218" t="s">
        <v>2186</v>
      </c>
      <c r="G1653" s="219" t="s">
        <v>283</v>
      </c>
      <c r="H1653" s="220">
        <v>3267.4989999999998</v>
      </c>
      <c r="I1653" s="221"/>
      <c r="J1653" s="222">
        <f>ROUND(I1653*H1653,2)</f>
        <v>0</v>
      </c>
      <c r="K1653" s="218" t="s">
        <v>188</v>
      </c>
      <c r="L1653" s="47"/>
      <c r="M1653" s="223" t="s">
        <v>19</v>
      </c>
      <c r="N1653" s="224" t="s">
        <v>42</v>
      </c>
      <c r="O1653" s="87"/>
      <c r="P1653" s="225">
        <f>O1653*H1653</f>
        <v>0</v>
      </c>
      <c r="Q1653" s="225">
        <v>0</v>
      </c>
      <c r="R1653" s="225">
        <f>Q1653*H1653</f>
        <v>0</v>
      </c>
      <c r="S1653" s="225">
        <v>0</v>
      </c>
      <c r="T1653" s="226">
        <f>S1653*H1653</f>
        <v>0</v>
      </c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R1653" s="227" t="s">
        <v>189</v>
      </c>
      <c r="AT1653" s="227" t="s">
        <v>184</v>
      </c>
      <c r="AU1653" s="227" t="s">
        <v>80</v>
      </c>
      <c r="AY1653" s="20" t="s">
        <v>182</v>
      </c>
      <c r="BE1653" s="228">
        <f>IF(N1653="základní",J1653,0)</f>
        <v>0</v>
      </c>
      <c r="BF1653" s="228">
        <f>IF(N1653="snížená",J1653,0)</f>
        <v>0</v>
      </c>
      <c r="BG1653" s="228">
        <f>IF(N1653="zákl. přenesená",J1653,0)</f>
        <v>0</v>
      </c>
      <c r="BH1653" s="228">
        <f>IF(N1653="sníž. přenesená",J1653,0)</f>
        <v>0</v>
      </c>
      <c r="BI1653" s="228">
        <f>IF(N1653="nulová",J1653,0)</f>
        <v>0</v>
      </c>
      <c r="BJ1653" s="20" t="s">
        <v>78</v>
      </c>
      <c r="BK1653" s="228">
        <f>ROUND(I1653*H1653,2)</f>
        <v>0</v>
      </c>
      <c r="BL1653" s="20" t="s">
        <v>189</v>
      </c>
      <c r="BM1653" s="227" t="s">
        <v>2187</v>
      </c>
    </row>
    <row r="1654" s="2" customFormat="1">
      <c r="A1654" s="41"/>
      <c r="B1654" s="42"/>
      <c r="C1654" s="43"/>
      <c r="D1654" s="229" t="s">
        <v>191</v>
      </c>
      <c r="E1654" s="43"/>
      <c r="F1654" s="230" t="s">
        <v>2188</v>
      </c>
      <c r="G1654" s="43"/>
      <c r="H1654" s="43"/>
      <c r="I1654" s="231"/>
      <c r="J1654" s="43"/>
      <c r="K1654" s="43"/>
      <c r="L1654" s="47"/>
      <c r="M1654" s="232"/>
      <c r="N1654" s="233"/>
      <c r="O1654" s="87"/>
      <c r="P1654" s="87"/>
      <c r="Q1654" s="87"/>
      <c r="R1654" s="87"/>
      <c r="S1654" s="87"/>
      <c r="T1654" s="88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T1654" s="20" t="s">
        <v>191</v>
      </c>
      <c r="AU1654" s="20" t="s">
        <v>80</v>
      </c>
    </row>
    <row r="1655" s="2" customFormat="1" ht="24.15" customHeight="1">
      <c r="A1655" s="41"/>
      <c r="B1655" s="42"/>
      <c r="C1655" s="216" t="s">
        <v>2189</v>
      </c>
      <c r="D1655" s="216" t="s">
        <v>184</v>
      </c>
      <c r="E1655" s="217" t="s">
        <v>2190</v>
      </c>
      <c r="F1655" s="218" t="s">
        <v>2191</v>
      </c>
      <c r="G1655" s="219" t="s">
        <v>187</v>
      </c>
      <c r="H1655" s="220">
        <v>1082.867</v>
      </c>
      <c r="I1655" s="221"/>
      <c r="J1655" s="222">
        <f>ROUND(I1655*H1655,2)</f>
        <v>0</v>
      </c>
      <c r="K1655" s="218" t="s">
        <v>188</v>
      </c>
      <c r="L1655" s="47"/>
      <c r="M1655" s="223" t="s">
        <v>19</v>
      </c>
      <c r="N1655" s="224" t="s">
        <v>42</v>
      </c>
      <c r="O1655" s="87"/>
      <c r="P1655" s="225">
        <f>O1655*H1655</f>
        <v>0</v>
      </c>
      <c r="Q1655" s="225">
        <v>0</v>
      </c>
      <c r="R1655" s="225">
        <f>Q1655*H1655</f>
        <v>0</v>
      </c>
      <c r="S1655" s="225">
        <v>0</v>
      </c>
      <c r="T1655" s="226">
        <f>S1655*H1655</f>
        <v>0</v>
      </c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R1655" s="227" t="s">
        <v>189</v>
      </c>
      <c r="AT1655" s="227" t="s">
        <v>184</v>
      </c>
      <c r="AU1655" s="227" t="s">
        <v>80</v>
      </c>
      <c r="AY1655" s="20" t="s">
        <v>182</v>
      </c>
      <c r="BE1655" s="228">
        <f>IF(N1655="základní",J1655,0)</f>
        <v>0</v>
      </c>
      <c r="BF1655" s="228">
        <f>IF(N1655="snížená",J1655,0)</f>
        <v>0</v>
      </c>
      <c r="BG1655" s="228">
        <f>IF(N1655="zákl. přenesená",J1655,0)</f>
        <v>0</v>
      </c>
      <c r="BH1655" s="228">
        <f>IF(N1655="sníž. přenesená",J1655,0)</f>
        <v>0</v>
      </c>
      <c r="BI1655" s="228">
        <f>IF(N1655="nulová",J1655,0)</f>
        <v>0</v>
      </c>
      <c r="BJ1655" s="20" t="s">
        <v>78</v>
      </c>
      <c r="BK1655" s="228">
        <f>ROUND(I1655*H1655,2)</f>
        <v>0</v>
      </c>
      <c r="BL1655" s="20" t="s">
        <v>189</v>
      </c>
      <c r="BM1655" s="227" t="s">
        <v>2192</v>
      </c>
    </row>
    <row r="1656" s="2" customFormat="1">
      <c r="A1656" s="41"/>
      <c r="B1656" s="42"/>
      <c r="C1656" s="43"/>
      <c r="D1656" s="229" t="s">
        <v>191</v>
      </c>
      <c r="E1656" s="43"/>
      <c r="F1656" s="230" t="s">
        <v>2193</v>
      </c>
      <c r="G1656" s="43"/>
      <c r="H1656" s="43"/>
      <c r="I1656" s="231"/>
      <c r="J1656" s="43"/>
      <c r="K1656" s="43"/>
      <c r="L1656" s="47"/>
      <c r="M1656" s="232"/>
      <c r="N1656" s="233"/>
      <c r="O1656" s="87"/>
      <c r="P1656" s="87"/>
      <c r="Q1656" s="87"/>
      <c r="R1656" s="87"/>
      <c r="S1656" s="87"/>
      <c r="T1656" s="88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T1656" s="20" t="s">
        <v>191</v>
      </c>
      <c r="AU1656" s="20" t="s">
        <v>80</v>
      </c>
    </row>
    <row r="1657" s="14" customFormat="1">
      <c r="A1657" s="14"/>
      <c r="B1657" s="245"/>
      <c r="C1657" s="246"/>
      <c r="D1657" s="236" t="s">
        <v>193</v>
      </c>
      <c r="E1657" s="247" t="s">
        <v>19</v>
      </c>
      <c r="F1657" s="248" t="s">
        <v>2194</v>
      </c>
      <c r="G1657" s="246"/>
      <c r="H1657" s="249">
        <v>1082.867</v>
      </c>
      <c r="I1657" s="250"/>
      <c r="J1657" s="246"/>
      <c r="K1657" s="246"/>
      <c r="L1657" s="251"/>
      <c r="M1657" s="252"/>
      <c r="N1657" s="253"/>
      <c r="O1657" s="253"/>
      <c r="P1657" s="253"/>
      <c r="Q1657" s="253"/>
      <c r="R1657" s="253"/>
      <c r="S1657" s="253"/>
      <c r="T1657" s="25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5" t="s">
        <v>193</v>
      </c>
      <c r="AU1657" s="255" t="s">
        <v>80</v>
      </c>
      <c r="AV1657" s="14" t="s">
        <v>80</v>
      </c>
      <c r="AW1657" s="14" t="s">
        <v>195</v>
      </c>
      <c r="AX1657" s="14" t="s">
        <v>71</v>
      </c>
      <c r="AY1657" s="255" t="s">
        <v>182</v>
      </c>
    </row>
    <row r="1658" s="2" customFormat="1" ht="44.25" customHeight="1">
      <c r="A1658" s="41"/>
      <c r="B1658" s="42"/>
      <c r="C1658" s="216" t="s">
        <v>2195</v>
      </c>
      <c r="D1658" s="216" t="s">
        <v>184</v>
      </c>
      <c r="E1658" s="217" t="s">
        <v>2196</v>
      </c>
      <c r="F1658" s="218" t="s">
        <v>2197</v>
      </c>
      <c r="G1658" s="219" t="s">
        <v>187</v>
      </c>
      <c r="H1658" s="220">
        <v>1082.867</v>
      </c>
      <c r="I1658" s="221"/>
      <c r="J1658" s="222">
        <f>ROUND(I1658*H1658,2)</f>
        <v>0</v>
      </c>
      <c r="K1658" s="218" t="s">
        <v>188</v>
      </c>
      <c r="L1658" s="47"/>
      <c r="M1658" s="223" t="s">
        <v>19</v>
      </c>
      <c r="N1658" s="224" t="s">
        <v>42</v>
      </c>
      <c r="O1658" s="87"/>
      <c r="P1658" s="225">
        <f>O1658*H1658</f>
        <v>0</v>
      </c>
      <c r="Q1658" s="225">
        <v>0</v>
      </c>
      <c r="R1658" s="225">
        <f>Q1658*H1658</f>
        <v>0</v>
      </c>
      <c r="S1658" s="225">
        <v>0</v>
      </c>
      <c r="T1658" s="226">
        <f>S1658*H1658</f>
        <v>0</v>
      </c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R1658" s="227" t="s">
        <v>189</v>
      </c>
      <c r="AT1658" s="227" t="s">
        <v>184</v>
      </c>
      <c r="AU1658" s="227" t="s">
        <v>80</v>
      </c>
      <c r="AY1658" s="20" t="s">
        <v>182</v>
      </c>
      <c r="BE1658" s="228">
        <f>IF(N1658="základní",J1658,0)</f>
        <v>0</v>
      </c>
      <c r="BF1658" s="228">
        <f>IF(N1658="snížená",J1658,0)</f>
        <v>0</v>
      </c>
      <c r="BG1658" s="228">
        <f>IF(N1658="zákl. přenesená",J1658,0)</f>
        <v>0</v>
      </c>
      <c r="BH1658" s="228">
        <f>IF(N1658="sníž. přenesená",J1658,0)</f>
        <v>0</v>
      </c>
      <c r="BI1658" s="228">
        <f>IF(N1658="nulová",J1658,0)</f>
        <v>0</v>
      </c>
      <c r="BJ1658" s="20" t="s">
        <v>78</v>
      </c>
      <c r="BK1658" s="228">
        <f>ROUND(I1658*H1658,2)</f>
        <v>0</v>
      </c>
      <c r="BL1658" s="20" t="s">
        <v>189</v>
      </c>
      <c r="BM1658" s="227" t="s">
        <v>2198</v>
      </c>
    </row>
    <row r="1659" s="2" customFormat="1">
      <c r="A1659" s="41"/>
      <c r="B1659" s="42"/>
      <c r="C1659" s="43"/>
      <c r="D1659" s="229" t="s">
        <v>191</v>
      </c>
      <c r="E1659" s="43"/>
      <c r="F1659" s="230" t="s">
        <v>2199</v>
      </c>
      <c r="G1659" s="43"/>
      <c r="H1659" s="43"/>
      <c r="I1659" s="231"/>
      <c r="J1659" s="43"/>
      <c r="K1659" s="43"/>
      <c r="L1659" s="47"/>
      <c r="M1659" s="232"/>
      <c r="N1659" s="233"/>
      <c r="O1659" s="87"/>
      <c r="P1659" s="87"/>
      <c r="Q1659" s="87"/>
      <c r="R1659" s="87"/>
      <c r="S1659" s="87"/>
      <c r="T1659" s="88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T1659" s="20" t="s">
        <v>191</v>
      </c>
      <c r="AU1659" s="20" t="s">
        <v>80</v>
      </c>
    </row>
    <row r="1660" s="12" customFormat="1" ht="22.8" customHeight="1">
      <c r="A1660" s="12"/>
      <c r="B1660" s="200"/>
      <c r="C1660" s="201"/>
      <c r="D1660" s="202" t="s">
        <v>70</v>
      </c>
      <c r="E1660" s="214" t="s">
        <v>896</v>
      </c>
      <c r="F1660" s="214" t="s">
        <v>2200</v>
      </c>
      <c r="G1660" s="201"/>
      <c r="H1660" s="201"/>
      <c r="I1660" s="204"/>
      <c r="J1660" s="215">
        <f>BK1660</f>
        <v>0</v>
      </c>
      <c r="K1660" s="201"/>
      <c r="L1660" s="206"/>
      <c r="M1660" s="207"/>
      <c r="N1660" s="208"/>
      <c r="O1660" s="208"/>
      <c r="P1660" s="209">
        <f>SUM(P1661:P1718)</f>
        <v>0</v>
      </c>
      <c r="Q1660" s="208"/>
      <c r="R1660" s="209">
        <f>SUM(R1661:R1718)</f>
        <v>3.1370800000000001</v>
      </c>
      <c r="S1660" s="208"/>
      <c r="T1660" s="210">
        <f>SUM(T1661:T1718)</f>
        <v>3.0119999999999996</v>
      </c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R1660" s="211" t="s">
        <v>78</v>
      </c>
      <c r="AT1660" s="212" t="s">
        <v>70</v>
      </c>
      <c r="AU1660" s="212" t="s">
        <v>78</v>
      </c>
      <c r="AY1660" s="211" t="s">
        <v>182</v>
      </c>
      <c r="BK1660" s="213">
        <f>SUM(BK1661:BK1718)</f>
        <v>0</v>
      </c>
    </row>
    <row r="1661" s="2" customFormat="1" ht="37.8" customHeight="1">
      <c r="A1661" s="41"/>
      <c r="B1661" s="42"/>
      <c r="C1661" s="216" t="s">
        <v>2201</v>
      </c>
      <c r="D1661" s="216" t="s">
        <v>184</v>
      </c>
      <c r="E1661" s="217" t="s">
        <v>2202</v>
      </c>
      <c r="F1661" s="218" t="s">
        <v>2203</v>
      </c>
      <c r="G1661" s="219" t="s">
        <v>283</v>
      </c>
      <c r="H1661" s="220">
        <v>2477.96</v>
      </c>
      <c r="I1661" s="221"/>
      <c r="J1661" s="222">
        <f>ROUND(I1661*H1661,2)</f>
        <v>0</v>
      </c>
      <c r="K1661" s="218" t="s">
        <v>188</v>
      </c>
      <c r="L1661" s="47"/>
      <c r="M1661" s="223" t="s">
        <v>19</v>
      </c>
      <c r="N1661" s="224" t="s">
        <v>42</v>
      </c>
      <c r="O1661" s="87"/>
      <c r="P1661" s="225">
        <f>O1661*H1661</f>
        <v>0</v>
      </c>
      <c r="Q1661" s="225">
        <v>4.0000000000000003E-05</v>
      </c>
      <c r="R1661" s="225">
        <f>Q1661*H1661</f>
        <v>0.099118400000000009</v>
      </c>
      <c r="S1661" s="225">
        <v>0</v>
      </c>
      <c r="T1661" s="226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7" t="s">
        <v>189</v>
      </c>
      <c r="AT1661" s="227" t="s">
        <v>184</v>
      </c>
      <c r="AU1661" s="227" t="s">
        <v>80</v>
      </c>
      <c r="AY1661" s="20" t="s">
        <v>182</v>
      </c>
      <c r="BE1661" s="228">
        <f>IF(N1661="základní",J1661,0)</f>
        <v>0</v>
      </c>
      <c r="BF1661" s="228">
        <f>IF(N1661="snížená",J1661,0)</f>
        <v>0</v>
      </c>
      <c r="BG1661" s="228">
        <f>IF(N1661="zákl. přenesená",J1661,0)</f>
        <v>0</v>
      </c>
      <c r="BH1661" s="228">
        <f>IF(N1661="sníž. přenesená",J1661,0)</f>
        <v>0</v>
      </c>
      <c r="BI1661" s="228">
        <f>IF(N1661="nulová",J1661,0)</f>
        <v>0</v>
      </c>
      <c r="BJ1661" s="20" t="s">
        <v>78</v>
      </c>
      <c r="BK1661" s="228">
        <f>ROUND(I1661*H1661,2)</f>
        <v>0</v>
      </c>
      <c r="BL1661" s="20" t="s">
        <v>189</v>
      </c>
      <c r="BM1661" s="227" t="s">
        <v>2204</v>
      </c>
    </row>
    <row r="1662" s="2" customFormat="1">
      <c r="A1662" s="41"/>
      <c r="B1662" s="42"/>
      <c r="C1662" s="43"/>
      <c r="D1662" s="229" t="s">
        <v>191</v>
      </c>
      <c r="E1662" s="43"/>
      <c r="F1662" s="230" t="s">
        <v>2205</v>
      </c>
      <c r="G1662" s="43"/>
      <c r="H1662" s="43"/>
      <c r="I1662" s="231"/>
      <c r="J1662" s="43"/>
      <c r="K1662" s="43"/>
      <c r="L1662" s="47"/>
      <c r="M1662" s="232"/>
      <c r="N1662" s="233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191</v>
      </c>
      <c r="AU1662" s="20" t="s">
        <v>80</v>
      </c>
    </row>
    <row r="1663" s="14" customFormat="1">
      <c r="A1663" s="14"/>
      <c r="B1663" s="245"/>
      <c r="C1663" s="246"/>
      <c r="D1663" s="236" t="s">
        <v>193</v>
      </c>
      <c r="E1663" s="247" t="s">
        <v>19</v>
      </c>
      <c r="F1663" s="248" t="s">
        <v>2206</v>
      </c>
      <c r="G1663" s="246"/>
      <c r="H1663" s="249">
        <v>726.39999999999998</v>
      </c>
      <c r="I1663" s="250"/>
      <c r="J1663" s="246"/>
      <c r="K1663" s="246"/>
      <c r="L1663" s="251"/>
      <c r="M1663" s="252"/>
      <c r="N1663" s="253"/>
      <c r="O1663" s="253"/>
      <c r="P1663" s="253"/>
      <c r="Q1663" s="253"/>
      <c r="R1663" s="253"/>
      <c r="S1663" s="253"/>
      <c r="T1663" s="25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5" t="s">
        <v>193</v>
      </c>
      <c r="AU1663" s="255" t="s">
        <v>80</v>
      </c>
      <c r="AV1663" s="14" t="s">
        <v>80</v>
      </c>
      <c r="AW1663" s="14" t="s">
        <v>195</v>
      </c>
      <c r="AX1663" s="14" t="s">
        <v>71</v>
      </c>
      <c r="AY1663" s="255" t="s">
        <v>182</v>
      </c>
    </row>
    <row r="1664" s="14" customFormat="1">
      <c r="A1664" s="14"/>
      <c r="B1664" s="245"/>
      <c r="C1664" s="246"/>
      <c r="D1664" s="236" t="s">
        <v>193</v>
      </c>
      <c r="E1664" s="247" t="s">
        <v>19</v>
      </c>
      <c r="F1664" s="248" t="s">
        <v>2207</v>
      </c>
      <c r="G1664" s="246"/>
      <c r="H1664" s="249">
        <v>178.60000000000002</v>
      </c>
      <c r="I1664" s="250"/>
      <c r="J1664" s="246"/>
      <c r="K1664" s="246"/>
      <c r="L1664" s="251"/>
      <c r="M1664" s="252"/>
      <c r="N1664" s="253"/>
      <c r="O1664" s="253"/>
      <c r="P1664" s="253"/>
      <c r="Q1664" s="253"/>
      <c r="R1664" s="253"/>
      <c r="S1664" s="253"/>
      <c r="T1664" s="25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5" t="s">
        <v>193</v>
      </c>
      <c r="AU1664" s="255" t="s">
        <v>80</v>
      </c>
      <c r="AV1664" s="14" t="s">
        <v>80</v>
      </c>
      <c r="AW1664" s="14" t="s">
        <v>195</v>
      </c>
      <c r="AX1664" s="14" t="s">
        <v>71</v>
      </c>
      <c r="AY1664" s="255" t="s">
        <v>182</v>
      </c>
    </row>
    <row r="1665" s="14" customFormat="1">
      <c r="A1665" s="14"/>
      <c r="B1665" s="245"/>
      <c r="C1665" s="246"/>
      <c r="D1665" s="236" t="s">
        <v>193</v>
      </c>
      <c r="E1665" s="247" t="s">
        <v>19</v>
      </c>
      <c r="F1665" s="248" t="s">
        <v>2208</v>
      </c>
      <c r="G1665" s="246"/>
      <c r="H1665" s="249">
        <v>1013.3000000000001</v>
      </c>
      <c r="I1665" s="250"/>
      <c r="J1665" s="246"/>
      <c r="K1665" s="246"/>
      <c r="L1665" s="251"/>
      <c r="M1665" s="252"/>
      <c r="N1665" s="253"/>
      <c r="O1665" s="253"/>
      <c r="P1665" s="253"/>
      <c r="Q1665" s="253"/>
      <c r="R1665" s="253"/>
      <c r="S1665" s="253"/>
      <c r="T1665" s="25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5" t="s">
        <v>193</v>
      </c>
      <c r="AU1665" s="255" t="s">
        <v>80</v>
      </c>
      <c r="AV1665" s="14" t="s">
        <v>80</v>
      </c>
      <c r="AW1665" s="14" t="s">
        <v>195</v>
      </c>
      <c r="AX1665" s="14" t="s">
        <v>71</v>
      </c>
      <c r="AY1665" s="255" t="s">
        <v>182</v>
      </c>
    </row>
    <row r="1666" s="14" customFormat="1">
      <c r="A1666" s="14"/>
      <c r="B1666" s="245"/>
      <c r="C1666" s="246"/>
      <c r="D1666" s="236" t="s">
        <v>193</v>
      </c>
      <c r="E1666" s="247" t="s">
        <v>19</v>
      </c>
      <c r="F1666" s="248" t="s">
        <v>2209</v>
      </c>
      <c r="G1666" s="246"/>
      <c r="H1666" s="249">
        <v>371.19999999999999</v>
      </c>
      <c r="I1666" s="250"/>
      <c r="J1666" s="246"/>
      <c r="K1666" s="246"/>
      <c r="L1666" s="251"/>
      <c r="M1666" s="252"/>
      <c r="N1666" s="253"/>
      <c r="O1666" s="253"/>
      <c r="P1666" s="253"/>
      <c r="Q1666" s="253"/>
      <c r="R1666" s="253"/>
      <c r="S1666" s="253"/>
      <c r="T1666" s="25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5" t="s">
        <v>193</v>
      </c>
      <c r="AU1666" s="255" t="s">
        <v>80</v>
      </c>
      <c r="AV1666" s="14" t="s">
        <v>80</v>
      </c>
      <c r="AW1666" s="14" t="s">
        <v>195</v>
      </c>
      <c r="AX1666" s="14" t="s">
        <v>71</v>
      </c>
      <c r="AY1666" s="255" t="s">
        <v>182</v>
      </c>
    </row>
    <row r="1667" s="14" customFormat="1">
      <c r="A1667" s="14"/>
      <c r="B1667" s="245"/>
      <c r="C1667" s="246"/>
      <c r="D1667" s="236" t="s">
        <v>193</v>
      </c>
      <c r="E1667" s="247" t="s">
        <v>19</v>
      </c>
      <c r="F1667" s="248" t="s">
        <v>2210</v>
      </c>
      <c r="G1667" s="246"/>
      <c r="H1667" s="249">
        <v>188.46000000000001</v>
      </c>
      <c r="I1667" s="250"/>
      <c r="J1667" s="246"/>
      <c r="K1667" s="246"/>
      <c r="L1667" s="251"/>
      <c r="M1667" s="252"/>
      <c r="N1667" s="253"/>
      <c r="O1667" s="253"/>
      <c r="P1667" s="253"/>
      <c r="Q1667" s="253"/>
      <c r="R1667" s="253"/>
      <c r="S1667" s="253"/>
      <c r="T1667" s="25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5" t="s">
        <v>193</v>
      </c>
      <c r="AU1667" s="255" t="s">
        <v>80</v>
      </c>
      <c r="AV1667" s="14" t="s">
        <v>80</v>
      </c>
      <c r="AW1667" s="14" t="s">
        <v>195</v>
      </c>
      <c r="AX1667" s="14" t="s">
        <v>71</v>
      </c>
      <c r="AY1667" s="255" t="s">
        <v>182</v>
      </c>
    </row>
    <row r="1668" s="2" customFormat="1" ht="37.8" customHeight="1">
      <c r="A1668" s="41"/>
      <c r="B1668" s="42"/>
      <c r="C1668" s="216" t="s">
        <v>2211</v>
      </c>
      <c r="D1668" s="216" t="s">
        <v>184</v>
      </c>
      <c r="E1668" s="217" t="s">
        <v>2212</v>
      </c>
      <c r="F1668" s="218" t="s">
        <v>2213</v>
      </c>
      <c r="G1668" s="219" t="s">
        <v>283</v>
      </c>
      <c r="H1668" s="220">
        <v>1221.9000000000001</v>
      </c>
      <c r="I1668" s="221"/>
      <c r="J1668" s="222">
        <f>ROUND(I1668*H1668,2)</f>
        <v>0</v>
      </c>
      <c r="K1668" s="218" t="s">
        <v>188</v>
      </c>
      <c r="L1668" s="47"/>
      <c r="M1668" s="223" t="s">
        <v>19</v>
      </c>
      <c r="N1668" s="224" t="s">
        <v>42</v>
      </c>
      <c r="O1668" s="87"/>
      <c r="P1668" s="225">
        <f>O1668*H1668</f>
        <v>0</v>
      </c>
      <c r="Q1668" s="225">
        <v>4.0000000000000003E-05</v>
      </c>
      <c r="R1668" s="225">
        <f>Q1668*H1668</f>
        <v>0.04887600000000001</v>
      </c>
      <c r="S1668" s="225">
        <v>0</v>
      </c>
      <c r="T1668" s="226">
        <f>S1668*H1668</f>
        <v>0</v>
      </c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R1668" s="227" t="s">
        <v>189</v>
      </c>
      <c r="AT1668" s="227" t="s">
        <v>184</v>
      </c>
      <c r="AU1668" s="227" t="s">
        <v>80</v>
      </c>
      <c r="AY1668" s="20" t="s">
        <v>182</v>
      </c>
      <c r="BE1668" s="228">
        <f>IF(N1668="základní",J1668,0)</f>
        <v>0</v>
      </c>
      <c r="BF1668" s="228">
        <f>IF(N1668="snížená",J1668,0)</f>
        <v>0</v>
      </c>
      <c r="BG1668" s="228">
        <f>IF(N1668="zákl. přenesená",J1668,0)</f>
        <v>0</v>
      </c>
      <c r="BH1668" s="228">
        <f>IF(N1668="sníž. přenesená",J1668,0)</f>
        <v>0</v>
      </c>
      <c r="BI1668" s="228">
        <f>IF(N1668="nulová",J1668,0)</f>
        <v>0</v>
      </c>
      <c r="BJ1668" s="20" t="s">
        <v>78</v>
      </c>
      <c r="BK1668" s="228">
        <f>ROUND(I1668*H1668,2)</f>
        <v>0</v>
      </c>
      <c r="BL1668" s="20" t="s">
        <v>189</v>
      </c>
      <c r="BM1668" s="227" t="s">
        <v>2214</v>
      </c>
    </row>
    <row r="1669" s="2" customFormat="1">
      <c r="A1669" s="41"/>
      <c r="B1669" s="42"/>
      <c r="C1669" s="43"/>
      <c r="D1669" s="229" t="s">
        <v>191</v>
      </c>
      <c r="E1669" s="43"/>
      <c r="F1669" s="230" t="s">
        <v>2215</v>
      </c>
      <c r="G1669" s="43"/>
      <c r="H1669" s="43"/>
      <c r="I1669" s="231"/>
      <c r="J1669" s="43"/>
      <c r="K1669" s="43"/>
      <c r="L1669" s="47"/>
      <c r="M1669" s="232"/>
      <c r="N1669" s="233"/>
      <c r="O1669" s="87"/>
      <c r="P1669" s="87"/>
      <c r="Q1669" s="87"/>
      <c r="R1669" s="87"/>
      <c r="S1669" s="87"/>
      <c r="T1669" s="88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T1669" s="20" t="s">
        <v>191</v>
      </c>
      <c r="AU1669" s="20" t="s">
        <v>80</v>
      </c>
    </row>
    <row r="1670" s="14" customFormat="1">
      <c r="A1670" s="14"/>
      <c r="B1670" s="245"/>
      <c r="C1670" s="246"/>
      <c r="D1670" s="236" t="s">
        <v>193</v>
      </c>
      <c r="E1670" s="247" t="s">
        <v>19</v>
      </c>
      <c r="F1670" s="248" t="s">
        <v>2216</v>
      </c>
      <c r="G1670" s="246"/>
      <c r="H1670" s="249">
        <v>242.40000000000001</v>
      </c>
      <c r="I1670" s="250"/>
      <c r="J1670" s="246"/>
      <c r="K1670" s="246"/>
      <c r="L1670" s="251"/>
      <c r="M1670" s="252"/>
      <c r="N1670" s="253"/>
      <c r="O1670" s="253"/>
      <c r="P1670" s="253"/>
      <c r="Q1670" s="253"/>
      <c r="R1670" s="253"/>
      <c r="S1670" s="253"/>
      <c r="T1670" s="25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5" t="s">
        <v>193</v>
      </c>
      <c r="AU1670" s="255" t="s">
        <v>80</v>
      </c>
      <c r="AV1670" s="14" t="s">
        <v>80</v>
      </c>
      <c r="AW1670" s="14" t="s">
        <v>195</v>
      </c>
      <c r="AX1670" s="14" t="s">
        <v>71</v>
      </c>
      <c r="AY1670" s="255" t="s">
        <v>182</v>
      </c>
    </row>
    <row r="1671" s="14" customFormat="1">
      <c r="A1671" s="14"/>
      <c r="B1671" s="245"/>
      <c r="C1671" s="246"/>
      <c r="D1671" s="236" t="s">
        <v>193</v>
      </c>
      <c r="E1671" s="247" t="s">
        <v>19</v>
      </c>
      <c r="F1671" s="248" t="s">
        <v>2217</v>
      </c>
      <c r="G1671" s="246"/>
      <c r="H1671" s="249">
        <v>848.69999999999993</v>
      </c>
      <c r="I1671" s="250"/>
      <c r="J1671" s="246"/>
      <c r="K1671" s="246"/>
      <c r="L1671" s="251"/>
      <c r="M1671" s="252"/>
      <c r="N1671" s="253"/>
      <c r="O1671" s="253"/>
      <c r="P1671" s="253"/>
      <c r="Q1671" s="253"/>
      <c r="R1671" s="253"/>
      <c r="S1671" s="253"/>
      <c r="T1671" s="25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5" t="s">
        <v>193</v>
      </c>
      <c r="AU1671" s="255" t="s">
        <v>80</v>
      </c>
      <c r="AV1671" s="14" t="s">
        <v>80</v>
      </c>
      <c r="AW1671" s="14" t="s">
        <v>195</v>
      </c>
      <c r="AX1671" s="14" t="s">
        <v>71</v>
      </c>
      <c r="AY1671" s="255" t="s">
        <v>182</v>
      </c>
    </row>
    <row r="1672" s="14" customFormat="1">
      <c r="A1672" s="14"/>
      <c r="B1672" s="245"/>
      <c r="C1672" s="246"/>
      <c r="D1672" s="236" t="s">
        <v>193</v>
      </c>
      <c r="E1672" s="247" t="s">
        <v>19</v>
      </c>
      <c r="F1672" s="248" t="s">
        <v>2218</v>
      </c>
      <c r="G1672" s="246"/>
      <c r="H1672" s="249">
        <v>130.80000000000001</v>
      </c>
      <c r="I1672" s="250"/>
      <c r="J1672" s="246"/>
      <c r="K1672" s="246"/>
      <c r="L1672" s="251"/>
      <c r="M1672" s="252"/>
      <c r="N1672" s="253"/>
      <c r="O1672" s="253"/>
      <c r="P1672" s="253"/>
      <c r="Q1672" s="253"/>
      <c r="R1672" s="253"/>
      <c r="S1672" s="253"/>
      <c r="T1672" s="25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5" t="s">
        <v>193</v>
      </c>
      <c r="AU1672" s="255" t="s">
        <v>80</v>
      </c>
      <c r="AV1672" s="14" t="s">
        <v>80</v>
      </c>
      <c r="AW1672" s="14" t="s">
        <v>195</v>
      </c>
      <c r="AX1672" s="14" t="s">
        <v>71</v>
      </c>
      <c r="AY1672" s="255" t="s">
        <v>182</v>
      </c>
    </row>
    <row r="1673" s="2" customFormat="1" ht="24.15" customHeight="1">
      <c r="A1673" s="41"/>
      <c r="B1673" s="42"/>
      <c r="C1673" s="216" t="s">
        <v>2219</v>
      </c>
      <c r="D1673" s="216" t="s">
        <v>184</v>
      </c>
      <c r="E1673" s="217" t="s">
        <v>2220</v>
      </c>
      <c r="F1673" s="218" t="s">
        <v>2221</v>
      </c>
      <c r="G1673" s="219" t="s">
        <v>283</v>
      </c>
      <c r="H1673" s="220">
        <v>1823.0139999999999</v>
      </c>
      <c r="I1673" s="221"/>
      <c r="J1673" s="222">
        <f>ROUND(I1673*H1673,2)</f>
        <v>0</v>
      </c>
      <c r="K1673" s="218" t="s">
        <v>188</v>
      </c>
      <c r="L1673" s="47"/>
      <c r="M1673" s="223" t="s">
        <v>19</v>
      </c>
      <c r="N1673" s="224" t="s">
        <v>42</v>
      </c>
      <c r="O1673" s="87"/>
      <c r="P1673" s="225">
        <f>O1673*H1673</f>
        <v>0</v>
      </c>
      <c r="Q1673" s="225">
        <v>0</v>
      </c>
      <c r="R1673" s="225">
        <f>Q1673*H1673</f>
        <v>0</v>
      </c>
      <c r="S1673" s="225">
        <v>0</v>
      </c>
      <c r="T1673" s="226">
        <f>S1673*H1673</f>
        <v>0</v>
      </c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R1673" s="227" t="s">
        <v>189</v>
      </c>
      <c r="AT1673" s="227" t="s">
        <v>184</v>
      </c>
      <c r="AU1673" s="227" t="s">
        <v>80</v>
      </c>
      <c r="AY1673" s="20" t="s">
        <v>182</v>
      </c>
      <c r="BE1673" s="228">
        <f>IF(N1673="základní",J1673,0)</f>
        <v>0</v>
      </c>
      <c r="BF1673" s="228">
        <f>IF(N1673="snížená",J1673,0)</f>
        <v>0</v>
      </c>
      <c r="BG1673" s="228">
        <f>IF(N1673="zákl. přenesená",J1673,0)</f>
        <v>0</v>
      </c>
      <c r="BH1673" s="228">
        <f>IF(N1673="sníž. přenesená",J1673,0)</f>
        <v>0</v>
      </c>
      <c r="BI1673" s="228">
        <f>IF(N1673="nulová",J1673,0)</f>
        <v>0</v>
      </c>
      <c r="BJ1673" s="20" t="s">
        <v>78</v>
      </c>
      <c r="BK1673" s="228">
        <f>ROUND(I1673*H1673,2)</f>
        <v>0</v>
      </c>
      <c r="BL1673" s="20" t="s">
        <v>189</v>
      </c>
      <c r="BM1673" s="227" t="s">
        <v>2222</v>
      </c>
    </row>
    <row r="1674" s="2" customFormat="1">
      <c r="A1674" s="41"/>
      <c r="B1674" s="42"/>
      <c r="C1674" s="43"/>
      <c r="D1674" s="229" t="s">
        <v>191</v>
      </c>
      <c r="E1674" s="43"/>
      <c r="F1674" s="230" t="s">
        <v>2223</v>
      </c>
      <c r="G1674" s="43"/>
      <c r="H1674" s="43"/>
      <c r="I1674" s="231"/>
      <c r="J1674" s="43"/>
      <c r="K1674" s="43"/>
      <c r="L1674" s="47"/>
      <c r="M1674" s="232"/>
      <c r="N1674" s="233"/>
      <c r="O1674" s="87"/>
      <c r="P1674" s="87"/>
      <c r="Q1674" s="87"/>
      <c r="R1674" s="87"/>
      <c r="S1674" s="87"/>
      <c r="T1674" s="88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T1674" s="20" t="s">
        <v>191</v>
      </c>
      <c r="AU1674" s="20" t="s">
        <v>80</v>
      </c>
    </row>
    <row r="1675" s="14" customFormat="1">
      <c r="A1675" s="14"/>
      <c r="B1675" s="245"/>
      <c r="C1675" s="246"/>
      <c r="D1675" s="236" t="s">
        <v>193</v>
      </c>
      <c r="E1675" s="247" t="s">
        <v>19</v>
      </c>
      <c r="F1675" s="248" t="s">
        <v>2224</v>
      </c>
      <c r="G1675" s="246"/>
      <c r="H1675" s="249">
        <v>1823.0139999999999</v>
      </c>
      <c r="I1675" s="250"/>
      <c r="J1675" s="246"/>
      <c r="K1675" s="246"/>
      <c r="L1675" s="251"/>
      <c r="M1675" s="252"/>
      <c r="N1675" s="253"/>
      <c r="O1675" s="253"/>
      <c r="P1675" s="253"/>
      <c r="Q1675" s="253"/>
      <c r="R1675" s="253"/>
      <c r="S1675" s="253"/>
      <c r="T1675" s="25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5" t="s">
        <v>193</v>
      </c>
      <c r="AU1675" s="255" t="s">
        <v>80</v>
      </c>
      <c r="AV1675" s="14" t="s">
        <v>80</v>
      </c>
      <c r="AW1675" s="14" t="s">
        <v>195</v>
      </c>
      <c r="AX1675" s="14" t="s">
        <v>71</v>
      </c>
      <c r="AY1675" s="255" t="s">
        <v>182</v>
      </c>
    </row>
    <row r="1676" s="2" customFormat="1" ht="16.5" customHeight="1">
      <c r="A1676" s="41"/>
      <c r="B1676" s="42"/>
      <c r="C1676" s="216" t="s">
        <v>2225</v>
      </c>
      <c r="D1676" s="216" t="s">
        <v>184</v>
      </c>
      <c r="E1676" s="217" t="s">
        <v>2226</v>
      </c>
      <c r="F1676" s="218" t="s">
        <v>2227</v>
      </c>
      <c r="G1676" s="219" t="s">
        <v>283</v>
      </c>
      <c r="H1676" s="220">
        <v>242.40000000000001</v>
      </c>
      <c r="I1676" s="221"/>
      <c r="J1676" s="222">
        <f>ROUND(I1676*H1676,2)</f>
        <v>0</v>
      </c>
      <c r="K1676" s="218" t="s">
        <v>19</v>
      </c>
      <c r="L1676" s="47"/>
      <c r="M1676" s="223" t="s">
        <v>19</v>
      </c>
      <c r="N1676" s="224" t="s">
        <v>42</v>
      </c>
      <c r="O1676" s="87"/>
      <c r="P1676" s="225">
        <f>O1676*H1676</f>
        <v>0</v>
      </c>
      <c r="Q1676" s="225">
        <v>0</v>
      </c>
      <c r="R1676" s="225">
        <f>Q1676*H1676</f>
        <v>0</v>
      </c>
      <c r="S1676" s="225">
        <v>0.0050000000000000001</v>
      </c>
      <c r="T1676" s="226">
        <f>S1676*H1676</f>
        <v>1.212</v>
      </c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R1676" s="227" t="s">
        <v>189</v>
      </c>
      <c r="AT1676" s="227" t="s">
        <v>184</v>
      </c>
      <c r="AU1676" s="227" t="s">
        <v>80</v>
      </c>
      <c r="AY1676" s="20" t="s">
        <v>182</v>
      </c>
      <c r="BE1676" s="228">
        <f>IF(N1676="základní",J1676,0)</f>
        <v>0</v>
      </c>
      <c r="BF1676" s="228">
        <f>IF(N1676="snížená",J1676,0)</f>
        <v>0</v>
      </c>
      <c r="BG1676" s="228">
        <f>IF(N1676="zákl. přenesená",J1676,0)</f>
        <v>0</v>
      </c>
      <c r="BH1676" s="228">
        <f>IF(N1676="sníž. přenesená",J1676,0)</f>
        <v>0</v>
      </c>
      <c r="BI1676" s="228">
        <f>IF(N1676="nulová",J1676,0)</f>
        <v>0</v>
      </c>
      <c r="BJ1676" s="20" t="s">
        <v>78</v>
      </c>
      <c r="BK1676" s="228">
        <f>ROUND(I1676*H1676,2)</f>
        <v>0</v>
      </c>
      <c r="BL1676" s="20" t="s">
        <v>189</v>
      </c>
      <c r="BM1676" s="227" t="s">
        <v>2228</v>
      </c>
    </row>
    <row r="1677" s="14" customFormat="1">
      <c r="A1677" s="14"/>
      <c r="B1677" s="245"/>
      <c r="C1677" s="246"/>
      <c r="D1677" s="236" t="s">
        <v>193</v>
      </c>
      <c r="E1677" s="247" t="s">
        <v>19</v>
      </c>
      <c r="F1677" s="248" t="s">
        <v>2229</v>
      </c>
      <c r="G1677" s="246"/>
      <c r="H1677" s="249">
        <v>242.40000000000001</v>
      </c>
      <c r="I1677" s="250"/>
      <c r="J1677" s="246"/>
      <c r="K1677" s="246"/>
      <c r="L1677" s="251"/>
      <c r="M1677" s="252"/>
      <c r="N1677" s="253"/>
      <c r="O1677" s="253"/>
      <c r="P1677" s="253"/>
      <c r="Q1677" s="253"/>
      <c r="R1677" s="253"/>
      <c r="S1677" s="253"/>
      <c r="T1677" s="25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5" t="s">
        <v>193</v>
      </c>
      <c r="AU1677" s="255" t="s">
        <v>80</v>
      </c>
      <c r="AV1677" s="14" t="s">
        <v>80</v>
      </c>
      <c r="AW1677" s="14" t="s">
        <v>195</v>
      </c>
      <c r="AX1677" s="14" t="s">
        <v>71</v>
      </c>
      <c r="AY1677" s="255" t="s">
        <v>182</v>
      </c>
    </row>
    <row r="1678" s="2" customFormat="1" ht="16.5" customHeight="1">
      <c r="A1678" s="41"/>
      <c r="B1678" s="42"/>
      <c r="C1678" s="216" t="s">
        <v>2230</v>
      </c>
      <c r="D1678" s="216" t="s">
        <v>184</v>
      </c>
      <c r="E1678" s="217" t="s">
        <v>2231</v>
      </c>
      <c r="F1678" s="218" t="s">
        <v>2232</v>
      </c>
      <c r="G1678" s="219" t="s">
        <v>2233</v>
      </c>
      <c r="H1678" s="220">
        <v>1</v>
      </c>
      <c r="I1678" s="221"/>
      <c r="J1678" s="222">
        <f>ROUND(I1678*H1678,2)</f>
        <v>0</v>
      </c>
      <c r="K1678" s="218" t="s">
        <v>19</v>
      </c>
      <c r="L1678" s="47"/>
      <c r="M1678" s="223" t="s">
        <v>19</v>
      </c>
      <c r="N1678" s="224" t="s">
        <v>42</v>
      </c>
      <c r="O1678" s="87"/>
      <c r="P1678" s="225">
        <f>O1678*H1678</f>
        <v>0</v>
      </c>
      <c r="Q1678" s="225">
        <v>0</v>
      </c>
      <c r="R1678" s="225">
        <f>Q1678*H1678</f>
        <v>0</v>
      </c>
      <c r="S1678" s="225">
        <v>0.050000000000000003</v>
      </c>
      <c r="T1678" s="226">
        <f>S1678*H1678</f>
        <v>0.050000000000000003</v>
      </c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R1678" s="227" t="s">
        <v>189</v>
      </c>
      <c r="AT1678" s="227" t="s">
        <v>184</v>
      </c>
      <c r="AU1678" s="227" t="s">
        <v>80</v>
      </c>
      <c r="AY1678" s="20" t="s">
        <v>182</v>
      </c>
      <c r="BE1678" s="228">
        <f>IF(N1678="základní",J1678,0)</f>
        <v>0</v>
      </c>
      <c r="BF1678" s="228">
        <f>IF(N1678="snížená",J1678,0)</f>
        <v>0</v>
      </c>
      <c r="BG1678" s="228">
        <f>IF(N1678="zákl. přenesená",J1678,0)</f>
        <v>0</v>
      </c>
      <c r="BH1678" s="228">
        <f>IF(N1678="sníž. přenesená",J1678,0)</f>
        <v>0</v>
      </c>
      <c r="BI1678" s="228">
        <f>IF(N1678="nulová",J1678,0)</f>
        <v>0</v>
      </c>
      <c r="BJ1678" s="20" t="s">
        <v>78</v>
      </c>
      <c r="BK1678" s="228">
        <f>ROUND(I1678*H1678,2)</f>
        <v>0</v>
      </c>
      <c r="BL1678" s="20" t="s">
        <v>189</v>
      </c>
      <c r="BM1678" s="227" t="s">
        <v>2234</v>
      </c>
    </row>
    <row r="1679" s="2" customFormat="1" ht="16.5" customHeight="1">
      <c r="A1679" s="41"/>
      <c r="B1679" s="42"/>
      <c r="C1679" s="216" t="s">
        <v>2235</v>
      </c>
      <c r="D1679" s="216" t="s">
        <v>184</v>
      </c>
      <c r="E1679" s="217" t="s">
        <v>2236</v>
      </c>
      <c r="F1679" s="218" t="s">
        <v>2237</v>
      </c>
      <c r="G1679" s="219" t="s">
        <v>2233</v>
      </c>
      <c r="H1679" s="220">
        <v>1</v>
      </c>
      <c r="I1679" s="221"/>
      <c r="J1679" s="222">
        <f>ROUND(I1679*H1679,2)</f>
        <v>0</v>
      </c>
      <c r="K1679" s="218" t="s">
        <v>19</v>
      </c>
      <c r="L1679" s="47"/>
      <c r="M1679" s="223" t="s">
        <v>19</v>
      </c>
      <c r="N1679" s="224" t="s">
        <v>42</v>
      </c>
      <c r="O1679" s="87"/>
      <c r="P1679" s="225">
        <f>O1679*H1679</f>
        <v>0</v>
      </c>
      <c r="Q1679" s="225">
        <v>0</v>
      </c>
      <c r="R1679" s="225">
        <f>Q1679*H1679</f>
        <v>0</v>
      </c>
      <c r="S1679" s="225">
        <v>0.050000000000000003</v>
      </c>
      <c r="T1679" s="226">
        <f>S1679*H1679</f>
        <v>0.050000000000000003</v>
      </c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R1679" s="227" t="s">
        <v>189</v>
      </c>
      <c r="AT1679" s="227" t="s">
        <v>184</v>
      </c>
      <c r="AU1679" s="227" t="s">
        <v>80</v>
      </c>
      <c r="AY1679" s="20" t="s">
        <v>182</v>
      </c>
      <c r="BE1679" s="228">
        <f>IF(N1679="základní",J1679,0)</f>
        <v>0</v>
      </c>
      <c r="BF1679" s="228">
        <f>IF(N1679="snížená",J1679,0)</f>
        <v>0</v>
      </c>
      <c r="BG1679" s="228">
        <f>IF(N1679="zákl. přenesená",J1679,0)</f>
        <v>0</v>
      </c>
      <c r="BH1679" s="228">
        <f>IF(N1679="sníž. přenesená",J1679,0)</f>
        <v>0</v>
      </c>
      <c r="BI1679" s="228">
        <f>IF(N1679="nulová",J1679,0)</f>
        <v>0</v>
      </c>
      <c r="BJ1679" s="20" t="s">
        <v>78</v>
      </c>
      <c r="BK1679" s="228">
        <f>ROUND(I1679*H1679,2)</f>
        <v>0</v>
      </c>
      <c r="BL1679" s="20" t="s">
        <v>189</v>
      </c>
      <c r="BM1679" s="227" t="s">
        <v>2238</v>
      </c>
    </row>
    <row r="1680" s="2" customFormat="1" ht="16.5" customHeight="1">
      <c r="A1680" s="41"/>
      <c r="B1680" s="42"/>
      <c r="C1680" s="216" t="s">
        <v>2239</v>
      </c>
      <c r="D1680" s="216" t="s">
        <v>184</v>
      </c>
      <c r="E1680" s="217" t="s">
        <v>2240</v>
      </c>
      <c r="F1680" s="218" t="s">
        <v>2241</v>
      </c>
      <c r="G1680" s="219" t="s">
        <v>2233</v>
      </c>
      <c r="H1680" s="220">
        <v>1</v>
      </c>
      <c r="I1680" s="221"/>
      <c r="J1680" s="222">
        <f>ROUND(I1680*H1680,2)</f>
        <v>0</v>
      </c>
      <c r="K1680" s="218" t="s">
        <v>19</v>
      </c>
      <c r="L1680" s="47"/>
      <c r="M1680" s="223" t="s">
        <v>19</v>
      </c>
      <c r="N1680" s="224" t="s">
        <v>42</v>
      </c>
      <c r="O1680" s="87"/>
      <c r="P1680" s="225">
        <f>O1680*H1680</f>
        <v>0</v>
      </c>
      <c r="Q1680" s="225">
        <v>0</v>
      </c>
      <c r="R1680" s="225">
        <f>Q1680*H1680</f>
        <v>0</v>
      </c>
      <c r="S1680" s="225">
        <v>0.10000000000000001</v>
      </c>
      <c r="T1680" s="226">
        <f>S1680*H1680</f>
        <v>0.10000000000000001</v>
      </c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R1680" s="227" t="s">
        <v>189</v>
      </c>
      <c r="AT1680" s="227" t="s">
        <v>184</v>
      </c>
      <c r="AU1680" s="227" t="s">
        <v>80</v>
      </c>
      <c r="AY1680" s="20" t="s">
        <v>182</v>
      </c>
      <c r="BE1680" s="228">
        <f>IF(N1680="základní",J1680,0)</f>
        <v>0</v>
      </c>
      <c r="BF1680" s="228">
        <f>IF(N1680="snížená",J1680,0)</f>
        <v>0</v>
      </c>
      <c r="BG1680" s="228">
        <f>IF(N1680="zákl. přenesená",J1680,0)</f>
        <v>0</v>
      </c>
      <c r="BH1680" s="228">
        <f>IF(N1680="sníž. přenesená",J1680,0)</f>
        <v>0</v>
      </c>
      <c r="BI1680" s="228">
        <f>IF(N1680="nulová",J1680,0)</f>
        <v>0</v>
      </c>
      <c r="BJ1680" s="20" t="s">
        <v>78</v>
      </c>
      <c r="BK1680" s="228">
        <f>ROUND(I1680*H1680,2)</f>
        <v>0</v>
      </c>
      <c r="BL1680" s="20" t="s">
        <v>189</v>
      </c>
      <c r="BM1680" s="227" t="s">
        <v>2242</v>
      </c>
    </row>
    <row r="1681" s="2" customFormat="1" ht="16.5" customHeight="1">
      <c r="A1681" s="41"/>
      <c r="B1681" s="42"/>
      <c r="C1681" s="216" t="s">
        <v>2243</v>
      </c>
      <c r="D1681" s="216" t="s">
        <v>184</v>
      </c>
      <c r="E1681" s="217" t="s">
        <v>2244</v>
      </c>
      <c r="F1681" s="218" t="s">
        <v>2245</v>
      </c>
      <c r="G1681" s="219" t="s">
        <v>2233</v>
      </c>
      <c r="H1681" s="220">
        <v>1</v>
      </c>
      <c r="I1681" s="221"/>
      <c r="J1681" s="222">
        <f>ROUND(I1681*H1681,2)</f>
        <v>0</v>
      </c>
      <c r="K1681" s="218" t="s">
        <v>19</v>
      </c>
      <c r="L1681" s="47"/>
      <c r="M1681" s="223" t="s">
        <v>19</v>
      </c>
      <c r="N1681" s="224" t="s">
        <v>42</v>
      </c>
      <c r="O1681" s="87"/>
      <c r="P1681" s="225">
        <f>O1681*H1681</f>
        <v>0</v>
      </c>
      <c r="Q1681" s="225">
        <v>0</v>
      </c>
      <c r="R1681" s="225">
        <f>Q1681*H1681</f>
        <v>0</v>
      </c>
      <c r="S1681" s="225">
        <v>0.5</v>
      </c>
      <c r="T1681" s="226">
        <f>S1681*H1681</f>
        <v>0.5</v>
      </c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R1681" s="227" t="s">
        <v>189</v>
      </c>
      <c r="AT1681" s="227" t="s">
        <v>184</v>
      </c>
      <c r="AU1681" s="227" t="s">
        <v>80</v>
      </c>
      <c r="AY1681" s="20" t="s">
        <v>182</v>
      </c>
      <c r="BE1681" s="228">
        <f>IF(N1681="základní",J1681,0)</f>
        <v>0</v>
      </c>
      <c r="BF1681" s="228">
        <f>IF(N1681="snížená",J1681,0)</f>
        <v>0</v>
      </c>
      <c r="BG1681" s="228">
        <f>IF(N1681="zákl. přenesená",J1681,0)</f>
        <v>0</v>
      </c>
      <c r="BH1681" s="228">
        <f>IF(N1681="sníž. přenesená",J1681,0)</f>
        <v>0</v>
      </c>
      <c r="BI1681" s="228">
        <f>IF(N1681="nulová",J1681,0)</f>
        <v>0</v>
      </c>
      <c r="BJ1681" s="20" t="s">
        <v>78</v>
      </c>
      <c r="BK1681" s="228">
        <f>ROUND(I1681*H1681,2)</f>
        <v>0</v>
      </c>
      <c r="BL1681" s="20" t="s">
        <v>189</v>
      </c>
      <c r="BM1681" s="227" t="s">
        <v>2246</v>
      </c>
    </row>
    <row r="1682" s="2" customFormat="1" ht="16.5" customHeight="1">
      <c r="A1682" s="41"/>
      <c r="B1682" s="42"/>
      <c r="C1682" s="216" t="s">
        <v>2247</v>
      </c>
      <c r="D1682" s="216" t="s">
        <v>184</v>
      </c>
      <c r="E1682" s="217" t="s">
        <v>2248</v>
      </c>
      <c r="F1682" s="218" t="s">
        <v>2249</v>
      </c>
      <c r="G1682" s="219" t="s">
        <v>2233</v>
      </c>
      <c r="H1682" s="220">
        <v>1</v>
      </c>
      <c r="I1682" s="221"/>
      <c r="J1682" s="222">
        <f>ROUND(I1682*H1682,2)</f>
        <v>0</v>
      </c>
      <c r="K1682" s="218" t="s">
        <v>19</v>
      </c>
      <c r="L1682" s="47"/>
      <c r="M1682" s="223" t="s">
        <v>19</v>
      </c>
      <c r="N1682" s="224" t="s">
        <v>42</v>
      </c>
      <c r="O1682" s="87"/>
      <c r="P1682" s="225">
        <f>O1682*H1682</f>
        <v>0</v>
      </c>
      <c r="Q1682" s="225">
        <v>0</v>
      </c>
      <c r="R1682" s="225">
        <f>Q1682*H1682</f>
        <v>0</v>
      </c>
      <c r="S1682" s="225">
        <v>0.5</v>
      </c>
      <c r="T1682" s="226">
        <f>S1682*H1682</f>
        <v>0.5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227" t="s">
        <v>189</v>
      </c>
      <c r="AT1682" s="227" t="s">
        <v>184</v>
      </c>
      <c r="AU1682" s="227" t="s">
        <v>80</v>
      </c>
      <c r="AY1682" s="20" t="s">
        <v>182</v>
      </c>
      <c r="BE1682" s="228">
        <f>IF(N1682="základní",J1682,0)</f>
        <v>0</v>
      </c>
      <c r="BF1682" s="228">
        <f>IF(N1682="snížená",J1682,0)</f>
        <v>0</v>
      </c>
      <c r="BG1682" s="228">
        <f>IF(N1682="zákl. přenesená",J1682,0)</f>
        <v>0</v>
      </c>
      <c r="BH1682" s="228">
        <f>IF(N1682="sníž. přenesená",J1682,0)</f>
        <v>0</v>
      </c>
      <c r="BI1682" s="228">
        <f>IF(N1682="nulová",J1682,0)</f>
        <v>0</v>
      </c>
      <c r="BJ1682" s="20" t="s">
        <v>78</v>
      </c>
      <c r="BK1682" s="228">
        <f>ROUND(I1682*H1682,2)</f>
        <v>0</v>
      </c>
      <c r="BL1682" s="20" t="s">
        <v>189</v>
      </c>
      <c r="BM1682" s="227" t="s">
        <v>2250</v>
      </c>
    </row>
    <row r="1683" s="2" customFormat="1" ht="16.5" customHeight="1">
      <c r="A1683" s="41"/>
      <c r="B1683" s="42"/>
      <c r="C1683" s="216" t="s">
        <v>2251</v>
      </c>
      <c r="D1683" s="216" t="s">
        <v>184</v>
      </c>
      <c r="E1683" s="217" t="s">
        <v>2252</v>
      </c>
      <c r="F1683" s="218" t="s">
        <v>2253</v>
      </c>
      <c r="G1683" s="219" t="s">
        <v>2233</v>
      </c>
      <c r="H1683" s="220">
        <v>1</v>
      </c>
      <c r="I1683" s="221"/>
      <c r="J1683" s="222">
        <f>ROUND(I1683*H1683,2)</f>
        <v>0</v>
      </c>
      <c r="K1683" s="218" t="s">
        <v>19</v>
      </c>
      <c r="L1683" s="47"/>
      <c r="M1683" s="223" t="s">
        <v>19</v>
      </c>
      <c r="N1683" s="224" t="s">
        <v>42</v>
      </c>
      <c r="O1683" s="87"/>
      <c r="P1683" s="225">
        <f>O1683*H1683</f>
        <v>0</v>
      </c>
      <c r="Q1683" s="225">
        <v>0</v>
      </c>
      <c r="R1683" s="225">
        <f>Q1683*H1683</f>
        <v>0</v>
      </c>
      <c r="S1683" s="225">
        <v>0.14999999999999999</v>
      </c>
      <c r="T1683" s="226">
        <f>S1683*H1683</f>
        <v>0.14999999999999999</v>
      </c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R1683" s="227" t="s">
        <v>189</v>
      </c>
      <c r="AT1683" s="227" t="s">
        <v>184</v>
      </c>
      <c r="AU1683" s="227" t="s">
        <v>80</v>
      </c>
      <c r="AY1683" s="20" t="s">
        <v>182</v>
      </c>
      <c r="BE1683" s="228">
        <f>IF(N1683="základní",J1683,0)</f>
        <v>0</v>
      </c>
      <c r="BF1683" s="228">
        <f>IF(N1683="snížená",J1683,0)</f>
        <v>0</v>
      </c>
      <c r="BG1683" s="228">
        <f>IF(N1683="zákl. přenesená",J1683,0)</f>
        <v>0</v>
      </c>
      <c r="BH1683" s="228">
        <f>IF(N1683="sníž. přenesená",J1683,0)</f>
        <v>0</v>
      </c>
      <c r="BI1683" s="228">
        <f>IF(N1683="nulová",J1683,0)</f>
        <v>0</v>
      </c>
      <c r="BJ1683" s="20" t="s">
        <v>78</v>
      </c>
      <c r="BK1683" s="228">
        <f>ROUND(I1683*H1683,2)</f>
        <v>0</v>
      </c>
      <c r="BL1683" s="20" t="s">
        <v>189</v>
      </c>
      <c r="BM1683" s="227" t="s">
        <v>2254</v>
      </c>
    </row>
    <row r="1684" s="2" customFormat="1" ht="16.5" customHeight="1">
      <c r="A1684" s="41"/>
      <c r="B1684" s="42"/>
      <c r="C1684" s="216" t="s">
        <v>2255</v>
      </c>
      <c r="D1684" s="216" t="s">
        <v>184</v>
      </c>
      <c r="E1684" s="217" t="s">
        <v>2256</v>
      </c>
      <c r="F1684" s="218" t="s">
        <v>2257</v>
      </c>
      <c r="G1684" s="219" t="s">
        <v>2233</v>
      </c>
      <c r="H1684" s="220">
        <v>1</v>
      </c>
      <c r="I1684" s="221"/>
      <c r="J1684" s="222">
        <f>ROUND(I1684*H1684,2)</f>
        <v>0</v>
      </c>
      <c r="K1684" s="218" t="s">
        <v>19</v>
      </c>
      <c r="L1684" s="47"/>
      <c r="M1684" s="223" t="s">
        <v>19</v>
      </c>
      <c r="N1684" s="224" t="s">
        <v>42</v>
      </c>
      <c r="O1684" s="87"/>
      <c r="P1684" s="225">
        <f>O1684*H1684</f>
        <v>0</v>
      </c>
      <c r="Q1684" s="225">
        <v>0</v>
      </c>
      <c r="R1684" s="225">
        <f>Q1684*H1684</f>
        <v>0</v>
      </c>
      <c r="S1684" s="225">
        <v>0.14999999999999999</v>
      </c>
      <c r="T1684" s="226">
        <f>S1684*H1684</f>
        <v>0.14999999999999999</v>
      </c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R1684" s="227" t="s">
        <v>189</v>
      </c>
      <c r="AT1684" s="227" t="s">
        <v>184</v>
      </c>
      <c r="AU1684" s="227" t="s">
        <v>80</v>
      </c>
      <c r="AY1684" s="20" t="s">
        <v>182</v>
      </c>
      <c r="BE1684" s="228">
        <f>IF(N1684="základní",J1684,0)</f>
        <v>0</v>
      </c>
      <c r="BF1684" s="228">
        <f>IF(N1684="snížená",J1684,0)</f>
        <v>0</v>
      </c>
      <c r="BG1684" s="228">
        <f>IF(N1684="zákl. přenesená",J1684,0)</f>
        <v>0</v>
      </c>
      <c r="BH1684" s="228">
        <f>IF(N1684="sníž. přenesená",J1684,0)</f>
        <v>0</v>
      </c>
      <c r="BI1684" s="228">
        <f>IF(N1684="nulová",J1684,0)</f>
        <v>0</v>
      </c>
      <c r="BJ1684" s="20" t="s">
        <v>78</v>
      </c>
      <c r="BK1684" s="228">
        <f>ROUND(I1684*H1684,2)</f>
        <v>0</v>
      </c>
      <c r="BL1684" s="20" t="s">
        <v>189</v>
      </c>
      <c r="BM1684" s="227" t="s">
        <v>2258</v>
      </c>
    </row>
    <row r="1685" s="2" customFormat="1" ht="21.75" customHeight="1">
      <c r="A1685" s="41"/>
      <c r="B1685" s="42"/>
      <c r="C1685" s="216" t="s">
        <v>2259</v>
      </c>
      <c r="D1685" s="216" t="s">
        <v>184</v>
      </c>
      <c r="E1685" s="217" t="s">
        <v>2260</v>
      </c>
      <c r="F1685" s="218" t="s">
        <v>2261</v>
      </c>
      <c r="G1685" s="219" t="s">
        <v>2233</v>
      </c>
      <c r="H1685" s="220">
        <v>1</v>
      </c>
      <c r="I1685" s="221"/>
      <c r="J1685" s="222">
        <f>ROUND(I1685*H1685,2)</f>
        <v>0</v>
      </c>
      <c r="K1685" s="218" t="s">
        <v>19</v>
      </c>
      <c r="L1685" s="47"/>
      <c r="M1685" s="223" t="s">
        <v>19</v>
      </c>
      <c r="N1685" s="224" t="s">
        <v>42</v>
      </c>
      <c r="O1685" s="87"/>
      <c r="P1685" s="225">
        <f>O1685*H1685</f>
        <v>0</v>
      </c>
      <c r="Q1685" s="225">
        <v>0</v>
      </c>
      <c r="R1685" s="225">
        <f>Q1685*H1685</f>
        <v>0</v>
      </c>
      <c r="S1685" s="225">
        <v>0.14999999999999999</v>
      </c>
      <c r="T1685" s="226">
        <f>S1685*H1685</f>
        <v>0.14999999999999999</v>
      </c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R1685" s="227" t="s">
        <v>189</v>
      </c>
      <c r="AT1685" s="227" t="s">
        <v>184</v>
      </c>
      <c r="AU1685" s="227" t="s">
        <v>80</v>
      </c>
      <c r="AY1685" s="20" t="s">
        <v>182</v>
      </c>
      <c r="BE1685" s="228">
        <f>IF(N1685="základní",J1685,0)</f>
        <v>0</v>
      </c>
      <c r="BF1685" s="228">
        <f>IF(N1685="snížená",J1685,0)</f>
        <v>0</v>
      </c>
      <c r="BG1685" s="228">
        <f>IF(N1685="zákl. přenesená",J1685,0)</f>
        <v>0</v>
      </c>
      <c r="BH1685" s="228">
        <f>IF(N1685="sníž. přenesená",J1685,0)</f>
        <v>0</v>
      </c>
      <c r="BI1685" s="228">
        <f>IF(N1685="nulová",J1685,0)</f>
        <v>0</v>
      </c>
      <c r="BJ1685" s="20" t="s">
        <v>78</v>
      </c>
      <c r="BK1685" s="228">
        <f>ROUND(I1685*H1685,2)</f>
        <v>0</v>
      </c>
      <c r="BL1685" s="20" t="s">
        <v>189</v>
      </c>
      <c r="BM1685" s="227" t="s">
        <v>2262</v>
      </c>
    </row>
    <row r="1686" s="2" customFormat="1" ht="37.8" customHeight="1">
      <c r="A1686" s="41"/>
      <c r="B1686" s="42"/>
      <c r="C1686" s="216" t="s">
        <v>2263</v>
      </c>
      <c r="D1686" s="216" t="s">
        <v>184</v>
      </c>
      <c r="E1686" s="217" t="s">
        <v>2264</v>
      </c>
      <c r="F1686" s="218" t="s">
        <v>2265</v>
      </c>
      <c r="G1686" s="219" t="s">
        <v>2233</v>
      </c>
      <c r="H1686" s="220">
        <v>1</v>
      </c>
      <c r="I1686" s="221"/>
      <c r="J1686" s="222">
        <f>ROUND(I1686*H1686,2)</f>
        <v>0</v>
      </c>
      <c r="K1686" s="218" t="s">
        <v>19</v>
      </c>
      <c r="L1686" s="47"/>
      <c r="M1686" s="223" t="s">
        <v>19</v>
      </c>
      <c r="N1686" s="224" t="s">
        <v>42</v>
      </c>
      <c r="O1686" s="87"/>
      <c r="P1686" s="225">
        <f>O1686*H1686</f>
        <v>0</v>
      </c>
      <c r="Q1686" s="225">
        <v>0</v>
      </c>
      <c r="R1686" s="225">
        <f>Q1686*H1686</f>
        <v>0</v>
      </c>
      <c r="S1686" s="225">
        <v>0.14999999999999999</v>
      </c>
      <c r="T1686" s="226">
        <f>S1686*H1686</f>
        <v>0.14999999999999999</v>
      </c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R1686" s="227" t="s">
        <v>189</v>
      </c>
      <c r="AT1686" s="227" t="s">
        <v>184</v>
      </c>
      <c r="AU1686" s="227" t="s">
        <v>80</v>
      </c>
      <c r="AY1686" s="20" t="s">
        <v>182</v>
      </c>
      <c r="BE1686" s="228">
        <f>IF(N1686="základní",J1686,0)</f>
        <v>0</v>
      </c>
      <c r="BF1686" s="228">
        <f>IF(N1686="snížená",J1686,0)</f>
        <v>0</v>
      </c>
      <c r="BG1686" s="228">
        <f>IF(N1686="zákl. přenesená",J1686,0)</f>
        <v>0</v>
      </c>
      <c r="BH1686" s="228">
        <f>IF(N1686="sníž. přenesená",J1686,0)</f>
        <v>0</v>
      </c>
      <c r="BI1686" s="228">
        <f>IF(N1686="nulová",J1686,0)</f>
        <v>0</v>
      </c>
      <c r="BJ1686" s="20" t="s">
        <v>78</v>
      </c>
      <c r="BK1686" s="228">
        <f>ROUND(I1686*H1686,2)</f>
        <v>0</v>
      </c>
      <c r="BL1686" s="20" t="s">
        <v>189</v>
      </c>
      <c r="BM1686" s="227" t="s">
        <v>2266</v>
      </c>
    </row>
    <row r="1687" s="2" customFormat="1" ht="16.5" customHeight="1">
      <c r="A1687" s="41"/>
      <c r="B1687" s="42"/>
      <c r="C1687" s="216" t="s">
        <v>2267</v>
      </c>
      <c r="D1687" s="216" t="s">
        <v>184</v>
      </c>
      <c r="E1687" s="217" t="s">
        <v>2268</v>
      </c>
      <c r="F1687" s="218" t="s">
        <v>2269</v>
      </c>
      <c r="G1687" s="219" t="s">
        <v>304</v>
      </c>
      <c r="H1687" s="220">
        <v>57</v>
      </c>
      <c r="I1687" s="221"/>
      <c r="J1687" s="222">
        <f>ROUND(I1687*H1687,2)</f>
        <v>0</v>
      </c>
      <c r="K1687" s="218" t="s">
        <v>19</v>
      </c>
      <c r="L1687" s="47"/>
      <c r="M1687" s="223" t="s">
        <v>19</v>
      </c>
      <c r="N1687" s="224" t="s">
        <v>42</v>
      </c>
      <c r="O1687" s="87"/>
      <c r="P1687" s="225">
        <f>O1687*H1687</f>
        <v>0</v>
      </c>
      <c r="Q1687" s="225">
        <v>0</v>
      </c>
      <c r="R1687" s="225">
        <f>Q1687*H1687</f>
        <v>0</v>
      </c>
      <c r="S1687" s="225">
        <v>0</v>
      </c>
      <c r="T1687" s="226">
        <f>S1687*H1687</f>
        <v>0</v>
      </c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R1687" s="227" t="s">
        <v>189</v>
      </c>
      <c r="AT1687" s="227" t="s">
        <v>184</v>
      </c>
      <c r="AU1687" s="227" t="s">
        <v>80</v>
      </c>
      <c r="AY1687" s="20" t="s">
        <v>182</v>
      </c>
      <c r="BE1687" s="228">
        <f>IF(N1687="základní",J1687,0)</f>
        <v>0</v>
      </c>
      <c r="BF1687" s="228">
        <f>IF(N1687="snížená",J1687,0)</f>
        <v>0</v>
      </c>
      <c r="BG1687" s="228">
        <f>IF(N1687="zákl. přenesená",J1687,0)</f>
        <v>0</v>
      </c>
      <c r="BH1687" s="228">
        <f>IF(N1687="sníž. přenesená",J1687,0)</f>
        <v>0</v>
      </c>
      <c r="BI1687" s="228">
        <f>IF(N1687="nulová",J1687,0)</f>
        <v>0</v>
      </c>
      <c r="BJ1687" s="20" t="s">
        <v>78</v>
      </c>
      <c r="BK1687" s="228">
        <f>ROUND(I1687*H1687,2)</f>
        <v>0</v>
      </c>
      <c r="BL1687" s="20" t="s">
        <v>189</v>
      </c>
      <c r="BM1687" s="227" t="s">
        <v>2270</v>
      </c>
    </row>
    <row r="1688" s="14" customFormat="1">
      <c r="A1688" s="14"/>
      <c r="B1688" s="245"/>
      <c r="C1688" s="246"/>
      <c r="D1688" s="236" t="s">
        <v>193</v>
      </c>
      <c r="E1688" s="247" t="s">
        <v>19</v>
      </c>
      <c r="F1688" s="248" t="s">
        <v>2271</v>
      </c>
      <c r="G1688" s="246"/>
      <c r="H1688" s="249">
        <v>57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5" t="s">
        <v>193</v>
      </c>
      <c r="AU1688" s="255" t="s">
        <v>80</v>
      </c>
      <c r="AV1688" s="14" t="s">
        <v>80</v>
      </c>
      <c r="AW1688" s="14" t="s">
        <v>195</v>
      </c>
      <c r="AX1688" s="14" t="s">
        <v>71</v>
      </c>
      <c r="AY1688" s="255" t="s">
        <v>182</v>
      </c>
    </row>
    <row r="1689" s="2" customFormat="1" ht="16.5" customHeight="1">
      <c r="A1689" s="41"/>
      <c r="B1689" s="42"/>
      <c r="C1689" s="216" t="s">
        <v>2272</v>
      </c>
      <c r="D1689" s="216" t="s">
        <v>184</v>
      </c>
      <c r="E1689" s="217" t="s">
        <v>2273</v>
      </c>
      <c r="F1689" s="218" t="s">
        <v>2274</v>
      </c>
      <c r="G1689" s="219" t="s">
        <v>304</v>
      </c>
      <c r="H1689" s="220">
        <v>19</v>
      </c>
      <c r="I1689" s="221"/>
      <c r="J1689" s="222">
        <f>ROUND(I1689*H1689,2)</f>
        <v>0</v>
      </c>
      <c r="K1689" s="218" t="s">
        <v>19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</v>
      </c>
      <c r="T1689" s="226">
        <f>S1689*H1689</f>
        <v>0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189</v>
      </c>
      <c r="AT1689" s="227" t="s">
        <v>184</v>
      </c>
      <c r="AU1689" s="227" t="s">
        <v>80</v>
      </c>
      <c r="AY1689" s="20" t="s">
        <v>182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189</v>
      </c>
      <c r="BM1689" s="227" t="s">
        <v>2275</v>
      </c>
    </row>
    <row r="1690" s="14" customFormat="1">
      <c r="A1690" s="14"/>
      <c r="B1690" s="245"/>
      <c r="C1690" s="246"/>
      <c r="D1690" s="236" t="s">
        <v>193</v>
      </c>
      <c r="E1690" s="247" t="s">
        <v>19</v>
      </c>
      <c r="F1690" s="248" t="s">
        <v>2276</v>
      </c>
      <c r="G1690" s="246"/>
      <c r="H1690" s="249">
        <v>19</v>
      </c>
      <c r="I1690" s="250"/>
      <c r="J1690" s="246"/>
      <c r="K1690" s="246"/>
      <c r="L1690" s="251"/>
      <c r="M1690" s="252"/>
      <c r="N1690" s="253"/>
      <c r="O1690" s="253"/>
      <c r="P1690" s="253"/>
      <c r="Q1690" s="253"/>
      <c r="R1690" s="253"/>
      <c r="S1690" s="253"/>
      <c r="T1690" s="25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5" t="s">
        <v>193</v>
      </c>
      <c r="AU1690" s="255" t="s">
        <v>80</v>
      </c>
      <c r="AV1690" s="14" t="s">
        <v>80</v>
      </c>
      <c r="AW1690" s="14" t="s">
        <v>195</v>
      </c>
      <c r="AX1690" s="14" t="s">
        <v>71</v>
      </c>
      <c r="AY1690" s="255" t="s">
        <v>182</v>
      </c>
    </row>
    <row r="1691" s="2" customFormat="1" ht="49.05" customHeight="1">
      <c r="A1691" s="41"/>
      <c r="B1691" s="42"/>
      <c r="C1691" s="216" t="s">
        <v>2277</v>
      </c>
      <c r="D1691" s="216" t="s">
        <v>184</v>
      </c>
      <c r="E1691" s="217" t="s">
        <v>2278</v>
      </c>
      <c r="F1691" s="218" t="s">
        <v>2279</v>
      </c>
      <c r="G1691" s="219" t="s">
        <v>304</v>
      </c>
      <c r="H1691" s="220">
        <v>128.11000000000001</v>
      </c>
      <c r="I1691" s="221"/>
      <c r="J1691" s="222">
        <f>ROUND(I1691*H1691,2)</f>
        <v>0</v>
      </c>
      <c r="K1691" s="218" t="s">
        <v>188</v>
      </c>
      <c r="L1691" s="47"/>
      <c r="M1691" s="223" t="s">
        <v>19</v>
      </c>
      <c r="N1691" s="224" t="s">
        <v>42</v>
      </c>
      <c r="O1691" s="87"/>
      <c r="P1691" s="225">
        <f>O1691*H1691</f>
        <v>0</v>
      </c>
      <c r="Q1691" s="225">
        <v>0.013259999999999999</v>
      </c>
      <c r="R1691" s="225">
        <f>Q1691*H1691</f>
        <v>1.6987386</v>
      </c>
      <c r="S1691" s="225">
        <v>0</v>
      </c>
      <c r="T1691" s="226">
        <f>S1691*H1691</f>
        <v>0</v>
      </c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R1691" s="227" t="s">
        <v>189</v>
      </c>
      <c r="AT1691" s="227" t="s">
        <v>184</v>
      </c>
      <c r="AU1691" s="227" t="s">
        <v>80</v>
      </c>
      <c r="AY1691" s="20" t="s">
        <v>182</v>
      </c>
      <c r="BE1691" s="228">
        <f>IF(N1691="základní",J1691,0)</f>
        <v>0</v>
      </c>
      <c r="BF1691" s="228">
        <f>IF(N1691="snížená",J1691,0)</f>
        <v>0</v>
      </c>
      <c r="BG1691" s="228">
        <f>IF(N1691="zákl. přenesená",J1691,0)</f>
        <v>0</v>
      </c>
      <c r="BH1691" s="228">
        <f>IF(N1691="sníž. přenesená",J1691,0)</f>
        <v>0</v>
      </c>
      <c r="BI1691" s="228">
        <f>IF(N1691="nulová",J1691,0)</f>
        <v>0</v>
      </c>
      <c r="BJ1691" s="20" t="s">
        <v>78</v>
      </c>
      <c r="BK1691" s="228">
        <f>ROUND(I1691*H1691,2)</f>
        <v>0</v>
      </c>
      <c r="BL1691" s="20" t="s">
        <v>189</v>
      </c>
      <c r="BM1691" s="227" t="s">
        <v>2280</v>
      </c>
    </row>
    <row r="1692" s="2" customFormat="1">
      <c r="A1692" s="41"/>
      <c r="B1692" s="42"/>
      <c r="C1692" s="43"/>
      <c r="D1692" s="229" t="s">
        <v>191</v>
      </c>
      <c r="E1692" s="43"/>
      <c r="F1692" s="230" t="s">
        <v>2281</v>
      </c>
      <c r="G1692" s="43"/>
      <c r="H1692" s="43"/>
      <c r="I1692" s="231"/>
      <c r="J1692" s="43"/>
      <c r="K1692" s="43"/>
      <c r="L1692" s="47"/>
      <c r="M1692" s="232"/>
      <c r="N1692" s="233"/>
      <c r="O1692" s="87"/>
      <c r="P1692" s="87"/>
      <c r="Q1692" s="87"/>
      <c r="R1692" s="87"/>
      <c r="S1692" s="87"/>
      <c r="T1692" s="88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T1692" s="20" t="s">
        <v>191</v>
      </c>
      <c r="AU1692" s="20" t="s">
        <v>80</v>
      </c>
    </row>
    <row r="1693" s="14" customFormat="1">
      <c r="A1693" s="14"/>
      <c r="B1693" s="245"/>
      <c r="C1693" s="246"/>
      <c r="D1693" s="236" t="s">
        <v>193</v>
      </c>
      <c r="E1693" s="247" t="s">
        <v>19</v>
      </c>
      <c r="F1693" s="248" t="s">
        <v>2282</v>
      </c>
      <c r="G1693" s="246"/>
      <c r="H1693" s="249">
        <v>128.10999999999999</v>
      </c>
      <c r="I1693" s="250"/>
      <c r="J1693" s="246"/>
      <c r="K1693" s="246"/>
      <c r="L1693" s="251"/>
      <c r="M1693" s="252"/>
      <c r="N1693" s="253"/>
      <c r="O1693" s="253"/>
      <c r="P1693" s="253"/>
      <c r="Q1693" s="253"/>
      <c r="R1693" s="253"/>
      <c r="S1693" s="253"/>
      <c r="T1693" s="25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5" t="s">
        <v>193</v>
      </c>
      <c r="AU1693" s="255" t="s">
        <v>80</v>
      </c>
      <c r="AV1693" s="14" t="s">
        <v>80</v>
      </c>
      <c r="AW1693" s="14" t="s">
        <v>195</v>
      </c>
      <c r="AX1693" s="14" t="s">
        <v>71</v>
      </c>
      <c r="AY1693" s="255" t="s">
        <v>182</v>
      </c>
    </row>
    <row r="1694" s="2" customFormat="1" ht="16.5" customHeight="1">
      <c r="A1694" s="41"/>
      <c r="B1694" s="42"/>
      <c r="C1694" s="278" t="s">
        <v>2283</v>
      </c>
      <c r="D1694" s="278" t="s">
        <v>296</v>
      </c>
      <c r="E1694" s="279" t="s">
        <v>2284</v>
      </c>
      <c r="F1694" s="280" t="s">
        <v>2285</v>
      </c>
      <c r="G1694" s="281" t="s">
        <v>304</v>
      </c>
      <c r="H1694" s="282">
        <v>128.11000000000001</v>
      </c>
      <c r="I1694" s="283"/>
      <c r="J1694" s="284">
        <f>ROUND(I1694*H1694,2)</f>
        <v>0</v>
      </c>
      <c r="K1694" s="280" t="s">
        <v>19</v>
      </c>
      <c r="L1694" s="285"/>
      <c r="M1694" s="286" t="s">
        <v>19</v>
      </c>
      <c r="N1694" s="287" t="s">
        <v>42</v>
      </c>
      <c r="O1694" s="87"/>
      <c r="P1694" s="225">
        <f>O1694*H1694</f>
        <v>0</v>
      </c>
      <c r="Q1694" s="225">
        <v>0.0037000000000000002</v>
      </c>
      <c r="R1694" s="225">
        <f>Q1694*H1694</f>
        <v>0.47400700000000007</v>
      </c>
      <c r="S1694" s="225">
        <v>0</v>
      </c>
      <c r="T1694" s="226">
        <f>S1694*H1694</f>
        <v>0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253</v>
      </c>
      <c r="AT1694" s="227" t="s">
        <v>296</v>
      </c>
      <c r="AU1694" s="227" t="s">
        <v>80</v>
      </c>
      <c r="AY1694" s="20" t="s">
        <v>182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189</v>
      </c>
      <c r="BM1694" s="227" t="s">
        <v>2286</v>
      </c>
    </row>
    <row r="1695" s="2" customFormat="1" ht="55.5" customHeight="1">
      <c r="A1695" s="41"/>
      <c r="B1695" s="42"/>
      <c r="C1695" s="216" t="s">
        <v>2287</v>
      </c>
      <c r="D1695" s="216" t="s">
        <v>184</v>
      </c>
      <c r="E1695" s="217" t="s">
        <v>2288</v>
      </c>
      <c r="F1695" s="218" t="s">
        <v>2289</v>
      </c>
      <c r="G1695" s="219" t="s">
        <v>425</v>
      </c>
      <c r="H1695" s="220">
        <v>2</v>
      </c>
      <c r="I1695" s="221"/>
      <c r="J1695" s="222">
        <f>ROUND(I1695*H1695,2)</f>
        <v>0</v>
      </c>
      <c r="K1695" s="218" t="s">
        <v>188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0.028639999999999999</v>
      </c>
      <c r="R1695" s="225">
        <f>Q1695*H1695</f>
        <v>0.057279999999999998</v>
      </c>
      <c r="S1695" s="225">
        <v>0</v>
      </c>
      <c r="T1695" s="226">
        <f>S1695*H1695</f>
        <v>0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189</v>
      </c>
      <c r="AT1695" s="227" t="s">
        <v>184</v>
      </c>
      <c r="AU1695" s="227" t="s">
        <v>80</v>
      </c>
      <c r="AY1695" s="20" t="s">
        <v>182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189</v>
      </c>
      <c r="BM1695" s="227" t="s">
        <v>2290</v>
      </c>
    </row>
    <row r="1696" s="2" customFormat="1">
      <c r="A1696" s="41"/>
      <c r="B1696" s="42"/>
      <c r="C1696" s="43"/>
      <c r="D1696" s="229" t="s">
        <v>191</v>
      </c>
      <c r="E1696" s="43"/>
      <c r="F1696" s="230" t="s">
        <v>2291</v>
      </c>
      <c r="G1696" s="43"/>
      <c r="H1696" s="43"/>
      <c r="I1696" s="231"/>
      <c r="J1696" s="43"/>
      <c r="K1696" s="43"/>
      <c r="L1696" s="47"/>
      <c r="M1696" s="232"/>
      <c r="N1696" s="233"/>
      <c r="O1696" s="87"/>
      <c r="P1696" s="87"/>
      <c r="Q1696" s="87"/>
      <c r="R1696" s="87"/>
      <c r="S1696" s="87"/>
      <c r="T1696" s="88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T1696" s="20" t="s">
        <v>191</v>
      </c>
      <c r="AU1696" s="20" t="s">
        <v>80</v>
      </c>
    </row>
    <row r="1697" s="14" customFormat="1">
      <c r="A1697" s="14"/>
      <c r="B1697" s="245"/>
      <c r="C1697" s="246"/>
      <c r="D1697" s="236" t="s">
        <v>193</v>
      </c>
      <c r="E1697" s="247" t="s">
        <v>19</v>
      </c>
      <c r="F1697" s="248" t="s">
        <v>2292</v>
      </c>
      <c r="G1697" s="246"/>
      <c r="H1697" s="249">
        <v>1</v>
      </c>
      <c r="I1697" s="250"/>
      <c r="J1697" s="246"/>
      <c r="K1697" s="246"/>
      <c r="L1697" s="251"/>
      <c r="M1697" s="252"/>
      <c r="N1697" s="253"/>
      <c r="O1697" s="253"/>
      <c r="P1697" s="253"/>
      <c r="Q1697" s="253"/>
      <c r="R1697" s="253"/>
      <c r="S1697" s="253"/>
      <c r="T1697" s="25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5" t="s">
        <v>193</v>
      </c>
      <c r="AU1697" s="255" t="s">
        <v>80</v>
      </c>
      <c r="AV1697" s="14" t="s">
        <v>80</v>
      </c>
      <c r="AW1697" s="14" t="s">
        <v>195</v>
      </c>
      <c r="AX1697" s="14" t="s">
        <v>71</v>
      </c>
      <c r="AY1697" s="255" t="s">
        <v>182</v>
      </c>
    </row>
    <row r="1698" s="14" customFormat="1">
      <c r="A1698" s="14"/>
      <c r="B1698" s="245"/>
      <c r="C1698" s="246"/>
      <c r="D1698" s="236" t="s">
        <v>193</v>
      </c>
      <c r="E1698" s="247" t="s">
        <v>19</v>
      </c>
      <c r="F1698" s="248" t="s">
        <v>2293</v>
      </c>
      <c r="G1698" s="246"/>
      <c r="H1698" s="249">
        <v>1</v>
      </c>
      <c r="I1698" s="250"/>
      <c r="J1698" s="246"/>
      <c r="K1698" s="246"/>
      <c r="L1698" s="251"/>
      <c r="M1698" s="252"/>
      <c r="N1698" s="253"/>
      <c r="O1698" s="253"/>
      <c r="P1698" s="253"/>
      <c r="Q1698" s="253"/>
      <c r="R1698" s="253"/>
      <c r="S1698" s="253"/>
      <c r="T1698" s="25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5" t="s">
        <v>193</v>
      </c>
      <c r="AU1698" s="255" t="s">
        <v>80</v>
      </c>
      <c r="AV1698" s="14" t="s">
        <v>80</v>
      </c>
      <c r="AW1698" s="14" t="s">
        <v>195</v>
      </c>
      <c r="AX1698" s="14" t="s">
        <v>71</v>
      </c>
      <c r="AY1698" s="255" t="s">
        <v>182</v>
      </c>
    </row>
    <row r="1699" s="2" customFormat="1" ht="37.8" customHeight="1">
      <c r="A1699" s="41"/>
      <c r="B1699" s="42"/>
      <c r="C1699" s="278" t="s">
        <v>2294</v>
      </c>
      <c r="D1699" s="278" t="s">
        <v>296</v>
      </c>
      <c r="E1699" s="279" t="s">
        <v>2295</v>
      </c>
      <c r="F1699" s="280" t="s">
        <v>2296</v>
      </c>
      <c r="G1699" s="281" t="s">
        <v>425</v>
      </c>
      <c r="H1699" s="282">
        <v>1</v>
      </c>
      <c r="I1699" s="283"/>
      <c r="J1699" s="284">
        <f>ROUND(I1699*H1699,2)</f>
        <v>0</v>
      </c>
      <c r="K1699" s="280" t="s">
        <v>19</v>
      </c>
      <c r="L1699" s="285"/>
      <c r="M1699" s="286" t="s">
        <v>19</v>
      </c>
      <c r="N1699" s="287" t="s">
        <v>42</v>
      </c>
      <c r="O1699" s="87"/>
      <c r="P1699" s="225">
        <f>O1699*H1699</f>
        <v>0</v>
      </c>
      <c r="Q1699" s="225">
        <v>0.0115</v>
      </c>
      <c r="R1699" s="225">
        <f>Q1699*H1699</f>
        <v>0.0115</v>
      </c>
      <c r="S1699" s="225">
        <v>0</v>
      </c>
      <c r="T1699" s="226">
        <f>S1699*H1699</f>
        <v>0</v>
      </c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R1699" s="227" t="s">
        <v>253</v>
      </c>
      <c r="AT1699" s="227" t="s">
        <v>296</v>
      </c>
      <c r="AU1699" s="227" t="s">
        <v>80</v>
      </c>
      <c r="AY1699" s="20" t="s">
        <v>182</v>
      </c>
      <c r="BE1699" s="228">
        <f>IF(N1699="základní",J1699,0)</f>
        <v>0</v>
      </c>
      <c r="BF1699" s="228">
        <f>IF(N1699="snížená",J1699,0)</f>
        <v>0</v>
      </c>
      <c r="BG1699" s="228">
        <f>IF(N1699="zákl. přenesená",J1699,0)</f>
        <v>0</v>
      </c>
      <c r="BH1699" s="228">
        <f>IF(N1699="sníž. přenesená",J1699,0)</f>
        <v>0</v>
      </c>
      <c r="BI1699" s="228">
        <f>IF(N1699="nulová",J1699,0)</f>
        <v>0</v>
      </c>
      <c r="BJ1699" s="20" t="s">
        <v>78</v>
      </c>
      <c r="BK1699" s="228">
        <f>ROUND(I1699*H1699,2)</f>
        <v>0</v>
      </c>
      <c r="BL1699" s="20" t="s">
        <v>189</v>
      </c>
      <c r="BM1699" s="227" t="s">
        <v>2297</v>
      </c>
    </row>
    <row r="1700" s="2" customFormat="1" ht="24.15" customHeight="1">
      <c r="A1700" s="41"/>
      <c r="B1700" s="42"/>
      <c r="C1700" s="278" t="s">
        <v>2298</v>
      </c>
      <c r="D1700" s="278" t="s">
        <v>296</v>
      </c>
      <c r="E1700" s="279" t="s">
        <v>2299</v>
      </c>
      <c r="F1700" s="280" t="s">
        <v>2300</v>
      </c>
      <c r="G1700" s="281" t="s">
        <v>2233</v>
      </c>
      <c r="H1700" s="282">
        <v>1</v>
      </c>
      <c r="I1700" s="283"/>
      <c r="J1700" s="284">
        <f>ROUND(I1700*H1700,2)</f>
        <v>0</v>
      </c>
      <c r="K1700" s="280" t="s">
        <v>19</v>
      </c>
      <c r="L1700" s="285"/>
      <c r="M1700" s="286" t="s">
        <v>19</v>
      </c>
      <c r="N1700" s="287" t="s">
        <v>42</v>
      </c>
      <c r="O1700" s="87"/>
      <c r="P1700" s="225">
        <f>O1700*H1700</f>
        <v>0</v>
      </c>
      <c r="Q1700" s="225">
        <v>0.050000000000000003</v>
      </c>
      <c r="R1700" s="225">
        <f>Q1700*H1700</f>
        <v>0.050000000000000003</v>
      </c>
      <c r="S1700" s="225">
        <v>0</v>
      </c>
      <c r="T1700" s="226">
        <f>S1700*H1700</f>
        <v>0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253</v>
      </c>
      <c r="AT1700" s="227" t="s">
        <v>296</v>
      </c>
      <c r="AU1700" s="227" t="s">
        <v>80</v>
      </c>
      <c r="AY1700" s="20" t="s">
        <v>182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189</v>
      </c>
      <c r="BM1700" s="227" t="s">
        <v>2301</v>
      </c>
    </row>
    <row r="1701" s="2" customFormat="1" ht="24.15" customHeight="1">
      <c r="A1701" s="41"/>
      <c r="B1701" s="42"/>
      <c r="C1701" s="216" t="s">
        <v>2302</v>
      </c>
      <c r="D1701" s="216" t="s">
        <v>184</v>
      </c>
      <c r="E1701" s="217" t="s">
        <v>2303</v>
      </c>
      <c r="F1701" s="218" t="s">
        <v>2304</v>
      </c>
      <c r="G1701" s="219" t="s">
        <v>425</v>
      </c>
      <c r="H1701" s="220">
        <v>56</v>
      </c>
      <c r="I1701" s="221"/>
      <c r="J1701" s="222">
        <f>ROUND(I1701*H1701,2)</f>
        <v>0</v>
      </c>
      <c r="K1701" s="218" t="s">
        <v>188</v>
      </c>
      <c r="L1701" s="47"/>
      <c r="M1701" s="223" t="s">
        <v>19</v>
      </c>
      <c r="N1701" s="224" t="s">
        <v>42</v>
      </c>
      <c r="O1701" s="87"/>
      <c r="P1701" s="225">
        <f>O1701*H1701</f>
        <v>0</v>
      </c>
      <c r="Q1701" s="225">
        <v>0.00011</v>
      </c>
      <c r="R1701" s="225">
        <f>Q1701*H1701</f>
        <v>0.0061600000000000005</v>
      </c>
      <c r="S1701" s="225">
        <v>0</v>
      </c>
      <c r="T1701" s="226">
        <f>S1701*H1701</f>
        <v>0</v>
      </c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R1701" s="227" t="s">
        <v>189</v>
      </c>
      <c r="AT1701" s="227" t="s">
        <v>184</v>
      </c>
      <c r="AU1701" s="227" t="s">
        <v>80</v>
      </c>
      <c r="AY1701" s="20" t="s">
        <v>182</v>
      </c>
      <c r="BE1701" s="228">
        <f>IF(N1701="základní",J1701,0)</f>
        <v>0</v>
      </c>
      <c r="BF1701" s="228">
        <f>IF(N1701="snížená",J1701,0)</f>
        <v>0</v>
      </c>
      <c r="BG1701" s="228">
        <f>IF(N1701="zákl. přenesená",J1701,0)</f>
        <v>0</v>
      </c>
      <c r="BH1701" s="228">
        <f>IF(N1701="sníž. přenesená",J1701,0)</f>
        <v>0</v>
      </c>
      <c r="BI1701" s="228">
        <f>IF(N1701="nulová",J1701,0)</f>
        <v>0</v>
      </c>
      <c r="BJ1701" s="20" t="s">
        <v>78</v>
      </c>
      <c r="BK1701" s="228">
        <f>ROUND(I1701*H1701,2)</f>
        <v>0</v>
      </c>
      <c r="BL1701" s="20" t="s">
        <v>189</v>
      </c>
      <c r="BM1701" s="227" t="s">
        <v>2305</v>
      </c>
    </row>
    <row r="1702" s="2" customFormat="1">
      <c r="A1702" s="41"/>
      <c r="B1702" s="42"/>
      <c r="C1702" s="43"/>
      <c r="D1702" s="229" t="s">
        <v>191</v>
      </c>
      <c r="E1702" s="43"/>
      <c r="F1702" s="230" t="s">
        <v>2306</v>
      </c>
      <c r="G1702" s="43"/>
      <c r="H1702" s="43"/>
      <c r="I1702" s="231"/>
      <c r="J1702" s="43"/>
      <c r="K1702" s="43"/>
      <c r="L1702" s="47"/>
      <c r="M1702" s="232"/>
      <c r="N1702" s="233"/>
      <c r="O1702" s="87"/>
      <c r="P1702" s="87"/>
      <c r="Q1702" s="87"/>
      <c r="R1702" s="87"/>
      <c r="S1702" s="87"/>
      <c r="T1702" s="88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T1702" s="20" t="s">
        <v>191</v>
      </c>
      <c r="AU1702" s="20" t="s">
        <v>80</v>
      </c>
    </row>
    <row r="1703" s="2" customFormat="1" ht="16.5" customHeight="1">
      <c r="A1703" s="41"/>
      <c r="B1703" s="42"/>
      <c r="C1703" s="278" t="s">
        <v>2307</v>
      </c>
      <c r="D1703" s="278" t="s">
        <v>296</v>
      </c>
      <c r="E1703" s="279" t="s">
        <v>2308</v>
      </c>
      <c r="F1703" s="280" t="s">
        <v>2309</v>
      </c>
      <c r="G1703" s="281" t="s">
        <v>425</v>
      </c>
      <c r="H1703" s="282">
        <v>48</v>
      </c>
      <c r="I1703" s="283"/>
      <c r="J1703" s="284">
        <f>ROUND(I1703*H1703,2)</f>
        <v>0</v>
      </c>
      <c r="K1703" s="280" t="s">
        <v>188</v>
      </c>
      <c r="L1703" s="285"/>
      <c r="M1703" s="286" t="s">
        <v>19</v>
      </c>
      <c r="N1703" s="287" t="s">
        <v>42</v>
      </c>
      <c r="O1703" s="87"/>
      <c r="P1703" s="225">
        <f>O1703*H1703</f>
        <v>0</v>
      </c>
      <c r="Q1703" s="225">
        <v>0.012</v>
      </c>
      <c r="R1703" s="225">
        <f>Q1703*H1703</f>
        <v>0.57600000000000007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253</v>
      </c>
      <c r="AT1703" s="227" t="s">
        <v>296</v>
      </c>
      <c r="AU1703" s="227" t="s">
        <v>80</v>
      </c>
      <c r="AY1703" s="20" t="s">
        <v>182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189</v>
      </c>
      <c r="BM1703" s="227" t="s">
        <v>2310</v>
      </c>
    </row>
    <row r="1704" s="2" customFormat="1" ht="16.5" customHeight="1">
      <c r="A1704" s="41"/>
      <c r="B1704" s="42"/>
      <c r="C1704" s="278" t="s">
        <v>2311</v>
      </c>
      <c r="D1704" s="278" t="s">
        <v>296</v>
      </c>
      <c r="E1704" s="279" t="s">
        <v>2312</v>
      </c>
      <c r="F1704" s="280" t="s">
        <v>2313</v>
      </c>
      <c r="G1704" s="281" t="s">
        <v>425</v>
      </c>
      <c r="H1704" s="282">
        <v>8</v>
      </c>
      <c r="I1704" s="283"/>
      <c r="J1704" s="284">
        <f>ROUND(I1704*H1704,2)</f>
        <v>0</v>
      </c>
      <c r="K1704" s="280" t="s">
        <v>188</v>
      </c>
      <c r="L1704" s="285"/>
      <c r="M1704" s="286" t="s">
        <v>19</v>
      </c>
      <c r="N1704" s="287" t="s">
        <v>42</v>
      </c>
      <c r="O1704" s="87"/>
      <c r="P1704" s="225">
        <f>O1704*H1704</f>
        <v>0</v>
      </c>
      <c r="Q1704" s="225">
        <v>0.0089999999999999993</v>
      </c>
      <c r="R1704" s="225">
        <f>Q1704*H1704</f>
        <v>0.071999999999999995</v>
      </c>
      <c r="S1704" s="225">
        <v>0</v>
      </c>
      <c r="T1704" s="226">
        <f>S1704*H1704</f>
        <v>0</v>
      </c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R1704" s="227" t="s">
        <v>253</v>
      </c>
      <c r="AT1704" s="227" t="s">
        <v>296</v>
      </c>
      <c r="AU1704" s="227" t="s">
        <v>80</v>
      </c>
      <c r="AY1704" s="20" t="s">
        <v>182</v>
      </c>
      <c r="BE1704" s="228">
        <f>IF(N1704="základní",J1704,0)</f>
        <v>0</v>
      </c>
      <c r="BF1704" s="228">
        <f>IF(N1704="snížená",J1704,0)</f>
        <v>0</v>
      </c>
      <c r="BG1704" s="228">
        <f>IF(N1704="zákl. přenesená",J1704,0)</f>
        <v>0</v>
      </c>
      <c r="BH1704" s="228">
        <f>IF(N1704="sníž. přenesená",J1704,0)</f>
        <v>0</v>
      </c>
      <c r="BI1704" s="228">
        <f>IF(N1704="nulová",J1704,0)</f>
        <v>0</v>
      </c>
      <c r="BJ1704" s="20" t="s">
        <v>78</v>
      </c>
      <c r="BK1704" s="228">
        <f>ROUND(I1704*H1704,2)</f>
        <v>0</v>
      </c>
      <c r="BL1704" s="20" t="s">
        <v>189</v>
      </c>
      <c r="BM1704" s="227" t="s">
        <v>2314</v>
      </c>
    </row>
    <row r="1705" s="2" customFormat="1" ht="33" customHeight="1">
      <c r="A1705" s="41"/>
      <c r="B1705" s="42"/>
      <c r="C1705" s="216" t="s">
        <v>2315</v>
      </c>
      <c r="D1705" s="216" t="s">
        <v>184</v>
      </c>
      <c r="E1705" s="217" t="s">
        <v>2316</v>
      </c>
      <c r="F1705" s="218" t="s">
        <v>2317</v>
      </c>
      <c r="G1705" s="219" t="s">
        <v>425</v>
      </c>
      <c r="H1705" s="220">
        <v>166</v>
      </c>
      <c r="I1705" s="221"/>
      <c r="J1705" s="222">
        <f>ROUND(I1705*H1705,2)</f>
        <v>0</v>
      </c>
      <c r="K1705" s="218" t="s">
        <v>188</v>
      </c>
      <c r="L1705" s="47"/>
      <c r="M1705" s="223" t="s">
        <v>19</v>
      </c>
      <c r="N1705" s="224" t="s">
        <v>42</v>
      </c>
      <c r="O1705" s="87"/>
      <c r="P1705" s="225">
        <f>O1705*H1705</f>
        <v>0</v>
      </c>
      <c r="Q1705" s="225">
        <v>2.0000000000000002E-05</v>
      </c>
      <c r="R1705" s="225">
        <f>Q1705*H1705</f>
        <v>0.0033200000000000005</v>
      </c>
      <c r="S1705" s="225">
        <v>0</v>
      </c>
      <c r="T1705" s="226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7" t="s">
        <v>189</v>
      </c>
      <c r="AT1705" s="227" t="s">
        <v>184</v>
      </c>
      <c r="AU1705" s="227" t="s">
        <v>80</v>
      </c>
      <c r="AY1705" s="20" t="s">
        <v>182</v>
      </c>
      <c r="BE1705" s="228">
        <f>IF(N1705="základní",J1705,0)</f>
        <v>0</v>
      </c>
      <c r="BF1705" s="228">
        <f>IF(N1705="snížená",J1705,0)</f>
        <v>0</v>
      </c>
      <c r="BG1705" s="228">
        <f>IF(N1705="zákl. přenesená",J1705,0)</f>
        <v>0</v>
      </c>
      <c r="BH1705" s="228">
        <f>IF(N1705="sníž. přenesená",J1705,0)</f>
        <v>0</v>
      </c>
      <c r="BI1705" s="228">
        <f>IF(N1705="nulová",J1705,0)</f>
        <v>0</v>
      </c>
      <c r="BJ1705" s="20" t="s">
        <v>78</v>
      </c>
      <c r="BK1705" s="228">
        <f>ROUND(I1705*H1705,2)</f>
        <v>0</v>
      </c>
      <c r="BL1705" s="20" t="s">
        <v>189</v>
      </c>
      <c r="BM1705" s="227" t="s">
        <v>2318</v>
      </c>
    </row>
    <row r="1706" s="2" customFormat="1">
      <c r="A1706" s="41"/>
      <c r="B1706" s="42"/>
      <c r="C1706" s="43"/>
      <c r="D1706" s="229" t="s">
        <v>191</v>
      </c>
      <c r="E1706" s="43"/>
      <c r="F1706" s="230" t="s">
        <v>2319</v>
      </c>
      <c r="G1706" s="43"/>
      <c r="H1706" s="43"/>
      <c r="I1706" s="231"/>
      <c r="J1706" s="43"/>
      <c r="K1706" s="43"/>
      <c r="L1706" s="47"/>
      <c r="M1706" s="232"/>
      <c r="N1706" s="233"/>
      <c r="O1706" s="87"/>
      <c r="P1706" s="87"/>
      <c r="Q1706" s="87"/>
      <c r="R1706" s="87"/>
      <c r="S1706" s="87"/>
      <c r="T1706" s="88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T1706" s="20" t="s">
        <v>191</v>
      </c>
      <c r="AU1706" s="20" t="s">
        <v>80</v>
      </c>
    </row>
    <row r="1707" s="14" customFormat="1">
      <c r="A1707" s="14"/>
      <c r="B1707" s="245"/>
      <c r="C1707" s="246"/>
      <c r="D1707" s="236" t="s">
        <v>193</v>
      </c>
      <c r="E1707" s="247" t="s">
        <v>19</v>
      </c>
      <c r="F1707" s="248" t="s">
        <v>2320</v>
      </c>
      <c r="G1707" s="246"/>
      <c r="H1707" s="249">
        <v>150</v>
      </c>
      <c r="I1707" s="250"/>
      <c r="J1707" s="246"/>
      <c r="K1707" s="246"/>
      <c r="L1707" s="251"/>
      <c r="M1707" s="252"/>
      <c r="N1707" s="253"/>
      <c r="O1707" s="253"/>
      <c r="P1707" s="253"/>
      <c r="Q1707" s="253"/>
      <c r="R1707" s="253"/>
      <c r="S1707" s="253"/>
      <c r="T1707" s="25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5" t="s">
        <v>193</v>
      </c>
      <c r="AU1707" s="255" t="s">
        <v>80</v>
      </c>
      <c r="AV1707" s="14" t="s">
        <v>80</v>
      </c>
      <c r="AW1707" s="14" t="s">
        <v>195</v>
      </c>
      <c r="AX1707" s="14" t="s">
        <v>71</v>
      </c>
      <c r="AY1707" s="255" t="s">
        <v>182</v>
      </c>
    </row>
    <row r="1708" s="14" customFormat="1">
      <c r="A1708" s="14"/>
      <c r="B1708" s="245"/>
      <c r="C1708" s="246"/>
      <c r="D1708" s="236" t="s">
        <v>193</v>
      </c>
      <c r="E1708" s="247" t="s">
        <v>19</v>
      </c>
      <c r="F1708" s="248" t="s">
        <v>2321</v>
      </c>
      <c r="G1708" s="246"/>
      <c r="H1708" s="249">
        <v>16</v>
      </c>
      <c r="I1708" s="250"/>
      <c r="J1708" s="246"/>
      <c r="K1708" s="246"/>
      <c r="L1708" s="251"/>
      <c r="M1708" s="252"/>
      <c r="N1708" s="253"/>
      <c r="O1708" s="253"/>
      <c r="P1708" s="253"/>
      <c r="Q1708" s="253"/>
      <c r="R1708" s="253"/>
      <c r="S1708" s="253"/>
      <c r="T1708" s="25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5" t="s">
        <v>193</v>
      </c>
      <c r="AU1708" s="255" t="s">
        <v>80</v>
      </c>
      <c r="AV1708" s="14" t="s">
        <v>80</v>
      </c>
      <c r="AW1708" s="14" t="s">
        <v>195</v>
      </c>
      <c r="AX1708" s="14" t="s">
        <v>71</v>
      </c>
      <c r="AY1708" s="255" t="s">
        <v>182</v>
      </c>
    </row>
    <row r="1709" s="2" customFormat="1" ht="33" customHeight="1">
      <c r="A1709" s="41"/>
      <c r="B1709" s="42"/>
      <c r="C1709" s="216" t="s">
        <v>2322</v>
      </c>
      <c r="D1709" s="216" t="s">
        <v>184</v>
      </c>
      <c r="E1709" s="217" t="s">
        <v>2323</v>
      </c>
      <c r="F1709" s="218" t="s">
        <v>2324</v>
      </c>
      <c r="G1709" s="219" t="s">
        <v>425</v>
      </c>
      <c r="H1709" s="220">
        <v>166</v>
      </c>
      <c r="I1709" s="221"/>
      <c r="J1709" s="222">
        <f>ROUND(I1709*H1709,2)</f>
        <v>0</v>
      </c>
      <c r="K1709" s="218" t="s">
        <v>188</v>
      </c>
      <c r="L1709" s="47"/>
      <c r="M1709" s="223" t="s">
        <v>19</v>
      </c>
      <c r="N1709" s="224" t="s">
        <v>42</v>
      </c>
      <c r="O1709" s="87"/>
      <c r="P1709" s="225">
        <f>O1709*H1709</f>
        <v>0</v>
      </c>
      <c r="Q1709" s="225">
        <v>0.00023000000000000001</v>
      </c>
      <c r="R1709" s="225">
        <f>Q1709*H1709</f>
        <v>0.038179999999999999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189</v>
      </c>
      <c r="AT1709" s="227" t="s">
        <v>184</v>
      </c>
      <c r="AU1709" s="227" t="s">
        <v>80</v>
      </c>
      <c r="AY1709" s="20" t="s">
        <v>182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189</v>
      </c>
      <c r="BM1709" s="227" t="s">
        <v>2325</v>
      </c>
    </row>
    <row r="1710" s="2" customFormat="1">
      <c r="A1710" s="41"/>
      <c r="B1710" s="42"/>
      <c r="C1710" s="43"/>
      <c r="D1710" s="229" t="s">
        <v>191</v>
      </c>
      <c r="E1710" s="43"/>
      <c r="F1710" s="230" t="s">
        <v>2326</v>
      </c>
      <c r="G1710" s="43"/>
      <c r="H1710" s="43"/>
      <c r="I1710" s="231"/>
      <c r="J1710" s="43"/>
      <c r="K1710" s="43"/>
      <c r="L1710" s="47"/>
      <c r="M1710" s="232"/>
      <c r="N1710" s="233"/>
      <c r="O1710" s="87"/>
      <c r="P1710" s="87"/>
      <c r="Q1710" s="87"/>
      <c r="R1710" s="87"/>
      <c r="S1710" s="87"/>
      <c r="T1710" s="88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T1710" s="20" t="s">
        <v>191</v>
      </c>
      <c r="AU1710" s="20" t="s">
        <v>80</v>
      </c>
    </row>
    <row r="1711" s="14" customFormat="1">
      <c r="A1711" s="14"/>
      <c r="B1711" s="245"/>
      <c r="C1711" s="246"/>
      <c r="D1711" s="236" t="s">
        <v>193</v>
      </c>
      <c r="E1711" s="247" t="s">
        <v>19</v>
      </c>
      <c r="F1711" s="248" t="s">
        <v>2320</v>
      </c>
      <c r="G1711" s="246"/>
      <c r="H1711" s="249">
        <v>150</v>
      </c>
      <c r="I1711" s="250"/>
      <c r="J1711" s="246"/>
      <c r="K1711" s="246"/>
      <c r="L1711" s="251"/>
      <c r="M1711" s="252"/>
      <c r="N1711" s="253"/>
      <c r="O1711" s="253"/>
      <c r="P1711" s="253"/>
      <c r="Q1711" s="253"/>
      <c r="R1711" s="253"/>
      <c r="S1711" s="253"/>
      <c r="T1711" s="25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5" t="s">
        <v>193</v>
      </c>
      <c r="AU1711" s="255" t="s">
        <v>80</v>
      </c>
      <c r="AV1711" s="14" t="s">
        <v>80</v>
      </c>
      <c r="AW1711" s="14" t="s">
        <v>195</v>
      </c>
      <c r="AX1711" s="14" t="s">
        <v>71</v>
      </c>
      <c r="AY1711" s="255" t="s">
        <v>182</v>
      </c>
    </row>
    <row r="1712" s="14" customFormat="1">
      <c r="A1712" s="14"/>
      <c r="B1712" s="245"/>
      <c r="C1712" s="246"/>
      <c r="D1712" s="236" t="s">
        <v>193</v>
      </c>
      <c r="E1712" s="247" t="s">
        <v>19</v>
      </c>
      <c r="F1712" s="248" t="s">
        <v>2321</v>
      </c>
      <c r="G1712" s="246"/>
      <c r="H1712" s="249">
        <v>16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5" t="s">
        <v>193</v>
      </c>
      <c r="AU1712" s="255" t="s">
        <v>80</v>
      </c>
      <c r="AV1712" s="14" t="s">
        <v>80</v>
      </c>
      <c r="AW1712" s="14" t="s">
        <v>195</v>
      </c>
      <c r="AX1712" s="14" t="s">
        <v>71</v>
      </c>
      <c r="AY1712" s="255" t="s">
        <v>182</v>
      </c>
    </row>
    <row r="1713" s="2" customFormat="1" ht="24.15" customHeight="1">
      <c r="A1713" s="41"/>
      <c r="B1713" s="42"/>
      <c r="C1713" s="216" t="s">
        <v>2327</v>
      </c>
      <c r="D1713" s="216" t="s">
        <v>184</v>
      </c>
      <c r="E1713" s="217" t="s">
        <v>2328</v>
      </c>
      <c r="F1713" s="218" t="s">
        <v>2329</v>
      </c>
      <c r="G1713" s="219" t="s">
        <v>425</v>
      </c>
      <c r="H1713" s="220">
        <v>38</v>
      </c>
      <c r="I1713" s="221"/>
      <c r="J1713" s="222">
        <f>ROUND(I1713*H1713,2)</f>
        <v>0</v>
      </c>
      <c r="K1713" s="218" t="s">
        <v>188</v>
      </c>
      <c r="L1713" s="47"/>
      <c r="M1713" s="223" t="s">
        <v>19</v>
      </c>
      <c r="N1713" s="224" t="s">
        <v>42</v>
      </c>
      <c r="O1713" s="87"/>
      <c r="P1713" s="225">
        <f>O1713*H1713</f>
        <v>0</v>
      </c>
      <c r="Q1713" s="225">
        <v>1.0000000000000001E-05</v>
      </c>
      <c r="R1713" s="225">
        <f>Q1713*H1713</f>
        <v>0.00038000000000000002</v>
      </c>
      <c r="S1713" s="225">
        <v>0</v>
      </c>
      <c r="T1713" s="226">
        <f>S1713*H1713</f>
        <v>0</v>
      </c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R1713" s="227" t="s">
        <v>189</v>
      </c>
      <c r="AT1713" s="227" t="s">
        <v>184</v>
      </c>
      <c r="AU1713" s="227" t="s">
        <v>80</v>
      </c>
      <c r="AY1713" s="20" t="s">
        <v>182</v>
      </c>
      <c r="BE1713" s="228">
        <f>IF(N1713="základní",J1713,0)</f>
        <v>0</v>
      </c>
      <c r="BF1713" s="228">
        <f>IF(N1713="snížená",J1713,0)</f>
        <v>0</v>
      </c>
      <c r="BG1713" s="228">
        <f>IF(N1713="zákl. přenesená",J1713,0)</f>
        <v>0</v>
      </c>
      <c r="BH1713" s="228">
        <f>IF(N1713="sníž. přenesená",J1713,0)</f>
        <v>0</v>
      </c>
      <c r="BI1713" s="228">
        <f>IF(N1713="nulová",J1713,0)</f>
        <v>0</v>
      </c>
      <c r="BJ1713" s="20" t="s">
        <v>78</v>
      </c>
      <c r="BK1713" s="228">
        <f>ROUND(I1713*H1713,2)</f>
        <v>0</v>
      </c>
      <c r="BL1713" s="20" t="s">
        <v>189</v>
      </c>
      <c r="BM1713" s="227" t="s">
        <v>2330</v>
      </c>
    </row>
    <row r="1714" s="2" customFormat="1">
      <c r="A1714" s="41"/>
      <c r="B1714" s="42"/>
      <c r="C1714" s="43"/>
      <c r="D1714" s="229" t="s">
        <v>191</v>
      </c>
      <c r="E1714" s="43"/>
      <c r="F1714" s="230" t="s">
        <v>2331</v>
      </c>
      <c r="G1714" s="43"/>
      <c r="H1714" s="43"/>
      <c r="I1714" s="231"/>
      <c r="J1714" s="43"/>
      <c r="K1714" s="43"/>
      <c r="L1714" s="47"/>
      <c r="M1714" s="232"/>
      <c r="N1714" s="233"/>
      <c r="O1714" s="87"/>
      <c r="P1714" s="87"/>
      <c r="Q1714" s="87"/>
      <c r="R1714" s="87"/>
      <c r="S1714" s="87"/>
      <c r="T1714" s="88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T1714" s="20" t="s">
        <v>191</v>
      </c>
      <c r="AU1714" s="20" t="s">
        <v>80</v>
      </c>
    </row>
    <row r="1715" s="2" customFormat="1" ht="21.75" customHeight="1">
      <c r="A1715" s="41"/>
      <c r="B1715" s="42"/>
      <c r="C1715" s="278" t="s">
        <v>2332</v>
      </c>
      <c r="D1715" s="278" t="s">
        <v>296</v>
      </c>
      <c r="E1715" s="279" t="s">
        <v>2333</v>
      </c>
      <c r="F1715" s="280" t="s">
        <v>2334</v>
      </c>
      <c r="G1715" s="281" t="s">
        <v>425</v>
      </c>
      <c r="H1715" s="282">
        <v>38</v>
      </c>
      <c r="I1715" s="283"/>
      <c r="J1715" s="284">
        <f>ROUND(I1715*H1715,2)</f>
        <v>0</v>
      </c>
      <c r="K1715" s="280" t="s">
        <v>188</v>
      </c>
      <c r="L1715" s="285"/>
      <c r="M1715" s="286" t="s">
        <v>19</v>
      </c>
      <c r="N1715" s="287" t="s">
        <v>42</v>
      </c>
      <c r="O1715" s="87"/>
      <c r="P1715" s="225">
        <f>O1715*H1715</f>
        <v>0</v>
      </c>
      <c r="Q1715" s="225">
        <v>4.0000000000000003E-05</v>
      </c>
      <c r="R1715" s="225">
        <f>Q1715*H1715</f>
        <v>0.0015200000000000001</v>
      </c>
      <c r="S1715" s="225">
        <v>0</v>
      </c>
      <c r="T1715" s="226">
        <f>S1715*H1715</f>
        <v>0</v>
      </c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R1715" s="227" t="s">
        <v>253</v>
      </c>
      <c r="AT1715" s="227" t="s">
        <v>296</v>
      </c>
      <c r="AU1715" s="227" t="s">
        <v>80</v>
      </c>
      <c r="AY1715" s="20" t="s">
        <v>182</v>
      </c>
      <c r="BE1715" s="228">
        <f>IF(N1715="základní",J1715,0)</f>
        <v>0</v>
      </c>
      <c r="BF1715" s="228">
        <f>IF(N1715="snížená",J1715,0)</f>
        <v>0</v>
      </c>
      <c r="BG1715" s="228">
        <f>IF(N1715="zákl. přenesená",J1715,0)</f>
        <v>0</v>
      </c>
      <c r="BH1715" s="228">
        <f>IF(N1715="sníž. přenesená",J1715,0)</f>
        <v>0</v>
      </c>
      <c r="BI1715" s="228">
        <f>IF(N1715="nulová",J1715,0)</f>
        <v>0</v>
      </c>
      <c r="BJ1715" s="20" t="s">
        <v>78</v>
      </c>
      <c r="BK1715" s="228">
        <f>ROUND(I1715*H1715,2)</f>
        <v>0</v>
      </c>
      <c r="BL1715" s="20" t="s">
        <v>189</v>
      </c>
      <c r="BM1715" s="227" t="s">
        <v>2335</v>
      </c>
    </row>
    <row r="1716" s="14" customFormat="1">
      <c r="A1716" s="14"/>
      <c r="B1716" s="245"/>
      <c r="C1716" s="246"/>
      <c r="D1716" s="236" t="s">
        <v>193</v>
      </c>
      <c r="E1716" s="247" t="s">
        <v>19</v>
      </c>
      <c r="F1716" s="248" t="s">
        <v>2336</v>
      </c>
      <c r="G1716" s="246"/>
      <c r="H1716" s="249">
        <v>3</v>
      </c>
      <c r="I1716" s="250"/>
      <c r="J1716" s="246"/>
      <c r="K1716" s="246"/>
      <c r="L1716" s="251"/>
      <c r="M1716" s="252"/>
      <c r="N1716" s="253"/>
      <c r="O1716" s="253"/>
      <c r="P1716" s="253"/>
      <c r="Q1716" s="253"/>
      <c r="R1716" s="253"/>
      <c r="S1716" s="253"/>
      <c r="T1716" s="25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5" t="s">
        <v>193</v>
      </c>
      <c r="AU1716" s="255" t="s">
        <v>80</v>
      </c>
      <c r="AV1716" s="14" t="s">
        <v>80</v>
      </c>
      <c r="AW1716" s="14" t="s">
        <v>195</v>
      </c>
      <c r="AX1716" s="14" t="s">
        <v>71</v>
      </c>
      <c r="AY1716" s="255" t="s">
        <v>182</v>
      </c>
    </row>
    <row r="1717" s="14" customFormat="1">
      <c r="A1717" s="14"/>
      <c r="B1717" s="245"/>
      <c r="C1717" s="246"/>
      <c r="D1717" s="236" t="s">
        <v>193</v>
      </c>
      <c r="E1717" s="247" t="s">
        <v>19</v>
      </c>
      <c r="F1717" s="248" t="s">
        <v>2337</v>
      </c>
      <c r="G1717" s="246"/>
      <c r="H1717" s="249">
        <v>5</v>
      </c>
      <c r="I1717" s="250"/>
      <c r="J1717" s="246"/>
      <c r="K1717" s="246"/>
      <c r="L1717" s="251"/>
      <c r="M1717" s="252"/>
      <c r="N1717" s="253"/>
      <c r="O1717" s="253"/>
      <c r="P1717" s="253"/>
      <c r="Q1717" s="253"/>
      <c r="R1717" s="253"/>
      <c r="S1717" s="253"/>
      <c r="T1717" s="25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5" t="s">
        <v>193</v>
      </c>
      <c r="AU1717" s="255" t="s">
        <v>80</v>
      </c>
      <c r="AV1717" s="14" t="s">
        <v>80</v>
      </c>
      <c r="AW1717" s="14" t="s">
        <v>195</v>
      </c>
      <c r="AX1717" s="14" t="s">
        <v>71</v>
      </c>
      <c r="AY1717" s="255" t="s">
        <v>182</v>
      </c>
    </row>
    <row r="1718" s="14" customFormat="1">
      <c r="A1718" s="14"/>
      <c r="B1718" s="245"/>
      <c r="C1718" s="246"/>
      <c r="D1718" s="236" t="s">
        <v>193</v>
      </c>
      <c r="E1718" s="247" t="s">
        <v>19</v>
      </c>
      <c r="F1718" s="248" t="s">
        <v>2338</v>
      </c>
      <c r="G1718" s="246"/>
      <c r="H1718" s="249">
        <v>30</v>
      </c>
      <c r="I1718" s="250"/>
      <c r="J1718" s="246"/>
      <c r="K1718" s="246"/>
      <c r="L1718" s="251"/>
      <c r="M1718" s="252"/>
      <c r="N1718" s="253"/>
      <c r="O1718" s="253"/>
      <c r="P1718" s="253"/>
      <c r="Q1718" s="253"/>
      <c r="R1718" s="253"/>
      <c r="S1718" s="253"/>
      <c r="T1718" s="25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5" t="s">
        <v>193</v>
      </c>
      <c r="AU1718" s="255" t="s">
        <v>80</v>
      </c>
      <c r="AV1718" s="14" t="s">
        <v>80</v>
      </c>
      <c r="AW1718" s="14" t="s">
        <v>195</v>
      </c>
      <c r="AX1718" s="14" t="s">
        <v>71</v>
      </c>
      <c r="AY1718" s="255" t="s">
        <v>182</v>
      </c>
    </row>
    <row r="1719" s="12" customFormat="1" ht="22.8" customHeight="1">
      <c r="A1719" s="12"/>
      <c r="B1719" s="200"/>
      <c r="C1719" s="201"/>
      <c r="D1719" s="202" t="s">
        <v>70</v>
      </c>
      <c r="E1719" s="214" t="s">
        <v>901</v>
      </c>
      <c r="F1719" s="214" t="s">
        <v>2339</v>
      </c>
      <c r="G1719" s="201"/>
      <c r="H1719" s="201"/>
      <c r="I1719" s="204"/>
      <c r="J1719" s="215">
        <f>BK1719</f>
        <v>0</v>
      </c>
      <c r="K1719" s="201"/>
      <c r="L1719" s="206"/>
      <c r="M1719" s="207"/>
      <c r="N1719" s="208"/>
      <c r="O1719" s="208"/>
      <c r="P1719" s="209">
        <f>SUM(P1720:P2049)</f>
        <v>0</v>
      </c>
      <c r="Q1719" s="208"/>
      <c r="R1719" s="209">
        <f>SUM(R1720:R2049)</f>
        <v>0</v>
      </c>
      <c r="S1719" s="208"/>
      <c r="T1719" s="210">
        <f>SUM(T1720:T2049)</f>
        <v>1029.2373789999999</v>
      </c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R1719" s="211" t="s">
        <v>78</v>
      </c>
      <c r="AT1719" s="212" t="s">
        <v>70</v>
      </c>
      <c r="AU1719" s="212" t="s">
        <v>78</v>
      </c>
      <c r="AY1719" s="211" t="s">
        <v>182</v>
      </c>
      <c r="BK1719" s="213">
        <f>SUM(BK1720:BK2049)</f>
        <v>0</v>
      </c>
    </row>
    <row r="1720" s="2" customFormat="1" ht="16.5" customHeight="1">
      <c r="A1720" s="41"/>
      <c r="B1720" s="42"/>
      <c r="C1720" s="216" t="s">
        <v>2340</v>
      </c>
      <c r="D1720" s="216" t="s">
        <v>184</v>
      </c>
      <c r="E1720" s="217" t="s">
        <v>2341</v>
      </c>
      <c r="F1720" s="218" t="s">
        <v>2342</v>
      </c>
      <c r="G1720" s="219" t="s">
        <v>187</v>
      </c>
      <c r="H1720" s="220">
        <v>8.4489999999999998</v>
      </c>
      <c r="I1720" s="221"/>
      <c r="J1720" s="222">
        <f>ROUND(I1720*H1720,2)</f>
        <v>0</v>
      </c>
      <c r="K1720" s="218" t="s">
        <v>188</v>
      </c>
      <c r="L1720" s="47"/>
      <c r="M1720" s="223" t="s">
        <v>19</v>
      </c>
      <c r="N1720" s="224" t="s">
        <v>42</v>
      </c>
      <c r="O1720" s="87"/>
      <c r="P1720" s="225">
        <f>O1720*H1720</f>
        <v>0</v>
      </c>
      <c r="Q1720" s="225">
        <v>0</v>
      </c>
      <c r="R1720" s="225">
        <f>Q1720*H1720</f>
        <v>0</v>
      </c>
      <c r="S1720" s="225">
        <v>2</v>
      </c>
      <c r="T1720" s="226">
        <f>S1720*H1720</f>
        <v>16.898</v>
      </c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R1720" s="227" t="s">
        <v>189</v>
      </c>
      <c r="AT1720" s="227" t="s">
        <v>184</v>
      </c>
      <c r="AU1720" s="227" t="s">
        <v>80</v>
      </c>
      <c r="AY1720" s="20" t="s">
        <v>182</v>
      </c>
      <c r="BE1720" s="228">
        <f>IF(N1720="základní",J1720,0)</f>
        <v>0</v>
      </c>
      <c r="BF1720" s="228">
        <f>IF(N1720="snížená",J1720,0)</f>
        <v>0</v>
      </c>
      <c r="BG1720" s="228">
        <f>IF(N1720="zákl. přenesená",J1720,0)</f>
        <v>0</v>
      </c>
      <c r="BH1720" s="228">
        <f>IF(N1720="sníž. přenesená",J1720,0)</f>
        <v>0</v>
      </c>
      <c r="BI1720" s="228">
        <f>IF(N1720="nulová",J1720,0)</f>
        <v>0</v>
      </c>
      <c r="BJ1720" s="20" t="s">
        <v>78</v>
      </c>
      <c r="BK1720" s="228">
        <f>ROUND(I1720*H1720,2)</f>
        <v>0</v>
      </c>
      <c r="BL1720" s="20" t="s">
        <v>189</v>
      </c>
      <c r="BM1720" s="227" t="s">
        <v>2343</v>
      </c>
    </row>
    <row r="1721" s="2" customFormat="1">
      <c r="A1721" s="41"/>
      <c r="B1721" s="42"/>
      <c r="C1721" s="43"/>
      <c r="D1721" s="229" t="s">
        <v>191</v>
      </c>
      <c r="E1721" s="43"/>
      <c r="F1721" s="230" t="s">
        <v>2344</v>
      </c>
      <c r="G1721" s="43"/>
      <c r="H1721" s="43"/>
      <c r="I1721" s="231"/>
      <c r="J1721" s="43"/>
      <c r="K1721" s="43"/>
      <c r="L1721" s="47"/>
      <c r="M1721" s="232"/>
      <c r="N1721" s="233"/>
      <c r="O1721" s="87"/>
      <c r="P1721" s="87"/>
      <c r="Q1721" s="87"/>
      <c r="R1721" s="87"/>
      <c r="S1721" s="87"/>
      <c r="T1721" s="88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T1721" s="20" t="s">
        <v>191</v>
      </c>
      <c r="AU1721" s="20" t="s">
        <v>80</v>
      </c>
    </row>
    <row r="1722" s="14" customFormat="1">
      <c r="A1722" s="14"/>
      <c r="B1722" s="245"/>
      <c r="C1722" s="246"/>
      <c r="D1722" s="236" t="s">
        <v>193</v>
      </c>
      <c r="E1722" s="247" t="s">
        <v>19</v>
      </c>
      <c r="F1722" s="248" t="s">
        <v>2345</v>
      </c>
      <c r="G1722" s="246"/>
      <c r="H1722" s="249">
        <v>3.8412000000000002</v>
      </c>
      <c r="I1722" s="250"/>
      <c r="J1722" s="246"/>
      <c r="K1722" s="246"/>
      <c r="L1722" s="251"/>
      <c r="M1722" s="252"/>
      <c r="N1722" s="253"/>
      <c r="O1722" s="253"/>
      <c r="P1722" s="253"/>
      <c r="Q1722" s="253"/>
      <c r="R1722" s="253"/>
      <c r="S1722" s="253"/>
      <c r="T1722" s="25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5" t="s">
        <v>193</v>
      </c>
      <c r="AU1722" s="255" t="s">
        <v>80</v>
      </c>
      <c r="AV1722" s="14" t="s">
        <v>80</v>
      </c>
      <c r="AW1722" s="14" t="s">
        <v>195</v>
      </c>
      <c r="AX1722" s="14" t="s">
        <v>71</v>
      </c>
      <c r="AY1722" s="255" t="s">
        <v>182</v>
      </c>
    </row>
    <row r="1723" s="14" customFormat="1">
      <c r="A1723" s="14"/>
      <c r="B1723" s="245"/>
      <c r="C1723" s="246"/>
      <c r="D1723" s="236" t="s">
        <v>193</v>
      </c>
      <c r="E1723" s="247" t="s">
        <v>19</v>
      </c>
      <c r="F1723" s="248" t="s">
        <v>2346</v>
      </c>
      <c r="G1723" s="246"/>
      <c r="H1723" s="249">
        <v>4.6080750000000004</v>
      </c>
      <c r="I1723" s="250"/>
      <c r="J1723" s="246"/>
      <c r="K1723" s="246"/>
      <c r="L1723" s="251"/>
      <c r="M1723" s="252"/>
      <c r="N1723" s="253"/>
      <c r="O1723" s="253"/>
      <c r="P1723" s="253"/>
      <c r="Q1723" s="253"/>
      <c r="R1723" s="253"/>
      <c r="S1723" s="253"/>
      <c r="T1723" s="25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5" t="s">
        <v>193</v>
      </c>
      <c r="AU1723" s="255" t="s">
        <v>80</v>
      </c>
      <c r="AV1723" s="14" t="s">
        <v>80</v>
      </c>
      <c r="AW1723" s="14" t="s">
        <v>195</v>
      </c>
      <c r="AX1723" s="14" t="s">
        <v>71</v>
      </c>
      <c r="AY1723" s="255" t="s">
        <v>182</v>
      </c>
    </row>
    <row r="1724" s="2" customFormat="1" ht="37.8" customHeight="1">
      <c r="A1724" s="41"/>
      <c r="B1724" s="42"/>
      <c r="C1724" s="216" t="s">
        <v>2347</v>
      </c>
      <c r="D1724" s="216" t="s">
        <v>184</v>
      </c>
      <c r="E1724" s="217" t="s">
        <v>2348</v>
      </c>
      <c r="F1724" s="218" t="s">
        <v>2349</v>
      </c>
      <c r="G1724" s="219" t="s">
        <v>187</v>
      </c>
      <c r="H1724" s="220">
        <v>3.8250000000000002</v>
      </c>
      <c r="I1724" s="221"/>
      <c r="J1724" s="222">
        <f>ROUND(I1724*H1724,2)</f>
        <v>0</v>
      </c>
      <c r="K1724" s="218" t="s">
        <v>188</v>
      </c>
      <c r="L1724" s="47"/>
      <c r="M1724" s="223" t="s">
        <v>19</v>
      </c>
      <c r="N1724" s="224" t="s">
        <v>42</v>
      </c>
      <c r="O1724" s="87"/>
      <c r="P1724" s="225">
        <f>O1724*H1724</f>
        <v>0</v>
      </c>
      <c r="Q1724" s="225">
        <v>0</v>
      </c>
      <c r="R1724" s="225">
        <f>Q1724*H1724</f>
        <v>0</v>
      </c>
      <c r="S1724" s="225">
        <v>2.27</v>
      </c>
      <c r="T1724" s="226">
        <f>S1724*H1724</f>
        <v>8.6827500000000004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189</v>
      </c>
      <c r="AT1724" s="227" t="s">
        <v>184</v>
      </c>
      <c r="AU1724" s="227" t="s">
        <v>80</v>
      </c>
      <c r="AY1724" s="20" t="s">
        <v>182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189</v>
      </c>
      <c r="BM1724" s="227" t="s">
        <v>2350</v>
      </c>
    </row>
    <row r="1725" s="2" customFormat="1">
      <c r="A1725" s="41"/>
      <c r="B1725" s="42"/>
      <c r="C1725" s="43"/>
      <c r="D1725" s="229" t="s">
        <v>191</v>
      </c>
      <c r="E1725" s="43"/>
      <c r="F1725" s="230" t="s">
        <v>2351</v>
      </c>
      <c r="G1725" s="43"/>
      <c r="H1725" s="43"/>
      <c r="I1725" s="231"/>
      <c r="J1725" s="43"/>
      <c r="K1725" s="43"/>
      <c r="L1725" s="47"/>
      <c r="M1725" s="232"/>
      <c r="N1725" s="233"/>
      <c r="O1725" s="87"/>
      <c r="P1725" s="87"/>
      <c r="Q1725" s="87"/>
      <c r="R1725" s="87"/>
      <c r="S1725" s="87"/>
      <c r="T1725" s="88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T1725" s="20" t="s">
        <v>191</v>
      </c>
      <c r="AU1725" s="20" t="s">
        <v>80</v>
      </c>
    </row>
    <row r="1726" s="14" customFormat="1">
      <c r="A1726" s="14"/>
      <c r="B1726" s="245"/>
      <c r="C1726" s="246"/>
      <c r="D1726" s="236" t="s">
        <v>193</v>
      </c>
      <c r="E1726" s="247" t="s">
        <v>19</v>
      </c>
      <c r="F1726" s="248" t="s">
        <v>2352</v>
      </c>
      <c r="G1726" s="246"/>
      <c r="H1726" s="249">
        <v>3.8250000000000002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193</v>
      </c>
      <c r="AU1726" s="255" t="s">
        <v>80</v>
      </c>
      <c r="AV1726" s="14" t="s">
        <v>80</v>
      </c>
      <c r="AW1726" s="14" t="s">
        <v>195</v>
      </c>
      <c r="AX1726" s="14" t="s">
        <v>71</v>
      </c>
      <c r="AY1726" s="255" t="s">
        <v>182</v>
      </c>
    </row>
    <row r="1727" s="2" customFormat="1" ht="24.15" customHeight="1">
      <c r="A1727" s="41"/>
      <c r="B1727" s="42"/>
      <c r="C1727" s="216" t="s">
        <v>2353</v>
      </c>
      <c r="D1727" s="216" t="s">
        <v>184</v>
      </c>
      <c r="E1727" s="217" t="s">
        <v>2354</v>
      </c>
      <c r="F1727" s="218" t="s">
        <v>2355</v>
      </c>
      <c r="G1727" s="219" t="s">
        <v>283</v>
      </c>
      <c r="H1727" s="220">
        <v>359.10899999999998</v>
      </c>
      <c r="I1727" s="221"/>
      <c r="J1727" s="222">
        <f>ROUND(I1727*H1727,2)</f>
        <v>0</v>
      </c>
      <c r="K1727" s="218" t="s">
        <v>188</v>
      </c>
      <c r="L1727" s="47"/>
      <c r="M1727" s="223" t="s">
        <v>19</v>
      </c>
      <c r="N1727" s="224" t="s">
        <v>42</v>
      </c>
      <c r="O1727" s="87"/>
      <c r="P1727" s="225">
        <f>O1727*H1727</f>
        <v>0</v>
      </c>
      <c r="Q1727" s="225">
        <v>0</v>
      </c>
      <c r="R1727" s="225">
        <f>Q1727*H1727</f>
        <v>0</v>
      </c>
      <c r="S1727" s="225">
        <v>0.20799999999999999</v>
      </c>
      <c r="T1727" s="226">
        <f>S1727*H1727</f>
        <v>74.694671999999997</v>
      </c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R1727" s="227" t="s">
        <v>189</v>
      </c>
      <c r="AT1727" s="227" t="s">
        <v>184</v>
      </c>
      <c r="AU1727" s="227" t="s">
        <v>80</v>
      </c>
      <c r="AY1727" s="20" t="s">
        <v>182</v>
      </c>
      <c r="BE1727" s="228">
        <f>IF(N1727="základní",J1727,0)</f>
        <v>0</v>
      </c>
      <c r="BF1727" s="228">
        <f>IF(N1727="snížená",J1727,0)</f>
        <v>0</v>
      </c>
      <c r="BG1727" s="228">
        <f>IF(N1727="zákl. přenesená",J1727,0)</f>
        <v>0</v>
      </c>
      <c r="BH1727" s="228">
        <f>IF(N1727="sníž. přenesená",J1727,0)</f>
        <v>0</v>
      </c>
      <c r="BI1727" s="228">
        <f>IF(N1727="nulová",J1727,0)</f>
        <v>0</v>
      </c>
      <c r="BJ1727" s="20" t="s">
        <v>78</v>
      </c>
      <c r="BK1727" s="228">
        <f>ROUND(I1727*H1727,2)</f>
        <v>0</v>
      </c>
      <c r="BL1727" s="20" t="s">
        <v>189</v>
      </c>
      <c r="BM1727" s="227" t="s">
        <v>2356</v>
      </c>
    </row>
    <row r="1728" s="2" customFormat="1">
      <c r="A1728" s="41"/>
      <c r="B1728" s="42"/>
      <c r="C1728" s="43"/>
      <c r="D1728" s="229" t="s">
        <v>191</v>
      </c>
      <c r="E1728" s="43"/>
      <c r="F1728" s="230" t="s">
        <v>2357</v>
      </c>
      <c r="G1728" s="43"/>
      <c r="H1728" s="43"/>
      <c r="I1728" s="231"/>
      <c r="J1728" s="43"/>
      <c r="K1728" s="43"/>
      <c r="L1728" s="47"/>
      <c r="M1728" s="232"/>
      <c r="N1728" s="233"/>
      <c r="O1728" s="87"/>
      <c r="P1728" s="87"/>
      <c r="Q1728" s="87"/>
      <c r="R1728" s="87"/>
      <c r="S1728" s="87"/>
      <c r="T1728" s="88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T1728" s="20" t="s">
        <v>191</v>
      </c>
      <c r="AU1728" s="20" t="s">
        <v>80</v>
      </c>
    </row>
    <row r="1729" s="13" customFormat="1">
      <c r="A1729" s="13"/>
      <c r="B1729" s="234"/>
      <c r="C1729" s="235"/>
      <c r="D1729" s="236" t="s">
        <v>193</v>
      </c>
      <c r="E1729" s="237" t="s">
        <v>19</v>
      </c>
      <c r="F1729" s="238" t="s">
        <v>205</v>
      </c>
      <c r="G1729" s="235"/>
      <c r="H1729" s="237" t="s">
        <v>19</v>
      </c>
      <c r="I1729" s="239"/>
      <c r="J1729" s="235"/>
      <c r="K1729" s="235"/>
      <c r="L1729" s="240"/>
      <c r="M1729" s="241"/>
      <c r="N1729" s="242"/>
      <c r="O1729" s="242"/>
      <c r="P1729" s="242"/>
      <c r="Q1729" s="242"/>
      <c r="R1729" s="242"/>
      <c r="S1729" s="242"/>
      <c r="T1729" s="24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4" t="s">
        <v>193</v>
      </c>
      <c r="AU1729" s="244" t="s">
        <v>80</v>
      </c>
      <c r="AV1729" s="13" t="s">
        <v>78</v>
      </c>
      <c r="AW1729" s="13" t="s">
        <v>195</v>
      </c>
      <c r="AX1729" s="13" t="s">
        <v>71</v>
      </c>
      <c r="AY1729" s="244" t="s">
        <v>182</v>
      </c>
    </row>
    <row r="1730" s="13" customFormat="1">
      <c r="A1730" s="13"/>
      <c r="B1730" s="234"/>
      <c r="C1730" s="235"/>
      <c r="D1730" s="236" t="s">
        <v>193</v>
      </c>
      <c r="E1730" s="237" t="s">
        <v>19</v>
      </c>
      <c r="F1730" s="238" t="s">
        <v>455</v>
      </c>
      <c r="G1730" s="235"/>
      <c r="H1730" s="237" t="s">
        <v>19</v>
      </c>
      <c r="I1730" s="239"/>
      <c r="J1730" s="235"/>
      <c r="K1730" s="235"/>
      <c r="L1730" s="240"/>
      <c r="M1730" s="241"/>
      <c r="N1730" s="242"/>
      <c r="O1730" s="242"/>
      <c r="P1730" s="242"/>
      <c r="Q1730" s="242"/>
      <c r="R1730" s="242"/>
      <c r="S1730" s="242"/>
      <c r="T1730" s="24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4" t="s">
        <v>193</v>
      </c>
      <c r="AU1730" s="244" t="s">
        <v>80</v>
      </c>
      <c r="AV1730" s="13" t="s">
        <v>78</v>
      </c>
      <c r="AW1730" s="13" t="s">
        <v>195</v>
      </c>
      <c r="AX1730" s="13" t="s">
        <v>71</v>
      </c>
      <c r="AY1730" s="244" t="s">
        <v>182</v>
      </c>
    </row>
    <row r="1731" s="14" customFormat="1">
      <c r="A1731" s="14"/>
      <c r="B1731" s="245"/>
      <c r="C1731" s="246"/>
      <c r="D1731" s="236" t="s">
        <v>193</v>
      </c>
      <c r="E1731" s="247" t="s">
        <v>19</v>
      </c>
      <c r="F1731" s="248" t="s">
        <v>2358</v>
      </c>
      <c r="G1731" s="246"/>
      <c r="H1731" s="249">
        <v>5.0395000000000003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193</v>
      </c>
      <c r="AU1731" s="255" t="s">
        <v>80</v>
      </c>
      <c r="AV1731" s="14" t="s">
        <v>80</v>
      </c>
      <c r="AW1731" s="14" t="s">
        <v>195</v>
      </c>
      <c r="AX1731" s="14" t="s">
        <v>71</v>
      </c>
      <c r="AY1731" s="255" t="s">
        <v>182</v>
      </c>
    </row>
    <row r="1732" s="14" customFormat="1">
      <c r="A1732" s="14"/>
      <c r="B1732" s="245"/>
      <c r="C1732" s="246"/>
      <c r="D1732" s="236" t="s">
        <v>193</v>
      </c>
      <c r="E1732" s="247" t="s">
        <v>19</v>
      </c>
      <c r="F1732" s="248" t="s">
        <v>2359</v>
      </c>
      <c r="G1732" s="246"/>
      <c r="H1732" s="249">
        <v>58.352499999999992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193</v>
      </c>
      <c r="AU1732" s="255" t="s">
        <v>80</v>
      </c>
      <c r="AV1732" s="14" t="s">
        <v>80</v>
      </c>
      <c r="AW1732" s="14" t="s">
        <v>195</v>
      </c>
      <c r="AX1732" s="14" t="s">
        <v>71</v>
      </c>
      <c r="AY1732" s="255" t="s">
        <v>182</v>
      </c>
    </row>
    <row r="1733" s="14" customFormat="1">
      <c r="A1733" s="14"/>
      <c r="B1733" s="245"/>
      <c r="C1733" s="246"/>
      <c r="D1733" s="236" t="s">
        <v>193</v>
      </c>
      <c r="E1733" s="247" t="s">
        <v>19</v>
      </c>
      <c r="F1733" s="248" t="s">
        <v>2360</v>
      </c>
      <c r="G1733" s="246"/>
      <c r="H1733" s="249">
        <v>32.067049599999997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5" t="s">
        <v>193</v>
      </c>
      <c r="AU1733" s="255" t="s">
        <v>80</v>
      </c>
      <c r="AV1733" s="14" t="s">
        <v>80</v>
      </c>
      <c r="AW1733" s="14" t="s">
        <v>195</v>
      </c>
      <c r="AX1733" s="14" t="s">
        <v>71</v>
      </c>
      <c r="AY1733" s="255" t="s">
        <v>182</v>
      </c>
    </row>
    <row r="1734" s="14" customFormat="1">
      <c r="A1734" s="14"/>
      <c r="B1734" s="245"/>
      <c r="C1734" s="246"/>
      <c r="D1734" s="236" t="s">
        <v>193</v>
      </c>
      <c r="E1734" s="247" t="s">
        <v>19</v>
      </c>
      <c r="F1734" s="248" t="s">
        <v>2361</v>
      </c>
      <c r="G1734" s="246"/>
      <c r="H1734" s="249">
        <v>17.280000000000001</v>
      </c>
      <c r="I1734" s="250"/>
      <c r="J1734" s="246"/>
      <c r="K1734" s="246"/>
      <c r="L1734" s="251"/>
      <c r="M1734" s="252"/>
      <c r="N1734" s="253"/>
      <c r="O1734" s="253"/>
      <c r="P1734" s="253"/>
      <c r="Q1734" s="253"/>
      <c r="R1734" s="253"/>
      <c r="S1734" s="253"/>
      <c r="T1734" s="25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55" t="s">
        <v>193</v>
      </c>
      <c r="AU1734" s="255" t="s">
        <v>80</v>
      </c>
      <c r="AV1734" s="14" t="s">
        <v>80</v>
      </c>
      <c r="AW1734" s="14" t="s">
        <v>195</v>
      </c>
      <c r="AX1734" s="14" t="s">
        <v>71</v>
      </c>
      <c r="AY1734" s="255" t="s">
        <v>182</v>
      </c>
    </row>
    <row r="1735" s="15" customFormat="1">
      <c r="A1735" s="15"/>
      <c r="B1735" s="256"/>
      <c r="C1735" s="257"/>
      <c r="D1735" s="236" t="s">
        <v>193</v>
      </c>
      <c r="E1735" s="258" t="s">
        <v>19</v>
      </c>
      <c r="F1735" s="259" t="s">
        <v>215</v>
      </c>
      <c r="G1735" s="257"/>
      <c r="H1735" s="260">
        <v>112.73904959999999</v>
      </c>
      <c r="I1735" s="261"/>
      <c r="J1735" s="257"/>
      <c r="K1735" s="257"/>
      <c r="L1735" s="262"/>
      <c r="M1735" s="263"/>
      <c r="N1735" s="264"/>
      <c r="O1735" s="264"/>
      <c r="P1735" s="264"/>
      <c r="Q1735" s="264"/>
      <c r="R1735" s="264"/>
      <c r="S1735" s="264"/>
      <c r="T1735" s="26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T1735" s="266" t="s">
        <v>193</v>
      </c>
      <c r="AU1735" s="266" t="s">
        <v>80</v>
      </c>
      <c r="AV1735" s="15" t="s">
        <v>97</v>
      </c>
      <c r="AW1735" s="15" t="s">
        <v>195</v>
      </c>
      <c r="AX1735" s="15" t="s">
        <v>71</v>
      </c>
      <c r="AY1735" s="266" t="s">
        <v>182</v>
      </c>
    </row>
    <row r="1736" s="13" customFormat="1">
      <c r="A1736" s="13"/>
      <c r="B1736" s="234"/>
      <c r="C1736" s="235"/>
      <c r="D1736" s="236" t="s">
        <v>193</v>
      </c>
      <c r="E1736" s="237" t="s">
        <v>19</v>
      </c>
      <c r="F1736" s="238" t="s">
        <v>460</v>
      </c>
      <c r="G1736" s="235"/>
      <c r="H1736" s="237" t="s">
        <v>19</v>
      </c>
      <c r="I1736" s="239"/>
      <c r="J1736" s="235"/>
      <c r="K1736" s="235"/>
      <c r="L1736" s="240"/>
      <c r="M1736" s="241"/>
      <c r="N1736" s="242"/>
      <c r="O1736" s="242"/>
      <c r="P1736" s="242"/>
      <c r="Q1736" s="242"/>
      <c r="R1736" s="242"/>
      <c r="S1736" s="242"/>
      <c r="T1736" s="24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44" t="s">
        <v>193</v>
      </c>
      <c r="AU1736" s="244" t="s">
        <v>80</v>
      </c>
      <c r="AV1736" s="13" t="s">
        <v>78</v>
      </c>
      <c r="AW1736" s="13" t="s">
        <v>195</v>
      </c>
      <c r="AX1736" s="13" t="s">
        <v>71</v>
      </c>
      <c r="AY1736" s="244" t="s">
        <v>182</v>
      </c>
    </row>
    <row r="1737" s="14" customFormat="1">
      <c r="A1737" s="14"/>
      <c r="B1737" s="245"/>
      <c r="C1737" s="246"/>
      <c r="D1737" s="236" t="s">
        <v>193</v>
      </c>
      <c r="E1737" s="247" t="s">
        <v>19</v>
      </c>
      <c r="F1737" s="248" t="s">
        <v>2362</v>
      </c>
      <c r="G1737" s="246"/>
      <c r="H1737" s="249">
        <v>43.002667000000002</v>
      </c>
      <c r="I1737" s="250"/>
      <c r="J1737" s="246"/>
      <c r="K1737" s="246"/>
      <c r="L1737" s="251"/>
      <c r="M1737" s="252"/>
      <c r="N1737" s="253"/>
      <c r="O1737" s="253"/>
      <c r="P1737" s="253"/>
      <c r="Q1737" s="253"/>
      <c r="R1737" s="253"/>
      <c r="S1737" s="253"/>
      <c r="T1737" s="25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5" t="s">
        <v>193</v>
      </c>
      <c r="AU1737" s="255" t="s">
        <v>80</v>
      </c>
      <c r="AV1737" s="14" t="s">
        <v>80</v>
      </c>
      <c r="AW1737" s="14" t="s">
        <v>195</v>
      </c>
      <c r="AX1737" s="14" t="s">
        <v>71</v>
      </c>
      <c r="AY1737" s="255" t="s">
        <v>182</v>
      </c>
    </row>
    <row r="1738" s="14" customFormat="1">
      <c r="A1738" s="14"/>
      <c r="B1738" s="245"/>
      <c r="C1738" s="246"/>
      <c r="D1738" s="236" t="s">
        <v>193</v>
      </c>
      <c r="E1738" s="247" t="s">
        <v>19</v>
      </c>
      <c r="F1738" s="248" t="s">
        <v>2363</v>
      </c>
      <c r="G1738" s="246"/>
      <c r="H1738" s="249">
        <v>8.3680000000000003</v>
      </c>
      <c r="I1738" s="250"/>
      <c r="J1738" s="246"/>
      <c r="K1738" s="246"/>
      <c r="L1738" s="251"/>
      <c r="M1738" s="252"/>
      <c r="N1738" s="253"/>
      <c r="O1738" s="253"/>
      <c r="P1738" s="253"/>
      <c r="Q1738" s="253"/>
      <c r="R1738" s="253"/>
      <c r="S1738" s="253"/>
      <c r="T1738" s="25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5" t="s">
        <v>193</v>
      </c>
      <c r="AU1738" s="255" t="s">
        <v>80</v>
      </c>
      <c r="AV1738" s="14" t="s">
        <v>80</v>
      </c>
      <c r="AW1738" s="14" t="s">
        <v>195</v>
      </c>
      <c r="AX1738" s="14" t="s">
        <v>71</v>
      </c>
      <c r="AY1738" s="255" t="s">
        <v>182</v>
      </c>
    </row>
    <row r="1739" s="14" customFormat="1">
      <c r="A1739" s="14"/>
      <c r="B1739" s="245"/>
      <c r="C1739" s="246"/>
      <c r="D1739" s="236" t="s">
        <v>193</v>
      </c>
      <c r="E1739" s="247" t="s">
        <v>19</v>
      </c>
      <c r="F1739" s="248" t="s">
        <v>2364</v>
      </c>
      <c r="G1739" s="246"/>
      <c r="H1739" s="249">
        <v>16.68</v>
      </c>
      <c r="I1739" s="250"/>
      <c r="J1739" s="246"/>
      <c r="K1739" s="246"/>
      <c r="L1739" s="251"/>
      <c r="M1739" s="252"/>
      <c r="N1739" s="253"/>
      <c r="O1739" s="253"/>
      <c r="P1739" s="253"/>
      <c r="Q1739" s="253"/>
      <c r="R1739" s="253"/>
      <c r="S1739" s="253"/>
      <c r="T1739" s="25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5" t="s">
        <v>193</v>
      </c>
      <c r="AU1739" s="255" t="s">
        <v>80</v>
      </c>
      <c r="AV1739" s="14" t="s">
        <v>80</v>
      </c>
      <c r="AW1739" s="14" t="s">
        <v>195</v>
      </c>
      <c r="AX1739" s="14" t="s">
        <v>71</v>
      </c>
      <c r="AY1739" s="255" t="s">
        <v>182</v>
      </c>
    </row>
    <row r="1740" s="14" customFormat="1">
      <c r="A1740" s="14"/>
      <c r="B1740" s="245"/>
      <c r="C1740" s="246"/>
      <c r="D1740" s="236" t="s">
        <v>193</v>
      </c>
      <c r="E1740" s="247" t="s">
        <v>19</v>
      </c>
      <c r="F1740" s="248" t="s">
        <v>2365</v>
      </c>
      <c r="G1740" s="246"/>
      <c r="H1740" s="249">
        <v>30.211000000000006</v>
      </c>
      <c r="I1740" s="250"/>
      <c r="J1740" s="246"/>
      <c r="K1740" s="246"/>
      <c r="L1740" s="251"/>
      <c r="M1740" s="252"/>
      <c r="N1740" s="253"/>
      <c r="O1740" s="253"/>
      <c r="P1740" s="253"/>
      <c r="Q1740" s="253"/>
      <c r="R1740" s="253"/>
      <c r="S1740" s="253"/>
      <c r="T1740" s="25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5" t="s">
        <v>193</v>
      </c>
      <c r="AU1740" s="255" t="s">
        <v>80</v>
      </c>
      <c r="AV1740" s="14" t="s">
        <v>80</v>
      </c>
      <c r="AW1740" s="14" t="s">
        <v>195</v>
      </c>
      <c r="AX1740" s="14" t="s">
        <v>71</v>
      </c>
      <c r="AY1740" s="255" t="s">
        <v>182</v>
      </c>
    </row>
    <row r="1741" s="15" customFormat="1">
      <c r="A1741" s="15"/>
      <c r="B1741" s="256"/>
      <c r="C1741" s="257"/>
      <c r="D1741" s="236" t="s">
        <v>193</v>
      </c>
      <c r="E1741" s="258" t="s">
        <v>19</v>
      </c>
      <c r="F1741" s="259" t="s">
        <v>215</v>
      </c>
      <c r="G1741" s="257"/>
      <c r="H1741" s="260">
        <v>98.261667000000017</v>
      </c>
      <c r="I1741" s="261"/>
      <c r="J1741" s="257"/>
      <c r="K1741" s="257"/>
      <c r="L1741" s="262"/>
      <c r="M1741" s="263"/>
      <c r="N1741" s="264"/>
      <c r="O1741" s="264"/>
      <c r="P1741" s="264"/>
      <c r="Q1741" s="264"/>
      <c r="R1741" s="264"/>
      <c r="S1741" s="264"/>
      <c r="T1741" s="26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T1741" s="266" t="s">
        <v>193</v>
      </c>
      <c r="AU1741" s="266" t="s">
        <v>80</v>
      </c>
      <c r="AV1741" s="15" t="s">
        <v>97</v>
      </c>
      <c r="AW1741" s="15" t="s">
        <v>195</v>
      </c>
      <c r="AX1741" s="15" t="s">
        <v>71</v>
      </c>
      <c r="AY1741" s="266" t="s">
        <v>182</v>
      </c>
    </row>
    <row r="1742" s="13" customFormat="1">
      <c r="A1742" s="13"/>
      <c r="B1742" s="234"/>
      <c r="C1742" s="235"/>
      <c r="D1742" s="236" t="s">
        <v>193</v>
      </c>
      <c r="E1742" s="237" t="s">
        <v>19</v>
      </c>
      <c r="F1742" s="238" t="s">
        <v>462</v>
      </c>
      <c r="G1742" s="235"/>
      <c r="H1742" s="237" t="s">
        <v>19</v>
      </c>
      <c r="I1742" s="239"/>
      <c r="J1742" s="235"/>
      <c r="K1742" s="235"/>
      <c r="L1742" s="240"/>
      <c r="M1742" s="241"/>
      <c r="N1742" s="242"/>
      <c r="O1742" s="242"/>
      <c r="P1742" s="242"/>
      <c r="Q1742" s="242"/>
      <c r="R1742" s="242"/>
      <c r="S1742" s="242"/>
      <c r="T1742" s="24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4" t="s">
        <v>193</v>
      </c>
      <c r="AU1742" s="244" t="s">
        <v>80</v>
      </c>
      <c r="AV1742" s="13" t="s">
        <v>78</v>
      </c>
      <c r="AW1742" s="13" t="s">
        <v>195</v>
      </c>
      <c r="AX1742" s="13" t="s">
        <v>71</v>
      </c>
      <c r="AY1742" s="244" t="s">
        <v>182</v>
      </c>
    </row>
    <row r="1743" s="14" customFormat="1">
      <c r="A1743" s="14"/>
      <c r="B1743" s="245"/>
      <c r="C1743" s="246"/>
      <c r="D1743" s="236" t="s">
        <v>193</v>
      </c>
      <c r="E1743" s="247" t="s">
        <v>19</v>
      </c>
      <c r="F1743" s="248" t="s">
        <v>2366</v>
      </c>
      <c r="G1743" s="246"/>
      <c r="H1743" s="249">
        <v>9.9675000000000011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5" t="s">
        <v>193</v>
      </c>
      <c r="AU1743" s="255" t="s">
        <v>80</v>
      </c>
      <c r="AV1743" s="14" t="s">
        <v>80</v>
      </c>
      <c r="AW1743" s="14" t="s">
        <v>195</v>
      </c>
      <c r="AX1743" s="14" t="s">
        <v>71</v>
      </c>
      <c r="AY1743" s="255" t="s">
        <v>182</v>
      </c>
    </row>
    <row r="1744" s="14" customFormat="1">
      <c r="A1744" s="14"/>
      <c r="B1744" s="245"/>
      <c r="C1744" s="246"/>
      <c r="D1744" s="236" t="s">
        <v>193</v>
      </c>
      <c r="E1744" s="247" t="s">
        <v>19</v>
      </c>
      <c r="F1744" s="248" t="s">
        <v>2367</v>
      </c>
      <c r="G1744" s="246"/>
      <c r="H1744" s="249">
        <v>15.876000000000001</v>
      </c>
      <c r="I1744" s="250"/>
      <c r="J1744" s="246"/>
      <c r="K1744" s="246"/>
      <c r="L1744" s="251"/>
      <c r="M1744" s="252"/>
      <c r="N1744" s="253"/>
      <c r="O1744" s="253"/>
      <c r="P1744" s="253"/>
      <c r="Q1744" s="253"/>
      <c r="R1744" s="253"/>
      <c r="S1744" s="253"/>
      <c r="T1744" s="25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5" t="s">
        <v>193</v>
      </c>
      <c r="AU1744" s="255" t="s">
        <v>80</v>
      </c>
      <c r="AV1744" s="14" t="s">
        <v>80</v>
      </c>
      <c r="AW1744" s="14" t="s">
        <v>195</v>
      </c>
      <c r="AX1744" s="14" t="s">
        <v>71</v>
      </c>
      <c r="AY1744" s="255" t="s">
        <v>182</v>
      </c>
    </row>
    <row r="1745" s="15" customFormat="1">
      <c r="A1745" s="15"/>
      <c r="B1745" s="256"/>
      <c r="C1745" s="257"/>
      <c r="D1745" s="236" t="s">
        <v>193</v>
      </c>
      <c r="E1745" s="258" t="s">
        <v>19</v>
      </c>
      <c r="F1745" s="259" t="s">
        <v>215</v>
      </c>
      <c r="G1745" s="257"/>
      <c r="H1745" s="260">
        <v>25.843500000000002</v>
      </c>
      <c r="I1745" s="261"/>
      <c r="J1745" s="257"/>
      <c r="K1745" s="257"/>
      <c r="L1745" s="262"/>
      <c r="M1745" s="263"/>
      <c r="N1745" s="264"/>
      <c r="O1745" s="264"/>
      <c r="P1745" s="264"/>
      <c r="Q1745" s="264"/>
      <c r="R1745" s="264"/>
      <c r="S1745" s="264"/>
      <c r="T1745" s="26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T1745" s="266" t="s">
        <v>193</v>
      </c>
      <c r="AU1745" s="266" t="s">
        <v>80</v>
      </c>
      <c r="AV1745" s="15" t="s">
        <v>97</v>
      </c>
      <c r="AW1745" s="15" t="s">
        <v>195</v>
      </c>
      <c r="AX1745" s="15" t="s">
        <v>71</v>
      </c>
      <c r="AY1745" s="266" t="s">
        <v>182</v>
      </c>
    </row>
    <row r="1746" s="13" customFormat="1">
      <c r="A1746" s="13"/>
      <c r="B1746" s="234"/>
      <c r="C1746" s="235"/>
      <c r="D1746" s="236" t="s">
        <v>193</v>
      </c>
      <c r="E1746" s="237" t="s">
        <v>19</v>
      </c>
      <c r="F1746" s="238" t="s">
        <v>216</v>
      </c>
      <c r="G1746" s="235"/>
      <c r="H1746" s="237" t="s">
        <v>19</v>
      </c>
      <c r="I1746" s="239"/>
      <c r="J1746" s="235"/>
      <c r="K1746" s="235"/>
      <c r="L1746" s="240"/>
      <c r="M1746" s="241"/>
      <c r="N1746" s="242"/>
      <c r="O1746" s="242"/>
      <c r="P1746" s="242"/>
      <c r="Q1746" s="242"/>
      <c r="R1746" s="242"/>
      <c r="S1746" s="242"/>
      <c r="T1746" s="24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4" t="s">
        <v>193</v>
      </c>
      <c r="AU1746" s="244" t="s">
        <v>80</v>
      </c>
      <c r="AV1746" s="13" t="s">
        <v>78</v>
      </c>
      <c r="AW1746" s="13" t="s">
        <v>195</v>
      </c>
      <c r="AX1746" s="13" t="s">
        <v>71</v>
      </c>
      <c r="AY1746" s="244" t="s">
        <v>182</v>
      </c>
    </row>
    <row r="1747" s="14" customFormat="1">
      <c r="A1747" s="14"/>
      <c r="B1747" s="245"/>
      <c r="C1747" s="246"/>
      <c r="D1747" s="236" t="s">
        <v>193</v>
      </c>
      <c r="E1747" s="247" t="s">
        <v>19</v>
      </c>
      <c r="F1747" s="248" t="s">
        <v>2368</v>
      </c>
      <c r="G1747" s="246"/>
      <c r="H1747" s="249">
        <v>23.150000000000002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193</v>
      </c>
      <c r="AU1747" s="255" t="s">
        <v>80</v>
      </c>
      <c r="AV1747" s="14" t="s">
        <v>80</v>
      </c>
      <c r="AW1747" s="14" t="s">
        <v>195</v>
      </c>
      <c r="AX1747" s="14" t="s">
        <v>71</v>
      </c>
      <c r="AY1747" s="255" t="s">
        <v>182</v>
      </c>
    </row>
    <row r="1748" s="14" customFormat="1">
      <c r="A1748" s="14"/>
      <c r="B1748" s="245"/>
      <c r="C1748" s="246"/>
      <c r="D1748" s="236" t="s">
        <v>193</v>
      </c>
      <c r="E1748" s="247" t="s">
        <v>19</v>
      </c>
      <c r="F1748" s="248" t="s">
        <v>2369</v>
      </c>
      <c r="G1748" s="246"/>
      <c r="H1748" s="249">
        <v>8.7289999999999992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193</v>
      </c>
      <c r="AU1748" s="255" t="s">
        <v>80</v>
      </c>
      <c r="AV1748" s="14" t="s">
        <v>80</v>
      </c>
      <c r="AW1748" s="14" t="s">
        <v>195</v>
      </c>
      <c r="AX1748" s="14" t="s">
        <v>71</v>
      </c>
      <c r="AY1748" s="255" t="s">
        <v>182</v>
      </c>
    </row>
    <row r="1749" s="14" customFormat="1">
      <c r="A1749" s="14"/>
      <c r="B1749" s="245"/>
      <c r="C1749" s="246"/>
      <c r="D1749" s="236" t="s">
        <v>193</v>
      </c>
      <c r="E1749" s="247" t="s">
        <v>19</v>
      </c>
      <c r="F1749" s="248" t="s">
        <v>2370</v>
      </c>
      <c r="G1749" s="246"/>
      <c r="H1749" s="249">
        <v>19.922000000000001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193</v>
      </c>
      <c r="AU1749" s="255" t="s">
        <v>80</v>
      </c>
      <c r="AV1749" s="14" t="s">
        <v>80</v>
      </c>
      <c r="AW1749" s="14" t="s">
        <v>195</v>
      </c>
      <c r="AX1749" s="14" t="s">
        <v>71</v>
      </c>
      <c r="AY1749" s="255" t="s">
        <v>182</v>
      </c>
    </row>
    <row r="1750" s="15" customFormat="1">
      <c r="A1750" s="15"/>
      <c r="B1750" s="256"/>
      <c r="C1750" s="257"/>
      <c r="D1750" s="236" t="s">
        <v>193</v>
      </c>
      <c r="E1750" s="258" t="s">
        <v>19</v>
      </c>
      <c r="F1750" s="259" t="s">
        <v>215</v>
      </c>
      <c r="G1750" s="257"/>
      <c r="H1750" s="260">
        <v>51.801000000000002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193</v>
      </c>
      <c r="AU1750" s="266" t="s">
        <v>80</v>
      </c>
      <c r="AV1750" s="15" t="s">
        <v>97</v>
      </c>
      <c r="AW1750" s="15" t="s">
        <v>195</v>
      </c>
      <c r="AX1750" s="15" t="s">
        <v>71</v>
      </c>
      <c r="AY1750" s="266" t="s">
        <v>182</v>
      </c>
    </row>
    <row r="1751" s="13" customFormat="1">
      <c r="A1751" s="13"/>
      <c r="B1751" s="234"/>
      <c r="C1751" s="235"/>
      <c r="D1751" s="236" t="s">
        <v>193</v>
      </c>
      <c r="E1751" s="237" t="s">
        <v>19</v>
      </c>
      <c r="F1751" s="238" t="s">
        <v>218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193</v>
      </c>
      <c r="AU1751" s="244" t="s">
        <v>80</v>
      </c>
      <c r="AV1751" s="13" t="s">
        <v>78</v>
      </c>
      <c r="AW1751" s="13" t="s">
        <v>195</v>
      </c>
      <c r="AX1751" s="13" t="s">
        <v>71</v>
      </c>
      <c r="AY1751" s="244" t="s">
        <v>182</v>
      </c>
    </row>
    <row r="1752" s="14" customFormat="1">
      <c r="A1752" s="14"/>
      <c r="B1752" s="245"/>
      <c r="C1752" s="246"/>
      <c r="D1752" s="236" t="s">
        <v>193</v>
      </c>
      <c r="E1752" s="247" t="s">
        <v>19</v>
      </c>
      <c r="F1752" s="248" t="s">
        <v>2371</v>
      </c>
      <c r="G1752" s="246"/>
      <c r="H1752" s="249">
        <v>33.074000000000005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193</v>
      </c>
      <c r="AU1752" s="255" t="s">
        <v>80</v>
      </c>
      <c r="AV1752" s="14" t="s">
        <v>80</v>
      </c>
      <c r="AW1752" s="14" t="s">
        <v>195</v>
      </c>
      <c r="AX1752" s="14" t="s">
        <v>71</v>
      </c>
      <c r="AY1752" s="255" t="s">
        <v>182</v>
      </c>
    </row>
    <row r="1753" s="14" customFormat="1">
      <c r="A1753" s="14"/>
      <c r="B1753" s="245"/>
      <c r="C1753" s="246"/>
      <c r="D1753" s="236" t="s">
        <v>193</v>
      </c>
      <c r="E1753" s="247" t="s">
        <v>19</v>
      </c>
      <c r="F1753" s="248" t="s">
        <v>2372</v>
      </c>
      <c r="G1753" s="246"/>
      <c r="H1753" s="249">
        <v>37.390000000000001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193</v>
      </c>
      <c r="AU1753" s="255" t="s">
        <v>80</v>
      </c>
      <c r="AV1753" s="14" t="s">
        <v>80</v>
      </c>
      <c r="AW1753" s="14" t="s">
        <v>195</v>
      </c>
      <c r="AX1753" s="14" t="s">
        <v>71</v>
      </c>
      <c r="AY1753" s="255" t="s">
        <v>182</v>
      </c>
    </row>
    <row r="1754" s="15" customFormat="1">
      <c r="A1754" s="15"/>
      <c r="B1754" s="256"/>
      <c r="C1754" s="257"/>
      <c r="D1754" s="236" t="s">
        <v>193</v>
      </c>
      <c r="E1754" s="258" t="s">
        <v>19</v>
      </c>
      <c r="F1754" s="259" t="s">
        <v>215</v>
      </c>
      <c r="G1754" s="257"/>
      <c r="H1754" s="260">
        <v>70.463999999999999</v>
      </c>
      <c r="I1754" s="261"/>
      <c r="J1754" s="257"/>
      <c r="K1754" s="257"/>
      <c r="L1754" s="262"/>
      <c r="M1754" s="263"/>
      <c r="N1754" s="264"/>
      <c r="O1754" s="264"/>
      <c r="P1754" s="264"/>
      <c r="Q1754" s="264"/>
      <c r="R1754" s="264"/>
      <c r="S1754" s="264"/>
      <c r="T1754" s="26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6" t="s">
        <v>193</v>
      </c>
      <c r="AU1754" s="266" t="s">
        <v>80</v>
      </c>
      <c r="AV1754" s="15" t="s">
        <v>97</v>
      </c>
      <c r="AW1754" s="15" t="s">
        <v>195</v>
      </c>
      <c r="AX1754" s="15" t="s">
        <v>71</v>
      </c>
      <c r="AY1754" s="266" t="s">
        <v>182</v>
      </c>
    </row>
    <row r="1755" s="16" customFormat="1">
      <c r="A1755" s="16"/>
      <c r="B1755" s="267"/>
      <c r="C1755" s="268"/>
      <c r="D1755" s="236" t="s">
        <v>193</v>
      </c>
      <c r="E1755" s="269" t="s">
        <v>19</v>
      </c>
      <c r="F1755" s="270" t="s">
        <v>220</v>
      </c>
      <c r="G1755" s="268"/>
      <c r="H1755" s="271">
        <v>359.10921660000002</v>
      </c>
      <c r="I1755" s="272"/>
      <c r="J1755" s="268"/>
      <c r="K1755" s="268"/>
      <c r="L1755" s="273"/>
      <c r="M1755" s="274"/>
      <c r="N1755" s="275"/>
      <c r="O1755" s="275"/>
      <c r="P1755" s="275"/>
      <c r="Q1755" s="275"/>
      <c r="R1755" s="275"/>
      <c r="S1755" s="275"/>
      <c r="T1755" s="27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T1755" s="277" t="s">
        <v>193</v>
      </c>
      <c r="AU1755" s="277" t="s">
        <v>80</v>
      </c>
      <c r="AV1755" s="16" t="s">
        <v>189</v>
      </c>
      <c r="AW1755" s="16" t="s">
        <v>195</v>
      </c>
      <c r="AX1755" s="16" t="s">
        <v>78</v>
      </c>
      <c r="AY1755" s="277" t="s">
        <v>182</v>
      </c>
    </row>
    <row r="1756" s="2" customFormat="1" ht="24.15" customHeight="1">
      <c r="A1756" s="41"/>
      <c r="B1756" s="42"/>
      <c r="C1756" s="216" t="s">
        <v>2373</v>
      </c>
      <c r="D1756" s="216" t="s">
        <v>184</v>
      </c>
      <c r="E1756" s="217" t="s">
        <v>2374</v>
      </c>
      <c r="F1756" s="218" t="s">
        <v>2375</v>
      </c>
      <c r="G1756" s="219" t="s">
        <v>283</v>
      </c>
      <c r="H1756" s="220">
        <v>159.04599999999999</v>
      </c>
      <c r="I1756" s="221"/>
      <c r="J1756" s="222">
        <f>ROUND(I1756*H1756,2)</f>
        <v>0</v>
      </c>
      <c r="K1756" s="218" t="s">
        <v>188</v>
      </c>
      <c r="L1756" s="47"/>
      <c r="M1756" s="223" t="s">
        <v>19</v>
      </c>
      <c r="N1756" s="224" t="s">
        <v>42</v>
      </c>
      <c r="O1756" s="87"/>
      <c r="P1756" s="225">
        <f>O1756*H1756</f>
        <v>0</v>
      </c>
      <c r="Q1756" s="225">
        <v>0</v>
      </c>
      <c r="R1756" s="225">
        <f>Q1756*H1756</f>
        <v>0</v>
      </c>
      <c r="S1756" s="225">
        <v>0.308</v>
      </c>
      <c r="T1756" s="226">
        <f>S1756*H1756</f>
        <v>48.986167999999999</v>
      </c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R1756" s="227" t="s">
        <v>189</v>
      </c>
      <c r="AT1756" s="227" t="s">
        <v>184</v>
      </c>
      <c r="AU1756" s="227" t="s">
        <v>80</v>
      </c>
      <c r="AY1756" s="20" t="s">
        <v>182</v>
      </c>
      <c r="BE1756" s="228">
        <f>IF(N1756="základní",J1756,0)</f>
        <v>0</v>
      </c>
      <c r="BF1756" s="228">
        <f>IF(N1756="snížená",J1756,0)</f>
        <v>0</v>
      </c>
      <c r="BG1756" s="228">
        <f>IF(N1756="zákl. přenesená",J1756,0)</f>
        <v>0</v>
      </c>
      <c r="BH1756" s="228">
        <f>IF(N1756="sníž. přenesená",J1756,0)</f>
        <v>0</v>
      </c>
      <c r="BI1756" s="228">
        <f>IF(N1756="nulová",J1756,0)</f>
        <v>0</v>
      </c>
      <c r="BJ1756" s="20" t="s">
        <v>78</v>
      </c>
      <c r="BK1756" s="228">
        <f>ROUND(I1756*H1756,2)</f>
        <v>0</v>
      </c>
      <c r="BL1756" s="20" t="s">
        <v>189</v>
      </c>
      <c r="BM1756" s="227" t="s">
        <v>2376</v>
      </c>
    </row>
    <row r="1757" s="2" customFormat="1">
      <c r="A1757" s="41"/>
      <c r="B1757" s="42"/>
      <c r="C1757" s="43"/>
      <c r="D1757" s="229" t="s">
        <v>191</v>
      </c>
      <c r="E1757" s="43"/>
      <c r="F1757" s="230" t="s">
        <v>2377</v>
      </c>
      <c r="G1757" s="43"/>
      <c r="H1757" s="43"/>
      <c r="I1757" s="231"/>
      <c r="J1757" s="43"/>
      <c r="K1757" s="43"/>
      <c r="L1757" s="47"/>
      <c r="M1757" s="232"/>
      <c r="N1757" s="233"/>
      <c r="O1757" s="87"/>
      <c r="P1757" s="87"/>
      <c r="Q1757" s="87"/>
      <c r="R1757" s="87"/>
      <c r="S1757" s="87"/>
      <c r="T1757" s="88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T1757" s="20" t="s">
        <v>191</v>
      </c>
      <c r="AU1757" s="20" t="s">
        <v>80</v>
      </c>
    </row>
    <row r="1758" s="13" customFormat="1">
      <c r="A1758" s="13"/>
      <c r="B1758" s="234"/>
      <c r="C1758" s="235"/>
      <c r="D1758" s="236" t="s">
        <v>193</v>
      </c>
      <c r="E1758" s="237" t="s">
        <v>19</v>
      </c>
      <c r="F1758" s="238" t="s">
        <v>205</v>
      </c>
      <c r="G1758" s="235"/>
      <c r="H1758" s="237" t="s">
        <v>19</v>
      </c>
      <c r="I1758" s="239"/>
      <c r="J1758" s="235"/>
      <c r="K1758" s="235"/>
      <c r="L1758" s="240"/>
      <c r="M1758" s="241"/>
      <c r="N1758" s="242"/>
      <c r="O1758" s="242"/>
      <c r="P1758" s="242"/>
      <c r="Q1758" s="242"/>
      <c r="R1758" s="242"/>
      <c r="S1758" s="242"/>
      <c r="T1758" s="24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4" t="s">
        <v>193</v>
      </c>
      <c r="AU1758" s="244" t="s">
        <v>80</v>
      </c>
      <c r="AV1758" s="13" t="s">
        <v>78</v>
      </c>
      <c r="AW1758" s="13" t="s">
        <v>195</v>
      </c>
      <c r="AX1758" s="13" t="s">
        <v>71</v>
      </c>
      <c r="AY1758" s="244" t="s">
        <v>182</v>
      </c>
    </row>
    <row r="1759" s="14" customFormat="1">
      <c r="A1759" s="14"/>
      <c r="B1759" s="245"/>
      <c r="C1759" s="246"/>
      <c r="D1759" s="236" t="s">
        <v>193</v>
      </c>
      <c r="E1759" s="247" t="s">
        <v>19</v>
      </c>
      <c r="F1759" s="248" t="s">
        <v>2378</v>
      </c>
      <c r="G1759" s="246"/>
      <c r="H1759" s="249">
        <v>4.1079999999999988</v>
      </c>
      <c r="I1759" s="250"/>
      <c r="J1759" s="246"/>
      <c r="K1759" s="246"/>
      <c r="L1759" s="251"/>
      <c r="M1759" s="252"/>
      <c r="N1759" s="253"/>
      <c r="O1759" s="253"/>
      <c r="P1759" s="253"/>
      <c r="Q1759" s="253"/>
      <c r="R1759" s="253"/>
      <c r="S1759" s="253"/>
      <c r="T1759" s="25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5" t="s">
        <v>193</v>
      </c>
      <c r="AU1759" s="255" t="s">
        <v>80</v>
      </c>
      <c r="AV1759" s="14" t="s">
        <v>80</v>
      </c>
      <c r="AW1759" s="14" t="s">
        <v>195</v>
      </c>
      <c r="AX1759" s="14" t="s">
        <v>71</v>
      </c>
      <c r="AY1759" s="255" t="s">
        <v>182</v>
      </c>
    </row>
    <row r="1760" s="14" customFormat="1">
      <c r="A1760" s="14"/>
      <c r="B1760" s="245"/>
      <c r="C1760" s="246"/>
      <c r="D1760" s="236" t="s">
        <v>193</v>
      </c>
      <c r="E1760" s="247" t="s">
        <v>19</v>
      </c>
      <c r="F1760" s="248" t="s">
        <v>2379</v>
      </c>
      <c r="G1760" s="246"/>
      <c r="H1760" s="249">
        <v>42.252049999999997</v>
      </c>
      <c r="I1760" s="250"/>
      <c r="J1760" s="246"/>
      <c r="K1760" s="246"/>
      <c r="L1760" s="251"/>
      <c r="M1760" s="252"/>
      <c r="N1760" s="253"/>
      <c r="O1760" s="253"/>
      <c r="P1760" s="253"/>
      <c r="Q1760" s="253"/>
      <c r="R1760" s="253"/>
      <c r="S1760" s="253"/>
      <c r="T1760" s="25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5" t="s">
        <v>193</v>
      </c>
      <c r="AU1760" s="255" t="s">
        <v>80</v>
      </c>
      <c r="AV1760" s="14" t="s">
        <v>80</v>
      </c>
      <c r="AW1760" s="14" t="s">
        <v>195</v>
      </c>
      <c r="AX1760" s="14" t="s">
        <v>71</v>
      </c>
      <c r="AY1760" s="255" t="s">
        <v>182</v>
      </c>
    </row>
    <row r="1761" s="13" customFormat="1">
      <c r="A1761" s="13"/>
      <c r="B1761" s="234"/>
      <c r="C1761" s="235"/>
      <c r="D1761" s="236" t="s">
        <v>193</v>
      </c>
      <c r="E1761" s="237" t="s">
        <v>19</v>
      </c>
      <c r="F1761" s="238" t="s">
        <v>462</v>
      </c>
      <c r="G1761" s="235"/>
      <c r="H1761" s="237" t="s">
        <v>19</v>
      </c>
      <c r="I1761" s="239"/>
      <c r="J1761" s="235"/>
      <c r="K1761" s="235"/>
      <c r="L1761" s="240"/>
      <c r="M1761" s="241"/>
      <c r="N1761" s="242"/>
      <c r="O1761" s="242"/>
      <c r="P1761" s="242"/>
      <c r="Q1761" s="242"/>
      <c r="R1761" s="242"/>
      <c r="S1761" s="242"/>
      <c r="T1761" s="24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4" t="s">
        <v>193</v>
      </c>
      <c r="AU1761" s="244" t="s">
        <v>80</v>
      </c>
      <c r="AV1761" s="13" t="s">
        <v>78</v>
      </c>
      <c r="AW1761" s="13" t="s">
        <v>195</v>
      </c>
      <c r="AX1761" s="13" t="s">
        <v>71</v>
      </c>
      <c r="AY1761" s="244" t="s">
        <v>182</v>
      </c>
    </row>
    <row r="1762" s="14" customFormat="1">
      <c r="A1762" s="14"/>
      <c r="B1762" s="245"/>
      <c r="C1762" s="246"/>
      <c r="D1762" s="236" t="s">
        <v>193</v>
      </c>
      <c r="E1762" s="247" t="s">
        <v>19</v>
      </c>
      <c r="F1762" s="248" t="s">
        <v>2380</v>
      </c>
      <c r="G1762" s="246"/>
      <c r="H1762" s="249">
        <v>31.841999999999999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193</v>
      </c>
      <c r="AU1762" s="255" t="s">
        <v>80</v>
      </c>
      <c r="AV1762" s="14" t="s">
        <v>80</v>
      </c>
      <c r="AW1762" s="14" t="s">
        <v>195</v>
      </c>
      <c r="AX1762" s="14" t="s">
        <v>71</v>
      </c>
      <c r="AY1762" s="255" t="s">
        <v>182</v>
      </c>
    </row>
    <row r="1763" s="14" customFormat="1">
      <c r="A1763" s="14"/>
      <c r="B1763" s="245"/>
      <c r="C1763" s="246"/>
      <c r="D1763" s="236" t="s">
        <v>193</v>
      </c>
      <c r="E1763" s="247" t="s">
        <v>19</v>
      </c>
      <c r="F1763" s="248" t="s">
        <v>2366</v>
      </c>
      <c r="G1763" s="246"/>
      <c r="H1763" s="249">
        <v>9.9675000000000011</v>
      </c>
      <c r="I1763" s="250"/>
      <c r="J1763" s="246"/>
      <c r="K1763" s="246"/>
      <c r="L1763" s="251"/>
      <c r="M1763" s="252"/>
      <c r="N1763" s="253"/>
      <c r="O1763" s="253"/>
      <c r="P1763" s="253"/>
      <c r="Q1763" s="253"/>
      <c r="R1763" s="253"/>
      <c r="S1763" s="253"/>
      <c r="T1763" s="25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5" t="s">
        <v>193</v>
      </c>
      <c r="AU1763" s="255" t="s">
        <v>80</v>
      </c>
      <c r="AV1763" s="14" t="s">
        <v>80</v>
      </c>
      <c r="AW1763" s="14" t="s">
        <v>195</v>
      </c>
      <c r="AX1763" s="14" t="s">
        <v>71</v>
      </c>
      <c r="AY1763" s="255" t="s">
        <v>182</v>
      </c>
    </row>
    <row r="1764" s="14" customFormat="1">
      <c r="A1764" s="14"/>
      <c r="B1764" s="245"/>
      <c r="C1764" s="246"/>
      <c r="D1764" s="236" t="s">
        <v>193</v>
      </c>
      <c r="E1764" s="247" t="s">
        <v>19</v>
      </c>
      <c r="F1764" s="248" t="s">
        <v>2381</v>
      </c>
      <c r="G1764" s="246"/>
      <c r="H1764" s="249">
        <v>43.080999999999989</v>
      </c>
      <c r="I1764" s="250"/>
      <c r="J1764" s="246"/>
      <c r="K1764" s="246"/>
      <c r="L1764" s="251"/>
      <c r="M1764" s="252"/>
      <c r="N1764" s="253"/>
      <c r="O1764" s="253"/>
      <c r="P1764" s="253"/>
      <c r="Q1764" s="253"/>
      <c r="R1764" s="253"/>
      <c r="S1764" s="253"/>
      <c r="T1764" s="25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5" t="s">
        <v>193</v>
      </c>
      <c r="AU1764" s="255" t="s">
        <v>80</v>
      </c>
      <c r="AV1764" s="14" t="s">
        <v>80</v>
      </c>
      <c r="AW1764" s="14" t="s">
        <v>195</v>
      </c>
      <c r="AX1764" s="14" t="s">
        <v>71</v>
      </c>
      <c r="AY1764" s="255" t="s">
        <v>182</v>
      </c>
    </row>
    <row r="1765" s="15" customFormat="1">
      <c r="A1765" s="15"/>
      <c r="B1765" s="256"/>
      <c r="C1765" s="257"/>
      <c r="D1765" s="236" t="s">
        <v>193</v>
      </c>
      <c r="E1765" s="258" t="s">
        <v>19</v>
      </c>
      <c r="F1765" s="259" t="s">
        <v>215</v>
      </c>
      <c r="G1765" s="257"/>
      <c r="H1765" s="260">
        <v>131.25054999999998</v>
      </c>
      <c r="I1765" s="261"/>
      <c r="J1765" s="257"/>
      <c r="K1765" s="257"/>
      <c r="L1765" s="262"/>
      <c r="M1765" s="263"/>
      <c r="N1765" s="264"/>
      <c r="O1765" s="264"/>
      <c r="P1765" s="264"/>
      <c r="Q1765" s="264"/>
      <c r="R1765" s="264"/>
      <c r="S1765" s="264"/>
      <c r="T1765" s="26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66" t="s">
        <v>193</v>
      </c>
      <c r="AU1765" s="266" t="s">
        <v>80</v>
      </c>
      <c r="AV1765" s="15" t="s">
        <v>97</v>
      </c>
      <c r="AW1765" s="15" t="s">
        <v>195</v>
      </c>
      <c r="AX1765" s="15" t="s">
        <v>71</v>
      </c>
      <c r="AY1765" s="266" t="s">
        <v>182</v>
      </c>
    </row>
    <row r="1766" s="13" customFormat="1">
      <c r="A1766" s="13"/>
      <c r="B1766" s="234"/>
      <c r="C1766" s="235"/>
      <c r="D1766" s="236" t="s">
        <v>193</v>
      </c>
      <c r="E1766" s="237" t="s">
        <v>19</v>
      </c>
      <c r="F1766" s="238" t="s">
        <v>216</v>
      </c>
      <c r="G1766" s="235"/>
      <c r="H1766" s="237" t="s">
        <v>19</v>
      </c>
      <c r="I1766" s="239"/>
      <c r="J1766" s="235"/>
      <c r="K1766" s="235"/>
      <c r="L1766" s="240"/>
      <c r="M1766" s="241"/>
      <c r="N1766" s="242"/>
      <c r="O1766" s="242"/>
      <c r="P1766" s="242"/>
      <c r="Q1766" s="242"/>
      <c r="R1766" s="242"/>
      <c r="S1766" s="242"/>
      <c r="T1766" s="24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4" t="s">
        <v>193</v>
      </c>
      <c r="AU1766" s="244" t="s">
        <v>80</v>
      </c>
      <c r="AV1766" s="13" t="s">
        <v>78</v>
      </c>
      <c r="AW1766" s="13" t="s">
        <v>195</v>
      </c>
      <c r="AX1766" s="13" t="s">
        <v>71</v>
      </c>
      <c r="AY1766" s="244" t="s">
        <v>182</v>
      </c>
    </row>
    <row r="1767" s="14" customFormat="1">
      <c r="A1767" s="14"/>
      <c r="B1767" s="245"/>
      <c r="C1767" s="246"/>
      <c r="D1767" s="236" t="s">
        <v>193</v>
      </c>
      <c r="E1767" s="247" t="s">
        <v>19</v>
      </c>
      <c r="F1767" s="248" t="s">
        <v>761</v>
      </c>
      <c r="G1767" s="246"/>
      <c r="H1767" s="249">
        <v>10.914999999999999</v>
      </c>
      <c r="I1767" s="250"/>
      <c r="J1767" s="246"/>
      <c r="K1767" s="246"/>
      <c r="L1767" s="251"/>
      <c r="M1767" s="252"/>
      <c r="N1767" s="253"/>
      <c r="O1767" s="253"/>
      <c r="P1767" s="253"/>
      <c r="Q1767" s="253"/>
      <c r="R1767" s="253"/>
      <c r="S1767" s="253"/>
      <c r="T1767" s="25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5" t="s">
        <v>193</v>
      </c>
      <c r="AU1767" s="255" t="s">
        <v>80</v>
      </c>
      <c r="AV1767" s="14" t="s">
        <v>80</v>
      </c>
      <c r="AW1767" s="14" t="s">
        <v>195</v>
      </c>
      <c r="AX1767" s="14" t="s">
        <v>71</v>
      </c>
      <c r="AY1767" s="255" t="s">
        <v>182</v>
      </c>
    </row>
    <row r="1768" s="15" customFormat="1">
      <c r="A1768" s="15"/>
      <c r="B1768" s="256"/>
      <c r="C1768" s="257"/>
      <c r="D1768" s="236" t="s">
        <v>193</v>
      </c>
      <c r="E1768" s="258" t="s">
        <v>19</v>
      </c>
      <c r="F1768" s="259" t="s">
        <v>215</v>
      </c>
      <c r="G1768" s="257"/>
      <c r="H1768" s="260">
        <v>10.914999999999999</v>
      </c>
      <c r="I1768" s="261"/>
      <c r="J1768" s="257"/>
      <c r="K1768" s="257"/>
      <c r="L1768" s="262"/>
      <c r="M1768" s="263"/>
      <c r="N1768" s="264"/>
      <c r="O1768" s="264"/>
      <c r="P1768" s="264"/>
      <c r="Q1768" s="264"/>
      <c r="R1768" s="264"/>
      <c r="S1768" s="264"/>
      <c r="T1768" s="26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T1768" s="266" t="s">
        <v>193</v>
      </c>
      <c r="AU1768" s="266" t="s">
        <v>80</v>
      </c>
      <c r="AV1768" s="15" t="s">
        <v>97</v>
      </c>
      <c r="AW1768" s="15" t="s">
        <v>195</v>
      </c>
      <c r="AX1768" s="15" t="s">
        <v>71</v>
      </c>
      <c r="AY1768" s="266" t="s">
        <v>182</v>
      </c>
    </row>
    <row r="1769" s="13" customFormat="1">
      <c r="A1769" s="13"/>
      <c r="B1769" s="234"/>
      <c r="C1769" s="235"/>
      <c r="D1769" s="236" t="s">
        <v>193</v>
      </c>
      <c r="E1769" s="237" t="s">
        <v>19</v>
      </c>
      <c r="F1769" s="238" t="s">
        <v>218</v>
      </c>
      <c r="G1769" s="235"/>
      <c r="H1769" s="237" t="s">
        <v>19</v>
      </c>
      <c r="I1769" s="239"/>
      <c r="J1769" s="235"/>
      <c r="K1769" s="235"/>
      <c r="L1769" s="240"/>
      <c r="M1769" s="241"/>
      <c r="N1769" s="242"/>
      <c r="O1769" s="242"/>
      <c r="P1769" s="242"/>
      <c r="Q1769" s="242"/>
      <c r="R1769" s="242"/>
      <c r="S1769" s="242"/>
      <c r="T1769" s="24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4" t="s">
        <v>193</v>
      </c>
      <c r="AU1769" s="244" t="s">
        <v>80</v>
      </c>
      <c r="AV1769" s="13" t="s">
        <v>78</v>
      </c>
      <c r="AW1769" s="13" t="s">
        <v>195</v>
      </c>
      <c r="AX1769" s="13" t="s">
        <v>71</v>
      </c>
      <c r="AY1769" s="244" t="s">
        <v>182</v>
      </c>
    </row>
    <row r="1770" s="14" customFormat="1">
      <c r="A1770" s="14"/>
      <c r="B1770" s="245"/>
      <c r="C1770" s="246"/>
      <c r="D1770" s="236" t="s">
        <v>193</v>
      </c>
      <c r="E1770" s="247" t="s">
        <v>19</v>
      </c>
      <c r="F1770" s="248" t="s">
        <v>2382</v>
      </c>
      <c r="G1770" s="246"/>
      <c r="H1770" s="249">
        <v>14.129999999999999</v>
      </c>
      <c r="I1770" s="250"/>
      <c r="J1770" s="246"/>
      <c r="K1770" s="246"/>
      <c r="L1770" s="251"/>
      <c r="M1770" s="252"/>
      <c r="N1770" s="253"/>
      <c r="O1770" s="253"/>
      <c r="P1770" s="253"/>
      <c r="Q1770" s="253"/>
      <c r="R1770" s="253"/>
      <c r="S1770" s="253"/>
      <c r="T1770" s="25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5" t="s">
        <v>193</v>
      </c>
      <c r="AU1770" s="255" t="s">
        <v>80</v>
      </c>
      <c r="AV1770" s="14" t="s">
        <v>80</v>
      </c>
      <c r="AW1770" s="14" t="s">
        <v>195</v>
      </c>
      <c r="AX1770" s="14" t="s">
        <v>71</v>
      </c>
      <c r="AY1770" s="255" t="s">
        <v>182</v>
      </c>
    </row>
    <row r="1771" s="14" customFormat="1">
      <c r="A1771" s="14"/>
      <c r="B1771" s="245"/>
      <c r="C1771" s="246"/>
      <c r="D1771" s="236" t="s">
        <v>193</v>
      </c>
      <c r="E1771" s="247" t="s">
        <v>19</v>
      </c>
      <c r="F1771" s="248" t="s">
        <v>2383</v>
      </c>
      <c r="G1771" s="246"/>
      <c r="H1771" s="249">
        <v>2.75</v>
      </c>
      <c r="I1771" s="250"/>
      <c r="J1771" s="246"/>
      <c r="K1771" s="246"/>
      <c r="L1771" s="251"/>
      <c r="M1771" s="252"/>
      <c r="N1771" s="253"/>
      <c r="O1771" s="253"/>
      <c r="P1771" s="253"/>
      <c r="Q1771" s="253"/>
      <c r="R1771" s="253"/>
      <c r="S1771" s="253"/>
      <c r="T1771" s="25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5" t="s">
        <v>193</v>
      </c>
      <c r="AU1771" s="255" t="s">
        <v>80</v>
      </c>
      <c r="AV1771" s="14" t="s">
        <v>80</v>
      </c>
      <c r="AW1771" s="14" t="s">
        <v>195</v>
      </c>
      <c r="AX1771" s="14" t="s">
        <v>71</v>
      </c>
      <c r="AY1771" s="255" t="s">
        <v>182</v>
      </c>
    </row>
    <row r="1772" s="15" customFormat="1">
      <c r="A1772" s="15"/>
      <c r="B1772" s="256"/>
      <c r="C1772" s="257"/>
      <c r="D1772" s="236" t="s">
        <v>193</v>
      </c>
      <c r="E1772" s="258" t="s">
        <v>19</v>
      </c>
      <c r="F1772" s="259" t="s">
        <v>215</v>
      </c>
      <c r="G1772" s="257"/>
      <c r="H1772" s="260">
        <v>16.879999999999999</v>
      </c>
      <c r="I1772" s="261"/>
      <c r="J1772" s="257"/>
      <c r="K1772" s="257"/>
      <c r="L1772" s="262"/>
      <c r="M1772" s="263"/>
      <c r="N1772" s="264"/>
      <c r="O1772" s="264"/>
      <c r="P1772" s="264"/>
      <c r="Q1772" s="264"/>
      <c r="R1772" s="264"/>
      <c r="S1772" s="264"/>
      <c r="T1772" s="26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T1772" s="266" t="s">
        <v>193</v>
      </c>
      <c r="AU1772" s="266" t="s">
        <v>80</v>
      </c>
      <c r="AV1772" s="15" t="s">
        <v>97</v>
      </c>
      <c r="AW1772" s="15" t="s">
        <v>195</v>
      </c>
      <c r="AX1772" s="15" t="s">
        <v>71</v>
      </c>
      <c r="AY1772" s="266" t="s">
        <v>182</v>
      </c>
    </row>
    <row r="1773" s="16" customFormat="1">
      <c r="A1773" s="16"/>
      <c r="B1773" s="267"/>
      <c r="C1773" s="268"/>
      <c r="D1773" s="236" t="s">
        <v>193</v>
      </c>
      <c r="E1773" s="269" t="s">
        <v>19</v>
      </c>
      <c r="F1773" s="270" t="s">
        <v>220</v>
      </c>
      <c r="G1773" s="268"/>
      <c r="H1773" s="271">
        <v>159.04554999999996</v>
      </c>
      <c r="I1773" s="272"/>
      <c r="J1773" s="268"/>
      <c r="K1773" s="268"/>
      <c r="L1773" s="273"/>
      <c r="M1773" s="274"/>
      <c r="N1773" s="275"/>
      <c r="O1773" s="275"/>
      <c r="P1773" s="275"/>
      <c r="Q1773" s="275"/>
      <c r="R1773" s="275"/>
      <c r="S1773" s="275"/>
      <c r="T1773" s="27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T1773" s="277" t="s">
        <v>193</v>
      </c>
      <c r="AU1773" s="277" t="s">
        <v>80</v>
      </c>
      <c r="AV1773" s="16" t="s">
        <v>189</v>
      </c>
      <c r="AW1773" s="16" t="s">
        <v>195</v>
      </c>
      <c r="AX1773" s="16" t="s">
        <v>78</v>
      </c>
      <c r="AY1773" s="277" t="s">
        <v>182</v>
      </c>
    </row>
    <row r="1774" s="2" customFormat="1" ht="44.25" customHeight="1">
      <c r="A1774" s="41"/>
      <c r="B1774" s="42"/>
      <c r="C1774" s="216" t="s">
        <v>2384</v>
      </c>
      <c r="D1774" s="216" t="s">
        <v>184</v>
      </c>
      <c r="E1774" s="217" t="s">
        <v>2385</v>
      </c>
      <c r="F1774" s="218" t="s">
        <v>2386</v>
      </c>
      <c r="G1774" s="219" t="s">
        <v>187</v>
      </c>
      <c r="H1774" s="220">
        <v>2.4790000000000001</v>
      </c>
      <c r="I1774" s="221"/>
      <c r="J1774" s="222">
        <f>ROUND(I1774*H1774,2)</f>
        <v>0</v>
      </c>
      <c r="K1774" s="218" t="s">
        <v>188</v>
      </c>
      <c r="L1774" s="47"/>
      <c r="M1774" s="223" t="s">
        <v>19</v>
      </c>
      <c r="N1774" s="224" t="s">
        <v>42</v>
      </c>
      <c r="O1774" s="87"/>
      <c r="P1774" s="225">
        <f>O1774*H1774</f>
        <v>0</v>
      </c>
      <c r="Q1774" s="225">
        <v>0</v>
      </c>
      <c r="R1774" s="225">
        <f>Q1774*H1774</f>
        <v>0</v>
      </c>
      <c r="S1774" s="225">
        <v>1.8</v>
      </c>
      <c r="T1774" s="226">
        <f>S1774*H1774</f>
        <v>4.4622000000000002</v>
      </c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R1774" s="227" t="s">
        <v>189</v>
      </c>
      <c r="AT1774" s="227" t="s">
        <v>184</v>
      </c>
      <c r="AU1774" s="227" t="s">
        <v>80</v>
      </c>
      <c r="AY1774" s="20" t="s">
        <v>182</v>
      </c>
      <c r="BE1774" s="228">
        <f>IF(N1774="základní",J1774,0)</f>
        <v>0</v>
      </c>
      <c r="BF1774" s="228">
        <f>IF(N1774="snížená",J1774,0)</f>
        <v>0</v>
      </c>
      <c r="BG1774" s="228">
        <f>IF(N1774="zákl. přenesená",J1774,0)</f>
        <v>0</v>
      </c>
      <c r="BH1774" s="228">
        <f>IF(N1774="sníž. přenesená",J1774,0)</f>
        <v>0</v>
      </c>
      <c r="BI1774" s="228">
        <f>IF(N1774="nulová",J1774,0)</f>
        <v>0</v>
      </c>
      <c r="BJ1774" s="20" t="s">
        <v>78</v>
      </c>
      <c r="BK1774" s="228">
        <f>ROUND(I1774*H1774,2)</f>
        <v>0</v>
      </c>
      <c r="BL1774" s="20" t="s">
        <v>189</v>
      </c>
      <c r="BM1774" s="227" t="s">
        <v>2387</v>
      </c>
    </row>
    <row r="1775" s="2" customFormat="1">
      <c r="A1775" s="41"/>
      <c r="B1775" s="42"/>
      <c r="C1775" s="43"/>
      <c r="D1775" s="229" t="s">
        <v>191</v>
      </c>
      <c r="E1775" s="43"/>
      <c r="F1775" s="230" t="s">
        <v>2388</v>
      </c>
      <c r="G1775" s="43"/>
      <c r="H1775" s="43"/>
      <c r="I1775" s="231"/>
      <c r="J1775" s="43"/>
      <c r="K1775" s="43"/>
      <c r="L1775" s="47"/>
      <c r="M1775" s="232"/>
      <c r="N1775" s="233"/>
      <c r="O1775" s="87"/>
      <c r="P1775" s="87"/>
      <c r="Q1775" s="87"/>
      <c r="R1775" s="87"/>
      <c r="S1775" s="87"/>
      <c r="T1775" s="88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T1775" s="20" t="s">
        <v>191</v>
      </c>
      <c r="AU1775" s="20" t="s">
        <v>80</v>
      </c>
    </row>
    <row r="1776" s="13" customFormat="1">
      <c r="A1776" s="13"/>
      <c r="B1776" s="234"/>
      <c r="C1776" s="235"/>
      <c r="D1776" s="236" t="s">
        <v>193</v>
      </c>
      <c r="E1776" s="237" t="s">
        <v>19</v>
      </c>
      <c r="F1776" s="238" t="s">
        <v>455</v>
      </c>
      <c r="G1776" s="235"/>
      <c r="H1776" s="237" t="s">
        <v>19</v>
      </c>
      <c r="I1776" s="239"/>
      <c r="J1776" s="235"/>
      <c r="K1776" s="235"/>
      <c r="L1776" s="240"/>
      <c r="M1776" s="241"/>
      <c r="N1776" s="242"/>
      <c r="O1776" s="242"/>
      <c r="P1776" s="242"/>
      <c r="Q1776" s="242"/>
      <c r="R1776" s="242"/>
      <c r="S1776" s="242"/>
      <c r="T1776" s="24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44" t="s">
        <v>193</v>
      </c>
      <c r="AU1776" s="244" t="s">
        <v>80</v>
      </c>
      <c r="AV1776" s="13" t="s">
        <v>78</v>
      </c>
      <c r="AW1776" s="13" t="s">
        <v>195</v>
      </c>
      <c r="AX1776" s="13" t="s">
        <v>71</v>
      </c>
      <c r="AY1776" s="244" t="s">
        <v>182</v>
      </c>
    </row>
    <row r="1777" s="14" customFormat="1">
      <c r="A1777" s="14"/>
      <c r="B1777" s="245"/>
      <c r="C1777" s="246"/>
      <c r="D1777" s="236" t="s">
        <v>193</v>
      </c>
      <c r="E1777" s="247" t="s">
        <v>19</v>
      </c>
      <c r="F1777" s="248" t="s">
        <v>2389</v>
      </c>
      <c r="G1777" s="246"/>
      <c r="H1777" s="249">
        <v>0.70199999999999996</v>
      </c>
      <c r="I1777" s="250"/>
      <c r="J1777" s="246"/>
      <c r="K1777" s="246"/>
      <c r="L1777" s="251"/>
      <c r="M1777" s="252"/>
      <c r="N1777" s="253"/>
      <c r="O1777" s="253"/>
      <c r="P1777" s="253"/>
      <c r="Q1777" s="253"/>
      <c r="R1777" s="253"/>
      <c r="S1777" s="253"/>
      <c r="T1777" s="25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5" t="s">
        <v>193</v>
      </c>
      <c r="AU1777" s="255" t="s">
        <v>80</v>
      </c>
      <c r="AV1777" s="14" t="s">
        <v>80</v>
      </c>
      <c r="AW1777" s="14" t="s">
        <v>195</v>
      </c>
      <c r="AX1777" s="14" t="s">
        <v>71</v>
      </c>
      <c r="AY1777" s="255" t="s">
        <v>182</v>
      </c>
    </row>
    <row r="1778" s="14" customFormat="1">
      <c r="A1778" s="14"/>
      <c r="B1778" s="245"/>
      <c r="C1778" s="246"/>
      <c r="D1778" s="236" t="s">
        <v>193</v>
      </c>
      <c r="E1778" s="247" t="s">
        <v>19</v>
      </c>
      <c r="F1778" s="248" t="s">
        <v>2390</v>
      </c>
      <c r="G1778" s="246"/>
      <c r="H1778" s="249">
        <v>1.77686392</v>
      </c>
      <c r="I1778" s="250"/>
      <c r="J1778" s="246"/>
      <c r="K1778" s="246"/>
      <c r="L1778" s="251"/>
      <c r="M1778" s="252"/>
      <c r="N1778" s="253"/>
      <c r="O1778" s="253"/>
      <c r="P1778" s="253"/>
      <c r="Q1778" s="253"/>
      <c r="R1778" s="253"/>
      <c r="S1778" s="253"/>
      <c r="T1778" s="25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5" t="s">
        <v>193</v>
      </c>
      <c r="AU1778" s="255" t="s">
        <v>80</v>
      </c>
      <c r="AV1778" s="14" t="s">
        <v>80</v>
      </c>
      <c r="AW1778" s="14" t="s">
        <v>195</v>
      </c>
      <c r="AX1778" s="14" t="s">
        <v>71</v>
      </c>
      <c r="AY1778" s="255" t="s">
        <v>182</v>
      </c>
    </row>
    <row r="1779" s="13" customFormat="1">
      <c r="A1779" s="13"/>
      <c r="B1779" s="234"/>
      <c r="C1779" s="235"/>
      <c r="D1779" s="236" t="s">
        <v>193</v>
      </c>
      <c r="E1779" s="237" t="s">
        <v>19</v>
      </c>
      <c r="F1779" s="238" t="s">
        <v>460</v>
      </c>
      <c r="G1779" s="235"/>
      <c r="H1779" s="237" t="s">
        <v>19</v>
      </c>
      <c r="I1779" s="239"/>
      <c r="J1779" s="235"/>
      <c r="K1779" s="235"/>
      <c r="L1779" s="240"/>
      <c r="M1779" s="241"/>
      <c r="N1779" s="242"/>
      <c r="O1779" s="242"/>
      <c r="P1779" s="242"/>
      <c r="Q1779" s="242"/>
      <c r="R1779" s="242"/>
      <c r="S1779" s="242"/>
      <c r="T1779" s="24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4" t="s">
        <v>193</v>
      </c>
      <c r="AU1779" s="244" t="s">
        <v>80</v>
      </c>
      <c r="AV1779" s="13" t="s">
        <v>78</v>
      </c>
      <c r="AW1779" s="13" t="s">
        <v>195</v>
      </c>
      <c r="AX1779" s="13" t="s">
        <v>71</v>
      </c>
      <c r="AY1779" s="244" t="s">
        <v>182</v>
      </c>
    </row>
    <row r="1780" s="2" customFormat="1" ht="49.05" customHeight="1">
      <c r="A1780" s="41"/>
      <c r="B1780" s="42"/>
      <c r="C1780" s="216" t="s">
        <v>2391</v>
      </c>
      <c r="D1780" s="216" t="s">
        <v>184</v>
      </c>
      <c r="E1780" s="217" t="s">
        <v>2392</v>
      </c>
      <c r="F1780" s="218" t="s">
        <v>2393</v>
      </c>
      <c r="G1780" s="219" t="s">
        <v>187</v>
      </c>
      <c r="H1780" s="220">
        <v>50.938000000000002</v>
      </c>
      <c r="I1780" s="221"/>
      <c r="J1780" s="222">
        <f>ROUND(I1780*H1780,2)</f>
        <v>0</v>
      </c>
      <c r="K1780" s="218" t="s">
        <v>188</v>
      </c>
      <c r="L1780" s="47"/>
      <c r="M1780" s="223" t="s">
        <v>19</v>
      </c>
      <c r="N1780" s="224" t="s">
        <v>42</v>
      </c>
      <c r="O1780" s="87"/>
      <c r="P1780" s="225">
        <f>O1780*H1780</f>
        <v>0</v>
      </c>
      <c r="Q1780" s="225">
        <v>0</v>
      </c>
      <c r="R1780" s="225">
        <f>Q1780*H1780</f>
        <v>0</v>
      </c>
      <c r="S1780" s="225">
        <v>1.8</v>
      </c>
      <c r="T1780" s="226">
        <f>S1780*H1780</f>
        <v>91.688400000000001</v>
      </c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R1780" s="227" t="s">
        <v>189</v>
      </c>
      <c r="AT1780" s="227" t="s">
        <v>184</v>
      </c>
      <c r="AU1780" s="227" t="s">
        <v>80</v>
      </c>
      <c r="AY1780" s="20" t="s">
        <v>182</v>
      </c>
      <c r="BE1780" s="228">
        <f>IF(N1780="základní",J1780,0)</f>
        <v>0</v>
      </c>
      <c r="BF1780" s="228">
        <f>IF(N1780="snížená",J1780,0)</f>
        <v>0</v>
      </c>
      <c r="BG1780" s="228">
        <f>IF(N1780="zákl. přenesená",J1780,0)</f>
        <v>0</v>
      </c>
      <c r="BH1780" s="228">
        <f>IF(N1780="sníž. přenesená",J1780,0)</f>
        <v>0</v>
      </c>
      <c r="BI1780" s="228">
        <f>IF(N1780="nulová",J1780,0)</f>
        <v>0</v>
      </c>
      <c r="BJ1780" s="20" t="s">
        <v>78</v>
      </c>
      <c r="BK1780" s="228">
        <f>ROUND(I1780*H1780,2)</f>
        <v>0</v>
      </c>
      <c r="BL1780" s="20" t="s">
        <v>189</v>
      </c>
      <c r="BM1780" s="227" t="s">
        <v>2394</v>
      </c>
    </row>
    <row r="1781" s="2" customFormat="1">
      <c r="A1781" s="41"/>
      <c r="B1781" s="42"/>
      <c r="C1781" s="43"/>
      <c r="D1781" s="229" t="s">
        <v>191</v>
      </c>
      <c r="E1781" s="43"/>
      <c r="F1781" s="230" t="s">
        <v>2395</v>
      </c>
      <c r="G1781" s="43"/>
      <c r="H1781" s="43"/>
      <c r="I1781" s="231"/>
      <c r="J1781" s="43"/>
      <c r="K1781" s="43"/>
      <c r="L1781" s="47"/>
      <c r="M1781" s="232"/>
      <c r="N1781" s="233"/>
      <c r="O1781" s="87"/>
      <c r="P1781" s="87"/>
      <c r="Q1781" s="87"/>
      <c r="R1781" s="87"/>
      <c r="S1781" s="87"/>
      <c r="T1781" s="88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T1781" s="20" t="s">
        <v>191</v>
      </c>
      <c r="AU1781" s="20" t="s">
        <v>80</v>
      </c>
    </row>
    <row r="1782" s="13" customFormat="1">
      <c r="A1782" s="13"/>
      <c r="B1782" s="234"/>
      <c r="C1782" s="235"/>
      <c r="D1782" s="236" t="s">
        <v>193</v>
      </c>
      <c r="E1782" s="237" t="s">
        <v>19</v>
      </c>
      <c r="F1782" s="238" t="s">
        <v>455</v>
      </c>
      <c r="G1782" s="235"/>
      <c r="H1782" s="237" t="s">
        <v>19</v>
      </c>
      <c r="I1782" s="239"/>
      <c r="J1782" s="235"/>
      <c r="K1782" s="235"/>
      <c r="L1782" s="240"/>
      <c r="M1782" s="241"/>
      <c r="N1782" s="242"/>
      <c r="O1782" s="242"/>
      <c r="P1782" s="242"/>
      <c r="Q1782" s="242"/>
      <c r="R1782" s="242"/>
      <c r="S1782" s="242"/>
      <c r="T1782" s="24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44" t="s">
        <v>193</v>
      </c>
      <c r="AU1782" s="244" t="s">
        <v>80</v>
      </c>
      <c r="AV1782" s="13" t="s">
        <v>78</v>
      </c>
      <c r="AW1782" s="13" t="s">
        <v>195</v>
      </c>
      <c r="AX1782" s="13" t="s">
        <v>71</v>
      </c>
      <c r="AY1782" s="244" t="s">
        <v>182</v>
      </c>
    </row>
    <row r="1783" s="14" customFormat="1">
      <c r="A1783" s="14"/>
      <c r="B1783" s="245"/>
      <c r="C1783" s="246"/>
      <c r="D1783" s="236" t="s">
        <v>193</v>
      </c>
      <c r="E1783" s="247" t="s">
        <v>19</v>
      </c>
      <c r="F1783" s="248" t="s">
        <v>2396</v>
      </c>
      <c r="G1783" s="246"/>
      <c r="H1783" s="249">
        <v>1.59198</v>
      </c>
      <c r="I1783" s="250"/>
      <c r="J1783" s="246"/>
      <c r="K1783" s="246"/>
      <c r="L1783" s="251"/>
      <c r="M1783" s="252"/>
      <c r="N1783" s="253"/>
      <c r="O1783" s="253"/>
      <c r="P1783" s="253"/>
      <c r="Q1783" s="253"/>
      <c r="R1783" s="253"/>
      <c r="S1783" s="253"/>
      <c r="T1783" s="25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5" t="s">
        <v>193</v>
      </c>
      <c r="AU1783" s="255" t="s">
        <v>80</v>
      </c>
      <c r="AV1783" s="14" t="s">
        <v>80</v>
      </c>
      <c r="AW1783" s="14" t="s">
        <v>195</v>
      </c>
      <c r="AX1783" s="14" t="s">
        <v>71</v>
      </c>
      <c r="AY1783" s="255" t="s">
        <v>182</v>
      </c>
    </row>
    <row r="1784" s="14" customFormat="1">
      <c r="A1784" s="14"/>
      <c r="B1784" s="245"/>
      <c r="C1784" s="246"/>
      <c r="D1784" s="236" t="s">
        <v>193</v>
      </c>
      <c r="E1784" s="247" t="s">
        <v>19</v>
      </c>
      <c r="F1784" s="248" t="s">
        <v>2397</v>
      </c>
      <c r="G1784" s="246"/>
      <c r="H1784" s="249">
        <v>1.6812</v>
      </c>
      <c r="I1784" s="250"/>
      <c r="J1784" s="246"/>
      <c r="K1784" s="246"/>
      <c r="L1784" s="251"/>
      <c r="M1784" s="252"/>
      <c r="N1784" s="253"/>
      <c r="O1784" s="253"/>
      <c r="P1784" s="253"/>
      <c r="Q1784" s="253"/>
      <c r="R1784" s="253"/>
      <c r="S1784" s="253"/>
      <c r="T1784" s="25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5" t="s">
        <v>193</v>
      </c>
      <c r="AU1784" s="255" t="s">
        <v>80</v>
      </c>
      <c r="AV1784" s="14" t="s">
        <v>80</v>
      </c>
      <c r="AW1784" s="14" t="s">
        <v>195</v>
      </c>
      <c r="AX1784" s="14" t="s">
        <v>71</v>
      </c>
      <c r="AY1784" s="255" t="s">
        <v>182</v>
      </c>
    </row>
    <row r="1785" s="14" customFormat="1">
      <c r="A1785" s="14"/>
      <c r="B1785" s="245"/>
      <c r="C1785" s="246"/>
      <c r="D1785" s="236" t="s">
        <v>193</v>
      </c>
      <c r="E1785" s="247" t="s">
        <v>19</v>
      </c>
      <c r="F1785" s="248" t="s">
        <v>2398</v>
      </c>
      <c r="G1785" s="246"/>
      <c r="H1785" s="249">
        <v>5.3701875000000001</v>
      </c>
      <c r="I1785" s="250"/>
      <c r="J1785" s="246"/>
      <c r="K1785" s="246"/>
      <c r="L1785" s="251"/>
      <c r="M1785" s="252"/>
      <c r="N1785" s="253"/>
      <c r="O1785" s="253"/>
      <c r="P1785" s="253"/>
      <c r="Q1785" s="253"/>
      <c r="R1785" s="253"/>
      <c r="S1785" s="253"/>
      <c r="T1785" s="25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5" t="s">
        <v>193</v>
      </c>
      <c r="AU1785" s="255" t="s">
        <v>80</v>
      </c>
      <c r="AV1785" s="14" t="s">
        <v>80</v>
      </c>
      <c r="AW1785" s="14" t="s">
        <v>195</v>
      </c>
      <c r="AX1785" s="14" t="s">
        <v>71</v>
      </c>
      <c r="AY1785" s="255" t="s">
        <v>182</v>
      </c>
    </row>
    <row r="1786" s="14" customFormat="1">
      <c r="A1786" s="14"/>
      <c r="B1786" s="245"/>
      <c r="C1786" s="246"/>
      <c r="D1786" s="236" t="s">
        <v>193</v>
      </c>
      <c r="E1786" s="247" t="s">
        <v>19</v>
      </c>
      <c r="F1786" s="248" t="s">
        <v>2399</v>
      </c>
      <c r="G1786" s="246"/>
      <c r="H1786" s="249">
        <v>8.8691449999999996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193</v>
      </c>
      <c r="AU1786" s="255" t="s">
        <v>80</v>
      </c>
      <c r="AV1786" s="14" t="s">
        <v>80</v>
      </c>
      <c r="AW1786" s="14" t="s">
        <v>195</v>
      </c>
      <c r="AX1786" s="14" t="s">
        <v>71</v>
      </c>
      <c r="AY1786" s="255" t="s">
        <v>182</v>
      </c>
    </row>
    <row r="1787" s="15" customFormat="1">
      <c r="A1787" s="15"/>
      <c r="B1787" s="256"/>
      <c r="C1787" s="257"/>
      <c r="D1787" s="236" t="s">
        <v>193</v>
      </c>
      <c r="E1787" s="258" t="s">
        <v>19</v>
      </c>
      <c r="F1787" s="259" t="s">
        <v>215</v>
      </c>
      <c r="G1787" s="257"/>
      <c r="H1787" s="260">
        <v>17.5125125</v>
      </c>
      <c r="I1787" s="261"/>
      <c r="J1787" s="257"/>
      <c r="K1787" s="257"/>
      <c r="L1787" s="262"/>
      <c r="M1787" s="263"/>
      <c r="N1787" s="264"/>
      <c r="O1787" s="264"/>
      <c r="P1787" s="264"/>
      <c r="Q1787" s="264"/>
      <c r="R1787" s="264"/>
      <c r="S1787" s="264"/>
      <c r="T1787" s="26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66" t="s">
        <v>193</v>
      </c>
      <c r="AU1787" s="266" t="s">
        <v>80</v>
      </c>
      <c r="AV1787" s="15" t="s">
        <v>97</v>
      </c>
      <c r="AW1787" s="15" t="s">
        <v>195</v>
      </c>
      <c r="AX1787" s="15" t="s">
        <v>71</v>
      </c>
      <c r="AY1787" s="266" t="s">
        <v>182</v>
      </c>
    </row>
    <row r="1788" s="13" customFormat="1">
      <c r="A1788" s="13"/>
      <c r="B1788" s="234"/>
      <c r="C1788" s="235"/>
      <c r="D1788" s="236" t="s">
        <v>193</v>
      </c>
      <c r="E1788" s="237" t="s">
        <v>19</v>
      </c>
      <c r="F1788" s="238" t="s">
        <v>460</v>
      </c>
      <c r="G1788" s="235"/>
      <c r="H1788" s="237" t="s">
        <v>19</v>
      </c>
      <c r="I1788" s="239"/>
      <c r="J1788" s="235"/>
      <c r="K1788" s="235"/>
      <c r="L1788" s="240"/>
      <c r="M1788" s="241"/>
      <c r="N1788" s="242"/>
      <c r="O1788" s="242"/>
      <c r="P1788" s="242"/>
      <c r="Q1788" s="242"/>
      <c r="R1788" s="242"/>
      <c r="S1788" s="242"/>
      <c r="T1788" s="24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4" t="s">
        <v>193</v>
      </c>
      <c r="AU1788" s="244" t="s">
        <v>80</v>
      </c>
      <c r="AV1788" s="13" t="s">
        <v>78</v>
      </c>
      <c r="AW1788" s="13" t="s">
        <v>195</v>
      </c>
      <c r="AX1788" s="13" t="s">
        <v>71</v>
      </c>
      <c r="AY1788" s="244" t="s">
        <v>182</v>
      </c>
    </row>
    <row r="1789" s="14" customFormat="1">
      <c r="A1789" s="14"/>
      <c r="B1789" s="245"/>
      <c r="C1789" s="246"/>
      <c r="D1789" s="236" t="s">
        <v>193</v>
      </c>
      <c r="E1789" s="247" t="s">
        <v>19</v>
      </c>
      <c r="F1789" s="248" t="s">
        <v>2400</v>
      </c>
      <c r="G1789" s="246"/>
      <c r="H1789" s="249">
        <v>3.7762199999999999</v>
      </c>
      <c r="I1789" s="250"/>
      <c r="J1789" s="246"/>
      <c r="K1789" s="246"/>
      <c r="L1789" s="251"/>
      <c r="M1789" s="252"/>
      <c r="N1789" s="253"/>
      <c r="O1789" s="253"/>
      <c r="P1789" s="253"/>
      <c r="Q1789" s="253"/>
      <c r="R1789" s="253"/>
      <c r="S1789" s="253"/>
      <c r="T1789" s="25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5" t="s">
        <v>193</v>
      </c>
      <c r="AU1789" s="255" t="s">
        <v>80</v>
      </c>
      <c r="AV1789" s="14" t="s">
        <v>80</v>
      </c>
      <c r="AW1789" s="14" t="s">
        <v>195</v>
      </c>
      <c r="AX1789" s="14" t="s">
        <v>71</v>
      </c>
      <c r="AY1789" s="255" t="s">
        <v>182</v>
      </c>
    </row>
    <row r="1790" s="14" customFormat="1">
      <c r="A1790" s="14"/>
      <c r="B1790" s="245"/>
      <c r="C1790" s="246"/>
      <c r="D1790" s="236" t="s">
        <v>193</v>
      </c>
      <c r="E1790" s="247" t="s">
        <v>19</v>
      </c>
      <c r="F1790" s="248" t="s">
        <v>2401</v>
      </c>
      <c r="G1790" s="246"/>
      <c r="H1790" s="249">
        <v>3.6000000000000001</v>
      </c>
      <c r="I1790" s="250"/>
      <c r="J1790" s="246"/>
      <c r="K1790" s="246"/>
      <c r="L1790" s="251"/>
      <c r="M1790" s="252"/>
      <c r="N1790" s="253"/>
      <c r="O1790" s="253"/>
      <c r="P1790" s="253"/>
      <c r="Q1790" s="253"/>
      <c r="R1790" s="253"/>
      <c r="S1790" s="253"/>
      <c r="T1790" s="25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5" t="s">
        <v>193</v>
      </c>
      <c r="AU1790" s="255" t="s">
        <v>80</v>
      </c>
      <c r="AV1790" s="14" t="s">
        <v>80</v>
      </c>
      <c r="AW1790" s="14" t="s">
        <v>195</v>
      </c>
      <c r="AX1790" s="14" t="s">
        <v>71</v>
      </c>
      <c r="AY1790" s="255" t="s">
        <v>182</v>
      </c>
    </row>
    <row r="1791" s="14" customFormat="1">
      <c r="A1791" s="14"/>
      <c r="B1791" s="245"/>
      <c r="C1791" s="246"/>
      <c r="D1791" s="236" t="s">
        <v>193</v>
      </c>
      <c r="E1791" s="247" t="s">
        <v>19</v>
      </c>
      <c r="F1791" s="248" t="s">
        <v>2402</v>
      </c>
      <c r="G1791" s="246"/>
      <c r="H1791" s="249">
        <v>4.8033000000000001</v>
      </c>
      <c r="I1791" s="250"/>
      <c r="J1791" s="246"/>
      <c r="K1791" s="246"/>
      <c r="L1791" s="251"/>
      <c r="M1791" s="252"/>
      <c r="N1791" s="253"/>
      <c r="O1791" s="253"/>
      <c r="P1791" s="253"/>
      <c r="Q1791" s="253"/>
      <c r="R1791" s="253"/>
      <c r="S1791" s="253"/>
      <c r="T1791" s="25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5" t="s">
        <v>193</v>
      </c>
      <c r="AU1791" s="255" t="s">
        <v>80</v>
      </c>
      <c r="AV1791" s="14" t="s">
        <v>80</v>
      </c>
      <c r="AW1791" s="14" t="s">
        <v>195</v>
      </c>
      <c r="AX1791" s="14" t="s">
        <v>71</v>
      </c>
      <c r="AY1791" s="255" t="s">
        <v>182</v>
      </c>
    </row>
    <row r="1792" s="14" customFormat="1">
      <c r="A1792" s="14"/>
      <c r="B1792" s="245"/>
      <c r="C1792" s="246"/>
      <c r="D1792" s="236" t="s">
        <v>193</v>
      </c>
      <c r="E1792" s="247" t="s">
        <v>19</v>
      </c>
      <c r="F1792" s="248" t="s">
        <v>2403</v>
      </c>
      <c r="G1792" s="246"/>
      <c r="H1792" s="249">
        <v>3.167424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193</v>
      </c>
      <c r="AU1792" s="255" t="s">
        <v>80</v>
      </c>
      <c r="AV1792" s="14" t="s">
        <v>80</v>
      </c>
      <c r="AW1792" s="14" t="s">
        <v>195</v>
      </c>
      <c r="AX1792" s="14" t="s">
        <v>71</v>
      </c>
      <c r="AY1792" s="255" t="s">
        <v>182</v>
      </c>
    </row>
    <row r="1793" s="14" customFormat="1">
      <c r="A1793" s="14"/>
      <c r="B1793" s="245"/>
      <c r="C1793" s="246"/>
      <c r="D1793" s="236" t="s">
        <v>193</v>
      </c>
      <c r="E1793" s="247" t="s">
        <v>19</v>
      </c>
      <c r="F1793" s="248" t="s">
        <v>2404</v>
      </c>
      <c r="G1793" s="246"/>
      <c r="H1793" s="249">
        <v>1.6608000000000001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193</v>
      </c>
      <c r="AU1793" s="255" t="s">
        <v>80</v>
      </c>
      <c r="AV1793" s="14" t="s">
        <v>80</v>
      </c>
      <c r="AW1793" s="14" t="s">
        <v>195</v>
      </c>
      <c r="AX1793" s="14" t="s">
        <v>71</v>
      </c>
      <c r="AY1793" s="255" t="s">
        <v>182</v>
      </c>
    </row>
    <row r="1794" s="14" customFormat="1">
      <c r="A1794" s="14"/>
      <c r="B1794" s="245"/>
      <c r="C1794" s="246"/>
      <c r="D1794" s="236" t="s">
        <v>193</v>
      </c>
      <c r="E1794" s="247" t="s">
        <v>19</v>
      </c>
      <c r="F1794" s="248" t="s">
        <v>2405</v>
      </c>
      <c r="G1794" s="246"/>
      <c r="H1794" s="249">
        <v>2.4738000000000002</v>
      </c>
      <c r="I1794" s="250"/>
      <c r="J1794" s="246"/>
      <c r="K1794" s="246"/>
      <c r="L1794" s="251"/>
      <c r="M1794" s="252"/>
      <c r="N1794" s="253"/>
      <c r="O1794" s="253"/>
      <c r="P1794" s="253"/>
      <c r="Q1794" s="253"/>
      <c r="R1794" s="253"/>
      <c r="S1794" s="253"/>
      <c r="T1794" s="25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5" t="s">
        <v>193</v>
      </c>
      <c r="AU1794" s="255" t="s">
        <v>80</v>
      </c>
      <c r="AV1794" s="14" t="s">
        <v>80</v>
      </c>
      <c r="AW1794" s="14" t="s">
        <v>195</v>
      </c>
      <c r="AX1794" s="14" t="s">
        <v>71</v>
      </c>
      <c r="AY1794" s="255" t="s">
        <v>182</v>
      </c>
    </row>
    <row r="1795" s="15" customFormat="1">
      <c r="A1795" s="15"/>
      <c r="B1795" s="256"/>
      <c r="C1795" s="257"/>
      <c r="D1795" s="236" t="s">
        <v>193</v>
      </c>
      <c r="E1795" s="258" t="s">
        <v>19</v>
      </c>
      <c r="F1795" s="259" t="s">
        <v>215</v>
      </c>
      <c r="G1795" s="257"/>
      <c r="H1795" s="260">
        <v>19.481544</v>
      </c>
      <c r="I1795" s="261"/>
      <c r="J1795" s="257"/>
      <c r="K1795" s="257"/>
      <c r="L1795" s="262"/>
      <c r="M1795" s="263"/>
      <c r="N1795" s="264"/>
      <c r="O1795" s="264"/>
      <c r="P1795" s="264"/>
      <c r="Q1795" s="264"/>
      <c r="R1795" s="264"/>
      <c r="S1795" s="264"/>
      <c r="T1795" s="26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66" t="s">
        <v>193</v>
      </c>
      <c r="AU1795" s="266" t="s">
        <v>80</v>
      </c>
      <c r="AV1795" s="15" t="s">
        <v>97</v>
      </c>
      <c r="AW1795" s="15" t="s">
        <v>195</v>
      </c>
      <c r="AX1795" s="15" t="s">
        <v>71</v>
      </c>
      <c r="AY1795" s="266" t="s">
        <v>182</v>
      </c>
    </row>
    <row r="1796" s="13" customFormat="1">
      <c r="A1796" s="13"/>
      <c r="B1796" s="234"/>
      <c r="C1796" s="235"/>
      <c r="D1796" s="236" t="s">
        <v>193</v>
      </c>
      <c r="E1796" s="237" t="s">
        <v>19</v>
      </c>
      <c r="F1796" s="238" t="s">
        <v>462</v>
      </c>
      <c r="G1796" s="235"/>
      <c r="H1796" s="237" t="s">
        <v>19</v>
      </c>
      <c r="I1796" s="239"/>
      <c r="J1796" s="235"/>
      <c r="K1796" s="235"/>
      <c r="L1796" s="240"/>
      <c r="M1796" s="241"/>
      <c r="N1796" s="242"/>
      <c r="O1796" s="242"/>
      <c r="P1796" s="242"/>
      <c r="Q1796" s="242"/>
      <c r="R1796" s="242"/>
      <c r="S1796" s="242"/>
      <c r="T1796" s="24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4" t="s">
        <v>193</v>
      </c>
      <c r="AU1796" s="244" t="s">
        <v>80</v>
      </c>
      <c r="AV1796" s="13" t="s">
        <v>78</v>
      </c>
      <c r="AW1796" s="13" t="s">
        <v>195</v>
      </c>
      <c r="AX1796" s="13" t="s">
        <v>71</v>
      </c>
      <c r="AY1796" s="244" t="s">
        <v>182</v>
      </c>
    </row>
    <row r="1797" s="14" customFormat="1">
      <c r="A1797" s="14"/>
      <c r="B1797" s="245"/>
      <c r="C1797" s="246"/>
      <c r="D1797" s="236" t="s">
        <v>193</v>
      </c>
      <c r="E1797" s="247" t="s">
        <v>19</v>
      </c>
      <c r="F1797" s="248" t="s">
        <v>2406</v>
      </c>
      <c r="G1797" s="246"/>
      <c r="H1797" s="249">
        <v>4.0499999999999998</v>
      </c>
      <c r="I1797" s="250"/>
      <c r="J1797" s="246"/>
      <c r="K1797" s="246"/>
      <c r="L1797" s="251"/>
      <c r="M1797" s="252"/>
      <c r="N1797" s="253"/>
      <c r="O1797" s="253"/>
      <c r="P1797" s="253"/>
      <c r="Q1797" s="253"/>
      <c r="R1797" s="253"/>
      <c r="S1797" s="253"/>
      <c r="T1797" s="25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5" t="s">
        <v>193</v>
      </c>
      <c r="AU1797" s="255" t="s">
        <v>80</v>
      </c>
      <c r="AV1797" s="14" t="s">
        <v>80</v>
      </c>
      <c r="AW1797" s="14" t="s">
        <v>195</v>
      </c>
      <c r="AX1797" s="14" t="s">
        <v>71</v>
      </c>
      <c r="AY1797" s="255" t="s">
        <v>182</v>
      </c>
    </row>
    <row r="1798" s="14" customFormat="1">
      <c r="A1798" s="14"/>
      <c r="B1798" s="245"/>
      <c r="C1798" s="246"/>
      <c r="D1798" s="236" t="s">
        <v>193</v>
      </c>
      <c r="E1798" s="247" t="s">
        <v>19</v>
      </c>
      <c r="F1798" s="248" t="s">
        <v>2407</v>
      </c>
      <c r="G1798" s="246"/>
      <c r="H1798" s="249">
        <v>6.24925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193</v>
      </c>
      <c r="AU1798" s="255" t="s">
        <v>80</v>
      </c>
      <c r="AV1798" s="14" t="s">
        <v>80</v>
      </c>
      <c r="AW1798" s="14" t="s">
        <v>195</v>
      </c>
      <c r="AX1798" s="14" t="s">
        <v>71</v>
      </c>
      <c r="AY1798" s="255" t="s">
        <v>182</v>
      </c>
    </row>
    <row r="1799" s="14" customFormat="1">
      <c r="A1799" s="14"/>
      <c r="B1799" s="245"/>
      <c r="C1799" s="246"/>
      <c r="D1799" s="236" t="s">
        <v>193</v>
      </c>
      <c r="E1799" s="247" t="s">
        <v>19</v>
      </c>
      <c r="F1799" s="248" t="s">
        <v>2408</v>
      </c>
      <c r="G1799" s="246"/>
      <c r="H1799" s="249">
        <v>3.645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193</v>
      </c>
      <c r="AU1799" s="255" t="s">
        <v>80</v>
      </c>
      <c r="AV1799" s="14" t="s">
        <v>80</v>
      </c>
      <c r="AW1799" s="14" t="s">
        <v>195</v>
      </c>
      <c r="AX1799" s="14" t="s">
        <v>71</v>
      </c>
      <c r="AY1799" s="255" t="s">
        <v>182</v>
      </c>
    </row>
    <row r="1800" s="15" customFormat="1">
      <c r="A1800" s="15"/>
      <c r="B1800" s="256"/>
      <c r="C1800" s="257"/>
      <c r="D1800" s="236" t="s">
        <v>193</v>
      </c>
      <c r="E1800" s="258" t="s">
        <v>19</v>
      </c>
      <c r="F1800" s="259" t="s">
        <v>215</v>
      </c>
      <c r="G1800" s="257"/>
      <c r="H1800" s="260">
        <v>13.94425</v>
      </c>
      <c r="I1800" s="261"/>
      <c r="J1800" s="257"/>
      <c r="K1800" s="257"/>
      <c r="L1800" s="262"/>
      <c r="M1800" s="263"/>
      <c r="N1800" s="264"/>
      <c r="O1800" s="264"/>
      <c r="P1800" s="264"/>
      <c r="Q1800" s="264"/>
      <c r="R1800" s="264"/>
      <c r="S1800" s="264"/>
      <c r="T1800" s="26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66" t="s">
        <v>193</v>
      </c>
      <c r="AU1800" s="266" t="s">
        <v>80</v>
      </c>
      <c r="AV1800" s="15" t="s">
        <v>97</v>
      </c>
      <c r="AW1800" s="15" t="s">
        <v>195</v>
      </c>
      <c r="AX1800" s="15" t="s">
        <v>71</v>
      </c>
      <c r="AY1800" s="266" t="s">
        <v>182</v>
      </c>
    </row>
    <row r="1801" s="16" customFormat="1">
      <c r="A1801" s="16"/>
      <c r="B1801" s="267"/>
      <c r="C1801" s="268"/>
      <c r="D1801" s="236" t="s">
        <v>193</v>
      </c>
      <c r="E1801" s="269" t="s">
        <v>19</v>
      </c>
      <c r="F1801" s="270" t="s">
        <v>220</v>
      </c>
      <c r="G1801" s="268"/>
      <c r="H1801" s="271">
        <v>50.938306500000003</v>
      </c>
      <c r="I1801" s="272"/>
      <c r="J1801" s="268"/>
      <c r="K1801" s="268"/>
      <c r="L1801" s="273"/>
      <c r="M1801" s="274"/>
      <c r="N1801" s="275"/>
      <c r="O1801" s="275"/>
      <c r="P1801" s="275"/>
      <c r="Q1801" s="275"/>
      <c r="R1801" s="275"/>
      <c r="S1801" s="275"/>
      <c r="T1801" s="27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T1801" s="277" t="s">
        <v>193</v>
      </c>
      <c r="AU1801" s="277" t="s">
        <v>80</v>
      </c>
      <c r="AV1801" s="16" t="s">
        <v>189</v>
      </c>
      <c r="AW1801" s="16" t="s">
        <v>195</v>
      </c>
      <c r="AX1801" s="16" t="s">
        <v>78</v>
      </c>
      <c r="AY1801" s="277" t="s">
        <v>182</v>
      </c>
    </row>
    <row r="1802" s="2" customFormat="1" ht="37.8" customHeight="1">
      <c r="A1802" s="41"/>
      <c r="B1802" s="42"/>
      <c r="C1802" s="216" t="s">
        <v>2409</v>
      </c>
      <c r="D1802" s="216" t="s">
        <v>184</v>
      </c>
      <c r="E1802" s="217" t="s">
        <v>2410</v>
      </c>
      <c r="F1802" s="218" t="s">
        <v>2411</v>
      </c>
      <c r="G1802" s="219" t="s">
        <v>187</v>
      </c>
      <c r="H1802" s="220">
        <v>1.1519999999999999</v>
      </c>
      <c r="I1802" s="221"/>
      <c r="J1802" s="222">
        <f>ROUND(I1802*H1802,2)</f>
        <v>0</v>
      </c>
      <c r="K1802" s="218" t="s">
        <v>188</v>
      </c>
      <c r="L1802" s="47"/>
      <c r="M1802" s="223" t="s">
        <v>19</v>
      </c>
      <c r="N1802" s="224" t="s">
        <v>42</v>
      </c>
      <c r="O1802" s="87"/>
      <c r="P1802" s="225">
        <f>O1802*H1802</f>
        <v>0</v>
      </c>
      <c r="Q1802" s="225">
        <v>0</v>
      </c>
      <c r="R1802" s="225">
        <f>Q1802*H1802</f>
        <v>0</v>
      </c>
      <c r="S1802" s="225">
        <v>1.95</v>
      </c>
      <c r="T1802" s="226">
        <f>S1802*H1802</f>
        <v>2.2464</v>
      </c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R1802" s="227" t="s">
        <v>189</v>
      </c>
      <c r="AT1802" s="227" t="s">
        <v>184</v>
      </c>
      <c r="AU1802" s="227" t="s">
        <v>80</v>
      </c>
      <c r="AY1802" s="20" t="s">
        <v>182</v>
      </c>
      <c r="BE1802" s="228">
        <f>IF(N1802="základní",J1802,0)</f>
        <v>0</v>
      </c>
      <c r="BF1802" s="228">
        <f>IF(N1802="snížená",J1802,0)</f>
        <v>0</v>
      </c>
      <c r="BG1802" s="228">
        <f>IF(N1802="zákl. přenesená",J1802,0)</f>
        <v>0</v>
      </c>
      <c r="BH1802" s="228">
        <f>IF(N1802="sníž. přenesená",J1802,0)</f>
        <v>0</v>
      </c>
      <c r="BI1802" s="228">
        <f>IF(N1802="nulová",J1802,0)</f>
        <v>0</v>
      </c>
      <c r="BJ1802" s="20" t="s">
        <v>78</v>
      </c>
      <c r="BK1802" s="228">
        <f>ROUND(I1802*H1802,2)</f>
        <v>0</v>
      </c>
      <c r="BL1802" s="20" t="s">
        <v>189</v>
      </c>
      <c r="BM1802" s="227" t="s">
        <v>2412</v>
      </c>
    </row>
    <row r="1803" s="2" customFormat="1">
      <c r="A1803" s="41"/>
      <c r="B1803" s="42"/>
      <c r="C1803" s="43"/>
      <c r="D1803" s="229" t="s">
        <v>191</v>
      </c>
      <c r="E1803" s="43"/>
      <c r="F1803" s="230" t="s">
        <v>2413</v>
      </c>
      <c r="G1803" s="43"/>
      <c r="H1803" s="43"/>
      <c r="I1803" s="231"/>
      <c r="J1803" s="43"/>
      <c r="K1803" s="43"/>
      <c r="L1803" s="47"/>
      <c r="M1803" s="232"/>
      <c r="N1803" s="233"/>
      <c r="O1803" s="87"/>
      <c r="P1803" s="87"/>
      <c r="Q1803" s="87"/>
      <c r="R1803" s="87"/>
      <c r="S1803" s="87"/>
      <c r="T1803" s="88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T1803" s="20" t="s">
        <v>191</v>
      </c>
      <c r="AU1803" s="20" t="s">
        <v>80</v>
      </c>
    </row>
    <row r="1804" s="14" customFormat="1">
      <c r="A1804" s="14"/>
      <c r="B1804" s="245"/>
      <c r="C1804" s="246"/>
      <c r="D1804" s="236" t="s">
        <v>193</v>
      </c>
      <c r="E1804" s="247" t="s">
        <v>19</v>
      </c>
      <c r="F1804" s="248" t="s">
        <v>2414</v>
      </c>
      <c r="G1804" s="246"/>
      <c r="H1804" s="249">
        <v>1.1519999999999999</v>
      </c>
      <c r="I1804" s="250"/>
      <c r="J1804" s="246"/>
      <c r="K1804" s="246"/>
      <c r="L1804" s="251"/>
      <c r="M1804" s="252"/>
      <c r="N1804" s="253"/>
      <c r="O1804" s="253"/>
      <c r="P1804" s="253"/>
      <c r="Q1804" s="253"/>
      <c r="R1804" s="253"/>
      <c r="S1804" s="253"/>
      <c r="T1804" s="25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5" t="s">
        <v>193</v>
      </c>
      <c r="AU1804" s="255" t="s">
        <v>80</v>
      </c>
      <c r="AV1804" s="14" t="s">
        <v>80</v>
      </c>
      <c r="AW1804" s="14" t="s">
        <v>195</v>
      </c>
      <c r="AX1804" s="14" t="s">
        <v>71</v>
      </c>
      <c r="AY1804" s="255" t="s">
        <v>182</v>
      </c>
    </row>
    <row r="1805" s="2" customFormat="1" ht="24.15" customHeight="1">
      <c r="A1805" s="41"/>
      <c r="B1805" s="42"/>
      <c r="C1805" s="216" t="s">
        <v>2415</v>
      </c>
      <c r="D1805" s="216" t="s">
        <v>184</v>
      </c>
      <c r="E1805" s="217" t="s">
        <v>2416</v>
      </c>
      <c r="F1805" s="218" t="s">
        <v>2417</v>
      </c>
      <c r="G1805" s="219" t="s">
        <v>187</v>
      </c>
      <c r="H1805" s="220">
        <v>3.903</v>
      </c>
      <c r="I1805" s="221"/>
      <c r="J1805" s="222">
        <f>ROUND(I1805*H1805,2)</f>
        <v>0</v>
      </c>
      <c r="K1805" s="218" t="s">
        <v>188</v>
      </c>
      <c r="L1805" s="47"/>
      <c r="M1805" s="223" t="s">
        <v>19</v>
      </c>
      <c r="N1805" s="224" t="s">
        <v>42</v>
      </c>
      <c r="O1805" s="87"/>
      <c r="P1805" s="225">
        <f>O1805*H1805</f>
        <v>0</v>
      </c>
      <c r="Q1805" s="225">
        <v>0</v>
      </c>
      <c r="R1805" s="225">
        <f>Q1805*H1805</f>
        <v>0</v>
      </c>
      <c r="S1805" s="225">
        <v>2</v>
      </c>
      <c r="T1805" s="226">
        <f>S1805*H1805</f>
        <v>7.806</v>
      </c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R1805" s="227" t="s">
        <v>189</v>
      </c>
      <c r="AT1805" s="227" t="s">
        <v>184</v>
      </c>
      <c r="AU1805" s="227" t="s">
        <v>80</v>
      </c>
      <c r="AY1805" s="20" t="s">
        <v>182</v>
      </c>
      <c r="BE1805" s="228">
        <f>IF(N1805="základní",J1805,0)</f>
        <v>0</v>
      </c>
      <c r="BF1805" s="228">
        <f>IF(N1805="snížená",J1805,0)</f>
        <v>0</v>
      </c>
      <c r="BG1805" s="228">
        <f>IF(N1805="zákl. přenesená",J1805,0)</f>
        <v>0</v>
      </c>
      <c r="BH1805" s="228">
        <f>IF(N1805="sníž. přenesená",J1805,0)</f>
        <v>0</v>
      </c>
      <c r="BI1805" s="228">
        <f>IF(N1805="nulová",J1805,0)</f>
        <v>0</v>
      </c>
      <c r="BJ1805" s="20" t="s">
        <v>78</v>
      </c>
      <c r="BK1805" s="228">
        <f>ROUND(I1805*H1805,2)</f>
        <v>0</v>
      </c>
      <c r="BL1805" s="20" t="s">
        <v>189</v>
      </c>
      <c r="BM1805" s="227" t="s">
        <v>2418</v>
      </c>
    </row>
    <row r="1806" s="2" customFormat="1">
      <c r="A1806" s="41"/>
      <c r="B1806" s="42"/>
      <c r="C1806" s="43"/>
      <c r="D1806" s="229" t="s">
        <v>191</v>
      </c>
      <c r="E1806" s="43"/>
      <c r="F1806" s="230" t="s">
        <v>2419</v>
      </c>
      <c r="G1806" s="43"/>
      <c r="H1806" s="43"/>
      <c r="I1806" s="231"/>
      <c r="J1806" s="43"/>
      <c r="K1806" s="43"/>
      <c r="L1806" s="47"/>
      <c r="M1806" s="232"/>
      <c r="N1806" s="233"/>
      <c r="O1806" s="87"/>
      <c r="P1806" s="87"/>
      <c r="Q1806" s="87"/>
      <c r="R1806" s="87"/>
      <c r="S1806" s="87"/>
      <c r="T1806" s="88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T1806" s="20" t="s">
        <v>191</v>
      </c>
      <c r="AU1806" s="20" t="s">
        <v>80</v>
      </c>
    </row>
    <row r="1807" s="14" customFormat="1">
      <c r="A1807" s="14"/>
      <c r="B1807" s="245"/>
      <c r="C1807" s="246"/>
      <c r="D1807" s="236" t="s">
        <v>193</v>
      </c>
      <c r="E1807" s="247" t="s">
        <v>19</v>
      </c>
      <c r="F1807" s="248" t="s">
        <v>2420</v>
      </c>
      <c r="G1807" s="246"/>
      <c r="H1807" s="249">
        <v>3.9024999999999999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193</v>
      </c>
      <c r="AU1807" s="255" t="s">
        <v>80</v>
      </c>
      <c r="AV1807" s="14" t="s">
        <v>80</v>
      </c>
      <c r="AW1807" s="14" t="s">
        <v>195</v>
      </c>
      <c r="AX1807" s="14" t="s">
        <v>71</v>
      </c>
      <c r="AY1807" s="255" t="s">
        <v>182</v>
      </c>
    </row>
    <row r="1808" s="2" customFormat="1" ht="44.25" customHeight="1">
      <c r="A1808" s="41"/>
      <c r="B1808" s="42"/>
      <c r="C1808" s="216" t="s">
        <v>2421</v>
      </c>
      <c r="D1808" s="216" t="s">
        <v>184</v>
      </c>
      <c r="E1808" s="217" t="s">
        <v>2422</v>
      </c>
      <c r="F1808" s="218" t="s">
        <v>2423</v>
      </c>
      <c r="G1808" s="219" t="s">
        <v>187</v>
      </c>
      <c r="H1808" s="220">
        <v>56.765999999999998</v>
      </c>
      <c r="I1808" s="221"/>
      <c r="J1808" s="222">
        <f>ROUND(I1808*H1808,2)</f>
        <v>0</v>
      </c>
      <c r="K1808" s="218" t="s">
        <v>188</v>
      </c>
      <c r="L1808" s="47"/>
      <c r="M1808" s="223" t="s">
        <v>19</v>
      </c>
      <c r="N1808" s="224" t="s">
        <v>42</v>
      </c>
      <c r="O1808" s="87"/>
      <c r="P1808" s="225">
        <f>O1808*H1808</f>
        <v>0</v>
      </c>
      <c r="Q1808" s="225">
        <v>0</v>
      </c>
      <c r="R1808" s="225">
        <f>Q1808*H1808</f>
        <v>0</v>
      </c>
      <c r="S1808" s="225">
        <v>1.5940000000000001</v>
      </c>
      <c r="T1808" s="226">
        <f>S1808*H1808</f>
        <v>90.485004000000004</v>
      </c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R1808" s="227" t="s">
        <v>189</v>
      </c>
      <c r="AT1808" s="227" t="s">
        <v>184</v>
      </c>
      <c r="AU1808" s="227" t="s">
        <v>80</v>
      </c>
      <c r="AY1808" s="20" t="s">
        <v>182</v>
      </c>
      <c r="BE1808" s="228">
        <f>IF(N1808="základní",J1808,0)</f>
        <v>0</v>
      </c>
      <c r="BF1808" s="228">
        <f>IF(N1808="snížená",J1808,0)</f>
        <v>0</v>
      </c>
      <c r="BG1808" s="228">
        <f>IF(N1808="zákl. přenesená",J1808,0)</f>
        <v>0</v>
      </c>
      <c r="BH1808" s="228">
        <f>IF(N1808="sníž. přenesená",J1808,0)</f>
        <v>0</v>
      </c>
      <c r="BI1808" s="228">
        <f>IF(N1808="nulová",J1808,0)</f>
        <v>0</v>
      </c>
      <c r="BJ1808" s="20" t="s">
        <v>78</v>
      </c>
      <c r="BK1808" s="228">
        <f>ROUND(I1808*H1808,2)</f>
        <v>0</v>
      </c>
      <c r="BL1808" s="20" t="s">
        <v>189</v>
      </c>
      <c r="BM1808" s="227" t="s">
        <v>2424</v>
      </c>
    </row>
    <row r="1809" s="2" customFormat="1">
      <c r="A1809" s="41"/>
      <c r="B1809" s="42"/>
      <c r="C1809" s="43"/>
      <c r="D1809" s="229" t="s">
        <v>191</v>
      </c>
      <c r="E1809" s="43"/>
      <c r="F1809" s="230" t="s">
        <v>2425</v>
      </c>
      <c r="G1809" s="43"/>
      <c r="H1809" s="43"/>
      <c r="I1809" s="231"/>
      <c r="J1809" s="43"/>
      <c r="K1809" s="43"/>
      <c r="L1809" s="47"/>
      <c r="M1809" s="232"/>
      <c r="N1809" s="233"/>
      <c r="O1809" s="87"/>
      <c r="P1809" s="87"/>
      <c r="Q1809" s="87"/>
      <c r="R1809" s="87"/>
      <c r="S1809" s="87"/>
      <c r="T1809" s="88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T1809" s="20" t="s">
        <v>191</v>
      </c>
      <c r="AU1809" s="20" t="s">
        <v>80</v>
      </c>
    </row>
    <row r="1810" s="14" customFormat="1">
      <c r="A1810" s="14"/>
      <c r="B1810" s="245"/>
      <c r="C1810" s="246"/>
      <c r="D1810" s="236" t="s">
        <v>193</v>
      </c>
      <c r="E1810" s="247" t="s">
        <v>19</v>
      </c>
      <c r="F1810" s="248" t="s">
        <v>697</v>
      </c>
      <c r="G1810" s="246"/>
      <c r="H1810" s="249">
        <v>6.75</v>
      </c>
      <c r="I1810" s="250"/>
      <c r="J1810" s="246"/>
      <c r="K1810" s="246"/>
      <c r="L1810" s="251"/>
      <c r="M1810" s="252"/>
      <c r="N1810" s="253"/>
      <c r="O1810" s="253"/>
      <c r="P1810" s="253"/>
      <c r="Q1810" s="253"/>
      <c r="R1810" s="253"/>
      <c r="S1810" s="253"/>
      <c r="T1810" s="25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5" t="s">
        <v>193</v>
      </c>
      <c r="AU1810" s="255" t="s">
        <v>80</v>
      </c>
      <c r="AV1810" s="14" t="s">
        <v>80</v>
      </c>
      <c r="AW1810" s="14" t="s">
        <v>195</v>
      </c>
      <c r="AX1810" s="14" t="s">
        <v>71</v>
      </c>
      <c r="AY1810" s="255" t="s">
        <v>182</v>
      </c>
    </row>
    <row r="1811" s="14" customFormat="1">
      <c r="A1811" s="14"/>
      <c r="B1811" s="245"/>
      <c r="C1811" s="246"/>
      <c r="D1811" s="236" t="s">
        <v>193</v>
      </c>
      <c r="E1811" s="247" t="s">
        <v>19</v>
      </c>
      <c r="F1811" s="248" t="s">
        <v>698</v>
      </c>
      <c r="G1811" s="246"/>
      <c r="H1811" s="249">
        <v>50.016125000000002</v>
      </c>
      <c r="I1811" s="250"/>
      <c r="J1811" s="246"/>
      <c r="K1811" s="246"/>
      <c r="L1811" s="251"/>
      <c r="M1811" s="252"/>
      <c r="N1811" s="253"/>
      <c r="O1811" s="253"/>
      <c r="P1811" s="253"/>
      <c r="Q1811" s="253"/>
      <c r="R1811" s="253"/>
      <c r="S1811" s="253"/>
      <c r="T1811" s="25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5" t="s">
        <v>193</v>
      </c>
      <c r="AU1811" s="255" t="s">
        <v>80</v>
      </c>
      <c r="AV1811" s="14" t="s">
        <v>80</v>
      </c>
      <c r="AW1811" s="14" t="s">
        <v>195</v>
      </c>
      <c r="AX1811" s="14" t="s">
        <v>71</v>
      </c>
      <c r="AY1811" s="255" t="s">
        <v>182</v>
      </c>
    </row>
    <row r="1812" s="2" customFormat="1" ht="24.15" customHeight="1">
      <c r="A1812" s="41"/>
      <c r="B1812" s="42"/>
      <c r="C1812" s="216" t="s">
        <v>2426</v>
      </c>
      <c r="D1812" s="216" t="s">
        <v>184</v>
      </c>
      <c r="E1812" s="217" t="s">
        <v>2427</v>
      </c>
      <c r="F1812" s="218" t="s">
        <v>2428</v>
      </c>
      <c r="G1812" s="219" t="s">
        <v>187</v>
      </c>
      <c r="H1812" s="220">
        <v>0.35999999999999999</v>
      </c>
      <c r="I1812" s="221"/>
      <c r="J1812" s="222">
        <f>ROUND(I1812*H1812,2)</f>
        <v>0</v>
      </c>
      <c r="K1812" s="218" t="s">
        <v>188</v>
      </c>
      <c r="L1812" s="47"/>
      <c r="M1812" s="223" t="s">
        <v>19</v>
      </c>
      <c r="N1812" s="224" t="s">
        <v>42</v>
      </c>
      <c r="O1812" s="87"/>
      <c r="P1812" s="225">
        <f>O1812*H1812</f>
        <v>0</v>
      </c>
      <c r="Q1812" s="225">
        <v>0</v>
      </c>
      <c r="R1812" s="225">
        <f>Q1812*H1812</f>
        <v>0</v>
      </c>
      <c r="S1812" s="225">
        <v>2.2000000000000002</v>
      </c>
      <c r="T1812" s="226">
        <f>S1812*H1812</f>
        <v>0.79200000000000004</v>
      </c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R1812" s="227" t="s">
        <v>189</v>
      </c>
      <c r="AT1812" s="227" t="s">
        <v>184</v>
      </c>
      <c r="AU1812" s="227" t="s">
        <v>80</v>
      </c>
      <c r="AY1812" s="20" t="s">
        <v>182</v>
      </c>
      <c r="BE1812" s="228">
        <f>IF(N1812="základní",J1812,0)</f>
        <v>0</v>
      </c>
      <c r="BF1812" s="228">
        <f>IF(N1812="snížená",J1812,0)</f>
        <v>0</v>
      </c>
      <c r="BG1812" s="228">
        <f>IF(N1812="zákl. přenesená",J1812,0)</f>
        <v>0</v>
      </c>
      <c r="BH1812" s="228">
        <f>IF(N1812="sníž. přenesená",J1812,0)</f>
        <v>0</v>
      </c>
      <c r="BI1812" s="228">
        <f>IF(N1812="nulová",J1812,0)</f>
        <v>0</v>
      </c>
      <c r="BJ1812" s="20" t="s">
        <v>78</v>
      </c>
      <c r="BK1812" s="228">
        <f>ROUND(I1812*H1812,2)</f>
        <v>0</v>
      </c>
      <c r="BL1812" s="20" t="s">
        <v>189</v>
      </c>
      <c r="BM1812" s="227" t="s">
        <v>2429</v>
      </c>
    </row>
    <row r="1813" s="2" customFormat="1">
      <c r="A1813" s="41"/>
      <c r="B1813" s="42"/>
      <c r="C1813" s="43"/>
      <c r="D1813" s="229" t="s">
        <v>191</v>
      </c>
      <c r="E1813" s="43"/>
      <c r="F1813" s="230" t="s">
        <v>2430</v>
      </c>
      <c r="G1813" s="43"/>
      <c r="H1813" s="43"/>
      <c r="I1813" s="231"/>
      <c r="J1813" s="43"/>
      <c r="K1813" s="43"/>
      <c r="L1813" s="47"/>
      <c r="M1813" s="232"/>
      <c r="N1813" s="233"/>
      <c r="O1813" s="87"/>
      <c r="P1813" s="87"/>
      <c r="Q1813" s="87"/>
      <c r="R1813" s="87"/>
      <c r="S1813" s="87"/>
      <c r="T1813" s="88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T1813" s="20" t="s">
        <v>191</v>
      </c>
      <c r="AU1813" s="20" t="s">
        <v>80</v>
      </c>
    </row>
    <row r="1814" s="14" customFormat="1">
      <c r="A1814" s="14"/>
      <c r="B1814" s="245"/>
      <c r="C1814" s="246"/>
      <c r="D1814" s="236" t="s">
        <v>193</v>
      </c>
      <c r="E1814" s="247" t="s">
        <v>19</v>
      </c>
      <c r="F1814" s="248" t="s">
        <v>2431</v>
      </c>
      <c r="G1814" s="246"/>
      <c r="H1814" s="249">
        <v>0.35999999999999999</v>
      </c>
      <c r="I1814" s="250"/>
      <c r="J1814" s="246"/>
      <c r="K1814" s="246"/>
      <c r="L1814" s="251"/>
      <c r="M1814" s="252"/>
      <c r="N1814" s="253"/>
      <c r="O1814" s="253"/>
      <c r="P1814" s="253"/>
      <c r="Q1814" s="253"/>
      <c r="R1814" s="253"/>
      <c r="S1814" s="253"/>
      <c r="T1814" s="25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5" t="s">
        <v>193</v>
      </c>
      <c r="AU1814" s="255" t="s">
        <v>80</v>
      </c>
      <c r="AV1814" s="14" t="s">
        <v>80</v>
      </c>
      <c r="AW1814" s="14" t="s">
        <v>195</v>
      </c>
      <c r="AX1814" s="14" t="s">
        <v>71</v>
      </c>
      <c r="AY1814" s="255" t="s">
        <v>182</v>
      </c>
    </row>
    <row r="1815" s="2" customFormat="1" ht="24.15" customHeight="1">
      <c r="A1815" s="41"/>
      <c r="B1815" s="42"/>
      <c r="C1815" s="216" t="s">
        <v>2432</v>
      </c>
      <c r="D1815" s="216" t="s">
        <v>184</v>
      </c>
      <c r="E1815" s="217" t="s">
        <v>2433</v>
      </c>
      <c r="F1815" s="218" t="s">
        <v>2434</v>
      </c>
      <c r="G1815" s="219" t="s">
        <v>187</v>
      </c>
      <c r="H1815" s="220">
        <v>7.944</v>
      </c>
      <c r="I1815" s="221"/>
      <c r="J1815" s="222">
        <f>ROUND(I1815*H1815,2)</f>
        <v>0</v>
      </c>
      <c r="K1815" s="218" t="s">
        <v>188</v>
      </c>
      <c r="L1815" s="47"/>
      <c r="M1815" s="223" t="s">
        <v>19</v>
      </c>
      <c r="N1815" s="224" t="s">
        <v>42</v>
      </c>
      <c r="O1815" s="87"/>
      <c r="P1815" s="225">
        <f>O1815*H1815</f>
        <v>0</v>
      </c>
      <c r="Q1815" s="225">
        <v>0</v>
      </c>
      <c r="R1815" s="225">
        <f>Q1815*H1815</f>
        <v>0</v>
      </c>
      <c r="S1815" s="225">
        <v>2.3999999999999999</v>
      </c>
      <c r="T1815" s="226">
        <f>S1815*H1815</f>
        <v>19.0656</v>
      </c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R1815" s="227" t="s">
        <v>189</v>
      </c>
      <c r="AT1815" s="227" t="s">
        <v>184</v>
      </c>
      <c r="AU1815" s="227" t="s">
        <v>80</v>
      </c>
      <c r="AY1815" s="20" t="s">
        <v>182</v>
      </c>
      <c r="BE1815" s="228">
        <f>IF(N1815="základní",J1815,0)</f>
        <v>0</v>
      </c>
      <c r="BF1815" s="228">
        <f>IF(N1815="snížená",J1815,0)</f>
        <v>0</v>
      </c>
      <c r="BG1815" s="228">
        <f>IF(N1815="zákl. přenesená",J1815,0)</f>
        <v>0</v>
      </c>
      <c r="BH1815" s="228">
        <f>IF(N1815="sníž. přenesená",J1815,0)</f>
        <v>0</v>
      </c>
      <c r="BI1815" s="228">
        <f>IF(N1815="nulová",J1815,0)</f>
        <v>0</v>
      </c>
      <c r="BJ1815" s="20" t="s">
        <v>78</v>
      </c>
      <c r="BK1815" s="228">
        <f>ROUND(I1815*H1815,2)</f>
        <v>0</v>
      </c>
      <c r="BL1815" s="20" t="s">
        <v>189</v>
      </c>
      <c r="BM1815" s="227" t="s">
        <v>2435</v>
      </c>
    </row>
    <row r="1816" s="2" customFormat="1">
      <c r="A1816" s="41"/>
      <c r="B1816" s="42"/>
      <c r="C1816" s="43"/>
      <c r="D1816" s="229" t="s">
        <v>191</v>
      </c>
      <c r="E1816" s="43"/>
      <c r="F1816" s="230" t="s">
        <v>2436</v>
      </c>
      <c r="G1816" s="43"/>
      <c r="H1816" s="43"/>
      <c r="I1816" s="231"/>
      <c r="J1816" s="43"/>
      <c r="K1816" s="43"/>
      <c r="L1816" s="47"/>
      <c r="M1816" s="232"/>
      <c r="N1816" s="233"/>
      <c r="O1816" s="87"/>
      <c r="P1816" s="87"/>
      <c r="Q1816" s="87"/>
      <c r="R1816" s="87"/>
      <c r="S1816" s="87"/>
      <c r="T1816" s="88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T1816" s="20" t="s">
        <v>191</v>
      </c>
      <c r="AU1816" s="20" t="s">
        <v>80</v>
      </c>
    </row>
    <row r="1817" s="14" customFormat="1">
      <c r="A1817" s="14"/>
      <c r="B1817" s="245"/>
      <c r="C1817" s="246"/>
      <c r="D1817" s="236" t="s">
        <v>193</v>
      </c>
      <c r="E1817" s="247" t="s">
        <v>19</v>
      </c>
      <c r="F1817" s="248" t="s">
        <v>2437</v>
      </c>
      <c r="G1817" s="246"/>
      <c r="H1817" s="249">
        <v>7.9440999999999997</v>
      </c>
      <c r="I1817" s="250"/>
      <c r="J1817" s="246"/>
      <c r="K1817" s="246"/>
      <c r="L1817" s="251"/>
      <c r="M1817" s="252"/>
      <c r="N1817" s="253"/>
      <c r="O1817" s="253"/>
      <c r="P1817" s="253"/>
      <c r="Q1817" s="253"/>
      <c r="R1817" s="253"/>
      <c r="S1817" s="253"/>
      <c r="T1817" s="25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5" t="s">
        <v>193</v>
      </c>
      <c r="AU1817" s="255" t="s">
        <v>80</v>
      </c>
      <c r="AV1817" s="14" t="s">
        <v>80</v>
      </c>
      <c r="AW1817" s="14" t="s">
        <v>195</v>
      </c>
      <c r="AX1817" s="14" t="s">
        <v>71</v>
      </c>
      <c r="AY1817" s="255" t="s">
        <v>182</v>
      </c>
    </row>
    <row r="1818" s="2" customFormat="1" ht="24.15" customHeight="1">
      <c r="A1818" s="41"/>
      <c r="B1818" s="42"/>
      <c r="C1818" s="216" t="s">
        <v>2438</v>
      </c>
      <c r="D1818" s="216" t="s">
        <v>184</v>
      </c>
      <c r="E1818" s="217" t="s">
        <v>2439</v>
      </c>
      <c r="F1818" s="218" t="s">
        <v>2440</v>
      </c>
      <c r="G1818" s="219" t="s">
        <v>283</v>
      </c>
      <c r="H1818" s="220">
        <v>5.3159999999999998</v>
      </c>
      <c r="I1818" s="221"/>
      <c r="J1818" s="222">
        <f>ROUND(I1818*H1818,2)</f>
        <v>0</v>
      </c>
      <c r="K1818" s="218" t="s">
        <v>188</v>
      </c>
      <c r="L1818" s="47"/>
      <c r="M1818" s="223" t="s">
        <v>19</v>
      </c>
      <c r="N1818" s="224" t="s">
        <v>42</v>
      </c>
      <c r="O1818" s="87"/>
      <c r="P1818" s="225">
        <f>O1818*H1818</f>
        <v>0</v>
      </c>
      <c r="Q1818" s="225">
        <v>0</v>
      </c>
      <c r="R1818" s="225">
        <f>Q1818*H1818</f>
        <v>0</v>
      </c>
      <c r="S1818" s="225">
        <v>0.10000000000000001</v>
      </c>
      <c r="T1818" s="226">
        <f>S1818*H1818</f>
        <v>0.53159999999999996</v>
      </c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R1818" s="227" t="s">
        <v>189</v>
      </c>
      <c r="AT1818" s="227" t="s">
        <v>184</v>
      </c>
      <c r="AU1818" s="227" t="s">
        <v>80</v>
      </c>
      <c r="AY1818" s="20" t="s">
        <v>182</v>
      </c>
      <c r="BE1818" s="228">
        <f>IF(N1818="základní",J1818,0)</f>
        <v>0</v>
      </c>
      <c r="BF1818" s="228">
        <f>IF(N1818="snížená",J1818,0)</f>
        <v>0</v>
      </c>
      <c r="BG1818" s="228">
        <f>IF(N1818="zákl. přenesená",J1818,0)</f>
        <v>0</v>
      </c>
      <c r="BH1818" s="228">
        <f>IF(N1818="sníž. přenesená",J1818,0)</f>
        <v>0</v>
      </c>
      <c r="BI1818" s="228">
        <f>IF(N1818="nulová",J1818,0)</f>
        <v>0</v>
      </c>
      <c r="BJ1818" s="20" t="s">
        <v>78</v>
      </c>
      <c r="BK1818" s="228">
        <f>ROUND(I1818*H1818,2)</f>
        <v>0</v>
      </c>
      <c r="BL1818" s="20" t="s">
        <v>189</v>
      </c>
      <c r="BM1818" s="227" t="s">
        <v>2441</v>
      </c>
    </row>
    <row r="1819" s="2" customFormat="1">
      <c r="A1819" s="41"/>
      <c r="B1819" s="42"/>
      <c r="C1819" s="43"/>
      <c r="D1819" s="229" t="s">
        <v>191</v>
      </c>
      <c r="E1819" s="43"/>
      <c r="F1819" s="230" t="s">
        <v>2442</v>
      </c>
      <c r="G1819" s="43"/>
      <c r="H1819" s="43"/>
      <c r="I1819" s="231"/>
      <c r="J1819" s="43"/>
      <c r="K1819" s="43"/>
      <c r="L1819" s="47"/>
      <c r="M1819" s="232"/>
      <c r="N1819" s="233"/>
      <c r="O1819" s="87"/>
      <c r="P1819" s="87"/>
      <c r="Q1819" s="87"/>
      <c r="R1819" s="87"/>
      <c r="S1819" s="87"/>
      <c r="T1819" s="88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T1819" s="20" t="s">
        <v>191</v>
      </c>
      <c r="AU1819" s="20" t="s">
        <v>80</v>
      </c>
    </row>
    <row r="1820" s="14" customFormat="1">
      <c r="A1820" s="14"/>
      <c r="B1820" s="245"/>
      <c r="C1820" s="246"/>
      <c r="D1820" s="236" t="s">
        <v>193</v>
      </c>
      <c r="E1820" s="247" t="s">
        <v>19</v>
      </c>
      <c r="F1820" s="248" t="s">
        <v>2443</v>
      </c>
      <c r="G1820" s="246"/>
      <c r="H1820" s="249">
        <v>2.2360000000000002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5" t="s">
        <v>193</v>
      </c>
      <c r="AU1820" s="255" t="s">
        <v>80</v>
      </c>
      <c r="AV1820" s="14" t="s">
        <v>80</v>
      </c>
      <c r="AW1820" s="14" t="s">
        <v>195</v>
      </c>
      <c r="AX1820" s="14" t="s">
        <v>71</v>
      </c>
      <c r="AY1820" s="255" t="s">
        <v>182</v>
      </c>
    </row>
    <row r="1821" s="14" customFormat="1">
      <c r="A1821" s="14"/>
      <c r="B1821" s="245"/>
      <c r="C1821" s="246"/>
      <c r="D1821" s="236" t="s">
        <v>193</v>
      </c>
      <c r="E1821" s="247" t="s">
        <v>19</v>
      </c>
      <c r="F1821" s="248" t="s">
        <v>2444</v>
      </c>
      <c r="G1821" s="246"/>
      <c r="H1821" s="249">
        <v>3.0800000000000001</v>
      </c>
      <c r="I1821" s="250"/>
      <c r="J1821" s="246"/>
      <c r="K1821" s="246"/>
      <c r="L1821" s="251"/>
      <c r="M1821" s="252"/>
      <c r="N1821" s="253"/>
      <c r="O1821" s="253"/>
      <c r="P1821" s="253"/>
      <c r="Q1821" s="253"/>
      <c r="R1821" s="253"/>
      <c r="S1821" s="253"/>
      <c r="T1821" s="25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5" t="s">
        <v>193</v>
      </c>
      <c r="AU1821" s="255" t="s">
        <v>80</v>
      </c>
      <c r="AV1821" s="14" t="s">
        <v>80</v>
      </c>
      <c r="AW1821" s="14" t="s">
        <v>195</v>
      </c>
      <c r="AX1821" s="14" t="s">
        <v>71</v>
      </c>
      <c r="AY1821" s="255" t="s">
        <v>182</v>
      </c>
    </row>
    <row r="1822" s="2" customFormat="1" ht="24.15" customHeight="1">
      <c r="A1822" s="41"/>
      <c r="B1822" s="42"/>
      <c r="C1822" s="216" t="s">
        <v>2445</v>
      </c>
      <c r="D1822" s="216" t="s">
        <v>184</v>
      </c>
      <c r="E1822" s="217" t="s">
        <v>2446</v>
      </c>
      <c r="F1822" s="218" t="s">
        <v>2447</v>
      </c>
      <c r="G1822" s="219" t="s">
        <v>283</v>
      </c>
      <c r="H1822" s="220">
        <v>3.48</v>
      </c>
      <c r="I1822" s="221"/>
      <c r="J1822" s="222">
        <f>ROUND(I1822*H1822,2)</f>
        <v>0</v>
      </c>
      <c r="K1822" s="218" t="s">
        <v>188</v>
      </c>
      <c r="L1822" s="47"/>
      <c r="M1822" s="223" t="s">
        <v>19</v>
      </c>
      <c r="N1822" s="224" t="s">
        <v>42</v>
      </c>
      <c r="O1822" s="87"/>
      <c r="P1822" s="225">
        <f>O1822*H1822</f>
        <v>0</v>
      </c>
      <c r="Q1822" s="225">
        <v>0</v>
      </c>
      <c r="R1822" s="225">
        <f>Q1822*H1822</f>
        <v>0</v>
      </c>
      <c r="S1822" s="225">
        <v>0.108</v>
      </c>
      <c r="T1822" s="226">
        <f>S1822*H1822</f>
        <v>0.37584000000000001</v>
      </c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R1822" s="227" t="s">
        <v>189</v>
      </c>
      <c r="AT1822" s="227" t="s">
        <v>184</v>
      </c>
      <c r="AU1822" s="227" t="s">
        <v>80</v>
      </c>
      <c r="AY1822" s="20" t="s">
        <v>182</v>
      </c>
      <c r="BE1822" s="228">
        <f>IF(N1822="základní",J1822,0)</f>
        <v>0</v>
      </c>
      <c r="BF1822" s="228">
        <f>IF(N1822="snížená",J1822,0)</f>
        <v>0</v>
      </c>
      <c r="BG1822" s="228">
        <f>IF(N1822="zákl. přenesená",J1822,0)</f>
        <v>0</v>
      </c>
      <c r="BH1822" s="228">
        <f>IF(N1822="sníž. přenesená",J1822,0)</f>
        <v>0</v>
      </c>
      <c r="BI1822" s="228">
        <f>IF(N1822="nulová",J1822,0)</f>
        <v>0</v>
      </c>
      <c r="BJ1822" s="20" t="s">
        <v>78</v>
      </c>
      <c r="BK1822" s="228">
        <f>ROUND(I1822*H1822,2)</f>
        <v>0</v>
      </c>
      <c r="BL1822" s="20" t="s">
        <v>189</v>
      </c>
      <c r="BM1822" s="227" t="s">
        <v>2448</v>
      </c>
    </row>
    <row r="1823" s="2" customFormat="1">
      <c r="A1823" s="41"/>
      <c r="B1823" s="42"/>
      <c r="C1823" s="43"/>
      <c r="D1823" s="229" t="s">
        <v>191</v>
      </c>
      <c r="E1823" s="43"/>
      <c r="F1823" s="230" t="s">
        <v>2449</v>
      </c>
      <c r="G1823" s="43"/>
      <c r="H1823" s="43"/>
      <c r="I1823" s="231"/>
      <c r="J1823" s="43"/>
      <c r="K1823" s="43"/>
      <c r="L1823" s="47"/>
      <c r="M1823" s="232"/>
      <c r="N1823" s="233"/>
      <c r="O1823" s="87"/>
      <c r="P1823" s="87"/>
      <c r="Q1823" s="87"/>
      <c r="R1823" s="87"/>
      <c r="S1823" s="87"/>
      <c r="T1823" s="88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T1823" s="20" t="s">
        <v>191</v>
      </c>
      <c r="AU1823" s="20" t="s">
        <v>80</v>
      </c>
    </row>
    <row r="1824" s="14" customFormat="1">
      <c r="A1824" s="14"/>
      <c r="B1824" s="245"/>
      <c r="C1824" s="246"/>
      <c r="D1824" s="236" t="s">
        <v>193</v>
      </c>
      <c r="E1824" s="247" t="s">
        <v>19</v>
      </c>
      <c r="F1824" s="248" t="s">
        <v>2450</v>
      </c>
      <c r="G1824" s="246"/>
      <c r="H1824" s="249">
        <v>3.48</v>
      </c>
      <c r="I1824" s="250"/>
      <c r="J1824" s="246"/>
      <c r="K1824" s="246"/>
      <c r="L1824" s="251"/>
      <c r="M1824" s="252"/>
      <c r="N1824" s="253"/>
      <c r="O1824" s="253"/>
      <c r="P1824" s="253"/>
      <c r="Q1824" s="253"/>
      <c r="R1824" s="253"/>
      <c r="S1824" s="253"/>
      <c r="T1824" s="25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5" t="s">
        <v>193</v>
      </c>
      <c r="AU1824" s="255" t="s">
        <v>80</v>
      </c>
      <c r="AV1824" s="14" t="s">
        <v>80</v>
      </c>
      <c r="AW1824" s="14" t="s">
        <v>195</v>
      </c>
      <c r="AX1824" s="14" t="s">
        <v>71</v>
      </c>
      <c r="AY1824" s="255" t="s">
        <v>182</v>
      </c>
    </row>
    <row r="1825" s="2" customFormat="1" ht="37.8" customHeight="1">
      <c r="A1825" s="41"/>
      <c r="B1825" s="42"/>
      <c r="C1825" s="216" t="s">
        <v>2451</v>
      </c>
      <c r="D1825" s="216" t="s">
        <v>184</v>
      </c>
      <c r="E1825" s="217" t="s">
        <v>2452</v>
      </c>
      <c r="F1825" s="218" t="s">
        <v>2453</v>
      </c>
      <c r="G1825" s="219" t="s">
        <v>187</v>
      </c>
      <c r="H1825" s="220">
        <v>3.762</v>
      </c>
      <c r="I1825" s="221"/>
      <c r="J1825" s="222">
        <f>ROUND(I1825*H1825,2)</f>
        <v>0</v>
      </c>
      <c r="K1825" s="218" t="s">
        <v>188</v>
      </c>
      <c r="L1825" s="47"/>
      <c r="M1825" s="223" t="s">
        <v>19</v>
      </c>
      <c r="N1825" s="224" t="s">
        <v>42</v>
      </c>
      <c r="O1825" s="87"/>
      <c r="P1825" s="225">
        <f>O1825*H1825</f>
        <v>0</v>
      </c>
      <c r="Q1825" s="225">
        <v>0</v>
      </c>
      <c r="R1825" s="225">
        <f>Q1825*H1825</f>
        <v>0</v>
      </c>
      <c r="S1825" s="225">
        <v>2.1000000000000001</v>
      </c>
      <c r="T1825" s="226">
        <f>S1825*H1825</f>
        <v>7.9002000000000008</v>
      </c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R1825" s="227" t="s">
        <v>189</v>
      </c>
      <c r="AT1825" s="227" t="s">
        <v>184</v>
      </c>
      <c r="AU1825" s="227" t="s">
        <v>80</v>
      </c>
      <c r="AY1825" s="20" t="s">
        <v>182</v>
      </c>
      <c r="BE1825" s="228">
        <f>IF(N1825="základní",J1825,0)</f>
        <v>0</v>
      </c>
      <c r="BF1825" s="228">
        <f>IF(N1825="snížená",J1825,0)</f>
        <v>0</v>
      </c>
      <c r="BG1825" s="228">
        <f>IF(N1825="zákl. přenesená",J1825,0)</f>
        <v>0</v>
      </c>
      <c r="BH1825" s="228">
        <f>IF(N1825="sníž. přenesená",J1825,0)</f>
        <v>0</v>
      </c>
      <c r="BI1825" s="228">
        <f>IF(N1825="nulová",J1825,0)</f>
        <v>0</v>
      </c>
      <c r="BJ1825" s="20" t="s">
        <v>78</v>
      </c>
      <c r="BK1825" s="228">
        <f>ROUND(I1825*H1825,2)</f>
        <v>0</v>
      </c>
      <c r="BL1825" s="20" t="s">
        <v>189</v>
      </c>
      <c r="BM1825" s="227" t="s">
        <v>2454</v>
      </c>
    </row>
    <row r="1826" s="2" customFormat="1">
      <c r="A1826" s="41"/>
      <c r="B1826" s="42"/>
      <c r="C1826" s="43"/>
      <c r="D1826" s="229" t="s">
        <v>191</v>
      </c>
      <c r="E1826" s="43"/>
      <c r="F1826" s="230" t="s">
        <v>2455</v>
      </c>
      <c r="G1826" s="43"/>
      <c r="H1826" s="43"/>
      <c r="I1826" s="231"/>
      <c r="J1826" s="43"/>
      <c r="K1826" s="43"/>
      <c r="L1826" s="47"/>
      <c r="M1826" s="232"/>
      <c r="N1826" s="233"/>
      <c r="O1826" s="87"/>
      <c r="P1826" s="87"/>
      <c r="Q1826" s="87"/>
      <c r="R1826" s="87"/>
      <c r="S1826" s="87"/>
      <c r="T1826" s="88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T1826" s="20" t="s">
        <v>191</v>
      </c>
      <c r="AU1826" s="20" t="s">
        <v>80</v>
      </c>
    </row>
    <row r="1827" s="14" customFormat="1">
      <c r="A1827" s="14"/>
      <c r="B1827" s="245"/>
      <c r="C1827" s="246"/>
      <c r="D1827" s="236" t="s">
        <v>193</v>
      </c>
      <c r="E1827" s="247" t="s">
        <v>19</v>
      </c>
      <c r="F1827" s="248" t="s">
        <v>2456</v>
      </c>
      <c r="G1827" s="246"/>
      <c r="H1827" s="249">
        <v>3.762</v>
      </c>
      <c r="I1827" s="250"/>
      <c r="J1827" s="246"/>
      <c r="K1827" s="246"/>
      <c r="L1827" s="251"/>
      <c r="M1827" s="252"/>
      <c r="N1827" s="253"/>
      <c r="O1827" s="253"/>
      <c r="P1827" s="253"/>
      <c r="Q1827" s="253"/>
      <c r="R1827" s="253"/>
      <c r="S1827" s="253"/>
      <c r="T1827" s="25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5" t="s">
        <v>193</v>
      </c>
      <c r="AU1827" s="255" t="s">
        <v>80</v>
      </c>
      <c r="AV1827" s="14" t="s">
        <v>80</v>
      </c>
      <c r="AW1827" s="14" t="s">
        <v>195</v>
      </c>
      <c r="AX1827" s="14" t="s">
        <v>71</v>
      </c>
      <c r="AY1827" s="255" t="s">
        <v>182</v>
      </c>
    </row>
    <row r="1828" s="2" customFormat="1" ht="24.15" customHeight="1">
      <c r="A1828" s="41"/>
      <c r="B1828" s="42"/>
      <c r="C1828" s="216" t="s">
        <v>2457</v>
      </c>
      <c r="D1828" s="216" t="s">
        <v>184</v>
      </c>
      <c r="E1828" s="217" t="s">
        <v>2458</v>
      </c>
      <c r="F1828" s="218" t="s">
        <v>2459</v>
      </c>
      <c r="G1828" s="219" t="s">
        <v>304</v>
      </c>
      <c r="H1828" s="220">
        <v>11.800000000000001</v>
      </c>
      <c r="I1828" s="221"/>
      <c r="J1828" s="222">
        <f>ROUND(I1828*H1828,2)</f>
        <v>0</v>
      </c>
      <c r="K1828" s="218" t="s">
        <v>188</v>
      </c>
      <c r="L1828" s="47"/>
      <c r="M1828" s="223" t="s">
        <v>19</v>
      </c>
      <c r="N1828" s="224" t="s">
        <v>42</v>
      </c>
      <c r="O1828" s="87"/>
      <c r="P1828" s="225">
        <f>O1828*H1828</f>
        <v>0</v>
      </c>
      <c r="Q1828" s="225">
        <v>0</v>
      </c>
      <c r="R1828" s="225">
        <f>Q1828*H1828</f>
        <v>0</v>
      </c>
      <c r="S1828" s="225">
        <v>0.37</v>
      </c>
      <c r="T1828" s="226">
        <f>S1828*H1828</f>
        <v>4.3660000000000005</v>
      </c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R1828" s="227" t="s">
        <v>189</v>
      </c>
      <c r="AT1828" s="227" t="s">
        <v>184</v>
      </c>
      <c r="AU1828" s="227" t="s">
        <v>80</v>
      </c>
      <c r="AY1828" s="20" t="s">
        <v>182</v>
      </c>
      <c r="BE1828" s="228">
        <f>IF(N1828="základní",J1828,0)</f>
        <v>0</v>
      </c>
      <c r="BF1828" s="228">
        <f>IF(N1828="snížená",J1828,0)</f>
        <v>0</v>
      </c>
      <c r="BG1828" s="228">
        <f>IF(N1828="zákl. přenesená",J1828,0)</f>
        <v>0</v>
      </c>
      <c r="BH1828" s="228">
        <f>IF(N1828="sníž. přenesená",J1828,0)</f>
        <v>0</v>
      </c>
      <c r="BI1828" s="228">
        <f>IF(N1828="nulová",J1828,0)</f>
        <v>0</v>
      </c>
      <c r="BJ1828" s="20" t="s">
        <v>78</v>
      </c>
      <c r="BK1828" s="228">
        <f>ROUND(I1828*H1828,2)</f>
        <v>0</v>
      </c>
      <c r="BL1828" s="20" t="s">
        <v>189</v>
      </c>
      <c r="BM1828" s="227" t="s">
        <v>2460</v>
      </c>
    </row>
    <row r="1829" s="2" customFormat="1">
      <c r="A1829" s="41"/>
      <c r="B1829" s="42"/>
      <c r="C1829" s="43"/>
      <c r="D1829" s="229" t="s">
        <v>191</v>
      </c>
      <c r="E1829" s="43"/>
      <c r="F1829" s="230" t="s">
        <v>2461</v>
      </c>
      <c r="G1829" s="43"/>
      <c r="H1829" s="43"/>
      <c r="I1829" s="231"/>
      <c r="J1829" s="43"/>
      <c r="K1829" s="43"/>
      <c r="L1829" s="47"/>
      <c r="M1829" s="232"/>
      <c r="N1829" s="233"/>
      <c r="O1829" s="87"/>
      <c r="P1829" s="87"/>
      <c r="Q1829" s="87"/>
      <c r="R1829" s="87"/>
      <c r="S1829" s="87"/>
      <c r="T1829" s="88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T1829" s="20" t="s">
        <v>191</v>
      </c>
      <c r="AU1829" s="20" t="s">
        <v>80</v>
      </c>
    </row>
    <row r="1830" s="14" customFormat="1">
      <c r="A1830" s="14"/>
      <c r="B1830" s="245"/>
      <c r="C1830" s="246"/>
      <c r="D1830" s="236" t="s">
        <v>193</v>
      </c>
      <c r="E1830" s="247" t="s">
        <v>19</v>
      </c>
      <c r="F1830" s="248" t="s">
        <v>1076</v>
      </c>
      <c r="G1830" s="246"/>
      <c r="H1830" s="249">
        <v>11.800000000000001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5" t="s">
        <v>193</v>
      </c>
      <c r="AU1830" s="255" t="s">
        <v>80</v>
      </c>
      <c r="AV1830" s="14" t="s">
        <v>80</v>
      </c>
      <c r="AW1830" s="14" t="s">
        <v>195</v>
      </c>
      <c r="AX1830" s="14" t="s">
        <v>71</v>
      </c>
      <c r="AY1830" s="255" t="s">
        <v>182</v>
      </c>
    </row>
    <row r="1831" s="2" customFormat="1" ht="24.15" customHeight="1">
      <c r="A1831" s="41"/>
      <c r="B1831" s="42"/>
      <c r="C1831" s="216" t="s">
        <v>2462</v>
      </c>
      <c r="D1831" s="216" t="s">
        <v>184</v>
      </c>
      <c r="E1831" s="217" t="s">
        <v>2463</v>
      </c>
      <c r="F1831" s="218" t="s">
        <v>2464</v>
      </c>
      <c r="G1831" s="219" t="s">
        <v>283</v>
      </c>
      <c r="H1831" s="220">
        <v>8.8369999999999997</v>
      </c>
      <c r="I1831" s="221"/>
      <c r="J1831" s="222">
        <f>ROUND(I1831*H1831,2)</f>
        <v>0</v>
      </c>
      <c r="K1831" s="218" t="s">
        <v>188</v>
      </c>
      <c r="L1831" s="47"/>
      <c r="M1831" s="223" t="s">
        <v>19</v>
      </c>
      <c r="N1831" s="224" t="s">
        <v>42</v>
      </c>
      <c r="O1831" s="87"/>
      <c r="P1831" s="225">
        <f>O1831*H1831</f>
        <v>0</v>
      </c>
      <c r="Q1831" s="225">
        <v>0</v>
      </c>
      <c r="R1831" s="225">
        <f>Q1831*H1831</f>
        <v>0</v>
      </c>
      <c r="S1831" s="225">
        <v>0.27900000000000003</v>
      </c>
      <c r="T1831" s="226">
        <f>S1831*H1831</f>
        <v>2.4655230000000001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27" t="s">
        <v>189</v>
      </c>
      <c r="AT1831" s="227" t="s">
        <v>184</v>
      </c>
      <c r="AU1831" s="227" t="s">
        <v>80</v>
      </c>
      <c r="AY1831" s="20" t="s">
        <v>182</v>
      </c>
      <c r="BE1831" s="228">
        <f>IF(N1831="základní",J1831,0)</f>
        <v>0</v>
      </c>
      <c r="BF1831" s="228">
        <f>IF(N1831="snížená",J1831,0)</f>
        <v>0</v>
      </c>
      <c r="BG1831" s="228">
        <f>IF(N1831="zákl. přenesená",J1831,0)</f>
        <v>0</v>
      </c>
      <c r="BH1831" s="228">
        <f>IF(N1831="sníž. přenesená",J1831,0)</f>
        <v>0</v>
      </c>
      <c r="BI1831" s="228">
        <f>IF(N1831="nulová",J1831,0)</f>
        <v>0</v>
      </c>
      <c r="BJ1831" s="20" t="s">
        <v>78</v>
      </c>
      <c r="BK1831" s="228">
        <f>ROUND(I1831*H1831,2)</f>
        <v>0</v>
      </c>
      <c r="BL1831" s="20" t="s">
        <v>189</v>
      </c>
      <c r="BM1831" s="227" t="s">
        <v>2465</v>
      </c>
    </row>
    <row r="1832" s="2" customFormat="1">
      <c r="A1832" s="41"/>
      <c r="B1832" s="42"/>
      <c r="C1832" s="43"/>
      <c r="D1832" s="229" t="s">
        <v>191</v>
      </c>
      <c r="E1832" s="43"/>
      <c r="F1832" s="230" t="s">
        <v>2466</v>
      </c>
      <c r="G1832" s="43"/>
      <c r="H1832" s="43"/>
      <c r="I1832" s="231"/>
      <c r="J1832" s="43"/>
      <c r="K1832" s="43"/>
      <c r="L1832" s="47"/>
      <c r="M1832" s="232"/>
      <c r="N1832" s="233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191</v>
      </c>
      <c r="AU1832" s="20" t="s">
        <v>80</v>
      </c>
    </row>
    <row r="1833" s="14" customFormat="1">
      <c r="A1833" s="14"/>
      <c r="B1833" s="245"/>
      <c r="C1833" s="246"/>
      <c r="D1833" s="236" t="s">
        <v>193</v>
      </c>
      <c r="E1833" s="247" t="s">
        <v>19</v>
      </c>
      <c r="F1833" s="248" t="s">
        <v>2467</v>
      </c>
      <c r="G1833" s="246"/>
      <c r="H1833" s="249">
        <v>8.8369999999999997</v>
      </c>
      <c r="I1833" s="250"/>
      <c r="J1833" s="246"/>
      <c r="K1833" s="246"/>
      <c r="L1833" s="251"/>
      <c r="M1833" s="252"/>
      <c r="N1833" s="253"/>
      <c r="O1833" s="253"/>
      <c r="P1833" s="253"/>
      <c r="Q1833" s="253"/>
      <c r="R1833" s="253"/>
      <c r="S1833" s="253"/>
      <c r="T1833" s="25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5" t="s">
        <v>193</v>
      </c>
      <c r="AU1833" s="255" t="s">
        <v>80</v>
      </c>
      <c r="AV1833" s="14" t="s">
        <v>80</v>
      </c>
      <c r="AW1833" s="14" t="s">
        <v>195</v>
      </c>
      <c r="AX1833" s="14" t="s">
        <v>71</v>
      </c>
      <c r="AY1833" s="255" t="s">
        <v>182</v>
      </c>
    </row>
    <row r="1834" s="2" customFormat="1" ht="24.15" customHeight="1">
      <c r="A1834" s="41"/>
      <c r="B1834" s="42"/>
      <c r="C1834" s="216" t="s">
        <v>2468</v>
      </c>
      <c r="D1834" s="216" t="s">
        <v>184</v>
      </c>
      <c r="E1834" s="217" t="s">
        <v>2469</v>
      </c>
      <c r="F1834" s="218" t="s">
        <v>2470</v>
      </c>
      <c r="G1834" s="219" t="s">
        <v>187</v>
      </c>
      <c r="H1834" s="220">
        <v>17.431000000000001</v>
      </c>
      <c r="I1834" s="221"/>
      <c r="J1834" s="222">
        <f>ROUND(I1834*H1834,2)</f>
        <v>0</v>
      </c>
      <c r="K1834" s="218" t="s">
        <v>188</v>
      </c>
      <c r="L1834" s="47"/>
      <c r="M1834" s="223" t="s">
        <v>19</v>
      </c>
      <c r="N1834" s="224" t="s">
        <v>42</v>
      </c>
      <c r="O1834" s="87"/>
      <c r="P1834" s="225">
        <f>O1834*H1834</f>
        <v>0</v>
      </c>
      <c r="Q1834" s="225">
        <v>0</v>
      </c>
      <c r="R1834" s="225">
        <f>Q1834*H1834</f>
        <v>0</v>
      </c>
      <c r="S1834" s="225">
        <v>2.3999999999999999</v>
      </c>
      <c r="T1834" s="226">
        <f>S1834*H1834</f>
        <v>41.834400000000002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189</v>
      </c>
      <c r="AT1834" s="227" t="s">
        <v>184</v>
      </c>
      <c r="AU1834" s="227" t="s">
        <v>80</v>
      </c>
      <c r="AY1834" s="20" t="s">
        <v>182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78</v>
      </c>
      <c r="BK1834" s="228">
        <f>ROUND(I1834*H1834,2)</f>
        <v>0</v>
      </c>
      <c r="BL1834" s="20" t="s">
        <v>189</v>
      </c>
      <c r="BM1834" s="227" t="s">
        <v>2471</v>
      </c>
    </row>
    <row r="1835" s="2" customFormat="1">
      <c r="A1835" s="41"/>
      <c r="B1835" s="42"/>
      <c r="C1835" s="43"/>
      <c r="D1835" s="229" t="s">
        <v>191</v>
      </c>
      <c r="E1835" s="43"/>
      <c r="F1835" s="230" t="s">
        <v>2472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191</v>
      </c>
      <c r="AU1835" s="20" t="s">
        <v>80</v>
      </c>
    </row>
    <row r="1836" s="14" customFormat="1">
      <c r="A1836" s="14"/>
      <c r="B1836" s="245"/>
      <c r="C1836" s="246"/>
      <c r="D1836" s="236" t="s">
        <v>193</v>
      </c>
      <c r="E1836" s="247" t="s">
        <v>19</v>
      </c>
      <c r="F1836" s="248" t="s">
        <v>2473</v>
      </c>
      <c r="G1836" s="246"/>
      <c r="H1836" s="249">
        <v>17.4312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193</v>
      </c>
      <c r="AU1836" s="255" t="s">
        <v>80</v>
      </c>
      <c r="AV1836" s="14" t="s">
        <v>80</v>
      </c>
      <c r="AW1836" s="14" t="s">
        <v>195</v>
      </c>
      <c r="AX1836" s="14" t="s">
        <v>71</v>
      </c>
      <c r="AY1836" s="255" t="s">
        <v>182</v>
      </c>
    </row>
    <row r="1837" s="2" customFormat="1" ht="24.15" customHeight="1">
      <c r="A1837" s="41"/>
      <c r="B1837" s="42"/>
      <c r="C1837" s="216" t="s">
        <v>2474</v>
      </c>
      <c r="D1837" s="216" t="s">
        <v>184</v>
      </c>
      <c r="E1837" s="217" t="s">
        <v>2475</v>
      </c>
      <c r="F1837" s="218" t="s">
        <v>2476</v>
      </c>
      <c r="G1837" s="219" t="s">
        <v>187</v>
      </c>
      <c r="H1837" s="220">
        <v>7.6429999999999998</v>
      </c>
      <c r="I1837" s="221"/>
      <c r="J1837" s="222">
        <f>ROUND(I1837*H1837,2)</f>
        <v>0</v>
      </c>
      <c r="K1837" s="218" t="s">
        <v>188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2.3999999999999999</v>
      </c>
      <c r="T1837" s="226">
        <f>S1837*H1837</f>
        <v>18.3432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189</v>
      </c>
      <c r="AT1837" s="227" t="s">
        <v>184</v>
      </c>
      <c r="AU1837" s="227" t="s">
        <v>80</v>
      </c>
      <c r="AY1837" s="20" t="s">
        <v>182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189</v>
      </c>
      <c r="BM1837" s="227" t="s">
        <v>2477</v>
      </c>
    </row>
    <row r="1838" s="2" customFormat="1">
      <c r="A1838" s="41"/>
      <c r="B1838" s="42"/>
      <c r="C1838" s="43"/>
      <c r="D1838" s="229" t="s">
        <v>191</v>
      </c>
      <c r="E1838" s="43"/>
      <c r="F1838" s="230" t="s">
        <v>2478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191</v>
      </c>
      <c r="AU1838" s="20" t="s">
        <v>80</v>
      </c>
    </row>
    <row r="1839" s="14" customFormat="1">
      <c r="A1839" s="14"/>
      <c r="B1839" s="245"/>
      <c r="C1839" s="246"/>
      <c r="D1839" s="236" t="s">
        <v>193</v>
      </c>
      <c r="E1839" s="247" t="s">
        <v>19</v>
      </c>
      <c r="F1839" s="248" t="s">
        <v>2479</v>
      </c>
      <c r="G1839" s="246"/>
      <c r="H1839" s="249">
        <v>4.3650539999999998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193</v>
      </c>
      <c r="AU1839" s="255" t="s">
        <v>80</v>
      </c>
      <c r="AV1839" s="14" t="s">
        <v>80</v>
      </c>
      <c r="AW1839" s="14" t="s">
        <v>195</v>
      </c>
      <c r="AX1839" s="14" t="s">
        <v>71</v>
      </c>
      <c r="AY1839" s="255" t="s">
        <v>182</v>
      </c>
    </row>
    <row r="1840" s="14" customFormat="1">
      <c r="A1840" s="14"/>
      <c r="B1840" s="245"/>
      <c r="C1840" s="246"/>
      <c r="D1840" s="236" t="s">
        <v>193</v>
      </c>
      <c r="E1840" s="247" t="s">
        <v>19</v>
      </c>
      <c r="F1840" s="248" t="s">
        <v>2480</v>
      </c>
      <c r="G1840" s="246"/>
      <c r="H1840" s="249">
        <v>3.2784</v>
      </c>
      <c r="I1840" s="250"/>
      <c r="J1840" s="246"/>
      <c r="K1840" s="246"/>
      <c r="L1840" s="251"/>
      <c r="M1840" s="252"/>
      <c r="N1840" s="253"/>
      <c r="O1840" s="253"/>
      <c r="P1840" s="253"/>
      <c r="Q1840" s="253"/>
      <c r="R1840" s="253"/>
      <c r="S1840" s="253"/>
      <c r="T1840" s="25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5" t="s">
        <v>193</v>
      </c>
      <c r="AU1840" s="255" t="s">
        <v>80</v>
      </c>
      <c r="AV1840" s="14" t="s">
        <v>80</v>
      </c>
      <c r="AW1840" s="14" t="s">
        <v>195</v>
      </c>
      <c r="AX1840" s="14" t="s">
        <v>71</v>
      </c>
      <c r="AY1840" s="255" t="s">
        <v>182</v>
      </c>
    </row>
    <row r="1841" s="2" customFormat="1" ht="24.15" customHeight="1">
      <c r="A1841" s="41"/>
      <c r="B1841" s="42"/>
      <c r="C1841" s="216" t="s">
        <v>2481</v>
      </c>
      <c r="D1841" s="216" t="s">
        <v>184</v>
      </c>
      <c r="E1841" s="217" t="s">
        <v>2482</v>
      </c>
      <c r="F1841" s="218" t="s">
        <v>2483</v>
      </c>
      <c r="G1841" s="219" t="s">
        <v>187</v>
      </c>
      <c r="H1841" s="220">
        <v>18.989999999999998</v>
      </c>
      <c r="I1841" s="221"/>
      <c r="J1841" s="222">
        <f>ROUND(I1841*H1841,2)</f>
        <v>0</v>
      </c>
      <c r="K1841" s="218" t="s">
        <v>188</v>
      </c>
      <c r="L1841" s="47"/>
      <c r="M1841" s="223" t="s">
        <v>19</v>
      </c>
      <c r="N1841" s="224" t="s">
        <v>42</v>
      </c>
      <c r="O1841" s="87"/>
      <c r="P1841" s="225">
        <f>O1841*H1841</f>
        <v>0</v>
      </c>
      <c r="Q1841" s="225">
        <v>0</v>
      </c>
      <c r="R1841" s="225">
        <f>Q1841*H1841</f>
        <v>0</v>
      </c>
      <c r="S1841" s="225">
        <v>2.3999999999999999</v>
      </c>
      <c r="T1841" s="226">
        <f>S1841*H1841</f>
        <v>45.575999999999993</v>
      </c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R1841" s="227" t="s">
        <v>189</v>
      </c>
      <c r="AT1841" s="227" t="s">
        <v>184</v>
      </c>
      <c r="AU1841" s="227" t="s">
        <v>80</v>
      </c>
      <c r="AY1841" s="20" t="s">
        <v>182</v>
      </c>
      <c r="BE1841" s="228">
        <f>IF(N1841="základní",J1841,0)</f>
        <v>0</v>
      </c>
      <c r="BF1841" s="228">
        <f>IF(N1841="snížená",J1841,0)</f>
        <v>0</v>
      </c>
      <c r="BG1841" s="228">
        <f>IF(N1841="zákl. přenesená",J1841,0)</f>
        <v>0</v>
      </c>
      <c r="BH1841" s="228">
        <f>IF(N1841="sníž. přenesená",J1841,0)</f>
        <v>0</v>
      </c>
      <c r="BI1841" s="228">
        <f>IF(N1841="nulová",J1841,0)</f>
        <v>0</v>
      </c>
      <c r="BJ1841" s="20" t="s">
        <v>78</v>
      </c>
      <c r="BK1841" s="228">
        <f>ROUND(I1841*H1841,2)</f>
        <v>0</v>
      </c>
      <c r="BL1841" s="20" t="s">
        <v>189</v>
      </c>
      <c r="BM1841" s="227" t="s">
        <v>2484</v>
      </c>
    </row>
    <row r="1842" s="2" customFormat="1">
      <c r="A1842" s="41"/>
      <c r="B1842" s="42"/>
      <c r="C1842" s="43"/>
      <c r="D1842" s="229" t="s">
        <v>191</v>
      </c>
      <c r="E1842" s="43"/>
      <c r="F1842" s="230" t="s">
        <v>2485</v>
      </c>
      <c r="G1842" s="43"/>
      <c r="H1842" s="43"/>
      <c r="I1842" s="231"/>
      <c r="J1842" s="43"/>
      <c r="K1842" s="43"/>
      <c r="L1842" s="47"/>
      <c r="M1842" s="232"/>
      <c r="N1842" s="233"/>
      <c r="O1842" s="87"/>
      <c r="P1842" s="87"/>
      <c r="Q1842" s="87"/>
      <c r="R1842" s="87"/>
      <c r="S1842" s="87"/>
      <c r="T1842" s="88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T1842" s="20" t="s">
        <v>191</v>
      </c>
      <c r="AU1842" s="20" t="s">
        <v>80</v>
      </c>
    </row>
    <row r="1843" s="14" customFormat="1">
      <c r="A1843" s="14"/>
      <c r="B1843" s="245"/>
      <c r="C1843" s="246"/>
      <c r="D1843" s="236" t="s">
        <v>193</v>
      </c>
      <c r="E1843" s="247" t="s">
        <v>19</v>
      </c>
      <c r="F1843" s="248" t="s">
        <v>2486</v>
      </c>
      <c r="G1843" s="246"/>
      <c r="H1843" s="249">
        <v>18.99034</v>
      </c>
      <c r="I1843" s="250"/>
      <c r="J1843" s="246"/>
      <c r="K1843" s="246"/>
      <c r="L1843" s="251"/>
      <c r="M1843" s="252"/>
      <c r="N1843" s="253"/>
      <c r="O1843" s="253"/>
      <c r="P1843" s="253"/>
      <c r="Q1843" s="253"/>
      <c r="R1843" s="253"/>
      <c r="S1843" s="253"/>
      <c r="T1843" s="25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5" t="s">
        <v>193</v>
      </c>
      <c r="AU1843" s="255" t="s">
        <v>80</v>
      </c>
      <c r="AV1843" s="14" t="s">
        <v>80</v>
      </c>
      <c r="AW1843" s="14" t="s">
        <v>195</v>
      </c>
      <c r="AX1843" s="14" t="s">
        <v>71</v>
      </c>
      <c r="AY1843" s="255" t="s">
        <v>182</v>
      </c>
    </row>
    <row r="1844" s="2" customFormat="1" ht="24.15" customHeight="1">
      <c r="A1844" s="41"/>
      <c r="B1844" s="42"/>
      <c r="C1844" s="216" t="s">
        <v>2487</v>
      </c>
      <c r="D1844" s="216" t="s">
        <v>184</v>
      </c>
      <c r="E1844" s="217" t="s">
        <v>2488</v>
      </c>
      <c r="F1844" s="218" t="s">
        <v>2489</v>
      </c>
      <c r="G1844" s="219" t="s">
        <v>283</v>
      </c>
      <c r="H1844" s="220">
        <v>26.585999999999999</v>
      </c>
      <c r="I1844" s="221"/>
      <c r="J1844" s="222">
        <f>ROUND(I1844*H1844,2)</f>
        <v>0</v>
      </c>
      <c r="K1844" s="218" t="s">
        <v>188</v>
      </c>
      <c r="L1844" s="47"/>
      <c r="M1844" s="223" t="s">
        <v>19</v>
      </c>
      <c r="N1844" s="224" t="s">
        <v>42</v>
      </c>
      <c r="O1844" s="87"/>
      <c r="P1844" s="225">
        <f>O1844*H1844</f>
        <v>0</v>
      </c>
      <c r="Q1844" s="225">
        <v>0</v>
      </c>
      <c r="R1844" s="225">
        <f>Q1844*H1844</f>
        <v>0</v>
      </c>
      <c r="S1844" s="225">
        <v>0.35999999999999999</v>
      </c>
      <c r="T1844" s="226">
        <f>S1844*H1844</f>
        <v>9.5709599999999995</v>
      </c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R1844" s="227" t="s">
        <v>189</v>
      </c>
      <c r="AT1844" s="227" t="s">
        <v>184</v>
      </c>
      <c r="AU1844" s="227" t="s">
        <v>80</v>
      </c>
      <c r="AY1844" s="20" t="s">
        <v>182</v>
      </c>
      <c r="BE1844" s="228">
        <f>IF(N1844="základní",J1844,0)</f>
        <v>0</v>
      </c>
      <c r="BF1844" s="228">
        <f>IF(N1844="snížená",J1844,0)</f>
        <v>0</v>
      </c>
      <c r="BG1844" s="228">
        <f>IF(N1844="zákl. přenesená",J1844,0)</f>
        <v>0</v>
      </c>
      <c r="BH1844" s="228">
        <f>IF(N1844="sníž. přenesená",J1844,0)</f>
        <v>0</v>
      </c>
      <c r="BI1844" s="228">
        <f>IF(N1844="nulová",J1844,0)</f>
        <v>0</v>
      </c>
      <c r="BJ1844" s="20" t="s">
        <v>78</v>
      </c>
      <c r="BK1844" s="228">
        <f>ROUND(I1844*H1844,2)</f>
        <v>0</v>
      </c>
      <c r="BL1844" s="20" t="s">
        <v>189</v>
      </c>
      <c r="BM1844" s="227" t="s">
        <v>2490</v>
      </c>
    </row>
    <row r="1845" s="2" customFormat="1">
      <c r="A1845" s="41"/>
      <c r="B1845" s="42"/>
      <c r="C1845" s="43"/>
      <c r="D1845" s="229" t="s">
        <v>191</v>
      </c>
      <c r="E1845" s="43"/>
      <c r="F1845" s="230" t="s">
        <v>2491</v>
      </c>
      <c r="G1845" s="43"/>
      <c r="H1845" s="43"/>
      <c r="I1845" s="231"/>
      <c r="J1845" s="43"/>
      <c r="K1845" s="43"/>
      <c r="L1845" s="47"/>
      <c r="M1845" s="232"/>
      <c r="N1845" s="233"/>
      <c r="O1845" s="87"/>
      <c r="P1845" s="87"/>
      <c r="Q1845" s="87"/>
      <c r="R1845" s="87"/>
      <c r="S1845" s="87"/>
      <c r="T1845" s="88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T1845" s="20" t="s">
        <v>191</v>
      </c>
      <c r="AU1845" s="20" t="s">
        <v>80</v>
      </c>
    </row>
    <row r="1846" s="14" customFormat="1">
      <c r="A1846" s="14"/>
      <c r="B1846" s="245"/>
      <c r="C1846" s="246"/>
      <c r="D1846" s="236" t="s">
        <v>193</v>
      </c>
      <c r="E1846" s="247" t="s">
        <v>19</v>
      </c>
      <c r="F1846" s="248" t="s">
        <v>2492</v>
      </c>
      <c r="G1846" s="246"/>
      <c r="H1846" s="249">
        <v>23.830950000000001</v>
      </c>
      <c r="I1846" s="250"/>
      <c r="J1846" s="246"/>
      <c r="K1846" s="246"/>
      <c r="L1846" s="251"/>
      <c r="M1846" s="252"/>
      <c r="N1846" s="253"/>
      <c r="O1846" s="253"/>
      <c r="P1846" s="253"/>
      <c r="Q1846" s="253"/>
      <c r="R1846" s="253"/>
      <c r="S1846" s="253"/>
      <c r="T1846" s="25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55" t="s">
        <v>193</v>
      </c>
      <c r="AU1846" s="255" t="s">
        <v>80</v>
      </c>
      <c r="AV1846" s="14" t="s">
        <v>80</v>
      </c>
      <c r="AW1846" s="14" t="s">
        <v>195</v>
      </c>
      <c r="AX1846" s="14" t="s">
        <v>71</v>
      </c>
      <c r="AY1846" s="255" t="s">
        <v>182</v>
      </c>
    </row>
    <row r="1847" s="14" customFormat="1">
      <c r="A1847" s="14"/>
      <c r="B1847" s="245"/>
      <c r="C1847" s="246"/>
      <c r="D1847" s="236" t="s">
        <v>193</v>
      </c>
      <c r="E1847" s="247" t="s">
        <v>19</v>
      </c>
      <c r="F1847" s="248" t="s">
        <v>2493</v>
      </c>
      <c r="G1847" s="246"/>
      <c r="H1847" s="249">
        <v>2.7549999999999999</v>
      </c>
      <c r="I1847" s="250"/>
      <c r="J1847" s="246"/>
      <c r="K1847" s="246"/>
      <c r="L1847" s="251"/>
      <c r="M1847" s="252"/>
      <c r="N1847" s="253"/>
      <c r="O1847" s="253"/>
      <c r="P1847" s="253"/>
      <c r="Q1847" s="253"/>
      <c r="R1847" s="253"/>
      <c r="S1847" s="253"/>
      <c r="T1847" s="25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5" t="s">
        <v>193</v>
      </c>
      <c r="AU1847" s="255" t="s">
        <v>80</v>
      </c>
      <c r="AV1847" s="14" t="s">
        <v>80</v>
      </c>
      <c r="AW1847" s="14" t="s">
        <v>195</v>
      </c>
      <c r="AX1847" s="14" t="s">
        <v>71</v>
      </c>
      <c r="AY1847" s="255" t="s">
        <v>182</v>
      </c>
    </row>
    <row r="1848" s="2" customFormat="1" ht="33" customHeight="1">
      <c r="A1848" s="41"/>
      <c r="B1848" s="42"/>
      <c r="C1848" s="216" t="s">
        <v>2494</v>
      </c>
      <c r="D1848" s="216" t="s">
        <v>184</v>
      </c>
      <c r="E1848" s="217" t="s">
        <v>2495</v>
      </c>
      <c r="F1848" s="218" t="s">
        <v>2496</v>
      </c>
      <c r="G1848" s="219" t="s">
        <v>425</v>
      </c>
      <c r="H1848" s="220">
        <v>20</v>
      </c>
      <c r="I1848" s="221"/>
      <c r="J1848" s="222">
        <f>ROUND(I1848*H1848,2)</f>
        <v>0</v>
      </c>
      <c r="K1848" s="218" t="s">
        <v>188</v>
      </c>
      <c r="L1848" s="47"/>
      <c r="M1848" s="223" t="s">
        <v>19</v>
      </c>
      <c r="N1848" s="224" t="s">
        <v>42</v>
      </c>
      <c r="O1848" s="87"/>
      <c r="P1848" s="225">
        <f>O1848*H1848</f>
        <v>0</v>
      </c>
      <c r="Q1848" s="225">
        <v>0</v>
      </c>
      <c r="R1848" s="225">
        <f>Q1848*H1848</f>
        <v>0</v>
      </c>
      <c r="S1848" s="225">
        <v>0.039</v>
      </c>
      <c r="T1848" s="226">
        <f>S1848*H1848</f>
        <v>0.78000000000000003</v>
      </c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R1848" s="227" t="s">
        <v>189</v>
      </c>
      <c r="AT1848" s="227" t="s">
        <v>184</v>
      </c>
      <c r="AU1848" s="227" t="s">
        <v>80</v>
      </c>
      <c r="AY1848" s="20" t="s">
        <v>182</v>
      </c>
      <c r="BE1848" s="228">
        <f>IF(N1848="základní",J1848,0)</f>
        <v>0</v>
      </c>
      <c r="BF1848" s="228">
        <f>IF(N1848="snížená",J1848,0)</f>
        <v>0</v>
      </c>
      <c r="BG1848" s="228">
        <f>IF(N1848="zákl. přenesená",J1848,0)</f>
        <v>0</v>
      </c>
      <c r="BH1848" s="228">
        <f>IF(N1848="sníž. přenesená",J1848,0)</f>
        <v>0</v>
      </c>
      <c r="BI1848" s="228">
        <f>IF(N1848="nulová",J1848,0)</f>
        <v>0</v>
      </c>
      <c r="BJ1848" s="20" t="s">
        <v>78</v>
      </c>
      <c r="BK1848" s="228">
        <f>ROUND(I1848*H1848,2)</f>
        <v>0</v>
      </c>
      <c r="BL1848" s="20" t="s">
        <v>189</v>
      </c>
      <c r="BM1848" s="227" t="s">
        <v>2497</v>
      </c>
    </row>
    <row r="1849" s="2" customFormat="1">
      <c r="A1849" s="41"/>
      <c r="B1849" s="42"/>
      <c r="C1849" s="43"/>
      <c r="D1849" s="229" t="s">
        <v>191</v>
      </c>
      <c r="E1849" s="43"/>
      <c r="F1849" s="230" t="s">
        <v>2498</v>
      </c>
      <c r="G1849" s="43"/>
      <c r="H1849" s="43"/>
      <c r="I1849" s="231"/>
      <c r="J1849" s="43"/>
      <c r="K1849" s="43"/>
      <c r="L1849" s="47"/>
      <c r="M1849" s="232"/>
      <c r="N1849" s="233"/>
      <c r="O1849" s="87"/>
      <c r="P1849" s="87"/>
      <c r="Q1849" s="87"/>
      <c r="R1849" s="87"/>
      <c r="S1849" s="87"/>
      <c r="T1849" s="88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T1849" s="20" t="s">
        <v>191</v>
      </c>
      <c r="AU1849" s="20" t="s">
        <v>80</v>
      </c>
    </row>
    <row r="1850" s="14" customFormat="1">
      <c r="A1850" s="14"/>
      <c r="B1850" s="245"/>
      <c r="C1850" s="246"/>
      <c r="D1850" s="236" t="s">
        <v>193</v>
      </c>
      <c r="E1850" s="247" t="s">
        <v>19</v>
      </c>
      <c r="F1850" s="248" t="s">
        <v>429</v>
      </c>
      <c r="G1850" s="246"/>
      <c r="H1850" s="249">
        <v>4</v>
      </c>
      <c r="I1850" s="250"/>
      <c r="J1850" s="246"/>
      <c r="K1850" s="246"/>
      <c r="L1850" s="251"/>
      <c r="M1850" s="252"/>
      <c r="N1850" s="253"/>
      <c r="O1850" s="253"/>
      <c r="P1850" s="253"/>
      <c r="Q1850" s="253"/>
      <c r="R1850" s="253"/>
      <c r="S1850" s="253"/>
      <c r="T1850" s="25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5" t="s">
        <v>193</v>
      </c>
      <c r="AU1850" s="255" t="s">
        <v>80</v>
      </c>
      <c r="AV1850" s="14" t="s">
        <v>80</v>
      </c>
      <c r="AW1850" s="14" t="s">
        <v>195</v>
      </c>
      <c r="AX1850" s="14" t="s">
        <v>71</v>
      </c>
      <c r="AY1850" s="255" t="s">
        <v>182</v>
      </c>
    </row>
    <row r="1851" s="14" customFormat="1">
      <c r="A1851" s="14"/>
      <c r="B1851" s="245"/>
      <c r="C1851" s="246"/>
      <c r="D1851" s="236" t="s">
        <v>193</v>
      </c>
      <c r="E1851" s="247" t="s">
        <v>19</v>
      </c>
      <c r="F1851" s="248" t="s">
        <v>2499</v>
      </c>
      <c r="G1851" s="246"/>
      <c r="H1851" s="249">
        <v>16</v>
      </c>
      <c r="I1851" s="250"/>
      <c r="J1851" s="246"/>
      <c r="K1851" s="246"/>
      <c r="L1851" s="251"/>
      <c r="M1851" s="252"/>
      <c r="N1851" s="253"/>
      <c r="O1851" s="253"/>
      <c r="P1851" s="253"/>
      <c r="Q1851" s="253"/>
      <c r="R1851" s="253"/>
      <c r="S1851" s="253"/>
      <c r="T1851" s="25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5" t="s">
        <v>193</v>
      </c>
      <c r="AU1851" s="255" t="s">
        <v>80</v>
      </c>
      <c r="AV1851" s="14" t="s">
        <v>80</v>
      </c>
      <c r="AW1851" s="14" t="s">
        <v>195</v>
      </c>
      <c r="AX1851" s="14" t="s">
        <v>71</v>
      </c>
      <c r="AY1851" s="255" t="s">
        <v>182</v>
      </c>
    </row>
    <row r="1852" s="2" customFormat="1" ht="33" customHeight="1">
      <c r="A1852" s="41"/>
      <c r="B1852" s="42"/>
      <c r="C1852" s="216" t="s">
        <v>2500</v>
      </c>
      <c r="D1852" s="216" t="s">
        <v>184</v>
      </c>
      <c r="E1852" s="217" t="s">
        <v>2501</v>
      </c>
      <c r="F1852" s="218" t="s">
        <v>2502</v>
      </c>
      <c r="G1852" s="219" t="s">
        <v>425</v>
      </c>
      <c r="H1852" s="220">
        <v>12</v>
      </c>
      <c r="I1852" s="221"/>
      <c r="J1852" s="222">
        <f>ROUND(I1852*H1852,2)</f>
        <v>0</v>
      </c>
      <c r="K1852" s="218" t="s">
        <v>188</v>
      </c>
      <c r="L1852" s="47"/>
      <c r="M1852" s="223" t="s">
        <v>19</v>
      </c>
      <c r="N1852" s="224" t="s">
        <v>42</v>
      </c>
      <c r="O1852" s="87"/>
      <c r="P1852" s="225">
        <f>O1852*H1852</f>
        <v>0</v>
      </c>
      <c r="Q1852" s="225">
        <v>0</v>
      </c>
      <c r="R1852" s="225">
        <f>Q1852*H1852</f>
        <v>0</v>
      </c>
      <c r="S1852" s="225">
        <v>0.048000000000000001</v>
      </c>
      <c r="T1852" s="226">
        <f>S1852*H1852</f>
        <v>0.57600000000000007</v>
      </c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R1852" s="227" t="s">
        <v>189</v>
      </c>
      <c r="AT1852" s="227" t="s">
        <v>184</v>
      </c>
      <c r="AU1852" s="227" t="s">
        <v>80</v>
      </c>
      <c r="AY1852" s="20" t="s">
        <v>182</v>
      </c>
      <c r="BE1852" s="228">
        <f>IF(N1852="základní",J1852,0)</f>
        <v>0</v>
      </c>
      <c r="BF1852" s="228">
        <f>IF(N1852="snížená",J1852,0)</f>
        <v>0</v>
      </c>
      <c r="BG1852" s="228">
        <f>IF(N1852="zákl. přenesená",J1852,0)</f>
        <v>0</v>
      </c>
      <c r="BH1852" s="228">
        <f>IF(N1852="sníž. přenesená",J1852,0)</f>
        <v>0</v>
      </c>
      <c r="BI1852" s="228">
        <f>IF(N1852="nulová",J1852,0)</f>
        <v>0</v>
      </c>
      <c r="BJ1852" s="20" t="s">
        <v>78</v>
      </c>
      <c r="BK1852" s="228">
        <f>ROUND(I1852*H1852,2)</f>
        <v>0</v>
      </c>
      <c r="BL1852" s="20" t="s">
        <v>189</v>
      </c>
      <c r="BM1852" s="227" t="s">
        <v>2503</v>
      </c>
    </row>
    <row r="1853" s="2" customFormat="1">
      <c r="A1853" s="41"/>
      <c r="B1853" s="42"/>
      <c r="C1853" s="43"/>
      <c r="D1853" s="229" t="s">
        <v>191</v>
      </c>
      <c r="E1853" s="43"/>
      <c r="F1853" s="230" t="s">
        <v>2504</v>
      </c>
      <c r="G1853" s="43"/>
      <c r="H1853" s="43"/>
      <c r="I1853" s="231"/>
      <c r="J1853" s="43"/>
      <c r="K1853" s="43"/>
      <c r="L1853" s="47"/>
      <c r="M1853" s="232"/>
      <c r="N1853" s="233"/>
      <c r="O1853" s="87"/>
      <c r="P1853" s="87"/>
      <c r="Q1853" s="87"/>
      <c r="R1853" s="87"/>
      <c r="S1853" s="87"/>
      <c r="T1853" s="88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T1853" s="20" t="s">
        <v>191</v>
      </c>
      <c r="AU1853" s="20" t="s">
        <v>80</v>
      </c>
    </row>
    <row r="1854" s="14" customFormat="1">
      <c r="A1854" s="14"/>
      <c r="B1854" s="245"/>
      <c r="C1854" s="246"/>
      <c r="D1854" s="236" t="s">
        <v>193</v>
      </c>
      <c r="E1854" s="247" t="s">
        <v>19</v>
      </c>
      <c r="F1854" s="248" t="s">
        <v>2505</v>
      </c>
      <c r="G1854" s="246"/>
      <c r="H1854" s="249">
        <v>12</v>
      </c>
      <c r="I1854" s="250"/>
      <c r="J1854" s="246"/>
      <c r="K1854" s="246"/>
      <c r="L1854" s="251"/>
      <c r="M1854" s="252"/>
      <c r="N1854" s="253"/>
      <c r="O1854" s="253"/>
      <c r="P1854" s="253"/>
      <c r="Q1854" s="253"/>
      <c r="R1854" s="253"/>
      <c r="S1854" s="253"/>
      <c r="T1854" s="25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5" t="s">
        <v>193</v>
      </c>
      <c r="AU1854" s="255" t="s">
        <v>80</v>
      </c>
      <c r="AV1854" s="14" t="s">
        <v>80</v>
      </c>
      <c r="AW1854" s="14" t="s">
        <v>195</v>
      </c>
      <c r="AX1854" s="14" t="s">
        <v>71</v>
      </c>
      <c r="AY1854" s="255" t="s">
        <v>182</v>
      </c>
    </row>
    <row r="1855" s="2" customFormat="1" ht="37.8" customHeight="1">
      <c r="A1855" s="41"/>
      <c r="B1855" s="42"/>
      <c r="C1855" s="216" t="s">
        <v>2506</v>
      </c>
      <c r="D1855" s="216" t="s">
        <v>184</v>
      </c>
      <c r="E1855" s="217" t="s">
        <v>2507</v>
      </c>
      <c r="F1855" s="218" t="s">
        <v>2508</v>
      </c>
      <c r="G1855" s="219" t="s">
        <v>256</v>
      </c>
      <c r="H1855" s="220">
        <v>0.78800000000000003</v>
      </c>
      <c r="I1855" s="221"/>
      <c r="J1855" s="222">
        <f>ROUND(I1855*H1855,2)</f>
        <v>0</v>
      </c>
      <c r="K1855" s="218" t="s">
        <v>188</v>
      </c>
      <c r="L1855" s="47"/>
      <c r="M1855" s="223" t="s">
        <v>19</v>
      </c>
      <c r="N1855" s="224" t="s">
        <v>42</v>
      </c>
      <c r="O1855" s="87"/>
      <c r="P1855" s="225">
        <f>O1855*H1855</f>
        <v>0</v>
      </c>
      <c r="Q1855" s="225">
        <v>0</v>
      </c>
      <c r="R1855" s="225">
        <f>Q1855*H1855</f>
        <v>0</v>
      </c>
      <c r="S1855" s="225">
        <v>1.258</v>
      </c>
      <c r="T1855" s="226">
        <f>S1855*H1855</f>
        <v>0.99130400000000007</v>
      </c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R1855" s="227" t="s">
        <v>189</v>
      </c>
      <c r="AT1855" s="227" t="s">
        <v>184</v>
      </c>
      <c r="AU1855" s="227" t="s">
        <v>80</v>
      </c>
      <c r="AY1855" s="20" t="s">
        <v>182</v>
      </c>
      <c r="BE1855" s="228">
        <f>IF(N1855="základní",J1855,0)</f>
        <v>0</v>
      </c>
      <c r="BF1855" s="228">
        <f>IF(N1855="snížená",J1855,0)</f>
        <v>0</v>
      </c>
      <c r="BG1855" s="228">
        <f>IF(N1855="zákl. přenesená",J1855,0)</f>
        <v>0</v>
      </c>
      <c r="BH1855" s="228">
        <f>IF(N1855="sníž. přenesená",J1855,0)</f>
        <v>0</v>
      </c>
      <c r="BI1855" s="228">
        <f>IF(N1855="nulová",J1855,0)</f>
        <v>0</v>
      </c>
      <c r="BJ1855" s="20" t="s">
        <v>78</v>
      </c>
      <c r="BK1855" s="228">
        <f>ROUND(I1855*H1855,2)</f>
        <v>0</v>
      </c>
      <c r="BL1855" s="20" t="s">
        <v>189</v>
      </c>
      <c r="BM1855" s="227" t="s">
        <v>2509</v>
      </c>
    </row>
    <row r="1856" s="2" customFormat="1">
      <c r="A1856" s="41"/>
      <c r="B1856" s="42"/>
      <c r="C1856" s="43"/>
      <c r="D1856" s="229" t="s">
        <v>191</v>
      </c>
      <c r="E1856" s="43"/>
      <c r="F1856" s="230" t="s">
        <v>2510</v>
      </c>
      <c r="G1856" s="43"/>
      <c r="H1856" s="43"/>
      <c r="I1856" s="231"/>
      <c r="J1856" s="43"/>
      <c r="K1856" s="43"/>
      <c r="L1856" s="47"/>
      <c r="M1856" s="232"/>
      <c r="N1856" s="233"/>
      <c r="O1856" s="87"/>
      <c r="P1856" s="87"/>
      <c r="Q1856" s="87"/>
      <c r="R1856" s="87"/>
      <c r="S1856" s="87"/>
      <c r="T1856" s="88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T1856" s="20" t="s">
        <v>191</v>
      </c>
      <c r="AU1856" s="20" t="s">
        <v>80</v>
      </c>
    </row>
    <row r="1857" s="14" customFormat="1">
      <c r="A1857" s="14"/>
      <c r="B1857" s="245"/>
      <c r="C1857" s="246"/>
      <c r="D1857" s="236" t="s">
        <v>193</v>
      </c>
      <c r="E1857" s="247" t="s">
        <v>19</v>
      </c>
      <c r="F1857" s="248" t="s">
        <v>2511</v>
      </c>
      <c r="G1857" s="246"/>
      <c r="H1857" s="249">
        <v>0.16825999999999999</v>
      </c>
      <c r="I1857" s="250"/>
      <c r="J1857" s="246"/>
      <c r="K1857" s="246"/>
      <c r="L1857" s="251"/>
      <c r="M1857" s="252"/>
      <c r="N1857" s="253"/>
      <c r="O1857" s="253"/>
      <c r="P1857" s="253"/>
      <c r="Q1857" s="253"/>
      <c r="R1857" s="253"/>
      <c r="S1857" s="253"/>
      <c r="T1857" s="25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55" t="s">
        <v>193</v>
      </c>
      <c r="AU1857" s="255" t="s">
        <v>80</v>
      </c>
      <c r="AV1857" s="14" t="s">
        <v>80</v>
      </c>
      <c r="AW1857" s="14" t="s">
        <v>195</v>
      </c>
      <c r="AX1857" s="14" t="s">
        <v>71</v>
      </c>
      <c r="AY1857" s="255" t="s">
        <v>182</v>
      </c>
    </row>
    <row r="1858" s="14" customFormat="1">
      <c r="A1858" s="14"/>
      <c r="B1858" s="245"/>
      <c r="C1858" s="246"/>
      <c r="D1858" s="236" t="s">
        <v>193</v>
      </c>
      <c r="E1858" s="247" t="s">
        <v>19</v>
      </c>
      <c r="F1858" s="248" t="s">
        <v>2512</v>
      </c>
      <c r="G1858" s="246"/>
      <c r="H1858" s="249">
        <v>0.10382</v>
      </c>
      <c r="I1858" s="250"/>
      <c r="J1858" s="246"/>
      <c r="K1858" s="246"/>
      <c r="L1858" s="251"/>
      <c r="M1858" s="252"/>
      <c r="N1858" s="253"/>
      <c r="O1858" s="253"/>
      <c r="P1858" s="253"/>
      <c r="Q1858" s="253"/>
      <c r="R1858" s="253"/>
      <c r="S1858" s="253"/>
      <c r="T1858" s="25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5" t="s">
        <v>193</v>
      </c>
      <c r="AU1858" s="255" t="s">
        <v>80</v>
      </c>
      <c r="AV1858" s="14" t="s">
        <v>80</v>
      </c>
      <c r="AW1858" s="14" t="s">
        <v>195</v>
      </c>
      <c r="AX1858" s="14" t="s">
        <v>71</v>
      </c>
      <c r="AY1858" s="255" t="s">
        <v>182</v>
      </c>
    </row>
    <row r="1859" s="14" customFormat="1">
      <c r="A1859" s="14"/>
      <c r="B1859" s="245"/>
      <c r="C1859" s="246"/>
      <c r="D1859" s="236" t="s">
        <v>193</v>
      </c>
      <c r="E1859" s="247" t="s">
        <v>19</v>
      </c>
      <c r="F1859" s="248" t="s">
        <v>2513</v>
      </c>
      <c r="G1859" s="246"/>
      <c r="H1859" s="249">
        <v>0.51551999999999998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193</v>
      </c>
      <c r="AU1859" s="255" t="s">
        <v>80</v>
      </c>
      <c r="AV1859" s="14" t="s">
        <v>80</v>
      </c>
      <c r="AW1859" s="14" t="s">
        <v>195</v>
      </c>
      <c r="AX1859" s="14" t="s">
        <v>71</v>
      </c>
      <c r="AY1859" s="255" t="s">
        <v>182</v>
      </c>
    </row>
    <row r="1860" s="2" customFormat="1" ht="37.8" customHeight="1">
      <c r="A1860" s="41"/>
      <c r="B1860" s="42"/>
      <c r="C1860" s="216" t="s">
        <v>2514</v>
      </c>
      <c r="D1860" s="216" t="s">
        <v>184</v>
      </c>
      <c r="E1860" s="217" t="s">
        <v>2515</v>
      </c>
      <c r="F1860" s="218" t="s">
        <v>2516</v>
      </c>
      <c r="G1860" s="219" t="s">
        <v>256</v>
      </c>
      <c r="H1860" s="220">
        <v>0.26300000000000001</v>
      </c>
      <c r="I1860" s="221"/>
      <c r="J1860" s="222">
        <f>ROUND(I1860*H1860,2)</f>
        <v>0</v>
      </c>
      <c r="K1860" s="218" t="s">
        <v>188</v>
      </c>
      <c r="L1860" s="47"/>
      <c r="M1860" s="223" t="s">
        <v>19</v>
      </c>
      <c r="N1860" s="224" t="s">
        <v>42</v>
      </c>
      <c r="O1860" s="87"/>
      <c r="P1860" s="225">
        <f>O1860*H1860</f>
        <v>0</v>
      </c>
      <c r="Q1860" s="225">
        <v>0</v>
      </c>
      <c r="R1860" s="225">
        <f>Q1860*H1860</f>
        <v>0</v>
      </c>
      <c r="S1860" s="225">
        <v>1.2609999999999999</v>
      </c>
      <c r="T1860" s="226">
        <f>S1860*H1860</f>
        <v>0.33164299999999997</v>
      </c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R1860" s="227" t="s">
        <v>189</v>
      </c>
      <c r="AT1860" s="227" t="s">
        <v>184</v>
      </c>
      <c r="AU1860" s="227" t="s">
        <v>80</v>
      </c>
      <c r="AY1860" s="20" t="s">
        <v>182</v>
      </c>
      <c r="BE1860" s="228">
        <f>IF(N1860="základní",J1860,0)</f>
        <v>0</v>
      </c>
      <c r="BF1860" s="228">
        <f>IF(N1860="snížená",J1860,0)</f>
        <v>0</v>
      </c>
      <c r="BG1860" s="228">
        <f>IF(N1860="zákl. přenesená",J1860,0)</f>
        <v>0</v>
      </c>
      <c r="BH1860" s="228">
        <f>IF(N1860="sníž. přenesená",J1860,0)</f>
        <v>0</v>
      </c>
      <c r="BI1860" s="228">
        <f>IF(N1860="nulová",J1860,0)</f>
        <v>0</v>
      </c>
      <c r="BJ1860" s="20" t="s">
        <v>78</v>
      </c>
      <c r="BK1860" s="228">
        <f>ROUND(I1860*H1860,2)</f>
        <v>0</v>
      </c>
      <c r="BL1860" s="20" t="s">
        <v>189</v>
      </c>
      <c r="BM1860" s="227" t="s">
        <v>2517</v>
      </c>
    </row>
    <row r="1861" s="2" customFormat="1">
      <c r="A1861" s="41"/>
      <c r="B1861" s="42"/>
      <c r="C1861" s="43"/>
      <c r="D1861" s="229" t="s">
        <v>191</v>
      </c>
      <c r="E1861" s="43"/>
      <c r="F1861" s="230" t="s">
        <v>2518</v>
      </c>
      <c r="G1861" s="43"/>
      <c r="H1861" s="43"/>
      <c r="I1861" s="231"/>
      <c r="J1861" s="43"/>
      <c r="K1861" s="43"/>
      <c r="L1861" s="47"/>
      <c r="M1861" s="232"/>
      <c r="N1861" s="233"/>
      <c r="O1861" s="87"/>
      <c r="P1861" s="87"/>
      <c r="Q1861" s="87"/>
      <c r="R1861" s="87"/>
      <c r="S1861" s="87"/>
      <c r="T1861" s="88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T1861" s="20" t="s">
        <v>191</v>
      </c>
      <c r="AU1861" s="20" t="s">
        <v>80</v>
      </c>
    </row>
    <row r="1862" s="14" customFormat="1">
      <c r="A1862" s="14"/>
      <c r="B1862" s="245"/>
      <c r="C1862" s="246"/>
      <c r="D1862" s="236" t="s">
        <v>193</v>
      </c>
      <c r="E1862" s="247" t="s">
        <v>19</v>
      </c>
      <c r="F1862" s="248" t="s">
        <v>2519</v>
      </c>
      <c r="G1862" s="246"/>
      <c r="H1862" s="249">
        <v>0.26300000000000001</v>
      </c>
      <c r="I1862" s="250"/>
      <c r="J1862" s="246"/>
      <c r="K1862" s="246"/>
      <c r="L1862" s="251"/>
      <c r="M1862" s="252"/>
      <c r="N1862" s="253"/>
      <c r="O1862" s="253"/>
      <c r="P1862" s="253"/>
      <c r="Q1862" s="253"/>
      <c r="R1862" s="253"/>
      <c r="S1862" s="253"/>
      <c r="T1862" s="25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5" t="s">
        <v>193</v>
      </c>
      <c r="AU1862" s="255" t="s">
        <v>80</v>
      </c>
      <c r="AV1862" s="14" t="s">
        <v>80</v>
      </c>
      <c r="AW1862" s="14" t="s">
        <v>195</v>
      </c>
      <c r="AX1862" s="14" t="s">
        <v>71</v>
      </c>
      <c r="AY1862" s="255" t="s">
        <v>182</v>
      </c>
    </row>
    <row r="1863" s="2" customFormat="1" ht="37.8" customHeight="1">
      <c r="A1863" s="41"/>
      <c r="B1863" s="42"/>
      <c r="C1863" s="216" t="s">
        <v>2520</v>
      </c>
      <c r="D1863" s="216" t="s">
        <v>184</v>
      </c>
      <c r="E1863" s="217" t="s">
        <v>2521</v>
      </c>
      <c r="F1863" s="218" t="s">
        <v>2522</v>
      </c>
      <c r="G1863" s="219" t="s">
        <v>283</v>
      </c>
      <c r="H1863" s="220">
        <v>18.27</v>
      </c>
      <c r="I1863" s="221"/>
      <c r="J1863" s="222">
        <f>ROUND(I1863*H1863,2)</f>
        <v>0</v>
      </c>
      <c r="K1863" s="218" t="s">
        <v>188</v>
      </c>
      <c r="L1863" s="47"/>
      <c r="M1863" s="223" t="s">
        <v>19</v>
      </c>
      <c r="N1863" s="224" t="s">
        <v>42</v>
      </c>
      <c r="O1863" s="87"/>
      <c r="P1863" s="225">
        <f>O1863*H1863</f>
        <v>0</v>
      </c>
      <c r="Q1863" s="225">
        <v>0</v>
      </c>
      <c r="R1863" s="225">
        <f>Q1863*H1863</f>
        <v>0</v>
      </c>
      <c r="S1863" s="225">
        <v>0.122</v>
      </c>
      <c r="T1863" s="226">
        <f>S1863*H1863</f>
        <v>2.2289399999999997</v>
      </c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R1863" s="227" t="s">
        <v>189</v>
      </c>
      <c r="AT1863" s="227" t="s">
        <v>184</v>
      </c>
      <c r="AU1863" s="227" t="s">
        <v>80</v>
      </c>
      <c r="AY1863" s="20" t="s">
        <v>182</v>
      </c>
      <c r="BE1863" s="228">
        <f>IF(N1863="základní",J1863,0)</f>
        <v>0</v>
      </c>
      <c r="BF1863" s="228">
        <f>IF(N1863="snížená",J1863,0)</f>
        <v>0</v>
      </c>
      <c r="BG1863" s="228">
        <f>IF(N1863="zákl. přenesená",J1863,0)</f>
        <v>0</v>
      </c>
      <c r="BH1863" s="228">
        <f>IF(N1863="sníž. přenesená",J1863,0)</f>
        <v>0</v>
      </c>
      <c r="BI1863" s="228">
        <f>IF(N1863="nulová",J1863,0)</f>
        <v>0</v>
      </c>
      <c r="BJ1863" s="20" t="s">
        <v>78</v>
      </c>
      <c r="BK1863" s="228">
        <f>ROUND(I1863*H1863,2)</f>
        <v>0</v>
      </c>
      <c r="BL1863" s="20" t="s">
        <v>189</v>
      </c>
      <c r="BM1863" s="227" t="s">
        <v>2523</v>
      </c>
    </row>
    <row r="1864" s="2" customFormat="1">
      <c r="A1864" s="41"/>
      <c r="B1864" s="42"/>
      <c r="C1864" s="43"/>
      <c r="D1864" s="229" t="s">
        <v>191</v>
      </c>
      <c r="E1864" s="43"/>
      <c r="F1864" s="230" t="s">
        <v>2524</v>
      </c>
      <c r="G1864" s="43"/>
      <c r="H1864" s="43"/>
      <c r="I1864" s="231"/>
      <c r="J1864" s="43"/>
      <c r="K1864" s="43"/>
      <c r="L1864" s="47"/>
      <c r="M1864" s="232"/>
      <c r="N1864" s="233"/>
      <c r="O1864" s="87"/>
      <c r="P1864" s="87"/>
      <c r="Q1864" s="87"/>
      <c r="R1864" s="87"/>
      <c r="S1864" s="87"/>
      <c r="T1864" s="88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T1864" s="20" t="s">
        <v>191</v>
      </c>
      <c r="AU1864" s="20" t="s">
        <v>80</v>
      </c>
    </row>
    <row r="1865" s="14" customFormat="1">
      <c r="A1865" s="14"/>
      <c r="B1865" s="245"/>
      <c r="C1865" s="246"/>
      <c r="D1865" s="236" t="s">
        <v>193</v>
      </c>
      <c r="E1865" s="247" t="s">
        <v>19</v>
      </c>
      <c r="F1865" s="248" t="s">
        <v>2525</v>
      </c>
      <c r="G1865" s="246"/>
      <c r="H1865" s="249">
        <v>18.27</v>
      </c>
      <c r="I1865" s="250"/>
      <c r="J1865" s="246"/>
      <c r="K1865" s="246"/>
      <c r="L1865" s="251"/>
      <c r="M1865" s="252"/>
      <c r="N1865" s="253"/>
      <c r="O1865" s="253"/>
      <c r="P1865" s="253"/>
      <c r="Q1865" s="253"/>
      <c r="R1865" s="253"/>
      <c r="S1865" s="253"/>
      <c r="T1865" s="25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5" t="s">
        <v>193</v>
      </c>
      <c r="AU1865" s="255" t="s">
        <v>80</v>
      </c>
      <c r="AV1865" s="14" t="s">
        <v>80</v>
      </c>
      <c r="AW1865" s="14" t="s">
        <v>195</v>
      </c>
      <c r="AX1865" s="14" t="s">
        <v>71</v>
      </c>
      <c r="AY1865" s="255" t="s">
        <v>182</v>
      </c>
    </row>
    <row r="1866" s="2" customFormat="1" ht="24.15" customHeight="1">
      <c r="A1866" s="41"/>
      <c r="B1866" s="42"/>
      <c r="C1866" s="216" t="s">
        <v>2526</v>
      </c>
      <c r="D1866" s="216" t="s">
        <v>184</v>
      </c>
      <c r="E1866" s="217" t="s">
        <v>2527</v>
      </c>
      <c r="F1866" s="218" t="s">
        <v>2528</v>
      </c>
      <c r="G1866" s="219" t="s">
        <v>283</v>
      </c>
      <c r="H1866" s="220">
        <v>11.781000000000001</v>
      </c>
      <c r="I1866" s="221"/>
      <c r="J1866" s="222">
        <f>ROUND(I1866*H1866,2)</f>
        <v>0</v>
      </c>
      <c r="K1866" s="218" t="s">
        <v>19</v>
      </c>
      <c r="L1866" s="47"/>
      <c r="M1866" s="223" t="s">
        <v>19</v>
      </c>
      <c r="N1866" s="224" t="s">
        <v>42</v>
      </c>
      <c r="O1866" s="87"/>
      <c r="P1866" s="225">
        <f>O1866*H1866</f>
        <v>0</v>
      </c>
      <c r="Q1866" s="225">
        <v>0</v>
      </c>
      <c r="R1866" s="225">
        <f>Q1866*H1866</f>
        <v>0</v>
      </c>
      <c r="S1866" s="225">
        <v>0.122</v>
      </c>
      <c r="T1866" s="226">
        <f>S1866*H1866</f>
        <v>1.437282</v>
      </c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R1866" s="227" t="s">
        <v>189</v>
      </c>
      <c r="AT1866" s="227" t="s">
        <v>184</v>
      </c>
      <c r="AU1866" s="227" t="s">
        <v>80</v>
      </c>
      <c r="AY1866" s="20" t="s">
        <v>182</v>
      </c>
      <c r="BE1866" s="228">
        <f>IF(N1866="základní",J1866,0)</f>
        <v>0</v>
      </c>
      <c r="BF1866" s="228">
        <f>IF(N1866="snížená",J1866,0)</f>
        <v>0</v>
      </c>
      <c r="BG1866" s="228">
        <f>IF(N1866="zákl. přenesená",J1866,0)</f>
        <v>0</v>
      </c>
      <c r="BH1866" s="228">
        <f>IF(N1866="sníž. přenesená",J1866,0)</f>
        <v>0</v>
      </c>
      <c r="BI1866" s="228">
        <f>IF(N1866="nulová",J1866,0)</f>
        <v>0</v>
      </c>
      <c r="BJ1866" s="20" t="s">
        <v>78</v>
      </c>
      <c r="BK1866" s="228">
        <f>ROUND(I1866*H1866,2)</f>
        <v>0</v>
      </c>
      <c r="BL1866" s="20" t="s">
        <v>189</v>
      </c>
      <c r="BM1866" s="227" t="s">
        <v>2529</v>
      </c>
    </row>
    <row r="1867" s="14" customFormat="1">
      <c r="A1867" s="14"/>
      <c r="B1867" s="245"/>
      <c r="C1867" s="246"/>
      <c r="D1867" s="236" t="s">
        <v>193</v>
      </c>
      <c r="E1867" s="247" t="s">
        <v>19</v>
      </c>
      <c r="F1867" s="248" t="s">
        <v>2530</v>
      </c>
      <c r="G1867" s="246"/>
      <c r="H1867" s="249">
        <v>11.781000000000001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193</v>
      </c>
      <c r="AU1867" s="255" t="s">
        <v>80</v>
      </c>
      <c r="AV1867" s="14" t="s">
        <v>80</v>
      </c>
      <c r="AW1867" s="14" t="s">
        <v>195</v>
      </c>
      <c r="AX1867" s="14" t="s">
        <v>71</v>
      </c>
      <c r="AY1867" s="255" t="s">
        <v>182</v>
      </c>
    </row>
    <row r="1868" s="2" customFormat="1" ht="24.15" customHeight="1">
      <c r="A1868" s="41"/>
      <c r="B1868" s="42"/>
      <c r="C1868" s="216" t="s">
        <v>2531</v>
      </c>
      <c r="D1868" s="216" t="s">
        <v>184</v>
      </c>
      <c r="E1868" s="217" t="s">
        <v>2532</v>
      </c>
      <c r="F1868" s="218" t="s">
        <v>2533</v>
      </c>
      <c r="G1868" s="219" t="s">
        <v>187</v>
      </c>
      <c r="H1868" s="220">
        <v>0.14399999999999999</v>
      </c>
      <c r="I1868" s="221"/>
      <c r="J1868" s="222">
        <f>ROUND(I1868*H1868,2)</f>
        <v>0</v>
      </c>
      <c r="K1868" s="218" t="s">
        <v>188</v>
      </c>
      <c r="L1868" s="47"/>
      <c r="M1868" s="223" t="s">
        <v>19</v>
      </c>
      <c r="N1868" s="224" t="s">
        <v>42</v>
      </c>
      <c r="O1868" s="87"/>
      <c r="P1868" s="225">
        <f>O1868*H1868</f>
        <v>0</v>
      </c>
      <c r="Q1868" s="225">
        <v>0</v>
      </c>
      <c r="R1868" s="225">
        <f>Q1868*H1868</f>
        <v>0</v>
      </c>
      <c r="S1868" s="225">
        <v>2.2000000000000002</v>
      </c>
      <c r="T1868" s="226">
        <f>S1868*H1868</f>
        <v>0.31680000000000003</v>
      </c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R1868" s="227" t="s">
        <v>189</v>
      </c>
      <c r="AT1868" s="227" t="s">
        <v>184</v>
      </c>
      <c r="AU1868" s="227" t="s">
        <v>80</v>
      </c>
      <c r="AY1868" s="20" t="s">
        <v>182</v>
      </c>
      <c r="BE1868" s="228">
        <f>IF(N1868="základní",J1868,0)</f>
        <v>0</v>
      </c>
      <c r="BF1868" s="228">
        <f>IF(N1868="snížená",J1868,0)</f>
        <v>0</v>
      </c>
      <c r="BG1868" s="228">
        <f>IF(N1868="zákl. přenesená",J1868,0)</f>
        <v>0</v>
      </c>
      <c r="BH1868" s="228">
        <f>IF(N1868="sníž. přenesená",J1868,0)</f>
        <v>0</v>
      </c>
      <c r="BI1868" s="228">
        <f>IF(N1868="nulová",J1868,0)</f>
        <v>0</v>
      </c>
      <c r="BJ1868" s="20" t="s">
        <v>78</v>
      </c>
      <c r="BK1868" s="228">
        <f>ROUND(I1868*H1868,2)</f>
        <v>0</v>
      </c>
      <c r="BL1868" s="20" t="s">
        <v>189</v>
      </c>
      <c r="BM1868" s="227" t="s">
        <v>2534</v>
      </c>
    </row>
    <row r="1869" s="2" customFormat="1">
      <c r="A1869" s="41"/>
      <c r="B1869" s="42"/>
      <c r="C1869" s="43"/>
      <c r="D1869" s="229" t="s">
        <v>191</v>
      </c>
      <c r="E1869" s="43"/>
      <c r="F1869" s="230" t="s">
        <v>2535</v>
      </c>
      <c r="G1869" s="43"/>
      <c r="H1869" s="43"/>
      <c r="I1869" s="231"/>
      <c r="J1869" s="43"/>
      <c r="K1869" s="43"/>
      <c r="L1869" s="47"/>
      <c r="M1869" s="232"/>
      <c r="N1869" s="233"/>
      <c r="O1869" s="87"/>
      <c r="P1869" s="87"/>
      <c r="Q1869" s="87"/>
      <c r="R1869" s="87"/>
      <c r="S1869" s="87"/>
      <c r="T1869" s="88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T1869" s="20" t="s">
        <v>191</v>
      </c>
      <c r="AU1869" s="20" t="s">
        <v>80</v>
      </c>
    </row>
    <row r="1870" s="14" customFormat="1">
      <c r="A1870" s="14"/>
      <c r="B1870" s="245"/>
      <c r="C1870" s="246"/>
      <c r="D1870" s="236" t="s">
        <v>193</v>
      </c>
      <c r="E1870" s="247" t="s">
        <v>19</v>
      </c>
      <c r="F1870" s="248" t="s">
        <v>2536</v>
      </c>
      <c r="G1870" s="246"/>
      <c r="H1870" s="249">
        <v>0.043999999999999997</v>
      </c>
      <c r="I1870" s="250"/>
      <c r="J1870" s="246"/>
      <c r="K1870" s="246"/>
      <c r="L1870" s="251"/>
      <c r="M1870" s="252"/>
      <c r="N1870" s="253"/>
      <c r="O1870" s="253"/>
      <c r="P1870" s="253"/>
      <c r="Q1870" s="253"/>
      <c r="R1870" s="253"/>
      <c r="S1870" s="253"/>
      <c r="T1870" s="25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5" t="s">
        <v>193</v>
      </c>
      <c r="AU1870" s="255" t="s">
        <v>80</v>
      </c>
      <c r="AV1870" s="14" t="s">
        <v>80</v>
      </c>
      <c r="AW1870" s="14" t="s">
        <v>195</v>
      </c>
      <c r="AX1870" s="14" t="s">
        <v>71</v>
      </c>
      <c r="AY1870" s="255" t="s">
        <v>182</v>
      </c>
    </row>
    <row r="1871" s="14" customFormat="1">
      <c r="A1871" s="14"/>
      <c r="B1871" s="245"/>
      <c r="C1871" s="246"/>
      <c r="D1871" s="236" t="s">
        <v>193</v>
      </c>
      <c r="E1871" s="247" t="s">
        <v>19</v>
      </c>
      <c r="F1871" s="248" t="s">
        <v>2537</v>
      </c>
      <c r="G1871" s="246"/>
      <c r="H1871" s="249">
        <v>0.10000000000000001</v>
      </c>
      <c r="I1871" s="250"/>
      <c r="J1871" s="246"/>
      <c r="K1871" s="246"/>
      <c r="L1871" s="251"/>
      <c r="M1871" s="252"/>
      <c r="N1871" s="253"/>
      <c r="O1871" s="253"/>
      <c r="P1871" s="253"/>
      <c r="Q1871" s="253"/>
      <c r="R1871" s="253"/>
      <c r="S1871" s="253"/>
      <c r="T1871" s="25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5" t="s">
        <v>193</v>
      </c>
      <c r="AU1871" s="255" t="s">
        <v>80</v>
      </c>
      <c r="AV1871" s="14" t="s">
        <v>80</v>
      </c>
      <c r="AW1871" s="14" t="s">
        <v>195</v>
      </c>
      <c r="AX1871" s="14" t="s">
        <v>71</v>
      </c>
      <c r="AY1871" s="255" t="s">
        <v>182</v>
      </c>
    </row>
    <row r="1872" s="2" customFormat="1" ht="24.15" customHeight="1">
      <c r="A1872" s="41"/>
      <c r="B1872" s="42"/>
      <c r="C1872" s="216" t="s">
        <v>2538</v>
      </c>
      <c r="D1872" s="216" t="s">
        <v>184</v>
      </c>
      <c r="E1872" s="217" t="s">
        <v>2539</v>
      </c>
      <c r="F1872" s="218" t="s">
        <v>2540</v>
      </c>
      <c r="G1872" s="219" t="s">
        <v>187</v>
      </c>
      <c r="H1872" s="220">
        <v>12.574</v>
      </c>
      <c r="I1872" s="221"/>
      <c r="J1872" s="222">
        <f>ROUND(I1872*H1872,2)</f>
        <v>0</v>
      </c>
      <c r="K1872" s="218" t="s">
        <v>188</v>
      </c>
      <c r="L1872" s="47"/>
      <c r="M1872" s="223" t="s">
        <v>19</v>
      </c>
      <c r="N1872" s="224" t="s">
        <v>42</v>
      </c>
      <c r="O1872" s="87"/>
      <c r="P1872" s="225">
        <f>O1872*H1872</f>
        <v>0</v>
      </c>
      <c r="Q1872" s="225">
        <v>0</v>
      </c>
      <c r="R1872" s="225">
        <f>Q1872*H1872</f>
        <v>0</v>
      </c>
      <c r="S1872" s="225">
        <v>2.2000000000000002</v>
      </c>
      <c r="T1872" s="226">
        <f>S1872*H1872</f>
        <v>27.662800000000001</v>
      </c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R1872" s="227" t="s">
        <v>189</v>
      </c>
      <c r="AT1872" s="227" t="s">
        <v>184</v>
      </c>
      <c r="AU1872" s="227" t="s">
        <v>80</v>
      </c>
      <c r="AY1872" s="20" t="s">
        <v>182</v>
      </c>
      <c r="BE1872" s="228">
        <f>IF(N1872="základní",J1872,0)</f>
        <v>0</v>
      </c>
      <c r="BF1872" s="228">
        <f>IF(N1872="snížená",J1872,0)</f>
        <v>0</v>
      </c>
      <c r="BG1872" s="228">
        <f>IF(N1872="zákl. přenesená",J1872,0)</f>
        <v>0</v>
      </c>
      <c r="BH1872" s="228">
        <f>IF(N1872="sníž. přenesená",J1872,0)</f>
        <v>0</v>
      </c>
      <c r="BI1872" s="228">
        <f>IF(N1872="nulová",J1872,0)</f>
        <v>0</v>
      </c>
      <c r="BJ1872" s="20" t="s">
        <v>78</v>
      </c>
      <c r="BK1872" s="228">
        <f>ROUND(I1872*H1872,2)</f>
        <v>0</v>
      </c>
      <c r="BL1872" s="20" t="s">
        <v>189</v>
      </c>
      <c r="BM1872" s="227" t="s">
        <v>2541</v>
      </c>
    </row>
    <row r="1873" s="2" customFormat="1">
      <c r="A1873" s="41"/>
      <c r="B1873" s="42"/>
      <c r="C1873" s="43"/>
      <c r="D1873" s="229" t="s">
        <v>191</v>
      </c>
      <c r="E1873" s="43"/>
      <c r="F1873" s="230" t="s">
        <v>2542</v>
      </c>
      <c r="G1873" s="43"/>
      <c r="H1873" s="43"/>
      <c r="I1873" s="231"/>
      <c r="J1873" s="43"/>
      <c r="K1873" s="43"/>
      <c r="L1873" s="47"/>
      <c r="M1873" s="232"/>
      <c r="N1873" s="233"/>
      <c r="O1873" s="87"/>
      <c r="P1873" s="87"/>
      <c r="Q1873" s="87"/>
      <c r="R1873" s="87"/>
      <c r="S1873" s="87"/>
      <c r="T1873" s="88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T1873" s="20" t="s">
        <v>191</v>
      </c>
      <c r="AU1873" s="20" t="s">
        <v>80</v>
      </c>
    </row>
    <row r="1874" s="13" customFormat="1">
      <c r="A1874" s="13"/>
      <c r="B1874" s="234"/>
      <c r="C1874" s="235"/>
      <c r="D1874" s="236" t="s">
        <v>193</v>
      </c>
      <c r="E1874" s="237" t="s">
        <v>19</v>
      </c>
      <c r="F1874" s="238" t="s">
        <v>205</v>
      </c>
      <c r="G1874" s="235"/>
      <c r="H1874" s="237" t="s">
        <v>19</v>
      </c>
      <c r="I1874" s="239"/>
      <c r="J1874" s="235"/>
      <c r="K1874" s="235"/>
      <c r="L1874" s="240"/>
      <c r="M1874" s="241"/>
      <c r="N1874" s="242"/>
      <c r="O1874" s="242"/>
      <c r="P1874" s="242"/>
      <c r="Q1874" s="242"/>
      <c r="R1874" s="242"/>
      <c r="S1874" s="242"/>
      <c r="T1874" s="24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44" t="s">
        <v>193</v>
      </c>
      <c r="AU1874" s="244" t="s">
        <v>80</v>
      </c>
      <c r="AV1874" s="13" t="s">
        <v>78</v>
      </c>
      <c r="AW1874" s="13" t="s">
        <v>195</v>
      </c>
      <c r="AX1874" s="13" t="s">
        <v>71</v>
      </c>
      <c r="AY1874" s="244" t="s">
        <v>182</v>
      </c>
    </row>
    <row r="1875" s="14" customFormat="1">
      <c r="A1875" s="14"/>
      <c r="B1875" s="245"/>
      <c r="C1875" s="246"/>
      <c r="D1875" s="236" t="s">
        <v>193</v>
      </c>
      <c r="E1875" s="247" t="s">
        <v>19</v>
      </c>
      <c r="F1875" s="248" t="s">
        <v>2543</v>
      </c>
      <c r="G1875" s="246"/>
      <c r="H1875" s="249">
        <v>1.3872149999999999</v>
      </c>
      <c r="I1875" s="250"/>
      <c r="J1875" s="246"/>
      <c r="K1875" s="246"/>
      <c r="L1875" s="251"/>
      <c r="M1875" s="252"/>
      <c r="N1875" s="253"/>
      <c r="O1875" s="253"/>
      <c r="P1875" s="253"/>
      <c r="Q1875" s="253"/>
      <c r="R1875" s="253"/>
      <c r="S1875" s="253"/>
      <c r="T1875" s="25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5" t="s">
        <v>193</v>
      </c>
      <c r="AU1875" s="255" t="s">
        <v>80</v>
      </c>
      <c r="AV1875" s="14" t="s">
        <v>80</v>
      </c>
      <c r="AW1875" s="14" t="s">
        <v>195</v>
      </c>
      <c r="AX1875" s="14" t="s">
        <v>71</v>
      </c>
      <c r="AY1875" s="255" t="s">
        <v>182</v>
      </c>
    </row>
    <row r="1876" s="14" customFormat="1">
      <c r="A1876" s="14"/>
      <c r="B1876" s="245"/>
      <c r="C1876" s="246"/>
      <c r="D1876" s="236" t="s">
        <v>193</v>
      </c>
      <c r="E1876" s="247" t="s">
        <v>19</v>
      </c>
      <c r="F1876" s="248" t="s">
        <v>2544</v>
      </c>
      <c r="G1876" s="246"/>
      <c r="H1876" s="249">
        <v>1.1648000000000001</v>
      </c>
      <c r="I1876" s="250"/>
      <c r="J1876" s="246"/>
      <c r="K1876" s="246"/>
      <c r="L1876" s="251"/>
      <c r="M1876" s="252"/>
      <c r="N1876" s="253"/>
      <c r="O1876" s="253"/>
      <c r="P1876" s="253"/>
      <c r="Q1876" s="253"/>
      <c r="R1876" s="253"/>
      <c r="S1876" s="253"/>
      <c r="T1876" s="25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5" t="s">
        <v>193</v>
      </c>
      <c r="AU1876" s="255" t="s">
        <v>80</v>
      </c>
      <c r="AV1876" s="14" t="s">
        <v>80</v>
      </c>
      <c r="AW1876" s="14" t="s">
        <v>195</v>
      </c>
      <c r="AX1876" s="14" t="s">
        <v>71</v>
      </c>
      <c r="AY1876" s="255" t="s">
        <v>182</v>
      </c>
    </row>
    <row r="1877" s="14" customFormat="1">
      <c r="A1877" s="14"/>
      <c r="B1877" s="245"/>
      <c r="C1877" s="246"/>
      <c r="D1877" s="236" t="s">
        <v>193</v>
      </c>
      <c r="E1877" s="247" t="s">
        <v>19</v>
      </c>
      <c r="F1877" s="248" t="s">
        <v>2545</v>
      </c>
      <c r="G1877" s="246"/>
      <c r="H1877" s="249">
        <v>2.508</v>
      </c>
      <c r="I1877" s="250"/>
      <c r="J1877" s="246"/>
      <c r="K1877" s="246"/>
      <c r="L1877" s="251"/>
      <c r="M1877" s="252"/>
      <c r="N1877" s="253"/>
      <c r="O1877" s="253"/>
      <c r="P1877" s="253"/>
      <c r="Q1877" s="253"/>
      <c r="R1877" s="253"/>
      <c r="S1877" s="253"/>
      <c r="T1877" s="25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5" t="s">
        <v>193</v>
      </c>
      <c r="AU1877" s="255" t="s">
        <v>80</v>
      </c>
      <c r="AV1877" s="14" t="s">
        <v>80</v>
      </c>
      <c r="AW1877" s="14" t="s">
        <v>195</v>
      </c>
      <c r="AX1877" s="14" t="s">
        <v>71</v>
      </c>
      <c r="AY1877" s="255" t="s">
        <v>182</v>
      </c>
    </row>
    <row r="1878" s="15" customFormat="1">
      <c r="A1878" s="15"/>
      <c r="B1878" s="256"/>
      <c r="C1878" s="257"/>
      <c r="D1878" s="236" t="s">
        <v>193</v>
      </c>
      <c r="E1878" s="258" t="s">
        <v>19</v>
      </c>
      <c r="F1878" s="259" t="s">
        <v>215</v>
      </c>
      <c r="G1878" s="257"/>
      <c r="H1878" s="260">
        <v>5.0600149999999999</v>
      </c>
      <c r="I1878" s="261"/>
      <c r="J1878" s="257"/>
      <c r="K1878" s="257"/>
      <c r="L1878" s="262"/>
      <c r="M1878" s="263"/>
      <c r="N1878" s="264"/>
      <c r="O1878" s="264"/>
      <c r="P1878" s="264"/>
      <c r="Q1878" s="264"/>
      <c r="R1878" s="264"/>
      <c r="S1878" s="264"/>
      <c r="T1878" s="26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66" t="s">
        <v>193</v>
      </c>
      <c r="AU1878" s="266" t="s">
        <v>80</v>
      </c>
      <c r="AV1878" s="15" t="s">
        <v>97</v>
      </c>
      <c r="AW1878" s="15" t="s">
        <v>195</v>
      </c>
      <c r="AX1878" s="15" t="s">
        <v>71</v>
      </c>
      <c r="AY1878" s="266" t="s">
        <v>182</v>
      </c>
    </row>
    <row r="1879" s="13" customFormat="1">
      <c r="A1879" s="13"/>
      <c r="B1879" s="234"/>
      <c r="C1879" s="235"/>
      <c r="D1879" s="236" t="s">
        <v>193</v>
      </c>
      <c r="E1879" s="237" t="s">
        <v>19</v>
      </c>
      <c r="F1879" s="238" t="s">
        <v>216</v>
      </c>
      <c r="G1879" s="235"/>
      <c r="H1879" s="237" t="s">
        <v>19</v>
      </c>
      <c r="I1879" s="239"/>
      <c r="J1879" s="235"/>
      <c r="K1879" s="235"/>
      <c r="L1879" s="240"/>
      <c r="M1879" s="241"/>
      <c r="N1879" s="242"/>
      <c r="O1879" s="242"/>
      <c r="P1879" s="242"/>
      <c r="Q1879" s="242"/>
      <c r="R1879" s="242"/>
      <c r="S1879" s="242"/>
      <c r="T1879" s="24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44" t="s">
        <v>193</v>
      </c>
      <c r="AU1879" s="244" t="s">
        <v>80</v>
      </c>
      <c r="AV1879" s="13" t="s">
        <v>78</v>
      </c>
      <c r="AW1879" s="13" t="s">
        <v>195</v>
      </c>
      <c r="AX1879" s="13" t="s">
        <v>71</v>
      </c>
      <c r="AY1879" s="244" t="s">
        <v>182</v>
      </c>
    </row>
    <row r="1880" s="14" customFormat="1">
      <c r="A1880" s="14"/>
      <c r="B1880" s="245"/>
      <c r="C1880" s="246"/>
      <c r="D1880" s="236" t="s">
        <v>193</v>
      </c>
      <c r="E1880" s="247" t="s">
        <v>19</v>
      </c>
      <c r="F1880" s="248" t="s">
        <v>2546</v>
      </c>
      <c r="G1880" s="246"/>
      <c r="H1880" s="249">
        <v>0.79800000000000015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193</v>
      </c>
      <c r="AU1880" s="255" t="s">
        <v>80</v>
      </c>
      <c r="AV1880" s="14" t="s">
        <v>80</v>
      </c>
      <c r="AW1880" s="14" t="s">
        <v>195</v>
      </c>
      <c r="AX1880" s="14" t="s">
        <v>71</v>
      </c>
      <c r="AY1880" s="255" t="s">
        <v>182</v>
      </c>
    </row>
    <row r="1881" s="15" customFormat="1">
      <c r="A1881" s="15"/>
      <c r="B1881" s="256"/>
      <c r="C1881" s="257"/>
      <c r="D1881" s="236" t="s">
        <v>193</v>
      </c>
      <c r="E1881" s="258" t="s">
        <v>19</v>
      </c>
      <c r="F1881" s="259" t="s">
        <v>215</v>
      </c>
      <c r="G1881" s="257"/>
      <c r="H1881" s="260">
        <v>0.79800000000000015</v>
      </c>
      <c r="I1881" s="261"/>
      <c r="J1881" s="257"/>
      <c r="K1881" s="257"/>
      <c r="L1881" s="262"/>
      <c r="M1881" s="263"/>
      <c r="N1881" s="264"/>
      <c r="O1881" s="264"/>
      <c r="P1881" s="264"/>
      <c r="Q1881" s="264"/>
      <c r="R1881" s="264"/>
      <c r="S1881" s="264"/>
      <c r="T1881" s="26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T1881" s="266" t="s">
        <v>193</v>
      </c>
      <c r="AU1881" s="266" t="s">
        <v>80</v>
      </c>
      <c r="AV1881" s="15" t="s">
        <v>97</v>
      </c>
      <c r="AW1881" s="15" t="s">
        <v>195</v>
      </c>
      <c r="AX1881" s="15" t="s">
        <v>71</v>
      </c>
      <c r="AY1881" s="266" t="s">
        <v>182</v>
      </c>
    </row>
    <row r="1882" s="13" customFormat="1">
      <c r="A1882" s="13"/>
      <c r="B1882" s="234"/>
      <c r="C1882" s="235"/>
      <c r="D1882" s="236" t="s">
        <v>193</v>
      </c>
      <c r="E1882" s="237" t="s">
        <v>19</v>
      </c>
      <c r="F1882" s="238" t="s">
        <v>218</v>
      </c>
      <c r="G1882" s="235"/>
      <c r="H1882" s="237" t="s">
        <v>19</v>
      </c>
      <c r="I1882" s="239"/>
      <c r="J1882" s="235"/>
      <c r="K1882" s="235"/>
      <c r="L1882" s="240"/>
      <c r="M1882" s="241"/>
      <c r="N1882" s="242"/>
      <c r="O1882" s="242"/>
      <c r="P1882" s="242"/>
      <c r="Q1882" s="242"/>
      <c r="R1882" s="242"/>
      <c r="S1882" s="242"/>
      <c r="T1882" s="24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4" t="s">
        <v>193</v>
      </c>
      <c r="AU1882" s="244" t="s">
        <v>80</v>
      </c>
      <c r="AV1882" s="13" t="s">
        <v>78</v>
      </c>
      <c r="AW1882" s="13" t="s">
        <v>195</v>
      </c>
      <c r="AX1882" s="13" t="s">
        <v>71</v>
      </c>
      <c r="AY1882" s="244" t="s">
        <v>182</v>
      </c>
    </row>
    <row r="1883" s="14" customFormat="1">
      <c r="A1883" s="14"/>
      <c r="B1883" s="245"/>
      <c r="C1883" s="246"/>
      <c r="D1883" s="236" t="s">
        <v>193</v>
      </c>
      <c r="E1883" s="247" t="s">
        <v>19</v>
      </c>
      <c r="F1883" s="248" t="s">
        <v>2547</v>
      </c>
      <c r="G1883" s="246"/>
      <c r="H1883" s="249">
        <v>6.3729000000000013</v>
      </c>
      <c r="I1883" s="250"/>
      <c r="J1883" s="246"/>
      <c r="K1883" s="246"/>
      <c r="L1883" s="251"/>
      <c r="M1883" s="252"/>
      <c r="N1883" s="253"/>
      <c r="O1883" s="253"/>
      <c r="P1883" s="253"/>
      <c r="Q1883" s="253"/>
      <c r="R1883" s="253"/>
      <c r="S1883" s="253"/>
      <c r="T1883" s="25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5" t="s">
        <v>193</v>
      </c>
      <c r="AU1883" s="255" t="s">
        <v>80</v>
      </c>
      <c r="AV1883" s="14" t="s">
        <v>80</v>
      </c>
      <c r="AW1883" s="14" t="s">
        <v>195</v>
      </c>
      <c r="AX1883" s="14" t="s">
        <v>71</v>
      </c>
      <c r="AY1883" s="255" t="s">
        <v>182</v>
      </c>
    </row>
    <row r="1884" s="14" customFormat="1">
      <c r="A1884" s="14"/>
      <c r="B1884" s="245"/>
      <c r="C1884" s="246"/>
      <c r="D1884" s="236" t="s">
        <v>193</v>
      </c>
      <c r="E1884" s="247" t="s">
        <v>19</v>
      </c>
      <c r="F1884" s="248" t="s">
        <v>2548</v>
      </c>
      <c r="G1884" s="246"/>
      <c r="H1884" s="249">
        <v>0.34290000000000004</v>
      </c>
      <c r="I1884" s="250"/>
      <c r="J1884" s="246"/>
      <c r="K1884" s="246"/>
      <c r="L1884" s="251"/>
      <c r="M1884" s="252"/>
      <c r="N1884" s="253"/>
      <c r="O1884" s="253"/>
      <c r="P1884" s="253"/>
      <c r="Q1884" s="253"/>
      <c r="R1884" s="253"/>
      <c r="S1884" s="253"/>
      <c r="T1884" s="25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5" t="s">
        <v>193</v>
      </c>
      <c r="AU1884" s="255" t="s">
        <v>80</v>
      </c>
      <c r="AV1884" s="14" t="s">
        <v>80</v>
      </c>
      <c r="AW1884" s="14" t="s">
        <v>195</v>
      </c>
      <c r="AX1884" s="14" t="s">
        <v>71</v>
      </c>
      <c r="AY1884" s="255" t="s">
        <v>182</v>
      </c>
    </row>
    <row r="1885" s="15" customFormat="1">
      <c r="A1885" s="15"/>
      <c r="B1885" s="256"/>
      <c r="C1885" s="257"/>
      <c r="D1885" s="236" t="s">
        <v>193</v>
      </c>
      <c r="E1885" s="258" t="s">
        <v>19</v>
      </c>
      <c r="F1885" s="259" t="s">
        <v>215</v>
      </c>
      <c r="G1885" s="257"/>
      <c r="H1885" s="260">
        <v>6.7158000000000015</v>
      </c>
      <c r="I1885" s="261"/>
      <c r="J1885" s="257"/>
      <c r="K1885" s="257"/>
      <c r="L1885" s="262"/>
      <c r="M1885" s="263"/>
      <c r="N1885" s="264"/>
      <c r="O1885" s="264"/>
      <c r="P1885" s="264"/>
      <c r="Q1885" s="264"/>
      <c r="R1885" s="264"/>
      <c r="S1885" s="264"/>
      <c r="T1885" s="26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T1885" s="266" t="s">
        <v>193</v>
      </c>
      <c r="AU1885" s="266" t="s">
        <v>80</v>
      </c>
      <c r="AV1885" s="15" t="s">
        <v>97</v>
      </c>
      <c r="AW1885" s="15" t="s">
        <v>195</v>
      </c>
      <c r="AX1885" s="15" t="s">
        <v>71</v>
      </c>
      <c r="AY1885" s="266" t="s">
        <v>182</v>
      </c>
    </row>
    <row r="1886" s="16" customFormat="1">
      <c r="A1886" s="16"/>
      <c r="B1886" s="267"/>
      <c r="C1886" s="268"/>
      <c r="D1886" s="236" t="s">
        <v>193</v>
      </c>
      <c r="E1886" s="269" t="s">
        <v>19</v>
      </c>
      <c r="F1886" s="270" t="s">
        <v>220</v>
      </c>
      <c r="G1886" s="268"/>
      <c r="H1886" s="271">
        <v>12.573815000000002</v>
      </c>
      <c r="I1886" s="272"/>
      <c r="J1886" s="268"/>
      <c r="K1886" s="268"/>
      <c r="L1886" s="273"/>
      <c r="M1886" s="274"/>
      <c r="N1886" s="275"/>
      <c r="O1886" s="275"/>
      <c r="P1886" s="275"/>
      <c r="Q1886" s="275"/>
      <c r="R1886" s="275"/>
      <c r="S1886" s="275"/>
      <c r="T1886" s="27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T1886" s="277" t="s">
        <v>193</v>
      </c>
      <c r="AU1886" s="277" t="s">
        <v>80</v>
      </c>
      <c r="AV1886" s="16" t="s">
        <v>189</v>
      </c>
      <c r="AW1886" s="16" t="s">
        <v>195</v>
      </c>
      <c r="AX1886" s="16" t="s">
        <v>78</v>
      </c>
      <c r="AY1886" s="277" t="s">
        <v>182</v>
      </c>
    </row>
    <row r="1887" s="2" customFormat="1" ht="24.15" customHeight="1">
      <c r="A1887" s="41"/>
      <c r="B1887" s="42"/>
      <c r="C1887" s="216" t="s">
        <v>2549</v>
      </c>
      <c r="D1887" s="216" t="s">
        <v>184</v>
      </c>
      <c r="E1887" s="217" t="s">
        <v>2550</v>
      </c>
      <c r="F1887" s="218" t="s">
        <v>2551</v>
      </c>
      <c r="G1887" s="219" t="s">
        <v>187</v>
      </c>
      <c r="H1887" s="220">
        <v>0.23000000000000001</v>
      </c>
      <c r="I1887" s="221"/>
      <c r="J1887" s="222">
        <f>ROUND(I1887*H1887,2)</f>
        <v>0</v>
      </c>
      <c r="K1887" s="218" t="s">
        <v>188</v>
      </c>
      <c r="L1887" s="47"/>
      <c r="M1887" s="223" t="s">
        <v>19</v>
      </c>
      <c r="N1887" s="224" t="s">
        <v>42</v>
      </c>
      <c r="O1887" s="87"/>
      <c r="P1887" s="225">
        <f>O1887*H1887</f>
        <v>0</v>
      </c>
      <c r="Q1887" s="225">
        <v>0</v>
      </c>
      <c r="R1887" s="225">
        <f>Q1887*H1887</f>
        <v>0</v>
      </c>
      <c r="S1887" s="225">
        <v>2.2000000000000002</v>
      </c>
      <c r="T1887" s="226">
        <f>S1887*H1887</f>
        <v>0.50600000000000012</v>
      </c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R1887" s="227" t="s">
        <v>189</v>
      </c>
      <c r="AT1887" s="227" t="s">
        <v>184</v>
      </c>
      <c r="AU1887" s="227" t="s">
        <v>80</v>
      </c>
      <c r="AY1887" s="20" t="s">
        <v>182</v>
      </c>
      <c r="BE1887" s="228">
        <f>IF(N1887="základní",J1887,0)</f>
        <v>0</v>
      </c>
      <c r="BF1887" s="228">
        <f>IF(N1887="snížená",J1887,0)</f>
        <v>0</v>
      </c>
      <c r="BG1887" s="228">
        <f>IF(N1887="zákl. přenesená",J1887,0)</f>
        <v>0</v>
      </c>
      <c r="BH1887" s="228">
        <f>IF(N1887="sníž. přenesená",J1887,0)</f>
        <v>0</v>
      </c>
      <c r="BI1887" s="228">
        <f>IF(N1887="nulová",J1887,0)</f>
        <v>0</v>
      </c>
      <c r="BJ1887" s="20" t="s">
        <v>78</v>
      </c>
      <c r="BK1887" s="228">
        <f>ROUND(I1887*H1887,2)</f>
        <v>0</v>
      </c>
      <c r="BL1887" s="20" t="s">
        <v>189</v>
      </c>
      <c r="BM1887" s="227" t="s">
        <v>2552</v>
      </c>
    </row>
    <row r="1888" s="2" customFormat="1">
      <c r="A1888" s="41"/>
      <c r="B1888" s="42"/>
      <c r="C1888" s="43"/>
      <c r="D1888" s="229" t="s">
        <v>191</v>
      </c>
      <c r="E1888" s="43"/>
      <c r="F1888" s="230" t="s">
        <v>2553</v>
      </c>
      <c r="G1888" s="43"/>
      <c r="H1888" s="43"/>
      <c r="I1888" s="231"/>
      <c r="J1888" s="43"/>
      <c r="K1888" s="43"/>
      <c r="L1888" s="47"/>
      <c r="M1888" s="232"/>
      <c r="N1888" s="233"/>
      <c r="O1888" s="87"/>
      <c r="P1888" s="87"/>
      <c r="Q1888" s="87"/>
      <c r="R1888" s="87"/>
      <c r="S1888" s="87"/>
      <c r="T1888" s="88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T1888" s="20" t="s">
        <v>191</v>
      </c>
      <c r="AU1888" s="20" t="s">
        <v>80</v>
      </c>
    </row>
    <row r="1889" s="14" customFormat="1">
      <c r="A1889" s="14"/>
      <c r="B1889" s="245"/>
      <c r="C1889" s="246"/>
      <c r="D1889" s="236" t="s">
        <v>193</v>
      </c>
      <c r="E1889" s="247" t="s">
        <v>19</v>
      </c>
      <c r="F1889" s="248" t="s">
        <v>2554</v>
      </c>
      <c r="G1889" s="246"/>
      <c r="H1889" s="249">
        <v>0.22950000000000001</v>
      </c>
      <c r="I1889" s="250"/>
      <c r="J1889" s="246"/>
      <c r="K1889" s="246"/>
      <c r="L1889" s="251"/>
      <c r="M1889" s="252"/>
      <c r="N1889" s="253"/>
      <c r="O1889" s="253"/>
      <c r="P1889" s="253"/>
      <c r="Q1889" s="253"/>
      <c r="R1889" s="253"/>
      <c r="S1889" s="253"/>
      <c r="T1889" s="25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5" t="s">
        <v>193</v>
      </c>
      <c r="AU1889" s="255" t="s">
        <v>80</v>
      </c>
      <c r="AV1889" s="14" t="s">
        <v>80</v>
      </c>
      <c r="AW1889" s="14" t="s">
        <v>195</v>
      </c>
      <c r="AX1889" s="14" t="s">
        <v>71</v>
      </c>
      <c r="AY1889" s="255" t="s">
        <v>182</v>
      </c>
    </row>
    <row r="1890" s="2" customFormat="1" ht="24.15" customHeight="1">
      <c r="A1890" s="41"/>
      <c r="B1890" s="42"/>
      <c r="C1890" s="216" t="s">
        <v>2555</v>
      </c>
      <c r="D1890" s="216" t="s">
        <v>184</v>
      </c>
      <c r="E1890" s="217" t="s">
        <v>2556</v>
      </c>
      <c r="F1890" s="218" t="s">
        <v>2557</v>
      </c>
      <c r="G1890" s="219" t="s">
        <v>187</v>
      </c>
      <c r="H1890" s="220">
        <v>5.7279999999999998</v>
      </c>
      <c r="I1890" s="221"/>
      <c r="J1890" s="222">
        <f>ROUND(I1890*H1890,2)</f>
        <v>0</v>
      </c>
      <c r="K1890" s="218" t="s">
        <v>188</v>
      </c>
      <c r="L1890" s="47"/>
      <c r="M1890" s="223" t="s">
        <v>19</v>
      </c>
      <c r="N1890" s="224" t="s">
        <v>42</v>
      </c>
      <c r="O1890" s="87"/>
      <c r="P1890" s="225">
        <f>O1890*H1890</f>
        <v>0</v>
      </c>
      <c r="Q1890" s="225">
        <v>0</v>
      </c>
      <c r="R1890" s="225">
        <f>Q1890*H1890</f>
        <v>0</v>
      </c>
      <c r="S1890" s="225">
        <v>2.2000000000000002</v>
      </c>
      <c r="T1890" s="226">
        <f>S1890*H1890</f>
        <v>12.601600000000001</v>
      </c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R1890" s="227" t="s">
        <v>189</v>
      </c>
      <c r="AT1890" s="227" t="s">
        <v>184</v>
      </c>
      <c r="AU1890" s="227" t="s">
        <v>80</v>
      </c>
      <c r="AY1890" s="20" t="s">
        <v>182</v>
      </c>
      <c r="BE1890" s="228">
        <f>IF(N1890="základní",J1890,0)</f>
        <v>0</v>
      </c>
      <c r="BF1890" s="228">
        <f>IF(N1890="snížená",J1890,0)</f>
        <v>0</v>
      </c>
      <c r="BG1890" s="228">
        <f>IF(N1890="zákl. přenesená",J1890,0)</f>
        <v>0</v>
      </c>
      <c r="BH1890" s="228">
        <f>IF(N1890="sníž. přenesená",J1890,0)</f>
        <v>0</v>
      </c>
      <c r="BI1890" s="228">
        <f>IF(N1890="nulová",J1890,0)</f>
        <v>0</v>
      </c>
      <c r="BJ1890" s="20" t="s">
        <v>78</v>
      </c>
      <c r="BK1890" s="228">
        <f>ROUND(I1890*H1890,2)</f>
        <v>0</v>
      </c>
      <c r="BL1890" s="20" t="s">
        <v>189</v>
      </c>
      <c r="BM1890" s="227" t="s">
        <v>2558</v>
      </c>
    </row>
    <row r="1891" s="2" customFormat="1">
      <c r="A1891" s="41"/>
      <c r="B1891" s="42"/>
      <c r="C1891" s="43"/>
      <c r="D1891" s="229" t="s">
        <v>191</v>
      </c>
      <c r="E1891" s="43"/>
      <c r="F1891" s="230" t="s">
        <v>2559</v>
      </c>
      <c r="G1891" s="43"/>
      <c r="H1891" s="43"/>
      <c r="I1891" s="231"/>
      <c r="J1891" s="43"/>
      <c r="K1891" s="43"/>
      <c r="L1891" s="47"/>
      <c r="M1891" s="232"/>
      <c r="N1891" s="233"/>
      <c r="O1891" s="87"/>
      <c r="P1891" s="87"/>
      <c r="Q1891" s="87"/>
      <c r="R1891" s="87"/>
      <c r="S1891" s="87"/>
      <c r="T1891" s="88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T1891" s="20" t="s">
        <v>191</v>
      </c>
      <c r="AU1891" s="20" t="s">
        <v>80</v>
      </c>
    </row>
    <row r="1892" s="13" customFormat="1">
      <c r="A1892" s="13"/>
      <c r="B1892" s="234"/>
      <c r="C1892" s="235"/>
      <c r="D1892" s="236" t="s">
        <v>193</v>
      </c>
      <c r="E1892" s="237" t="s">
        <v>19</v>
      </c>
      <c r="F1892" s="238" t="s">
        <v>205</v>
      </c>
      <c r="G1892" s="235"/>
      <c r="H1892" s="237" t="s">
        <v>19</v>
      </c>
      <c r="I1892" s="239"/>
      <c r="J1892" s="235"/>
      <c r="K1892" s="235"/>
      <c r="L1892" s="240"/>
      <c r="M1892" s="241"/>
      <c r="N1892" s="242"/>
      <c r="O1892" s="242"/>
      <c r="P1892" s="242"/>
      <c r="Q1892" s="242"/>
      <c r="R1892" s="242"/>
      <c r="S1892" s="242"/>
      <c r="T1892" s="24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4" t="s">
        <v>193</v>
      </c>
      <c r="AU1892" s="244" t="s">
        <v>80</v>
      </c>
      <c r="AV1892" s="13" t="s">
        <v>78</v>
      </c>
      <c r="AW1892" s="13" t="s">
        <v>195</v>
      </c>
      <c r="AX1892" s="13" t="s">
        <v>71</v>
      </c>
      <c r="AY1892" s="244" t="s">
        <v>182</v>
      </c>
    </row>
    <row r="1893" s="13" customFormat="1">
      <c r="A1893" s="13"/>
      <c r="B1893" s="234"/>
      <c r="C1893" s="235"/>
      <c r="D1893" s="236" t="s">
        <v>193</v>
      </c>
      <c r="E1893" s="237" t="s">
        <v>19</v>
      </c>
      <c r="F1893" s="238" t="s">
        <v>2560</v>
      </c>
      <c r="G1893" s="235"/>
      <c r="H1893" s="237" t="s">
        <v>19</v>
      </c>
      <c r="I1893" s="239"/>
      <c r="J1893" s="235"/>
      <c r="K1893" s="235"/>
      <c r="L1893" s="240"/>
      <c r="M1893" s="241"/>
      <c r="N1893" s="242"/>
      <c r="O1893" s="242"/>
      <c r="P1893" s="242"/>
      <c r="Q1893" s="242"/>
      <c r="R1893" s="242"/>
      <c r="S1893" s="242"/>
      <c r="T1893" s="24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4" t="s">
        <v>193</v>
      </c>
      <c r="AU1893" s="244" t="s">
        <v>80</v>
      </c>
      <c r="AV1893" s="13" t="s">
        <v>78</v>
      </c>
      <c r="AW1893" s="13" t="s">
        <v>195</v>
      </c>
      <c r="AX1893" s="13" t="s">
        <v>71</v>
      </c>
      <c r="AY1893" s="244" t="s">
        <v>182</v>
      </c>
    </row>
    <row r="1894" s="14" customFormat="1">
      <c r="A1894" s="14"/>
      <c r="B1894" s="245"/>
      <c r="C1894" s="246"/>
      <c r="D1894" s="236" t="s">
        <v>193</v>
      </c>
      <c r="E1894" s="247" t="s">
        <v>19</v>
      </c>
      <c r="F1894" s="248" t="s">
        <v>2561</v>
      </c>
      <c r="G1894" s="246"/>
      <c r="H1894" s="249">
        <v>0.12995000000000001</v>
      </c>
      <c r="I1894" s="250"/>
      <c r="J1894" s="246"/>
      <c r="K1894" s="246"/>
      <c r="L1894" s="251"/>
      <c r="M1894" s="252"/>
      <c r="N1894" s="253"/>
      <c r="O1894" s="253"/>
      <c r="P1894" s="253"/>
      <c r="Q1894" s="253"/>
      <c r="R1894" s="253"/>
      <c r="S1894" s="253"/>
      <c r="T1894" s="25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5" t="s">
        <v>193</v>
      </c>
      <c r="AU1894" s="255" t="s">
        <v>80</v>
      </c>
      <c r="AV1894" s="14" t="s">
        <v>80</v>
      </c>
      <c r="AW1894" s="14" t="s">
        <v>195</v>
      </c>
      <c r="AX1894" s="14" t="s">
        <v>71</v>
      </c>
      <c r="AY1894" s="255" t="s">
        <v>182</v>
      </c>
    </row>
    <row r="1895" s="14" customFormat="1">
      <c r="A1895" s="14"/>
      <c r="B1895" s="245"/>
      <c r="C1895" s="246"/>
      <c r="D1895" s="236" t="s">
        <v>193</v>
      </c>
      <c r="E1895" s="247" t="s">
        <v>19</v>
      </c>
      <c r="F1895" s="248" t="s">
        <v>2562</v>
      </c>
      <c r="G1895" s="246"/>
      <c r="H1895" s="249">
        <v>0.61607999999999996</v>
      </c>
      <c r="I1895" s="250"/>
      <c r="J1895" s="246"/>
      <c r="K1895" s="246"/>
      <c r="L1895" s="251"/>
      <c r="M1895" s="252"/>
      <c r="N1895" s="253"/>
      <c r="O1895" s="253"/>
      <c r="P1895" s="253"/>
      <c r="Q1895" s="253"/>
      <c r="R1895" s="253"/>
      <c r="S1895" s="253"/>
      <c r="T1895" s="25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5" t="s">
        <v>193</v>
      </c>
      <c r="AU1895" s="255" t="s">
        <v>80</v>
      </c>
      <c r="AV1895" s="14" t="s">
        <v>80</v>
      </c>
      <c r="AW1895" s="14" t="s">
        <v>195</v>
      </c>
      <c r="AX1895" s="14" t="s">
        <v>71</v>
      </c>
      <c r="AY1895" s="255" t="s">
        <v>182</v>
      </c>
    </row>
    <row r="1896" s="14" customFormat="1">
      <c r="A1896" s="14"/>
      <c r="B1896" s="245"/>
      <c r="C1896" s="246"/>
      <c r="D1896" s="236" t="s">
        <v>193</v>
      </c>
      <c r="E1896" s="247" t="s">
        <v>19</v>
      </c>
      <c r="F1896" s="248" t="s">
        <v>2563</v>
      </c>
      <c r="G1896" s="246"/>
      <c r="H1896" s="249">
        <v>0.41970000000000002</v>
      </c>
      <c r="I1896" s="250"/>
      <c r="J1896" s="246"/>
      <c r="K1896" s="246"/>
      <c r="L1896" s="251"/>
      <c r="M1896" s="252"/>
      <c r="N1896" s="253"/>
      <c r="O1896" s="253"/>
      <c r="P1896" s="253"/>
      <c r="Q1896" s="253"/>
      <c r="R1896" s="253"/>
      <c r="S1896" s="253"/>
      <c r="T1896" s="25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5" t="s">
        <v>193</v>
      </c>
      <c r="AU1896" s="255" t="s">
        <v>80</v>
      </c>
      <c r="AV1896" s="14" t="s">
        <v>80</v>
      </c>
      <c r="AW1896" s="14" t="s">
        <v>195</v>
      </c>
      <c r="AX1896" s="14" t="s">
        <v>71</v>
      </c>
      <c r="AY1896" s="255" t="s">
        <v>182</v>
      </c>
    </row>
    <row r="1897" s="14" customFormat="1">
      <c r="A1897" s="14"/>
      <c r="B1897" s="245"/>
      <c r="C1897" s="246"/>
      <c r="D1897" s="236" t="s">
        <v>193</v>
      </c>
      <c r="E1897" s="247" t="s">
        <v>19</v>
      </c>
      <c r="F1897" s="248" t="s">
        <v>2564</v>
      </c>
      <c r="G1897" s="246"/>
      <c r="H1897" s="249">
        <v>0.44638749999999999</v>
      </c>
      <c r="I1897" s="250"/>
      <c r="J1897" s="246"/>
      <c r="K1897" s="246"/>
      <c r="L1897" s="251"/>
      <c r="M1897" s="252"/>
      <c r="N1897" s="253"/>
      <c r="O1897" s="253"/>
      <c r="P1897" s="253"/>
      <c r="Q1897" s="253"/>
      <c r="R1897" s="253"/>
      <c r="S1897" s="253"/>
      <c r="T1897" s="25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55" t="s">
        <v>193</v>
      </c>
      <c r="AU1897" s="255" t="s">
        <v>80</v>
      </c>
      <c r="AV1897" s="14" t="s">
        <v>80</v>
      </c>
      <c r="AW1897" s="14" t="s">
        <v>195</v>
      </c>
      <c r="AX1897" s="14" t="s">
        <v>71</v>
      </c>
      <c r="AY1897" s="255" t="s">
        <v>182</v>
      </c>
    </row>
    <row r="1898" s="14" customFormat="1">
      <c r="A1898" s="14"/>
      <c r="B1898" s="245"/>
      <c r="C1898" s="246"/>
      <c r="D1898" s="236" t="s">
        <v>193</v>
      </c>
      <c r="E1898" s="247" t="s">
        <v>19</v>
      </c>
      <c r="F1898" s="248" t="s">
        <v>2565</v>
      </c>
      <c r="G1898" s="246"/>
      <c r="H1898" s="249">
        <v>0.43348500000000001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193</v>
      </c>
      <c r="AU1898" s="255" t="s">
        <v>80</v>
      </c>
      <c r="AV1898" s="14" t="s">
        <v>80</v>
      </c>
      <c r="AW1898" s="14" t="s">
        <v>195</v>
      </c>
      <c r="AX1898" s="14" t="s">
        <v>71</v>
      </c>
      <c r="AY1898" s="255" t="s">
        <v>182</v>
      </c>
    </row>
    <row r="1899" s="14" customFormat="1">
      <c r="A1899" s="14"/>
      <c r="B1899" s="245"/>
      <c r="C1899" s="246"/>
      <c r="D1899" s="236" t="s">
        <v>193</v>
      </c>
      <c r="E1899" s="247" t="s">
        <v>19</v>
      </c>
      <c r="F1899" s="248" t="s">
        <v>1794</v>
      </c>
      <c r="G1899" s="246"/>
      <c r="H1899" s="249">
        <v>0.75600000000000001</v>
      </c>
      <c r="I1899" s="250"/>
      <c r="J1899" s="246"/>
      <c r="K1899" s="246"/>
      <c r="L1899" s="251"/>
      <c r="M1899" s="252"/>
      <c r="N1899" s="253"/>
      <c r="O1899" s="253"/>
      <c r="P1899" s="253"/>
      <c r="Q1899" s="253"/>
      <c r="R1899" s="253"/>
      <c r="S1899" s="253"/>
      <c r="T1899" s="25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5" t="s">
        <v>193</v>
      </c>
      <c r="AU1899" s="255" t="s">
        <v>80</v>
      </c>
      <c r="AV1899" s="14" t="s">
        <v>80</v>
      </c>
      <c r="AW1899" s="14" t="s">
        <v>195</v>
      </c>
      <c r="AX1899" s="14" t="s">
        <v>71</v>
      </c>
      <c r="AY1899" s="255" t="s">
        <v>182</v>
      </c>
    </row>
    <row r="1900" s="14" customFormat="1">
      <c r="A1900" s="14"/>
      <c r="B1900" s="245"/>
      <c r="C1900" s="246"/>
      <c r="D1900" s="236" t="s">
        <v>193</v>
      </c>
      <c r="E1900" s="247" t="s">
        <v>19</v>
      </c>
      <c r="F1900" s="248" t="s">
        <v>1795</v>
      </c>
      <c r="G1900" s="246"/>
      <c r="H1900" s="249">
        <v>0.45440000000000003</v>
      </c>
      <c r="I1900" s="250"/>
      <c r="J1900" s="246"/>
      <c r="K1900" s="246"/>
      <c r="L1900" s="251"/>
      <c r="M1900" s="252"/>
      <c r="N1900" s="253"/>
      <c r="O1900" s="253"/>
      <c r="P1900" s="253"/>
      <c r="Q1900" s="253"/>
      <c r="R1900" s="253"/>
      <c r="S1900" s="253"/>
      <c r="T1900" s="25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55" t="s">
        <v>193</v>
      </c>
      <c r="AU1900" s="255" t="s">
        <v>80</v>
      </c>
      <c r="AV1900" s="14" t="s">
        <v>80</v>
      </c>
      <c r="AW1900" s="14" t="s">
        <v>195</v>
      </c>
      <c r="AX1900" s="14" t="s">
        <v>71</v>
      </c>
      <c r="AY1900" s="255" t="s">
        <v>182</v>
      </c>
    </row>
    <row r="1901" s="15" customFormat="1">
      <c r="A1901" s="15"/>
      <c r="B1901" s="256"/>
      <c r="C1901" s="257"/>
      <c r="D1901" s="236" t="s">
        <v>193</v>
      </c>
      <c r="E1901" s="258" t="s">
        <v>19</v>
      </c>
      <c r="F1901" s="259" t="s">
        <v>215</v>
      </c>
      <c r="G1901" s="257"/>
      <c r="H1901" s="260">
        <v>3.2560025000000001</v>
      </c>
      <c r="I1901" s="261"/>
      <c r="J1901" s="257"/>
      <c r="K1901" s="257"/>
      <c r="L1901" s="262"/>
      <c r="M1901" s="263"/>
      <c r="N1901" s="264"/>
      <c r="O1901" s="264"/>
      <c r="P1901" s="264"/>
      <c r="Q1901" s="264"/>
      <c r="R1901" s="264"/>
      <c r="S1901" s="264"/>
      <c r="T1901" s="26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T1901" s="266" t="s">
        <v>193</v>
      </c>
      <c r="AU1901" s="266" t="s">
        <v>80</v>
      </c>
      <c r="AV1901" s="15" t="s">
        <v>97</v>
      </c>
      <c r="AW1901" s="15" t="s">
        <v>195</v>
      </c>
      <c r="AX1901" s="15" t="s">
        <v>71</v>
      </c>
      <c r="AY1901" s="266" t="s">
        <v>182</v>
      </c>
    </row>
    <row r="1902" s="13" customFormat="1">
      <c r="A1902" s="13"/>
      <c r="B1902" s="234"/>
      <c r="C1902" s="235"/>
      <c r="D1902" s="236" t="s">
        <v>193</v>
      </c>
      <c r="E1902" s="237" t="s">
        <v>19</v>
      </c>
      <c r="F1902" s="238" t="s">
        <v>460</v>
      </c>
      <c r="G1902" s="235"/>
      <c r="H1902" s="237" t="s">
        <v>19</v>
      </c>
      <c r="I1902" s="239"/>
      <c r="J1902" s="235"/>
      <c r="K1902" s="235"/>
      <c r="L1902" s="240"/>
      <c r="M1902" s="241"/>
      <c r="N1902" s="242"/>
      <c r="O1902" s="242"/>
      <c r="P1902" s="242"/>
      <c r="Q1902" s="242"/>
      <c r="R1902" s="242"/>
      <c r="S1902" s="242"/>
      <c r="T1902" s="24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4" t="s">
        <v>193</v>
      </c>
      <c r="AU1902" s="244" t="s">
        <v>80</v>
      </c>
      <c r="AV1902" s="13" t="s">
        <v>78</v>
      </c>
      <c r="AW1902" s="13" t="s">
        <v>195</v>
      </c>
      <c r="AX1902" s="13" t="s">
        <v>71</v>
      </c>
      <c r="AY1902" s="244" t="s">
        <v>182</v>
      </c>
    </row>
    <row r="1903" s="14" customFormat="1">
      <c r="A1903" s="14"/>
      <c r="B1903" s="245"/>
      <c r="C1903" s="246"/>
      <c r="D1903" s="236" t="s">
        <v>193</v>
      </c>
      <c r="E1903" s="247" t="s">
        <v>19</v>
      </c>
      <c r="F1903" s="248" t="s">
        <v>1796</v>
      </c>
      <c r="G1903" s="246"/>
      <c r="H1903" s="249">
        <v>0.63700000000000001</v>
      </c>
      <c r="I1903" s="250"/>
      <c r="J1903" s="246"/>
      <c r="K1903" s="246"/>
      <c r="L1903" s="251"/>
      <c r="M1903" s="252"/>
      <c r="N1903" s="253"/>
      <c r="O1903" s="253"/>
      <c r="P1903" s="253"/>
      <c r="Q1903" s="253"/>
      <c r="R1903" s="253"/>
      <c r="S1903" s="253"/>
      <c r="T1903" s="25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5" t="s">
        <v>193</v>
      </c>
      <c r="AU1903" s="255" t="s">
        <v>80</v>
      </c>
      <c r="AV1903" s="14" t="s">
        <v>80</v>
      </c>
      <c r="AW1903" s="14" t="s">
        <v>195</v>
      </c>
      <c r="AX1903" s="14" t="s">
        <v>71</v>
      </c>
      <c r="AY1903" s="255" t="s">
        <v>182</v>
      </c>
    </row>
    <row r="1904" s="15" customFormat="1">
      <c r="A1904" s="15"/>
      <c r="B1904" s="256"/>
      <c r="C1904" s="257"/>
      <c r="D1904" s="236" t="s">
        <v>193</v>
      </c>
      <c r="E1904" s="258" t="s">
        <v>19</v>
      </c>
      <c r="F1904" s="259" t="s">
        <v>215</v>
      </c>
      <c r="G1904" s="257"/>
      <c r="H1904" s="260">
        <v>0.63700000000000001</v>
      </c>
      <c r="I1904" s="261"/>
      <c r="J1904" s="257"/>
      <c r="K1904" s="257"/>
      <c r="L1904" s="262"/>
      <c r="M1904" s="263"/>
      <c r="N1904" s="264"/>
      <c r="O1904" s="264"/>
      <c r="P1904" s="264"/>
      <c r="Q1904" s="264"/>
      <c r="R1904" s="264"/>
      <c r="S1904" s="264"/>
      <c r="T1904" s="26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66" t="s">
        <v>193</v>
      </c>
      <c r="AU1904" s="266" t="s">
        <v>80</v>
      </c>
      <c r="AV1904" s="15" t="s">
        <v>97</v>
      </c>
      <c r="AW1904" s="15" t="s">
        <v>195</v>
      </c>
      <c r="AX1904" s="15" t="s">
        <v>71</v>
      </c>
      <c r="AY1904" s="266" t="s">
        <v>182</v>
      </c>
    </row>
    <row r="1905" s="13" customFormat="1">
      <c r="A1905" s="13"/>
      <c r="B1905" s="234"/>
      <c r="C1905" s="235"/>
      <c r="D1905" s="236" t="s">
        <v>193</v>
      </c>
      <c r="E1905" s="237" t="s">
        <v>19</v>
      </c>
      <c r="F1905" s="238" t="s">
        <v>462</v>
      </c>
      <c r="G1905" s="235"/>
      <c r="H1905" s="237" t="s">
        <v>19</v>
      </c>
      <c r="I1905" s="239"/>
      <c r="J1905" s="235"/>
      <c r="K1905" s="235"/>
      <c r="L1905" s="240"/>
      <c r="M1905" s="241"/>
      <c r="N1905" s="242"/>
      <c r="O1905" s="242"/>
      <c r="P1905" s="242"/>
      <c r="Q1905" s="242"/>
      <c r="R1905" s="242"/>
      <c r="S1905" s="242"/>
      <c r="T1905" s="24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4" t="s">
        <v>193</v>
      </c>
      <c r="AU1905" s="244" t="s">
        <v>80</v>
      </c>
      <c r="AV1905" s="13" t="s">
        <v>78</v>
      </c>
      <c r="AW1905" s="13" t="s">
        <v>195</v>
      </c>
      <c r="AX1905" s="13" t="s">
        <v>71</v>
      </c>
      <c r="AY1905" s="244" t="s">
        <v>182</v>
      </c>
    </row>
    <row r="1906" s="14" customFormat="1">
      <c r="A1906" s="14"/>
      <c r="B1906" s="245"/>
      <c r="C1906" s="246"/>
      <c r="D1906" s="236" t="s">
        <v>193</v>
      </c>
      <c r="E1906" s="247" t="s">
        <v>19</v>
      </c>
      <c r="F1906" s="248" t="s">
        <v>2566</v>
      </c>
      <c r="G1906" s="246"/>
      <c r="H1906" s="249">
        <v>1.1339999999999999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193</v>
      </c>
      <c r="AU1906" s="255" t="s">
        <v>80</v>
      </c>
      <c r="AV1906" s="14" t="s">
        <v>80</v>
      </c>
      <c r="AW1906" s="14" t="s">
        <v>195</v>
      </c>
      <c r="AX1906" s="14" t="s">
        <v>71</v>
      </c>
      <c r="AY1906" s="255" t="s">
        <v>182</v>
      </c>
    </row>
    <row r="1907" s="15" customFormat="1">
      <c r="A1907" s="15"/>
      <c r="B1907" s="256"/>
      <c r="C1907" s="257"/>
      <c r="D1907" s="236" t="s">
        <v>193</v>
      </c>
      <c r="E1907" s="258" t="s">
        <v>19</v>
      </c>
      <c r="F1907" s="259" t="s">
        <v>215</v>
      </c>
      <c r="G1907" s="257"/>
      <c r="H1907" s="260">
        <v>1.1339999999999999</v>
      </c>
      <c r="I1907" s="261"/>
      <c r="J1907" s="257"/>
      <c r="K1907" s="257"/>
      <c r="L1907" s="262"/>
      <c r="M1907" s="263"/>
      <c r="N1907" s="264"/>
      <c r="O1907" s="264"/>
      <c r="P1907" s="264"/>
      <c r="Q1907" s="264"/>
      <c r="R1907" s="264"/>
      <c r="S1907" s="264"/>
      <c r="T1907" s="26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T1907" s="266" t="s">
        <v>193</v>
      </c>
      <c r="AU1907" s="266" t="s">
        <v>80</v>
      </c>
      <c r="AV1907" s="15" t="s">
        <v>97</v>
      </c>
      <c r="AW1907" s="15" t="s">
        <v>195</v>
      </c>
      <c r="AX1907" s="15" t="s">
        <v>71</v>
      </c>
      <c r="AY1907" s="266" t="s">
        <v>182</v>
      </c>
    </row>
    <row r="1908" s="13" customFormat="1">
      <c r="A1908" s="13"/>
      <c r="B1908" s="234"/>
      <c r="C1908" s="235"/>
      <c r="D1908" s="236" t="s">
        <v>193</v>
      </c>
      <c r="E1908" s="237" t="s">
        <v>19</v>
      </c>
      <c r="F1908" s="238" t="s">
        <v>216</v>
      </c>
      <c r="G1908" s="235"/>
      <c r="H1908" s="237" t="s">
        <v>19</v>
      </c>
      <c r="I1908" s="239"/>
      <c r="J1908" s="235"/>
      <c r="K1908" s="235"/>
      <c r="L1908" s="240"/>
      <c r="M1908" s="241"/>
      <c r="N1908" s="242"/>
      <c r="O1908" s="242"/>
      <c r="P1908" s="242"/>
      <c r="Q1908" s="242"/>
      <c r="R1908" s="242"/>
      <c r="S1908" s="242"/>
      <c r="T1908" s="24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4" t="s">
        <v>193</v>
      </c>
      <c r="AU1908" s="244" t="s">
        <v>80</v>
      </c>
      <c r="AV1908" s="13" t="s">
        <v>78</v>
      </c>
      <c r="AW1908" s="13" t="s">
        <v>195</v>
      </c>
      <c r="AX1908" s="13" t="s">
        <v>71</v>
      </c>
      <c r="AY1908" s="244" t="s">
        <v>182</v>
      </c>
    </row>
    <row r="1909" s="14" customFormat="1">
      <c r="A1909" s="14"/>
      <c r="B1909" s="245"/>
      <c r="C1909" s="246"/>
      <c r="D1909" s="236" t="s">
        <v>193</v>
      </c>
      <c r="E1909" s="247" t="s">
        <v>19</v>
      </c>
      <c r="F1909" s="248" t="s">
        <v>2567</v>
      </c>
      <c r="G1909" s="246"/>
      <c r="H1909" s="249">
        <v>0.70125000000000004</v>
      </c>
      <c r="I1909" s="250"/>
      <c r="J1909" s="246"/>
      <c r="K1909" s="246"/>
      <c r="L1909" s="251"/>
      <c r="M1909" s="252"/>
      <c r="N1909" s="253"/>
      <c r="O1909" s="253"/>
      <c r="P1909" s="253"/>
      <c r="Q1909" s="253"/>
      <c r="R1909" s="253"/>
      <c r="S1909" s="253"/>
      <c r="T1909" s="25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5" t="s">
        <v>193</v>
      </c>
      <c r="AU1909" s="255" t="s">
        <v>80</v>
      </c>
      <c r="AV1909" s="14" t="s">
        <v>80</v>
      </c>
      <c r="AW1909" s="14" t="s">
        <v>195</v>
      </c>
      <c r="AX1909" s="14" t="s">
        <v>71</v>
      </c>
      <c r="AY1909" s="255" t="s">
        <v>182</v>
      </c>
    </row>
    <row r="1910" s="16" customFormat="1">
      <c r="A1910" s="16"/>
      <c r="B1910" s="267"/>
      <c r="C1910" s="268"/>
      <c r="D1910" s="236" t="s">
        <v>193</v>
      </c>
      <c r="E1910" s="269" t="s">
        <v>19</v>
      </c>
      <c r="F1910" s="270" t="s">
        <v>220</v>
      </c>
      <c r="G1910" s="268"/>
      <c r="H1910" s="271">
        <v>5.7282525</v>
      </c>
      <c r="I1910" s="272"/>
      <c r="J1910" s="268"/>
      <c r="K1910" s="268"/>
      <c r="L1910" s="273"/>
      <c r="M1910" s="274"/>
      <c r="N1910" s="275"/>
      <c r="O1910" s="275"/>
      <c r="P1910" s="275"/>
      <c r="Q1910" s="275"/>
      <c r="R1910" s="275"/>
      <c r="S1910" s="275"/>
      <c r="T1910" s="27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T1910" s="277" t="s">
        <v>193</v>
      </c>
      <c r="AU1910" s="277" t="s">
        <v>80</v>
      </c>
      <c r="AV1910" s="16" t="s">
        <v>189</v>
      </c>
      <c r="AW1910" s="16" t="s">
        <v>195</v>
      </c>
      <c r="AX1910" s="16" t="s">
        <v>78</v>
      </c>
      <c r="AY1910" s="277" t="s">
        <v>182</v>
      </c>
    </row>
    <row r="1911" s="2" customFormat="1" ht="24.15" customHeight="1">
      <c r="A1911" s="41"/>
      <c r="B1911" s="42"/>
      <c r="C1911" s="216" t="s">
        <v>2568</v>
      </c>
      <c r="D1911" s="216" t="s">
        <v>184</v>
      </c>
      <c r="E1911" s="217" t="s">
        <v>2569</v>
      </c>
      <c r="F1911" s="218" t="s">
        <v>2570</v>
      </c>
      <c r="G1911" s="219" t="s">
        <v>187</v>
      </c>
      <c r="H1911" s="220">
        <v>129.50100000000001</v>
      </c>
      <c r="I1911" s="221"/>
      <c r="J1911" s="222">
        <f>ROUND(I1911*H1911,2)</f>
        <v>0</v>
      </c>
      <c r="K1911" s="218" t="s">
        <v>188</v>
      </c>
      <c r="L1911" s="47"/>
      <c r="M1911" s="223" t="s">
        <v>19</v>
      </c>
      <c r="N1911" s="224" t="s">
        <v>42</v>
      </c>
      <c r="O1911" s="87"/>
      <c r="P1911" s="225">
        <f>O1911*H1911</f>
        <v>0</v>
      </c>
      <c r="Q1911" s="225">
        <v>0</v>
      </c>
      <c r="R1911" s="225">
        <f>Q1911*H1911</f>
        <v>0</v>
      </c>
      <c r="S1911" s="225">
        <v>2.2000000000000002</v>
      </c>
      <c r="T1911" s="226">
        <f>S1911*H1911</f>
        <v>284.90220000000005</v>
      </c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R1911" s="227" t="s">
        <v>189</v>
      </c>
      <c r="AT1911" s="227" t="s">
        <v>184</v>
      </c>
      <c r="AU1911" s="227" t="s">
        <v>80</v>
      </c>
      <c r="AY1911" s="20" t="s">
        <v>182</v>
      </c>
      <c r="BE1911" s="228">
        <f>IF(N1911="základní",J1911,0)</f>
        <v>0</v>
      </c>
      <c r="BF1911" s="228">
        <f>IF(N1911="snížená",J1911,0)</f>
        <v>0</v>
      </c>
      <c r="BG1911" s="228">
        <f>IF(N1911="zákl. přenesená",J1911,0)</f>
        <v>0</v>
      </c>
      <c r="BH1911" s="228">
        <f>IF(N1911="sníž. přenesená",J1911,0)</f>
        <v>0</v>
      </c>
      <c r="BI1911" s="228">
        <f>IF(N1911="nulová",J1911,0)</f>
        <v>0</v>
      </c>
      <c r="BJ1911" s="20" t="s">
        <v>78</v>
      </c>
      <c r="BK1911" s="228">
        <f>ROUND(I1911*H1911,2)</f>
        <v>0</v>
      </c>
      <c r="BL1911" s="20" t="s">
        <v>189</v>
      </c>
      <c r="BM1911" s="227" t="s">
        <v>2571</v>
      </c>
    </row>
    <row r="1912" s="2" customFormat="1">
      <c r="A1912" s="41"/>
      <c r="B1912" s="42"/>
      <c r="C1912" s="43"/>
      <c r="D1912" s="229" t="s">
        <v>191</v>
      </c>
      <c r="E1912" s="43"/>
      <c r="F1912" s="230" t="s">
        <v>2572</v>
      </c>
      <c r="G1912" s="43"/>
      <c r="H1912" s="43"/>
      <c r="I1912" s="231"/>
      <c r="J1912" s="43"/>
      <c r="K1912" s="43"/>
      <c r="L1912" s="47"/>
      <c r="M1912" s="232"/>
      <c r="N1912" s="233"/>
      <c r="O1912" s="87"/>
      <c r="P1912" s="87"/>
      <c r="Q1912" s="87"/>
      <c r="R1912" s="87"/>
      <c r="S1912" s="87"/>
      <c r="T1912" s="88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T1912" s="20" t="s">
        <v>191</v>
      </c>
      <c r="AU1912" s="20" t="s">
        <v>80</v>
      </c>
    </row>
    <row r="1913" s="13" customFormat="1">
      <c r="A1913" s="13"/>
      <c r="B1913" s="234"/>
      <c r="C1913" s="235"/>
      <c r="D1913" s="236" t="s">
        <v>193</v>
      </c>
      <c r="E1913" s="237" t="s">
        <v>19</v>
      </c>
      <c r="F1913" s="238" t="s">
        <v>205</v>
      </c>
      <c r="G1913" s="235"/>
      <c r="H1913" s="237" t="s">
        <v>19</v>
      </c>
      <c r="I1913" s="239"/>
      <c r="J1913" s="235"/>
      <c r="K1913" s="235"/>
      <c r="L1913" s="240"/>
      <c r="M1913" s="241"/>
      <c r="N1913" s="242"/>
      <c r="O1913" s="242"/>
      <c r="P1913" s="242"/>
      <c r="Q1913" s="242"/>
      <c r="R1913" s="242"/>
      <c r="S1913" s="242"/>
      <c r="T1913" s="24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4" t="s">
        <v>193</v>
      </c>
      <c r="AU1913" s="244" t="s">
        <v>80</v>
      </c>
      <c r="AV1913" s="13" t="s">
        <v>78</v>
      </c>
      <c r="AW1913" s="13" t="s">
        <v>195</v>
      </c>
      <c r="AX1913" s="13" t="s">
        <v>71</v>
      </c>
      <c r="AY1913" s="244" t="s">
        <v>182</v>
      </c>
    </row>
    <row r="1914" s="13" customFormat="1">
      <c r="A1914" s="13"/>
      <c r="B1914" s="234"/>
      <c r="C1914" s="235"/>
      <c r="D1914" s="236" t="s">
        <v>193</v>
      </c>
      <c r="E1914" s="237" t="s">
        <v>19</v>
      </c>
      <c r="F1914" s="238" t="s">
        <v>2573</v>
      </c>
      <c r="G1914" s="235"/>
      <c r="H1914" s="237" t="s">
        <v>19</v>
      </c>
      <c r="I1914" s="239"/>
      <c r="J1914" s="235"/>
      <c r="K1914" s="235"/>
      <c r="L1914" s="240"/>
      <c r="M1914" s="241"/>
      <c r="N1914" s="242"/>
      <c r="O1914" s="242"/>
      <c r="P1914" s="242"/>
      <c r="Q1914" s="242"/>
      <c r="R1914" s="242"/>
      <c r="S1914" s="242"/>
      <c r="T1914" s="24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4" t="s">
        <v>193</v>
      </c>
      <c r="AU1914" s="244" t="s">
        <v>80</v>
      </c>
      <c r="AV1914" s="13" t="s">
        <v>78</v>
      </c>
      <c r="AW1914" s="13" t="s">
        <v>195</v>
      </c>
      <c r="AX1914" s="13" t="s">
        <v>71</v>
      </c>
      <c r="AY1914" s="244" t="s">
        <v>182</v>
      </c>
    </row>
    <row r="1915" s="14" customFormat="1">
      <c r="A1915" s="14"/>
      <c r="B1915" s="245"/>
      <c r="C1915" s="246"/>
      <c r="D1915" s="236" t="s">
        <v>193</v>
      </c>
      <c r="E1915" s="247" t="s">
        <v>19</v>
      </c>
      <c r="F1915" s="248" t="s">
        <v>2574</v>
      </c>
      <c r="G1915" s="246"/>
      <c r="H1915" s="249">
        <v>93.282380000000003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193</v>
      </c>
      <c r="AU1915" s="255" t="s">
        <v>80</v>
      </c>
      <c r="AV1915" s="14" t="s">
        <v>80</v>
      </c>
      <c r="AW1915" s="14" t="s">
        <v>195</v>
      </c>
      <c r="AX1915" s="14" t="s">
        <v>71</v>
      </c>
      <c r="AY1915" s="255" t="s">
        <v>182</v>
      </c>
    </row>
    <row r="1916" s="14" customFormat="1">
      <c r="A1916" s="14"/>
      <c r="B1916" s="245"/>
      <c r="C1916" s="246"/>
      <c r="D1916" s="236" t="s">
        <v>193</v>
      </c>
      <c r="E1916" s="247" t="s">
        <v>19</v>
      </c>
      <c r="F1916" s="248" t="s">
        <v>2575</v>
      </c>
      <c r="G1916" s="246"/>
      <c r="H1916" s="249">
        <v>1.1661400000000004</v>
      </c>
      <c r="I1916" s="250"/>
      <c r="J1916" s="246"/>
      <c r="K1916" s="246"/>
      <c r="L1916" s="251"/>
      <c r="M1916" s="252"/>
      <c r="N1916" s="253"/>
      <c r="O1916" s="253"/>
      <c r="P1916" s="253"/>
      <c r="Q1916" s="253"/>
      <c r="R1916" s="253"/>
      <c r="S1916" s="253"/>
      <c r="T1916" s="25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55" t="s">
        <v>193</v>
      </c>
      <c r="AU1916" s="255" t="s">
        <v>80</v>
      </c>
      <c r="AV1916" s="14" t="s">
        <v>80</v>
      </c>
      <c r="AW1916" s="14" t="s">
        <v>195</v>
      </c>
      <c r="AX1916" s="14" t="s">
        <v>71</v>
      </c>
      <c r="AY1916" s="255" t="s">
        <v>182</v>
      </c>
    </row>
    <row r="1917" s="14" customFormat="1">
      <c r="A1917" s="14"/>
      <c r="B1917" s="245"/>
      <c r="C1917" s="246"/>
      <c r="D1917" s="236" t="s">
        <v>193</v>
      </c>
      <c r="E1917" s="247" t="s">
        <v>19</v>
      </c>
      <c r="F1917" s="248" t="s">
        <v>2576</v>
      </c>
      <c r="G1917" s="246"/>
      <c r="H1917" s="249">
        <v>1.0357500000000002</v>
      </c>
      <c r="I1917" s="250"/>
      <c r="J1917" s="246"/>
      <c r="K1917" s="246"/>
      <c r="L1917" s="251"/>
      <c r="M1917" s="252"/>
      <c r="N1917" s="253"/>
      <c r="O1917" s="253"/>
      <c r="P1917" s="253"/>
      <c r="Q1917" s="253"/>
      <c r="R1917" s="253"/>
      <c r="S1917" s="253"/>
      <c r="T1917" s="25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5" t="s">
        <v>193</v>
      </c>
      <c r="AU1917" s="255" t="s">
        <v>80</v>
      </c>
      <c r="AV1917" s="14" t="s">
        <v>80</v>
      </c>
      <c r="AW1917" s="14" t="s">
        <v>195</v>
      </c>
      <c r="AX1917" s="14" t="s">
        <v>71</v>
      </c>
      <c r="AY1917" s="255" t="s">
        <v>182</v>
      </c>
    </row>
    <row r="1918" s="13" customFormat="1">
      <c r="A1918" s="13"/>
      <c r="B1918" s="234"/>
      <c r="C1918" s="235"/>
      <c r="D1918" s="236" t="s">
        <v>193</v>
      </c>
      <c r="E1918" s="237" t="s">
        <v>19</v>
      </c>
      <c r="F1918" s="238" t="s">
        <v>2577</v>
      </c>
      <c r="G1918" s="235"/>
      <c r="H1918" s="237" t="s">
        <v>19</v>
      </c>
      <c r="I1918" s="239"/>
      <c r="J1918" s="235"/>
      <c r="K1918" s="235"/>
      <c r="L1918" s="240"/>
      <c r="M1918" s="241"/>
      <c r="N1918" s="242"/>
      <c r="O1918" s="242"/>
      <c r="P1918" s="242"/>
      <c r="Q1918" s="242"/>
      <c r="R1918" s="242"/>
      <c r="S1918" s="242"/>
      <c r="T1918" s="24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44" t="s">
        <v>193</v>
      </c>
      <c r="AU1918" s="244" t="s">
        <v>80</v>
      </c>
      <c r="AV1918" s="13" t="s">
        <v>78</v>
      </c>
      <c r="AW1918" s="13" t="s">
        <v>195</v>
      </c>
      <c r="AX1918" s="13" t="s">
        <v>71</v>
      </c>
      <c r="AY1918" s="244" t="s">
        <v>182</v>
      </c>
    </row>
    <row r="1919" s="14" customFormat="1">
      <c r="A1919" s="14"/>
      <c r="B1919" s="245"/>
      <c r="C1919" s="246"/>
      <c r="D1919" s="236" t="s">
        <v>193</v>
      </c>
      <c r="E1919" s="247" t="s">
        <v>19</v>
      </c>
      <c r="F1919" s="248" t="s">
        <v>2578</v>
      </c>
      <c r="G1919" s="246"/>
      <c r="H1919" s="249">
        <v>1.7719200000000004</v>
      </c>
      <c r="I1919" s="250"/>
      <c r="J1919" s="246"/>
      <c r="K1919" s="246"/>
      <c r="L1919" s="251"/>
      <c r="M1919" s="252"/>
      <c r="N1919" s="253"/>
      <c r="O1919" s="253"/>
      <c r="P1919" s="253"/>
      <c r="Q1919" s="253"/>
      <c r="R1919" s="253"/>
      <c r="S1919" s="253"/>
      <c r="T1919" s="25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5" t="s">
        <v>193</v>
      </c>
      <c r="AU1919" s="255" t="s">
        <v>80</v>
      </c>
      <c r="AV1919" s="14" t="s">
        <v>80</v>
      </c>
      <c r="AW1919" s="14" t="s">
        <v>195</v>
      </c>
      <c r="AX1919" s="14" t="s">
        <v>71</v>
      </c>
      <c r="AY1919" s="255" t="s">
        <v>182</v>
      </c>
    </row>
    <row r="1920" s="15" customFormat="1">
      <c r="A1920" s="15"/>
      <c r="B1920" s="256"/>
      <c r="C1920" s="257"/>
      <c r="D1920" s="236" t="s">
        <v>193</v>
      </c>
      <c r="E1920" s="258" t="s">
        <v>19</v>
      </c>
      <c r="F1920" s="259" t="s">
        <v>215</v>
      </c>
      <c r="G1920" s="257"/>
      <c r="H1920" s="260">
        <v>97.256190000000004</v>
      </c>
      <c r="I1920" s="261"/>
      <c r="J1920" s="257"/>
      <c r="K1920" s="257"/>
      <c r="L1920" s="262"/>
      <c r="M1920" s="263"/>
      <c r="N1920" s="264"/>
      <c r="O1920" s="264"/>
      <c r="P1920" s="264"/>
      <c r="Q1920" s="264"/>
      <c r="R1920" s="264"/>
      <c r="S1920" s="264"/>
      <c r="T1920" s="26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T1920" s="266" t="s">
        <v>193</v>
      </c>
      <c r="AU1920" s="266" t="s">
        <v>80</v>
      </c>
      <c r="AV1920" s="15" t="s">
        <v>97</v>
      </c>
      <c r="AW1920" s="15" t="s">
        <v>195</v>
      </c>
      <c r="AX1920" s="15" t="s">
        <v>71</v>
      </c>
      <c r="AY1920" s="266" t="s">
        <v>182</v>
      </c>
    </row>
    <row r="1921" s="13" customFormat="1">
      <c r="A1921" s="13"/>
      <c r="B1921" s="234"/>
      <c r="C1921" s="235"/>
      <c r="D1921" s="236" t="s">
        <v>193</v>
      </c>
      <c r="E1921" s="237" t="s">
        <v>19</v>
      </c>
      <c r="F1921" s="238" t="s">
        <v>460</v>
      </c>
      <c r="G1921" s="235"/>
      <c r="H1921" s="237" t="s">
        <v>19</v>
      </c>
      <c r="I1921" s="239"/>
      <c r="J1921" s="235"/>
      <c r="K1921" s="235"/>
      <c r="L1921" s="240"/>
      <c r="M1921" s="241"/>
      <c r="N1921" s="242"/>
      <c r="O1921" s="242"/>
      <c r="P1921" s="242"/>
      <c r="Q1921" s="242"/>
      <c r="R1921" s="242"/>
      <c r="S1921" s="242"/>
      <c r="T1921" s="24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44" t="s">
        <v>193</v>
      </c>
      <c r="AU1921" s="244" t="s">
        <v>80</v>
      </c>
      <c r="AV1921" s="13" t="s">
        <v>78</v>
      </c>
      <c r="AW1921" s="13" t="s">
        <v>195</v>
      </c>
      <c r="AX1921" s="13" t="s">
        <v>71</v>
      </c>
      <c r="AY1921" s="244" t="s">
        <v>182</v>
      </c>
    </row>
    <row r="1922" s="14" customFormat="1">
      <c r="A1922" s="14"/>
      <c r="B1922" s="245"/>
      <c r="C1922" s="246"/>
      <c r="D1922" s="236" t="s">
        <v>193</v>
      </c>
      <c r="E1922" s="247" t="s">
        <v>19</v>
      </c>
      <c r="F1922" s="248" t="s">
        <v>2579</v>
      </c>
      <c r="G1922" s="246"/>
      <c r="H1922" s="249">
        <v>8.4077999999999999</v>
      </c>
      <c r="I1922" s="250"/>
      <c r="J1922" s="246"/>
      <c r="K1922" s="246"/>
      <c r="L1922" s="251"/>
      <c r="M1922" s="252"/>
      <c r="N1922" s="253"/>
      <c r="O1922" s="253"/>
      <c r="P1922" s="253"/>
      <c r="Q1922" s="253"/>
      <c r="R1922" s="253"/>
      <c r="S1922" s="253"/>
      <c r="T1922" s="25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55" t="s">
        <v>193</v>
      </c>
      <c r="AU1922" s="255" t="s">
        <v>80</v>
      </c>
      <c r="AV1922" s="14" t="s">
        <v>80</v>
      </c>
      <c r="AW1922" s="14" t="s">
        <v>195</v>
      </c>
      <c r="AX1922" s="14" t="s">
        <v>71</v>
      </c>
      <c r="AY1922" s="255" t="s">
        <v>182</v>
      </c>
    </row>
    <row r="1923" s="14" customFormat="1">
      <c r="A1923" s="14"/>
      <c r="B1923" s="245"/>
      <c r="C1923" s="246"/>
      <c r="D1923" s="236" t="s">
        <v>193</v>
      </c>
      <c r="E1923" s="247" t="s">
        <v>19</v>
      </c>
      <c r="F1923" s="248" t="s">
        <v>2580</v>
      </c>
      <c r="G1923" s="246"/>
      <c r="H1923" s="249">
        <v>0.97898600000000002</v>
      </c>
      <c r="I1923" s="250"/>
      <c r="J1923" s="246"/>
      <c r="K1923" s="246"/>
      <c r="L1923" s="251"/>
      <c r="M1923" s="252"/>
      <c r="N1923" s="253"/>
      <c r="O1923" s="253"/>
      <c r="P1923" s="253"/>
      <c r="Q1923" s="253"/>
      <c r="R1923" s="253"/>
      <c r="S1923" s="253"/>
      <c r="T1923" s="25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5" t="s">
        <v>193</v>
      </c>
      <c r="AU1923" s="255" t="s">
        <v>80</v>
      </c>
      <c r="AV1923" s="14" t="s">
        <v>80</v>
      </c>
      <c r="AW1923" s="14" t="s">
        <v>195</v>
      </c>
      <c r="AX1923" s="14" t="s">
        <v>71</v>
      </c>
      <c r="AY1923" s="255" t="s">
        <v>182</v>
      </c>
    </row>
    <row r="1924" s="15" customFormat="1">
      <c r="A1924" s="15"/>
      <c r="B1924" s="256"/>
      <c r="C1924" s="257"/>
      <c r="D1924" s="236" t="s">
        <v>193</v>
      </c>
      <c r="E1924" s="258" t="s">
        <v>19</v>
      </c>
      <c r="F1924" s="259" t="s">
        <v>215</v>
      </c>
      <c r="G1924" s="257"/>
      <c r="H1924" s="260">
        <v>9.3867860000000007</v>
      </c>
      <c r="I1924" s="261"/>
      <c r="J1924" s="257"/>
      <c r="K1924" s="257"/>
      <c r="L1924" s="262"/>
      <c r="M1924" s="263"/>
      <c r="N1924" s="264"/>
      <c r="O1924" s="264"/>
      <c r="P1924" s="264"/>
      <c r="Q1924" s="264"/>
      <c r="R1924" s="264"/>
      <c r="S1924" s="264"/>
      <c r="T1924" s="26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66" t="s">
        <v>193</v>
      </c>
      <c r="AU1924" s="266" t="s">
        <v>80</v>
      </c>
      <c r="AV1924" s="15" t="s">
        <v>97</v>
      </c>
      <c r="AW1924" s="15" t="s">
        <v>195</v>
      </c>
      <c r="AX1924" s="15" t="s">
        <v>71</v>
      </c>
      <c r="AY1924" s="266" t="s">
        <v>182</v>
      </c>
    </row>
    <row r="1925" s="13" customFormat="1">
      <c r="A1925" s="13"/>
      <c r="B1925" s="234"/>
      <c r="C1925" s="235"/>
      <c r="D1925" s="236" t="s">
        <v>193</v>
      </c>
      <c r="E1925" s="237" t="s">
        <v>19</v>
      </c>
      <c r="F1925" s="238" t="s">
        <v>216</v>
      </c>
      <c r="G1925" s="235"/>
      <c r="H1925" s="237" t="s">
        <v>19</v>
      </c>
      <c r="I1925" s="239"/>
      <c r="J1925" s="235"/>
      <c r="K1925" s="235"/>
      <c r="L1925" s="240"/>
      <c r="M1925" s="241"/>
      <c r="N1925" s="242"/>
      <c r="O1925" s="242"/>
      <c r="P1925" s="242"/>
      <c r="Q1925" s="242"/>
      <c r="R1925" s="242"/>
      <c r="S1925" s="242"/>
      <c r="T1925" s="24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4" t="s">
        <v>193</v>
      </c>
      <c r="AU1925" s="244" t="s">
        <v>80</v>
      </c>
      <c r="AV1925" s="13" t="s">
        <v>78</v>
      </c>
      <c r="AW1925" s="13" t="s">
        <v>195</v>
      </c>
      <c r="AX1925" s="13" t="s">
        <v>71</v>
      </c>
      <c r="AY1925" s="244" t="s">
        <v>182</v>
      </c>
    </row>
    <row r="1926" s="14" customFormat="1">
      <c r="A1926" s="14"/>
      <c r="B1926" s="245"/>
      <c r="C1926" s="246"/>
      <c r="D1926" s="236" t="s">
        <v>193</v>
      </c>
      <c r="E1926" s="247" t="s">
        <v>19</v>
      </c>
      <c r="F1926" s="248" t="s">
        <v>2581</v>
      </c>
      <c r="G1926" s="246"/>
      <c r="H1926" s="249">
        <v>22.858049999999999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193</v>
      </c>
      <c r="AU1926" s="255" t="s">
        <v>80</v>
      </c>
      <c r="AV1926" s="14" t="s">
        <v>80</v>
      </c>
      <c r="AW1926" s="14" t="s">
        <v>195</v>
      </c>
      <c r="AX1926" s="14" t="s">
        <v>71</v>
      </c>
      <c r="AY1926" s="255" t="s">
        <v>182</v>
      </c>
    </row>
    <row r="1927" s="15" customFormat="1">
      <c r="A1927" s="15"/>
      <c r="B1927" s="256"/>
      <c r="C1927" s="257"/>
      <c r="D1927" s="236" t="s">
        <v>193</v>
      </c>
      <c r="E1927" s="258" t="s">
        <v>19</v>
      </c>
      <c r="F1927" s="259" t="s">
        <v>215</v>
      </c>
      <c r="G1927" s="257"/>
      <c r="H1927" s="260">
        <v>22.858049999999999</v>
      </c>
      <c r="I1927" s="261"/>
      <c r="J1927" s="257"/>
      <c r="K1927" s="257"/>
      <c r="L1927" s="262"/>
      <c r="M1927" s="263"/>
      <c r="N1927" s="264"/>
      <c r="O1927" s="264"/>
      <c r="P1927" s="264"/>
      <c r="Q1927" s="264"/>
      <c r="R1927" s="264"/>
      <c r="S1927" s="264"/>
      <c r="T1927" s="26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T1927" s="266" t="s">
        <v>193</v>
      </c>
      <c r="AU1927" s="266" t="s">
        <v>80</v>
      </c>
      <c r="AV1927" s="15" t="s">
        <v>97</v>
      </c>
      <c r="AW1927" s="15" t="s">
        <v>195</v>
      </c>
      <c r="AX1927" s="15" t="s">
        <v>71</v>
      </c>
      <c r="AY1927" s="266" t="s">
        <v>182</v>
      </c>
    </row>
    <row r="1928" s="16" customFormat="1">
      <c r="A1928" s="16"/>
      <c r="B1928" s="267"/>
      <c r="C1928" s="268"/>
      <c r="D1928" s="236" t="s">
        <v>193</v>
      </c>
      <c r="E1928" s="269" t="s">
        <v>19</v>
      </c>
      <c r="F1928" s="270" t="s">
        <v>220</v>
      </c>
      <c r="G1928" s="268"/>
      <c r="H1928" s="271">
        <v>129.501026</v>
      </c>
      <c r="I1928" s="272"/>
      <c r="J1928" s="268"/>
      <c r="K1928" s="268"/>
      <c r="L1928" s="273"/>
      <c r="M1928" s="274"/>
      <c r="N1928" s="275"/>
      <c r="O1928" s="275"/>
      <c r="P1928" s="275"/>
      <c r="Q1928" s="275"/>
      <c r="R1928" s="275"/>
      <c r="S1928" s="275"/>
      <c r="T1928" s="27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T1928" s="277" t="s">
        <v>193</v>
      </c>
      <c r="AU1928" s="277" t="s">
        <v>80</v>
      </c>
      <c r="AV1928" s="16" t="s">
        <v>189</v>
      </c>
      <c r="AW1928" s="16" t="s">
        <v>195</v>
      </c>
      <c r="AX1928" s="16" t="s">
        <v>78</v>
      </c>
      <c r="AY1928" s="277" t="s">
        <v>182</v>
      </c>
    </row>
    <row r="1929" s="2" customFormat="1" ht="24.15" customHeight="1">
      <c r="A1929" s="41"/>
      <c r="B1929" s="42"/>
      <c r="C1929" s="216" t="s">
        <v>2582</v>
      </c>
      <c r="D1929" s="216" t="s">
        <v>184</v>
      </c>
      <c r="E1929" s="217" t="s">
        <v>2583</v>
      </c>
      <c r="F1929" s="218" t="s">
        <v>2584</v>
      </c>
      <c r="G1929" s="219" t="s">
        <v>283</v>
      </c>
      <c r="H1929" s="220">
        <v>21.956</v>
      </c>
      <c r="I1929" s="221"/>
      <c r="J1929" s="222">
        <f>ROUND(I1929*H1929,2)</f>
        <v>0</v>
      </c>
      <c r="K1929" s="218" t="s">
        <v>188</v>
      </c>
      <c r="L1929" s="47"/>
      <c r="M1929" s="223" t="s">
        <v>19</v>
      </c>
      <c r="N1929" s="224" t="s">
        <v>42</v>
      </c>
      <c r="O1929" s="87"/>
      <c r="P1929" s="225">
        <f>O1929*H1929</f>
        <v>0</v>
      </c>
      <c r="Q1929" s="225">
        <v>0</v>
      </c>
      <c r="R1929" s="225">
        <f>Q1929*H1929</f>
        <v>0</v>
      </c>
      <c r="S1929" s="225">
        <v>0.089999999999999997</v>
      </c>
      <c r="T1929" s="226">
        <f>S1929*H1929</f>
        <v>1.9760399999999998</v>
      </c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R1929" s="227" t="s">
        <v>189</v>
      </c>
      <c r="AT1929" s="227" t="s">
        <v>184</v>
      </c>
      <c r="AU1929" s="227" t="s">
        <v>80</v>
      </c>
      <c r="AY1929" s="20" t="s">
        <v>182</v>
      </c>
      <c r="BE1929" s="228">
        <f>IF(N1929="základní",J1929,0)</f>
        <v>0</v>
      </c>
      <c r="BF1929" s="228">
        <f>IF(N1929="snížená",J1929,0)</f>
        <v>0</v>
      </c>
      <c r="BG1929" s="228">
        <f>IF(N1929="zákl. přenesená",J1929,0)</f>
        <v>0</v>
      </c>
      <c r="BH1929" s="228">
        <f>IF(N1929="sníž. přenesená",J1929,0)</f>
        <v>0</v>
      </c>
      <c r="BI1929" s="228">
        <f>IF(N1929="nulová",J1929,0)</f>
        <v>0</v>
      </c>
      <c r="BJ1929" s="20" t="s">
        <v>78</v>
      </c>
      <c r="BK1929" s="228">
        <f>ROUND(I1929*H1929,2)</f>
        <v>0</v>
      </c>
      <c r="BL1929" s="20" t="s">
        <v>189</v>
      </c>
      <c r="BM1929" s="227" t="s">
        <v>2585</v>
      </c>
    </row>
    <row r="1930" s="2" customFormat="1">
      <c r="A1930" s="41"/>
      <c r="B1930" s="42"/>
      <c r="C1930" s="43"/>
      <c r="D1930" s="229" t="s">
        <v>191</v>
      </c>
      <c r="E1930" s="43"/>
      <c r="F1930" s="230" t="s">
        <v>2586</v>
      </c>
      <c r="G1930" s="43"/>
      <c r="H1930" s="43"/>
      <c r="I1930" s="231"/>
      <c r="J1930" s="43"/>
      <c r="K1930" s="43"/>
      <c r="L1930" s="47"/>
      <c r="M1930" s="232"/>
      <c r="N1930" s="233"/>
      <c r="O1930" s="87"/>
      <c r="P1930" s="87"/>
      <c r="Q1930" s="87"/>
      <c r="R1930" s="87"/>
      <c r="S1930" s="87"/>
      <c r="T1930" s="88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T1930" s="20" t="s">
        <v>191</v>
      </c>
      <c r="AU1930" s="20" t="s">
        <v>80</v>
      </c>
    </row>
    <row r="1931" s="13" customFormat="1">
      <c r="A1931" s="13"/>
      <c r="B1931" s="234"/>
      <c r="C1931" s="235"/>
      <c r="D1931" s="236" t="s">
        <v>193</v>
      </c>
      <c r="E1931" s="237" t="s">
        <v>19</v>
      </c>
      <c r="F1931" s="238" t="s">
        <v>216</v>
      </c>
      <c r="G1931" s="235"/>
      <c r="H1931" s="237" t="s">
        <v>19</v>
      </c>
      <c r="I1931" s="239"/>
      <c r="J1931" s="235"/>
      <c r="K1931" s="235"/>
      <c r="L1931" s="240"/>
      <c r="M1931" s="241"/>
      <c r="N1931" s="242"/>
      <c r="O1931" s="242"/>
      <c r="P1931" s="242"/>
      <c r="Q1931" s="242"/>
      <c r="R1931" s="242"/>
      <c r="S1931" s="242"/>
      <c r="T1931" s="24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4" t="s">
        <v>193</v>
      </c>
      <c r="AU1931" s="244" t="s">
        <v>80</v>
      </c>
      <c r="AV1931" s="13" t="s">
        <v>78</v>
      </c>
      <c r="AW1931" s="13" t="s">
        <v>195</v>
      </c>
      <c r="AX1931" s="13" t="s">
        <v>71</v>
      </c>
      <c r="AY1931" s="244" t="s">
        <v>182</v>
      </c>
    </row>
    <row r="1932" s="14" customFormat="1">
      <c r="A1932" s="14"/>
      <c r="B1932" s="245"/>
      <c r="C1932" s="246"/>
      <c r="D1932" s="236" t="s">
        <v>193</v>
      </c>
      <c r="E1932" s="247" t="s">
        <v>19</v>
      </c>
      <c r="F1932" s="248" t="s">
        <v>2587</v>
      </c>
      <c r="G1932" s="246"/>
      <c r="H1932" s="249">
        <v>11.96875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193</v>
      </c>
      <c r="AU1932" s="255" t="s">
        <v>80</v>
      </c>
      <c r="AV1932" s="14" t="s">
        <v>80</v>
      </c>
      <c r="AW1932" s="14" t="s">
        <v>195</v>
      </c>
      <c r="AX1932" s="14" t="s">
        <v>71</v>
      </c>
      <c r="AY1932" s="255" t="s">
        <v>182</v>
      </c>
    </row>
    <row r="1933" s="14" customFormat="1">
      <c r="A1933" s="14"/>
      <c r="B1933" s="245"/>
      <c r="C1933" s="246"/>
      <c r="D1933" s="236" t="s">
        <v>193</v>
      </c>
      <c r="E1933" s="247" t="s">
        <v>19</v>
      </c>
      <c r="F1933" s="248" t="s">
        <v>2588</v>
      </c>
      <c r="G1933" s="246"/>
      <c r="H1933" s="249">
        <v>9.9875000000000007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5" t="s">
        <v>193</v>
      </c>
      <c r="AU1933" s="255" t="s">
        <v>80</v>
      </c>
      <c r="AV1933" s="14" t="s">
        <v>80</v>
      </c>
      <c r="AW1933" s="14" t="s">
        <v>195</v>
      </c>
      <c r="AX1933" s="14" t="s">
        <v>71</v>
      </c>
      <c r="AY1933" s="255" t="s">
        <v>182</v>
      </c>
    </row>
    <row r="1934" s="2" customFormat="1" ht="24.15" customHeight="1">
      <c r="A1934" s="41"/>
      <c r="B1934" s="42"/>
      <c r="C1934" s="216" t="s">
        <v>2589</v>
      </c>
      <c r="D1934" s="216" t="s">
        <v>184</v>
      </c>
      <c r="E1934" s="217" t="s">
        <v>2590</v>
      </c>
      <c r="F1934" s="218" t="s">
        <v>2591</v>
      </c>
      <c r="G1934" s="219" t="s">
        <v>283</v>
      </c>
      <c r="H1934" s="220">
        <v>1450.8299999999999</v>
      </c>
      <c r="I1934" s="221"/>
      <c r="J1934" s="222">
        <f>ROUND(I1934*H1934,2)</f>
        <v>0</v>
      </c>
      <c r="K1934" s="218" t="s">
        <v>188</v>
      </c>
      <c r="L1934" s="47"/>
      <c r="M1934" s="223" t="s">
        <v>19</v>
      </c>
      <c r="N1934" s="224" t="s">
        <v>42</v>
      </c>
      <c r="O1934" s="87"/>
      <c r="P1934" s="225">
        <f>O1934*H1934</f>
        <v>0</v>
      </c>
      <c r="Q1934" s="225">
        <v>0</v>
      </c>
      <c r="R1934" s="225">
        <f>Q1934*H1934</f>
        <v>0</v>
      </c>
      <c r="S1934" s="225">
        <v>0.089999999999999997</v>
      </c>
      <c r="T1934" s="226">
        <f>S1934*H1934</f>
        <v>130.57469999999998</v>
      </c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R1934" s="227" t="s">
        <v>189</v>
      </c>
      <c r="AT1934" s="227" t="s">
        <v>184</v>
      </c>
      <c r="AU1934" s="227" t="s">
        <v>80</v>
      </c>
      <c r="AY1934" s="20" t="s">
        <v>182</v>
      </c>
      <c r="BE1934" s="228">
        <f>IF(N1934="základní",J1934,0)</f>
        <v>0</v>
      </c>
      <c r="BF1934" s="228">
        <f>IF(N1934="snížená",J1934,0)</f>
        <v>0</v>
      </c>
      <c r="BG1934" s="228">
        <f>IF(N1934="zákl. přenesená",J1934,0)</f>
        <v>0</v>
      </c>
      <c r="BH1934" s="228">
        <f>IF(N1934="sníž. přenesená",J1934,0)</f>
        <v>0</v>
      </c>
      <c r="BI1934" s="228">
        <f>IF(N1934="nulová",J1934,0)</f>
        <v>0</v>
      </c>
      <c r="BJ1934" s="20" t="s">
        <v>78</v>
      </c>
      <c r="BK1934" s="228">
        <f>ROUND(I1934*H1934,2)</f>
        <v>0</v>
      </c>
      <c r="BL1934" s="20" t="s">
        <v>189</v>
      </c>
      <c r="BM1934" s="227" t="s">
        <v>2592</v>
      </c>
    </row>
    <row r="1935" s="2" customFormat="1">
      <c r="A1935" s="41"/>
      <c r="B1935" s="42"/>
      <c r="C1935" s="43"/>
      <c r="D1935" s="229" t="s">
        <v>191</v>
      </c>
      <c r="E1935" s="43"/>
      <c r="F1935" s="230" t="s">
        <v>2593</v>
      </c>
      <c r="G1935" s="43"/>
      <c r="H1935" s="43"/>
      <c r="I1935" s="231"/>
      <c r="J1935" s="43"/>
      <c r="K1935" s="43"/>
      <c r="L1935" s="47"/>
      <c r="M1935" s="232"/>
      <c r="N1935" s="233"/>
      <c r="O1935" s="87"/>
      <c r="P1935" s="87"/>
      <c r="Q1935" s="87"/>
      <c r="R1935" s="87"/>
      <c r="S1935" s="87"/>
      <c r="T1935" s="88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T1935" s="20" t="s">
        <v>191</v>
      </c>
      <c r="AU1935" s="20" t="s">
        <v>80</v>
      </c>
    </row>
    <row r="1936" s="13" customFormat="1">
      <c r="A1936" s="13"/>
      <c r="B1936" s="234"/>
      <c r="C1936" s="235"/>
      <c r="D1936" s="236" t="s">
        <v>193</v>
      </c>
      <c r="E1936" s="237" t="s">
        <v>19</v>
      </c>
      <c r="F1936" s="238" t="s">
        <v>2594</v>
      </c>
      <c r="G1936" s="235"/>
      <c r="H1936" s="237" t="s">
        <v>19</v>
      </c>
      <c r="I1936" s="239"/>
      <c r="J1936" s="235"/>
      <c r="K1936" s="235"/>
      <c r="L1936" s="240"/>
      <c r="M1936" s="241"/>
      <c r="N1936" s="242"/>
      <c r="O1936" s="242"/>
      <c r="P1936" s="242"/>
      <c r="Q1936" s="242"/>
      <c r="R1936" s="242"/>
      <c r="S1936" s="242"/>
      <c r="T1936" s="24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4" t="s">
        <v>193</v>
      </c>
      <c r="AU1936" s="244" t="s">
        <v>80</v>
      </c>
      <c r="AV1936" s="13" t="s">
        <v>78</v>
      </c>
      <c r="AW1936" s="13" t="s">
        <v>195</v>
      </c>
      <c r="AX1936" s="13" t="s">
        <v>71</v>
      </c>
      <c r="AY1936" s="244" t="s">
        <v>182</v>
      </c>
    </row>
    <row r="1937" s="13" customFormat="1">
      <c r="A1937" s="13"/>
      <c r="B1937" s="234"/>
      <c r="C1937" s="235"/>
      <c r="D1937" s="236" t="s">
        <v>193</v>
      </c>
      <c r="E1937" s="237" t="s">
        <v>19</v>
      </c>
      <c r="F1937" s="238" t="s">
        <v>2595</v>
      </c>
      <c r="G1937" s="235"/>
      <c r="H1937" s="237" t="s">
        <v>19</v>
      </c>
      <c r="I1937" s="239"/>
      <c r="J1937" s="235"/>
      <c r="K1937" s="235"/>
      <c r="L1937" s="240"/>
      <c r="M1937" s="241"/>
      <c r="N1937" s="242"/>
      <c r="O1937" s="242"/>
      <c r="P1937" s="242"/>
      <c r="Q1937" s="242"/>
      <c r="R1937" s="242"/>
      <c r="S1937" s="242"/>
      <c r="T1937" s="24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4" t="s">
        <v>193</v>
      </c>
      <c r="AU1937" s="244" t="s">
        <v>80</v>
      </c>
      <c r="AV1937" s="13" t="s">
        <v>78</v>
      </c>
      <c r="AW1937" s="13" t="s">
        <v>195</v>
      </c>
      <c r="AX1937" s="13" t="s">
        <v>71</v>
      </c>
      <c r="AY1937" s="244" t="s">
        <v>182</v>
      </c>
    </row>
    <row r="1938" s="13" customFormat="1">
      <c r="A1938" s="13"/>
      <c r="B1938" s="234"/>
      <c r="C1938" s="235"/>
      <c r="D1938" s="236" t="s">
        <v>193</v>
      </c>
      <c r="E1938" s="237" t="s">
        <v>19</v>
      </c>
      <c r="F1938" s="238" t="s">
        <v>455</v>
      </c>
      <c r="G1938" s="235"/>
      <c r="H1938" s="237" t="s">
        <v>19</v>
      </c>
      <c r="I1938" s="239"/>
      <c r="J1938" s="235"/>
      <c r="K1938" s="235"/>
      <c r="L1938" s="240"/>
      <c r="M1938" s="241"/>
      <c r="N1938" s="242"/>
      <c r="O1938" s="242"/>
      <c r="P1938" s="242"/>
      <c r="Q1938" s="242"/>
      <c r="R1938" s="242"/>
      <c r="S1938" s="242"/>
      <c r="T1938" s="24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4" t="s">
        <v>193</v>
      </c>
      <c r="AU1938" s="244" t="s">
        <v>80</v>
      </c>
      <c r="AV1938" s="13" t="s">
        <v>78</v>
      </c>
      <c r="AW1938" s="13" t="s">
        <v>195</v>
      </c>
      <c r="AX1938" s="13" t="s">
        <v>71</v>
      </c>
      <c r="AY1938" s="244" t="s">
        <v>182</v>
      </c>
    </row>
    <row r="1939" s="14" customFormat="1">
      <c r="A1939" s="14"/>
      <c r="B1939" s="245"/>
      <c r="C1939" s="246"/>
      <c r="D1939" s="236" t="s">
        <v>193</v>
      </c>
      <c r="E1939" s="247" t="s">
        <v>19</v>
      </c>
      <c r="F1939" s="248" t="s">
        <v>2596</v>
      </c>
      <c r="G1939" s="246"/>
      <c r="H1939" s="249">
        <v>101.62625</v>
      </c>
      <c r="I1939" s="250"/>
      <c r="J1939" s="246"/>
      <c r="K1939" s="246"/>
      <c r="L1939" s="251"/>
      <c r="M1939" s="252"/>
      <c r="N1939" s="253"/>
      <c r="O1939" s="253"/>
      <c r="P1939" s="253"/>
      <c r="Q1939" s="253"/>
      <c r="R1939" s="253"/>
      <c r="S1939" s="253"/>
      <c r="T1939" s="25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5" t="s">
        <v>193</v>
      </c>
      <c r="AU1939" s="255" t="s">
        <v>80</v>
      </c>
      <c r="AV1939" s="14" t="s">
        <v>80</v>
      </c>
      <c r="AW1939" s="14" t="s">
        <v>195</v>
      </c>
      <c r="AX1939" s="14" t="s">
        <v>71</v>
      </c>
      <c r="AY1939" s="255" t="s">
        <v>182</v>
      </c>
    </row>
    <row r="1940" s="14" customFormat="1">
      <c r="A1940" s="14"/>
      <c r="B1940" s="245"/>
      <c r="C1940" s="246"/>
      <c r="D1940" s="236" t="s">
        <v>193</v>
      </c>
      <c r="E1940" s="247" t="s">
        <v>19</v>
      </c>
      <c r="F1940" s="248" t="s">
        <v>2597</v>
      </c>
      <c r="G1940" s="246"/>
      <c r="H1940" s="249">
        <v>7.5199999999999996</v>
      </c>
      <c r="I1940" s="250"/>
      <c r="J1940" s="246"/>
      <c r="K1940" s="246"/>
      <c r="L1940" s="251"/>
      <c r="M1940" s="252"/>
      <c r="N1940" s="253"/>
      <c r="O1940" s="253"/>
      <c r="P1940" s="253"/>
      <c r="Q1940" s="253"/>
      <c r="R1940" s="253"/>
      <c r="S1940" s="253"/>
      <c r="T1940" s="25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5" t="s">
        <v>193</v>
      </c>
      <c r="AU1940" s="255" t="s">
        <v>80</v>
      </c>
      <c r="AV1940" s="14" t="s">
        <v>80</v>
      </c>
      <c r="AW1940" s="14" t="s">
        <v>195</v>
      </c>
      <c r="AX1940" s="14" t="s">
        <v>71</v>
      </c>
      <c r="AY1940" s="255" t="s">
        <v>182</v>
      </c>
    </row>
    <row r="1941" s="14" customFormat="1">
      <c r="A1941" s="14"/>
      <c r="B1941" s="245"/>
      <c r="C1941" s="246"/>
      <c r="D1941" s="236" t="s">
        <v>193</v>
      </c>
      <c r="E1941" s="247" t="s">
        <v>19</v>
      </c>
      <c r="F1941" s="248" t="s">
        <v>2598</v>
      </c>
      <c r="G1941" s="246"/>
      <c r="H1941" s="249">
        <v>98.280000000000001</v>
      </c>
      <c r="I1941" s="250"/>
      <c r="J1941" s="246"/>
      <c r="K1941" s="246"/>
      <c r="L1941" s="251"/>
      <c r="M1941" s="252"/>
      <c r="N1941" s="253"/>
      <c r="O1941" s="253"/>
      <c r="P1941" s="253"/>
      <c r="Q1941" s="253"/>
      <c r="R1941" s="253"/>
      <c r="S1941" s="253"/>
      <c r="T1941" s="25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5" t="s">
        <v>193</v>
      </c>
      <c r="AU1941" s="255" t="s">
        <v>80</v>
      </c>
      <c r="AV1941" s="14" t="s">
        <v>80</v>
      </c>
      <c r="AW1941" s="14" t="s">
        <v>195</v>
      </c>
      <c r="AX1941" s="14" t="s">
        <v>71</v>
      </c>
      <c r="AY1941" s="255" t="s">
        <v>182</v>
      </c>
    </row>
    <row r="1942" s="14" customFormat="1">
      <c r="A1942" s="14"/>
      <c r="B1942" s="245"/>
      <c r="C1942" s="246"/>
      <c r="D1942" s="236" t="s">
        <v>193</v>
      </c>
      <c r="E1942" s="247" t="s">
        <v>19</v>
      </c>
      <c r="F1942" s="248" t="s">
        <v>2599</v>
      </c>
      <c r="G1942" s="246"/>
      <c r="H1942" s="249">
        <v>258.6035</v>
      </c>
      <c r="I1942" s="250"/>
      <c r="J1942" s="246"/>
      <c r="K1942" s="246"/>
      <c r="L1942" s="251"/>
      <c r="M1942" s="252"/>
      <c r="N1942" s="253"/>
      <c r="O1942" s="253"/>
      <c r="P1942" s="253"/>
      <c r="Q1942" s="253"/>
      <c r="R1942" s="253"/>
      <c r="S1942" s="253"/>
      <c r="T1942" s="25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5" t="s">
        <v>193</v>
      </c>
      <c r="AU1942" s="255" t="s">
        <v>80</v>
      </c>
      <c r="AV1942" s="14" t="s">
        <v>80</v>
      </c>
      <c r="AW1942" s="14" t="s">
        <v>195</v>
      </c>
      <c r="AX1942" s="14" t="s">
        <v>71</v>
      </c>
      <c r="AY1942" s="255" t="s">
        <v>182</v>
      </c>
    </row>
    <row r="1943" s="15" customFormat="1">
      <c r="A1943" s="15"/>
      <c r="B1943" s="256"/>
      <c r="C1943" s="257"/>
      <c r="D1943" s="236" t="s">
        <v>193</v>
      </c>
      <c r="E1943" s="258" t="s">
        <v>19</v>
      </c>
      <c r="F1943" s="259" t="s">
        <v>215</v>
      </c>
      <c r="G1943" s="257"/>
      <c r="H1943" s="260">
        <v>466.02974999999998</v>
      </c>
      <c r="I1943" s="261"/>
      <c r="J1943" s="257"/>
      <c r="K1943" s="257"/>
      <c r="L1943" s="262"/>
      <c r="M1943" s="263"/>
      <c r="N1943" s="264"/>
      <c r="O1943" s="264"/>
      <c r="P1943" s="264"/>
      <c r="Q1943" s="264"/>
      <c r="R1943" s="264"/>
      <c r="S1943" s="264"/>
      <c r="T1943" s="26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T1943" s="266" t="s">
        <v>193</v>
      </c>
      <c r="AU1943" s="266" t="s">
        <v>80</v>
      </c>
      <c r="AV1943" s="15" t="s">
        <v>97</v>
      </c>
      <c r="AW1943" s="15" t="s">
        <v>195</v>
      </c>
      <c r="AX1943" s="15" t="s">
        <v>71</v>
      </c>
      <c r="AY1943" s="266" t="s">
        <v>182</v>
      </c>
    </row>
    <row r="1944" s="13" customFormat="1">
      <c r="A1944" s="13"/>
      <c r="B1944" s="234"/>
      <c r="C1944" s="235"/>
      <c r="D1944" s="236" t="s">
        <v>193</v>
      </c>
      <c r="E1944" s="237" t="s">
        <v>19</v>
      </c>
      <c r="F1944" s="238" t="s">
        <v>460</v>
      </c>
      <c r="G1944" s="235"/>
      <c r="H1944" s="237" t="s">
        <v>19</v>
      </c>
      <c r="I1944" s="239"/>
      <c r="J1944" s="235"/>
      <c r="K1944" s="235"/>
      <c r="L1944" s="240"/>
      <c r="M1944" s="241"/>
      <c r="N1944" s="242"/>
      <c r="O1944" s="242"/>
      <c r="P1944" s="242"/>
      <c r="Q1944" s="242"/>
      <c r="R1944" s="242"/>
      <c r="S1944" s="242"/>
      <c r="T1944" s="24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4" t="s">
        <v>193</v>
      </c>
      <c r="AU1944" s="244" t="s">
        <v>80</v>
      </c>
      <c r="AV1944" s="13" t="s">
        <v>78</v>
      </c>
      <c r="AW1944" s="13" t="s">
        <v>195</v>
      </c>
      <c r="AX1944" s="13" t="s">
        <v>71</v>
      </c>
      <c r="AY1944" s="244" t="s">
        <v>182</v>
      </c>
    </row>
    <row r="1945" s="14" customFormat="1">
      <c r="A1945" s="14"/>
      <c r="B1945" s="245"/>
      <c r="C1945" s="246"/>
      <c r="D1945" s="236" t="s">
        <v>193</v>
      </c>
      <c r="E1945" s="247" t="s">
        <v>19</v>
      </c>
      <c r="F1945" s="248" t="s">
        <v>2600</v>
      </c>
      <c r="G1945" s="246"/>
      <c r="H1945" s="249">
        <v>10.92</v>
      </c>
      <c r="I1945" s="250"/>
      <c r="J1945" s="246"/>
      <c r="K1945" s="246"/>
      <c r="L1945" s="251"/>
      <c r="M1945" s="252"/>
      <c r="N1945" s="253"/>
      <c r="O1945" s="253"/>
      <c r="P1945" s="253"/>
      <c r="Q1945" s="253"/>
      <c r="R1945" s="253"/>
      <c r="S1945" s="253"/>
      <c r="T1945" s="25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5" t="s">
        <v>193</v>
      </c>
      <c r="AU1945" s="255" t="s">
        <v>80</v>
      </c>
      <c r="AV1945" s="14" t="s">
        <v>80</v>
      </c>
      <c r="AW1945" s="14" t="s">
        <v>195</v>
      </c>
      <c r="AX1945" s="14" t="s">
        <v>71</v>
      </c>
      <c r="AY1945" s="255" t="s">
        <v>182</v>
      </c>
    </row>
    <row r="1946" s="14" customFormat="1">
      <c r="A1946" s="14"/>
      <c r="B1946" s="245"/>
      <c r="C1946" s="246"/>
      <c r="D1946" s="236" t="s">
        <v>193</v>
      </c>
      <c r="E1946" s="247" t="s">
        <v>19</v>
      </c>
      <c r="F1946" s="248" t="s">
        <v>2601</v>
      </c>
      <c r="G1946" s="246"/>
      <c r="H1946" s="249">
        <v>509.39999999999998</v>
      </c>
      <c r="I1946" s="250"/>
      <c r="J1946" s="246"/>
      <c r="K1946" s="246"/>
      <c r="L1946" s="251"/>
      <c r="M1946" s="252"/>
      <c r="N1946" s="253"/>
      <c r="O1946" s="253"/>
      <c r="P1946" s="253"/>
      <c r="Q1946" s="253"/>
      <c r="R1946" s="253"/>
      <c r="S1946" s="253"/>
      <c r="T1946" s="25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5" t="s">
        <v>193</v>
      </c>
      <c r="AU1946" s="255" t="s">
        <v>80</v>
      </c>
      <c r="AV1946" s="14" t="s">
        <v>80</v>
      </c>
      <c r="AW1946" s="14" t="s">
        <v>195</v>
      </c>
      <c r="AX1946" s="14" t="s">
        <v>71</v>
      </c>
      <c r="AY1946" s="255" t="s">
        <v>182</v>
      </c>
    </row>
    <row r="1947" s="15" customFormat="1">
      <c r="A1947" s="15"/>
      <c r="B1947" s="256"/>
      <c r="C1947" s="257"/>
      <c r="D1947" s="236" t="s">
        <v>193</v>
      </c>
      <c r="E1947" s="258" t="s">
        <v>19</v>
      </c>
      <c r="F1947" s="259" t="s">
        <v>215</v>
      </c>
      <c r="G1947" s="257"/>
      <c r="H1947" s="260">
        <v>520.32000000000005</v>
      </c>
      <c r="I1947" s="261"/>
      <c r="J1947" s="257"/>
      <c r="K1947" s="257"/>
      <c r="L1947" s="262"/>
      <c r="M1947" s="263"/>
      <c r="N1947" s="264"/>
      <c r="O1947" s="264"/>
      <c r="P1947" s="264"/>
      <c r="Q1947" s="264"/>
      <c r="R1947" s="264"/>
      <c r="S1947" s="264"/>
      <c r="T1947" s="26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T1947" s="266" t="s">
        <v>193</v>
      </c>
      <c r="AU1947" s="266" t="s">
        <v>80</v>
      </c>
      <c r="AV1947" s="15" t="s">
        <v>97</v>
      </c>
      <c r="AW1947" s="15" t="s">
        <v>195</v>
      </c>
      <c r="AX1947" s="15" t="s">
        <v>71</v>
      </c>
      <c r="AY1947" s="266" t="s">
        <v>182</v>
      </c>
    </row>
    <row r="1948" s="14" customFormat="1">
      <c r="A1948" s="14"/>
      <c r="B1948" s="245"/>
      <c r="C1948" s="246"/>
      <c r="D1948" s="236" t="s">
        <v>193</v>
      </c>
      <c r="E1948" s="247" t="s">
        <v>19</v>
      </c>
      <c r="F1948" s="248" t="s">
        <v>2602</v>
      </c>
      <c r="G1948" s="246"/>
      <c r="H1948" s="249">
        <v>406.57999999999998</v>
      </c>
      <c r="I1948" s="250"/>
      <c r="J1948" s="246"/>
      <c r="K1948" s="246"/>
      <c r="L1948" s="251"/>
      <c r="M1948" s="252"/>
      <c r="N1948" s="253"/>
      <c r="O1948" s="253"/>
      <c r="P1948" s="253"/>
      <c r="Q1948" s="253"/>
      <c r="R1948" s="253"/>
      <c r="S1948" s="253"/>
      <c r="T1948" s="25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5" t="s">
        <v>193</v>
      </c>
      <c r="AU1948" s="255" t="s">
        <v>80</v>
      </c>
      <c r="AV1948" s="14" t="s">
        <v>80</v>
      </c>
      <c r="AW1948" s="14" t="s">
        <v>195</v>
      </c>
      <c r="AX1948" s="14" t="s">
        <v>71</v>
      </c>
      <c r="AY1948" s="255" t="s">
        <v>182</v>
      </c>
    </row>
    <row r="1949" s="14" customFormat="1">
      <c r="A1949" s="14"/>
      <c r="B1949" s="245"/>
      <c r="C1949" s="246"/>
      <c r="D1949" s="236" t="s">
        <v>193</v>
      </c>
      <c r="E1949" s="247" t="s">
        <v>19</v>
      </c>
      <c r="F1949" s="248" t="s">
        <v>2603</v>
      </c>
      <c r="G1949" s="246"/>
      <c r="H1949" s="249">
        <v>57.899999999999999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193</v>
      </c>
      <c r="AU1949" s="255" t="s">
        <v>80</v>
      </c>
      <c r="AV1949" s="14" t="s">
        <v>80</v>
      </c>
      <c r="AW1949" s="14" t="s">
        <v>195</v>
      </c>
      <c r="AX1949" s="14" t="s">
        <v>71</v>
      </c>
      <c r="AY1949" s="255" t="s">
        <v>182</v>
      </c>
    </row>
    <row r="1950" s="15" customFormat="1">
      <c r="A1950" s="15"/>
      <c r="B1950" s="256"/>
      <c r="C1950" s="257"/>
      <c r="D1950" s="236" t="s">
        <v>193</v>
      </c>
      <c r="E1950" s="258" t="s">
        <v>19</v>
      </c>
      <c r="F1950" s="259" t="s">
        <v>215</v>
      </c>
      <c r="G1950" s="257"/>
      <c r="H1950" s="260">
        <v>464.48000000000002</v>
      </c>
      <c r="I1950" s="261"/>
      <c r="J1950" s="257"/>
      <c r="K1950" s="257"/>
      <c r="L1950" s="262"/>
      <c r="M1950" s="263"/>
      <c r="N1950" s="264"/>
      <c r="O1950" s="264"/>
      <c r="P1950" s="264"/>
      <c r="Q1950" s="264"/>
      <c r="R1950" s="264"/>
      <c r="S1950" s="264"/>
      <c r="T1950" s="26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66" t="s">
        <v>193</v>
      </c>
      <c r="AU1950" s="266" t="s">
        <v>80</v>
      </c>
      <c r="AV1950" s="15" t="s">
        <v>97</v>
      </c>
      <c r="AW1950" s="15" t="s">
        <v>195</v>
      </c>
      <c r="AX1950" s="15" t="s">
        <v>71</v>
      </c>
      <c r="AY1950" s="266" t="s">
        <v>182</v>
      </c>
    </row>
    <row r="1951" s="16" customFormat="1">
      <c r="A1951" s="16"/>
      <c r="B1951" s="267"/>
      <c r="C1951" s="268"/>
      <c r="D1951" s="236" t="s">
        <v>193</v>
      </c>
      <c r="E1951" s="269" t="s">
        <v>19</v>
      </c>
      <c r="F1951" s="270" t="s">
        <v>220</v>
      </c>
      <c r="G1951" s="268"/>
      <c r="H1951" s="271">
        <v>1450.8297500000001</v>
      </c>
      <c r="I1951" s="272"/>
      <c r="J1951" s="268"/>
      <c r="K1951" s="268"/>
      <c r="L1951" s="273"/>
      <c r="M1951" s="274"/>
      <c r="N1951" s="275"/>
      <c r="O1951" s="275"/>
      <c r="P1951" s="275"/>
      <c r="Q1951" s="275"/>
      <c r="R1951" s="275"/>
      <c r="S1951" s="275"/>
      <c r="T1951" s="27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T1951" s="277" t="s">
        <v>193</v>
      </c>
      <c r="AU1951" s="277" t="s">
        <v>80</v>
      </c>
      <c r="AV1951" s="16" t="s">
        <v>189</v>
      </c>
      <c r="AW1951" s="16" t="s">
        <v>195</v>
      </c>
      <c r="AX1951" s="16" t="s">
        <v>78</v>
      </c>
      <c r="AY1951" s="277" t="s">
        <v>182</v>
      </c>
    </row>
    <row r="1952" s="2" customFormat="1" ht="21.75" customHeight="1">
      <c r="A1952" s="41"/>
      <c r="B1952" s="42"/>
      <c r="C1952" s="216" t="s">
        <v>2604</v>
      </c>
      <c r="D1952" s="216" t="s">
        <v>184</v>
      </c>
      <c r="E1952" s="217" t="s">
        <v>2605</v>
      </c>
      <c r="F1952" s="218" t="s">
        <v>2606</v>
      </c>
      <c r="G1952" s="219" t="s">
        <v>283</v>
      </c>
      <c r="H1952" s="220">
        <v>174.40000000000001</v>
      </c>
      <c r="I1952" s="221"/>
      <c r="J1952" s="222">
        <f>ROUND(I1952*H1952,2)</f>
        <v>0</v>
      </c>
      <c r="K1952" s="218" t="s">
        <v>188</v>
      </c>
      <c r="L1952" s="47"/>
      <c r="M1952" s="223" t="s">
        <v>19</v>
      </c>
      <c r="N1952" s="224" t="s">
        <v>42</v>
      </c>
      <c r="O1952" s="87"/>
      <c r="P1952" s="225">
        <f>O1952*H1952</f>
        <v>0</v>
      </c>
      <c r="Q1952" s="225">
        <v>0</v>
      </c>
      <c r="R1952" s="225">
        <f>Q1952*H1952</f>
        <v>0</v>
      </c>
      <c r="S1952" s="225">
        <v>0</v>
      </c>
      <c r="T1952" s="226">
        <f>S1952*H1952</f>
        <v>0</v>
      </c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R1952" s="227" t="s">
        <v>189</v>
      </c>
      <c r="AT1952" s="227" t="s">
        <v>184</v>
      </c>
      <c r="AU1952" s="227" t="s">
        <v>80</v>
      </c>
      <c r="AY1952" s="20" t="s">
        <v>182</v>
      </c>
      <c r="BE1952" s="228">
        <f>IF(N1952="základní",J1952,0)</f>
        <v>0</v>
      </c>
      <c r="BF1952" s="228">
        <f>IF(N1952="snížená",J1952,0)</f>
        <v>0</v>
      </c>
      <c r="BG1952" s="228">
        <f>IF(N1952="zákl. přenesená",J1952,0)</f>
        <v>0</v>
      </c>
      <c r="BH1952" s="228">
        <f>IF(N1952="sníž. přenesená",J1952,0)</f>
        <v>0</v>
      </c>
      <c r="BI1952" s="228">
        <f>IF(N1952="nulová",J1952,0)</f>
        <v>0</v>
      </c>
      <c r="BJ1952" s="20" t="s">
        <v>78</v>
      </c>
      <c r="BK1952" s="228">
        <f>ROUND(I1952*H1952,2)</f>
        <v>0</v>
      </c>
      <c r="BL1952" s="20" t="s">
        <v>189</v>
      </c>
      <c r="BM1952" s="227" t="s">
        <v>2607</v>
      </c>
    </row>
    <row r="1953" s="2" customFormat="1">
      <c r="A1953" s="41"/>
      <c r="B1953" s="42"/>
      <c r="C1953" s="43"/>
      <c r="D1953" s="229" t="s">
        <v>191</v>
      </c>
      <c r="E1953" s="43"/>
      <c r="F1953" s="230" t="s">
        <v>2608</v>
      </c>
      <c r="G1953" s="43"/>
      <c r="H1953" s="43"/>
      <c r="I1953" s="231"/>
      <c r="J1953" s="43"/>
      <c r="K1953" s="43"/>
      <c r="L1953" s="47"/>
      <c r="M1953" s="232"/>
      <c r="N1953" s="233"/>
      <c r="O1953" s="87"/>
      <c r="P1953" s="87"/>
      <c r="Q1953" s="87"/>
      <c r="R1953" s="87"/>
      <c r="S1953" s="87"/>
      <c r="T1953" s="88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T1953" s="20" t="s">
        <v>191</v>
      </c>
      <c r="AU1953" s="20" t="s">
        <v>80</v>
      </c>
    </row>
    <row r="1954" s="14" customFormat="1">
      <c r="A1954" s="14"/>
      <c r="B1954" s="245"/>
      <c r="C1954" s="246"/>
      <c r="D1954" s="236" t="s">
        <v>193</v>
      </c>
      <c r="E1954" s="247" t="s">
        <v>19</v>
      </c>
      <c r="F1954" s="248" t="s">
        <v>2609</v>
      </c>
      <c r="G1954" s="246"/>
      <c r="H1954" s="249">
        <v>100</v>
      </c>
      <c r="I1954" s="250"/>
      <c r="J1954" s="246"/>
      <c r="K1954" s="246"/>
      <c r="L1954" s="251"/>
      <c r="M1954" s="252"/>
      <c r="N1954" s="253"/>
      <c r="O1954" s="253"/>
      <c r="P1954" s="253"/>
      <c r="Q1954" s="253"/>
      <c r="R1954" s="253"/>
      <c r="S1954" s="253"/>
      <c r="T1954" s="25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5" t="s">
        <v>193</v>
      </c>
      <c r="AU1954" s="255" t="s">
        <v>80</v>
      </c>
      <c r="AV1954" s="14" t="s">
        <v>80</v>
      </c>
      <c r="AW1954" s="14" t="s">
        <v>195</v>
      </c>
      <c r="AX1954" s="14" t="s">
        <v>71</v>
      </c>
      <c r="AY1954" s="255" t="s">
        <v>182</v>
      </c>
    </row>
    <row r="1955" s="14" customFormat="1">
      <c r="A1955" s="14"/>
      <c r="B1955" s="245"/>
      <c r="C1955" s="246"/>
      <c r="D1955" s="236" t="s">
        <v>193</v>
      </c>
      <c r="E1955" s="247" t="s">
        <v>19</v>
      </c>
      <c r="F1955" s="248" t="s">
        <v>2610</v>
      </c>
      <c r="G1955" s="246"/>
      <c r="H1955" s="249">
        <v>74.400000000000006</v>
      </c>
      <c r="I1955" s="250"/>
      <c r="J1955" s="246"/>
      <c r="K1955" s="246"/>
      <c r="L1955" s="251"/>
      <c r="M1955" s="252"/>
      <c r="N1955" s="253"/>
      <c r="O1955" s="253"/>
      <c r="P1955" s="253"/>
      <c r="Q1955" s="253"/>
      <c r="R1955" s="253"/>
      <c r="S1955" s="253"/>
      <c r="T1955" s="25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5" t="s">
        <v>193</v>
      </c>
      <c r="AU1955" s="255" t="s">
        <v>80</v>
      </c>
      <c r="AV1955" s="14" t="s">
        <v>80</v>
      </c>
      <c r="AW1955" s="14" t="s">
        <v>195</v>
      </c>
      <c r="AX1955" s="14" t="s">
        <v>71</v>
      </c>
      <c r="AY1955" s="255" t="s">
        <v>182</v>
      </c>
    </row>
    <row r="1956" s="2" customFormat="1" ht="33" customHeight="1">
      <c r="A1956" s="41"/>
      <c r="B1956" s="42"/>
      <c r="C1956" s="216" t="s">
        <v>2611</v>
      </c>
      <c r="D1956" s="216" t="s">
        <v>184</v>
      </c>
      <c r="E1956" s="217" t="s">
        <v>2612</v>
      </c>
      <c r="F1956" s="218" t="s">
        <v>2613</v>
      </c>
      <c r="G1956" s="219" t="s">
        <v>187</v>
      </c>
      <c r="H1956" s="220">
        <v>3.7930000000000001</v>
      </c>
      <c r="I1956" s="221"/>
      <c r="J1956" s="222">
        <f>ROUND(I1956*H1956,2)</f>
        <v>0</v>
      </c>
      <c r="K1956" s="218" t="s">
        <v>188</v>
      </c>
      <c r="L1956" s="47"/>
      <c r="M1956" s="223" t="s">
        <v>19</v>
      </c>
      <c r="N1956" s="224" t="s">
        <v>42</v>
      </c>
      <c r="O1956" s="87"/>
      <c r="P1956" s="225">
        <f>O1956*H1956</f>
        <v>0</v>
      </c>
      <c r="Q1956" s="225">
        <v>0</v>
      </c>
      <c r="R1956" s="225">
        <f>Q1956*H1956</f>
        <v>0</v>
      </c>
      <c r="S1956" s="225">
        <v>0.043999999999999997</v>
      </c>
      <c r="T1956" s="226">
        <f>S1956*H1956</f>
        <v>0.16689199999999999</v>
      </c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R1956" s="227" t="s">
        <v>189</v>
      </c>
      <c r="AT1956" s="227" t="s">
        <v>184</v>
      </c>
      <c r="AU1956" s="227" t="s">
        <v>80</v>
      </c>
      <c r="AY1956" s="20" t="s">
        <v>182</v>
      </c>
      <c r="BE1956" s="228">
        <f>IF(N1956="základní",J1956,0)</f>
        <v>0</v>
      </c>
      <c r="BF1956" s="228">
        <f>IF(N1956="snížená",J1956,0)</f>
        <v>0</v>
      </c>
      <c r="BG1956" s="228">
        <f>IF(N1956="zákl. přenesená",J1956,0)</f>
        <v>0</v>
      </c>
      <c r="BH1956" s="228">
        <f>IF(N1956="sníž. přenesená",J1956,0)</f>
        <v>0</v>
      </c>
      <c r="BI1956" s="228">
        <f>IF(N1956="nulová",J1956,0)</f>
        <v>0</v>
      </c>
      <c r="BJ1956" s="20" t="s">
        <v>78</v>
      </c>
      <c r="BK1956" s="228">
        <f>ROUND(I1956*H1956,2)</f>
        <v>0</v>
      </c>
      <c r="BL1956" s="20" t="s">
        <v>189</v>
      </c>
      <c r="BM1956" s="227" t="s">
        <v>2614</v>
      </c>
    </row>
    <row r="1957" s="2" customFormat="1">
      <c r="A1957" s="41"/>
      <c r="B1957" s="42"/>
      <c r="C1957" s="43"/>
      <c r="D1957" s="229" t="s">
        <v>191</v>
      </c>
      <c r="E1957" s="43"/>
      <c r="F1957" s="230" t="s">
        <v>2615</v>
      </c>
      <c r="G1957" s="43"/>
      <c r="H1957" s="43"/>
      <c r="I1957" s="231"/>
      <c r="J1957" s="43"/>
      <c r="K1957" s="43"/>
      <c r="L1957" s="47"/>
      <c r="M1957" s="232"/>
      <c r="N1957" s="233"/>
      <c r="O1957" s="87"/>
      <c r="P1957" s="87"/>
      <c r="Q1957" s="87"/>
      <c r="R1957" s="87"/>
      <c r="S1957" s="87"/>
      <c r="T1957" s="88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T1957" s="20" t="s">
        <v>191</v>
      </c>
      <c r="AU1957" s="20" t="s">
        <v>80</v>
      </c>
    </row>
    <row r="1958" s="14" customFormat="1">
      <c r="A1958" s="14"/>
      <c r="B1958" s="245"/>
      <c r="C1958" s="246"/>
      <c r="D1958" s="236" t="s">
        <v>193</v>
      </c>
      <c r="E1958" s="247" t="s">
        <v>19</v>
      </c>
      <c r="F1958" s="248" t="s">
        <v>2616</v>
      </c>
      <c r="G1958" s="246"/>
      <c r="H1958" s="249">
        <v>2.508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193</v>
      </c>
      <c r="AU1958" s="255" t="s">
        <v>80</v>
      </c>
      <c r="AV1958" s="14" t="s">
        <v>80</v>
      </c>
      <c r="AW1958" s="14" t="s">
        <v>195</v>
      </c>
      <c r="AX1958" s="14" t="s">
        <v>71</v>
      </c>
      <c r="AY1958" s="255" t="s">
        <v>182</v>
      </c>
    </row>
    <row r="1959" s="14" customFormat="1">
      <c r="A1959" s="14"/>
      <c r="B1959" s="245"/>
      <c r="C1959" s="246"/>
      <c r="D1959" s="236" t="s">
        <v>193</v>
      </c>
      <c r="E1959" s="247" t="s">
        <v>19</v>
      </c>
      <c r="F1959" s="248" t="s">
        <v>2536</v>
      </c>
      <c r="G1959" s="246"/>
      <c r="H1959" s="249">
        <v>0.044000000000000004</v>
      </c>
      <c r="I1959" s="250"/>
      <c r="J1959" s="246"/>
      <c r="K1959" s="246"/>
      <c r="L1959" s="251"/>
      <c r="M1959" s="252"/>
      <c r="N1959" s="253"/>
      <c r="O1959" s="253"/>
      <c r="P1959" s="253"/>
      <c r="Q1959" s="253"/>
      <c r="R1959" s="253"/>
      <c r="S1959" s="253"/>
      <c r="T1959" s="25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5" t="s">
        <v>193</v>
      </c>
      <c r="AU1959" s="255" t="s">
        <v>80</v>
      </c>
      <c r="AV1959" s="14" t="s">
        <v>80</v>
      </c>
      <c r="AW1959" s="14" t="s">
        <v>195</v>
      </c>
      <c r="AX1959" s="14" t="s">
        <v>71</v>
      </c>
      <c r="AY1959" s="255" t="s">
        <v>182</v>
      </c>
    </row>
    <row r="1960" s="14" customFormat="1">
      <c r="A1960" s="14"/>
      <c r="B1960" s="245"/>
      <c r="C1960" s="246"/>
      <c r="D1960" s="236" t="s">
        <v>193</v>
      </c>
      <c r="E1960" s="247" t="s">
        <v>19</v>
      </c>
      <c r="F1960" s="248" t="s">
        <v>2537</v>
      </c>
      <c r="G1960" s="246"/>
      <c r="H1960" s="249">
        <v>0.10000000000000001</v>
      </c>
      <c r="I1960" s="250"/>
      <c r="J1960" s="246"/>
      <c r="K1960" s="246"/>
      <c r="L1960" s="251"/>
      <c r="M1960" s="252"/>
      <c r="N1960" s="253"/>
      <c r="O1960" s="253"/>
      <c r="P1960" s="253"/>
      <c r="Q1960" s="253"/>
      <c r="R1960" s="253"/>
      <c r="S1960" s="253"/>
      <c r="T1960" s="25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5" t="s">
        <v>193</v>
      </c>
      <c r="AU1960" s="255" t="s">
        <v>80</v>
      </c>
      <c r="AV1960" s="14" t="s">
        <v>80</v>
      </c>
      <c r="AW1960" s="14" t="s">
        <v>195</v>
      </c>
      <c r="AX1960" s="14" t="s">
        <v>71</v>
      </c>
      <c r="AY1960" s="255" t="s">
        <v>182</v>
      </c>
    </row>
    <row r="1961" s="14" customFormat="1">
      <c r="A1961" s="14"/>
      <c r="B1961" s="245"/>
      <c r="C1961" s="246"/>
      <c r="D1961" s="236" t="s">
        <v>193</v>
      </c>
      <c r="E1961" s="247" t="s">
        <v>19</v>
      </c>
      <c r="F1961" s="248" t="s">
        <v>1751</v>
      </c>
      <c r="G1961" s="246"/>
      <c r="H1961" s="249">
        <v>0.79800000000000015</v>
      </c>
      <c r="I1961" s="250"/>
      <c r="J1961" s="246"/>
      <c r="K1961" s="246"/>
      <c r="L1961" s="251"/>
      <c r="M1961" s="252"/>
      <c r="N1961" s="253"/>
      <c r="O1961" s="253"/>
      <c r="P1961" s="253"/>
      <c r="Q1961" s="253"/>
      <c r="R1961" s="253"/>
      <c r="S1961" s="253"/>
      <c r="T1961" s="25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5" t="s">
        <v>193</v>
      </c>
      <c r="AU1961" s="255" t="s">
        <v>80</v>
      </c>
      <c r="AV1961" s="14" t="s">
        <v>80</v>
      </c>
      <c r="AW1961" s="14" t="s">
        <v>195</v>
      </c>
      <c r="AX1961" s="14" t="s">
        <v>71</v>
      </c>
      <c r="AY1961" s="255" t="s">
        <v>182</v>
      </c>
    </row>
    <row r="1962" s="14" customFormat="1">
      <c r="A1962" s="14"/>
      <c r="B1962" s="245"/>
      <c r="C1962" s="246"/>
      <c r="D1962" s="236" t="s">
        <v>193</v>
      </c>
      <c r="E1962" s="247" t="s">
        <v>19</v>
      </c>
      <c r="F1962" s="248" t="s">
        <v>2617</v>
      </c>
      <c r="G1962" s="246"/>
      <c r="H1962" s="249">
        <v>0.34290000000000004</v>
      </c>
      <c r="I1962" s="250"/>
      <c r="J1962" s="246"/>
      <c r="K1962" s="246"/>
      <c r="L1962" s="251"/>
      <c r="M1962" s="252"/>
      <c r="N1962" s="253"/>
      <c r="O1962" s="253"/>
      <c r="P1962" s="253"/>
      <c r="Q1962" s="253"/>
      <c r="R1962" s="253"/>
      <c r="S1962" s="253"/>
      <c r="T1962" s="25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5" t="s">
        <v>193</v>
      </c>
      <c r="AU1962" s="255" t="s">
        <v>80</v>
      </c>
      <c r="AV1962" s="14" t="s">
        <v>80</v>
      </c>
      <c r="AW1962" s="14" t="s">
        <v>195</v>
      </c>
      <c r="AX1962" s="14" t="s">
        <v>71</v>
      </c>
      <c r="AY1962" s="255" t="s">
        <v>182</v>
      </c>
    </row>
    <row r="1963" s="2" customFormat="1" ht="37.8" customHeight="1">
      <c r="A1963" s="41"/>
      <c r="B1963" s="42"/>
      <c r="C1963" s="216" t="s">
        <v>2618</v>
      </c>
      <c r="D1963" s="216" t="s">
        <v>184</v>
      </c>
      <c r="E1963" s="217" t="s">
        <v>2619</v>
      </c>
      <c r="F1963" s="218" t="s">
        <v>2620</v>
      </c>
      <c r="G1963" s="219" t="s">
        <v>187</v>
      </c>
      <c r="H1963" s="220">
        <v>135.459</v>
      </c>
      <c r="I1963" s="221"/>
      <c r="J1963" s="222">
        <f>ROUND(I1963*H1963,2)</f>
        <v>0</v>
      </c>
      <c r="K1963" s="218" t="s">
        <v>188</v>
      </c>
      <c r="L1963" s="47"/>
      <c r="M1963" s="223" t="s">
        <v>19</v>
      </c>
      <c r="N1963" s="224" t="s">
        <v>42</v>
      </c>
      <c r="O1963" s="87"/>
      <c r="P1963" s="225">
        <f>O1963*H1963</f>
        <v>0</v>
      </c>
      <c r="Q1963" s="225">
        <v>0</v>
      </c>
      <c r="R1963" s="225">
        <f>Q1963*H1963</f>
        <v>0</v>
      </c>
      <c r="S1963" s="225">
        <v>0.029000000000000001</v>
      </c>
      <c r="T1963" s="226">
        <f>S1963*H1963</f>
        <v>3.9283110000000003</v>
      </c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R1963" s="227" t="s">
        <v>189</v>
      </c>
      <c r="AT1963" s="227" t="s">
        <v>184</v>
      </c>
      <c r="AU1963" s="227" t="s">
        <v>80</v>
      </c>
      <c r="AY1963" s="20" t="s">
        <v>182</v>
      </c>
      <c r="BE1963" s="228">
        <f>IF(N1963="základní",J1963,0)</f>
        <v>0</v>
      </c>
      <c r="BF1963" s="228">
        <f>IF(N1963="snížená",J1963,0)</f>
        <v>0</v>
      </c>
      <c r="BG1963" s="228">
        <f>IF(N1963="zákl. přenesená",J1963,0)</f>
        <v>0</v>
      </c>
      <c r="BH1963" s="228">
        <f>IF(N1963="sníž. přenesená",J1963,0)</f>
        <v>0</v>
      </c>
      <c r="BI1963" s="228">
        <f>IF(N1963="nulová",J1963,0)</f>
        <v>0</v>
      </c>
      <c r="BJ1963" s="20" t="s">
        <v>78</v>
      </c>
      <c r="BK1963" s="228">
        <f>ROUND(I1963*H1963,2)</f>
        <v>0</v>
      </c>
      <c r="BL1963" s="20" t="s">
        <v>189</v>
      </c>
      <c r="BM1963" s="227" t="s">
        <v>2621</v>
      </c>
    </row>
    <row r="1964" s="2" customFormat="1">
      <c r="A1964" s="41"/>
      <c r="B1964" s="42"/>
      <c r="C1964" s="43"/>
      <c r="D1964" s="229" t="s">
        <v>191</v>
      </c>
      <c r="E1964" s="43"/>
      <c r="F1964" s="230" t="s">
        <v>2622</v>
      </c>
      <c r="G1964" s="43"/>
      <c r="H1964" s="43"/>
      <c r="I1964" s="231"/>
      <c r="J1964" s="43"/>
      <c r="K1964" s="43"/>
      <c r="L1964" s="47"/>
      <c r="M1964" s="232"/>
      <c r="N1964" s="233"/>
      <c r="O1964" s="87"/>
      <c r="P1964" s="87"/>
      <c r="Q1964" s="87"/>
      <c r="R1964" s="87"/>
      <c r="S1964" s="87"/>
      <c r="T1964" s="88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T1964" s="20" t="s">
        <v>191</v>
      </c>
      <c r="AU1964" s="20" t="s">
        <v>80</v>
      </c>
    </row>
    <row r="1965" s="14" customFormat="1">
      <c r="A1965" s="14"/>
      <c r="B1965" s="245"/>
      <c r="C1965" s="246"/>
      <c r="D1965" s="236" t="s">
        <v>193</v>
      </c>
      <c r="E1965" s="247" t="s">
        <v>19</v>
      </c>
      <c r="F1965" s="248" t="s">
        <v>2623</v>
      </c>
      <c r="G1965" s="246"/>
      <c r="H1965" s="249">
        <v>135.459</v>
      </c>
      <c r="I1965" s="250"/>
      <c r="J1965" s="246"/>
      <c r="K1965" s="246"/>
      <c r="L1965" s="251"/>
      <c r="M1965" s="252"/>
      <c r="N1965" s="253"/>
      <c r="O1965" s="253"/>
      <c r="P1965" s="253"/>
      <c r="Q1965" s="253"/>
      <c r="R1965" s="253"/>
      <c r="S1965" s="253"/>
      <c r="T1965" s="25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5" t="s">
        <v>193</v>
      </c>
      <c r="AU1965" s="255" t="s">
        <v>80</v>
      </c>
      <c r="AV1965" s="14" t="s">
        <v>80</v>
      </c>
      <c r="AW1965" s="14" t="s">
        <v>195</v>
      </c>
      <c r="AX1965" s="14" t="s">
        <v>71</v>
      </c>
      <c r="AY1965" s="255" t="s">
        <v>182</v>
      </c>
    </row>
    <row r="1966" s="2" customFormat="1" ht="33" customHeight="1">
      <c r="A1966" s="41"/>
      <c r="B1966" s="42"/>
      <c r="C1966" s="216" t="s">
        <v>2624</v>
      </c>
      <c r="D1966" s="216" t="s">
        <v>184</v>
      </c>
      <c r="E1966" s="217" t="s">
        <v>2625</v>
      </c>
      <c r="F1966" s="218" t="s">
        <v>2626</v>
      </c>
      <c r="G1966" s="219" t="s">
        <v>187</v>
      </c>
      <c r="H1966" s="220">
        <v>0.155</v>
      </c>
      <c r="I1966" s="221"/>
      <c r="J1966" s="222">
        <f>ROUND(I1966*H1966,2)</f>
        <v>0</v>
      </c>
      <c r="K1966" s="218" t="s">
        <v>188</v>
      </c>
      <c r="L1966" s="47"/>
      <c r="M1966" s="223" t="s">
        <v>19</v>
      </c>
      <c r="N1966" s="224" t="s">
        <v>42</v>
      </c>
      <c r="O1966" s="87"/>
      <c r="P1966" s="225">
        <f>O1966*H1966</f>
        <v>0</v>
      </c>
      <c r="Q1966" s="225">
        <v>0</v>
      </c>
      <c r="R1966" s="225">
        <f>Q1966*H1966</f>
        <v>0</v>
      </c>
      <c r="S1966" s="225">
        <v>1.3999999999999999</v>
      </c>
      <c r="T1966" s="226">
        <f>S1966*H1966</f>
        <v>0.217</v>
      </c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R1966" s="227" t="s">
        <v>189</v>
      </c>
      <c r="AT1966" s="227" t="s">
        <v>184</v>
      </c>
      <c r="AU1966" s="227" t="s">
        <v>80</v>
      </c>
      <c r="AY1966" s="20" t="s">
        <v>182</v>
      </c>
      <c r="BE1966" s="228">
        <f>IF(N1966="základní",J1966,0)</f>
        <v>0</v>
      </c>
      <c r="BF1966" s="228">
        <f>IF(N1966="snížená",J1966,0)</f>
        <v>0</v>
      </c>
      <c r="BG1966" s="228">
        <f>IF(N1966="zákl. přenesená",J1966,0)</f>
        <v>0</v>
      </c>
      <c r="BH1966" s="228">
        <f>IF(N1966="sníž. přenesená",J1966,0)</f>
        <v>0</v>
      </c>
      <c r="BI1966" s="228">
        <f>IF(N1966="nulová",J1966,0)</f>
        <v>0</v>
      </c>
      <c r="BJ1966" s="20" t="s">
        <v>78</v>
      </c>
      <c r="BK1966" s="228">
        <f>ROUND(I1966*H1966,2)</f>
        <v>0</v>
      </c>
      <c r="BL1966" s="20" t="s">
        <v>189</v>
      </c>
      <c r="BM1966" s="227" t="s">
        <v>2627</v>
      </c>
    </row>
    <row r="1967" s="2" customFormat="1">
      <c r="A1967" s="41"/>
      <c r="B1967" s="42"/>
      <c r="C1967" s="43"/>
      <c r="D1967" s="229" t="s">
        <v>191</v>
      </c>
      <c r="E1967" s="43"/>
      <c r="F1967" s="230" t="s">
        <v>2628</v>
      </c>
      <c r="G1967" s="43"/>
      <c r="H1967" s="43"/>
      <c r="I1967" s="231"/>
      <c r="J1967" s="43"/>
      <c r="K1967" s="43"/>
      <c r="L1967" s="47"/>
      <c r="M1967" s="232"/>
      <c r="N1967" s="233"/>
      <c r="O1967" s="87"/>
      <c r="P1967" s="87"/>
      <c r="Q1967" s="87"/>
      <c r="R1967" s="87"/>
      <c r="S1967" s="87"/>
      <c r="T1967" s="88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T1967" s="20" t="s">
        <v>191</v>
      </c>
      <c r="AU1967" s="20" t="s">
        <v>80</v>
      </c>
    </row>
    <row r="1968" s="14" customFormat="1">
      <c r="A1968" s="14"/>
      <c r="B1968" s="245"/>
      <c r="C1968" s="246"/>
      <c r="D1968" s="236" t="s">
        <v>193</v>
      </c>
      <c r="E1968" s="247" t="s">
        <v>19</v>
      </c>
      <c r="F1968" s="248" t="s">
        <v>2629</v>
      </c>
      <c r="G1968" s="246"/>
      <c r="H1968" s="249">
        <v>0.15525</v>
      </c>
      <c r="I1968" s="250"/>
      <c r="J1968" s="246"/>
      <c r="K1968" s="246"/>
      <c r="L1968" s="251"/>
      <c r="M1968" s="252"/>
      <c r="N1968" s="253"/>
      <c r="O1968" s="253"/>
      <c r="P1968" s="253"/>
      <c r="Q1968" s="253"/>
      <c r="R1968" s="253"/>
      <c r="S1968" s="253"/>
      <c r="T1968" s="25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5" t="s">
        <v>193</v>
      </c>
      <c r="AU1968" s="255" t="s">
        <v>80</v>
      </c>
      <c r="AV1968" s="14" t="s">
        <v>80</v>
      </c>
      <c r="AW1968" s="14" t="s">
        <v>195</v>
      </c>
      <c r="AX1968" s="14" t="s">
        <v>71</v>
      </c>
      <c r="AY1968" s="255" t="s">
        <v>182</v>
      </c>
    </row>
    <row r="1969" s="2" customFormat="1" ht="33" customHeight="1">
      <c r="A1969" s="41"/>
      <c r="B1969" s="42"/>
      <c r="C1969" s="216" t="s">
        <v>2630</v>
      </c>
      <c r="D1969" s="216" t="s">
        <v>184</v>
      </c>
      <c r="E1969" s="217" t="s">
        <v>2631</v>
      </c>
      <c r="F1969" s="218" t="s">
        <v>2632</v>
      </c>
      <c r="G1969" s="219" t="s">
        <v>187</v>
      </c>
      <c r="H1969" s="220">
        <v>1.5820000000000001</v>
      </c>
      <c r="I1969" s="221"/>
      <c r="J1969" s="222">
        <f>ROUND(I1969*H1969,2)</f>
        <v>0</v>
      </c>
      <c r="K1969" s="218" t="s">
        <v>188</v>
      </c>
      <c r="L1969" s="47"/>
      <c r="M1969" s="223" t="s">
        <v>19</v>
      </c>
      <c r="N1969" s="224" t="s">
        <v>42</v>
      </c>
      <c r="O1969" s="87"/>
      <c r="P1969" s="225">
        <f>O1969*H1969</f>
        <v>0</v>
      </c>
      <c r="Q1969" s="225">
        <v>0</v>
      </c>
      <c r="R1969" s="225">
        <f>Q1969*H1969</f>
        <v>0</v>
      </c>
      <c r="S1969" s="225">
        <v>1.3999999999999999</v>
      </c>
      <c r="T1969" s="226">
        <f>S1969*H1969</f>
        <v>2.2147999999999999</v>
      </c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R1969" s="227" t="s">
        <v>189</v>
      </c>
      <c r="AT1969" s="227" t="s">
        <v>184</v>
      </c>
      <c r="AU1969" s="227" t="s">
        <v>80</v>
      </c>
      <c r="AY1969" s="20" t="s">
        <v>182</v>
      </c>
      <c r="BE1969" s="228">
        <f>IF(N1969="základní",J1969,0)</f>
        <v>0</v>
      </c>
      <c r="BF1969" s="228">
        <f>IF(N1969="snížená",J1969,0)</f>
        <v>0</v>
      </c>
      <c r="BG1969" s="228">
        <f>IF(N1969="zákl. přenesená",J1969,0)</f>
        <v>0</v>
      </c>
      <c r="BH1969" s="228">
        <f>IF(N1969="sníž. přenesená",J1969,0)</f>
        <v>0</v>
      </c>
      <c r="BI1969" s="228">
        <f>IF(N1969="nulová",J1969,0)</f>
        <v>0</v>
      </c>
      <c r="BJ1969" s="20" t="s">
        <v>78</v>
      </c>
      <c r="BK1969" s="228">
        <f>ROUND(I1969*H1969,2)</f>
        <v>0</v>
      </c>
      <c r="BL1969" s="20" t="s">
        <v>189</v>
      </c>
      <c r="BM1969" s="227" t="s">
        <v>2633</v>
      </c>
    </row>
    <row r="1970" s="2" customFormat="1">
      <c r="A1970" s="41"/>
      <c r="B1970" s="42"/>
      <c r="C1970" s="43"/>
      <c r="D1970" s="229" t="s">
        <v>191</v>
      </c>
      <c r="E1970" s="43"/>
      <c r="F1970" s="230" t="s">
        <v>2634</v>
      </c>
      <c r="G1970" s="43"/>
      <c r="H1970" s="43"/>
      <c r="I1970" s="231"/>
      <c r="J1970" s="43"/>
      <c r="K1970" s="43"/>
      <c r="L1970" s="47"/>
      <c r="M1970" s="232"/>
      <c r="N1970" s="233"/>
      <c r="O1970" s="87"/>
      <c r="P1970" s="87"/>
      <c r="Q1970" s="87"/>
      <c r="R1970" s="87"/>
      <c r="S1970" s="87"/>
      <c r="T1970" s="88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T1970" s="20" t="s">
        <v>191</v>
      </c>
      <c r="AU1970" s="20" t="s">
        <v>80</v>
      </c>
    </row>
    <row r="1971" s="14" customFormat="1">
      <c r="A1971" s="14"/>
      <c r="B1971" s="245"/>
      <c r="C1971" s="246"/>
      <c r="D1971" s="236" t="s">
        <v>193</v>
      </c>
      <c r="E1971" s="247" t="s">
        <v>19</v>
      </c>
      <c r="F1971" s="248" t="s">
        <v>2635</v>
      </c>
      <c r="G1971" s="246"/>
      <c r="H1971" s="249">
        <v>0.44153000000000003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193</v>
      </c>
      <c r="AU1971" s="255" t="s">
        <v>80</v>
      </c>
      <c r="AV1971" s="14" t="s">
        <v>80</v>
      </c>
      <c r="AW1971" s="14" t="s">
        <v>195</v>
      </c>
      <c r="AX1971" s="14" t="s">
        <v>71</v>
      </c>
      <c r="AY1971" s="255" t="s">
        <v>182</v>
      </c>
    </row>
    <row r="1972" s="14" customFormat="1">
      <c r="A1972" s="14"/>
      <c r="B1972" s="245"/>
      <c r="C1972" s="246"/>
      <c r="D1972" s="236" t="s">
        <v>193</v>
      </c>
      <c r="E1972" s="247" t="s">
        <v>19</v>
      </c>
      <c r="F1972" s="248" t="s">
        <v>2636</v>
      </c>
      <c r="G1972" s="246"/>
      <c r="H1972" s="249">
        <v>1.1400000000000001</v>
      </c>
      <c r="I1972" s="250"/>
      <c r="J1972" s="246"/>
      <c r="K1972" s="246"/>
      <c r="L1972" s="251"/>
      <c r="M1972" s="252"/>
      <c r="N1972" s="253"/>
      <c r="O1972" s="253"/>
      <c r="P1972" s="253"/>
      <c r="Q1972" s="253"/>
      <c r="R1972" s="253"/>
      <c r="S1972" s="253"/>
      <c r="T1972" s="25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5" t="s">
        <v>193</v>
      </c>
      <c r="AU1972" s="255" t="s">
        <v>80</v>
      </c>
      <c r="AV1972" s="14" t="s">
        <v>80</v>
      </c>
      <c r="AW1972" s="14" t="s">
        <v>195</v>
      </c>
      <c r="AX1972" s="14" t="s">
        <v>71</v>
      </c>
      <c r="AY1972" s="255" t="s">
        <v>182</v>
      </c>
    </row>
    <row r="1973" s="2" customFormat="1" ht="33" customHeight="1">
      <c r="A1973" s="41"/>
      <c r="B1973" s="42"/>
      <c r="C1973" s="216" t="s">
        <v>2637</v>
      </c>
      <c r="D1973" s="216" t="s">
        <v>184</v>
      </c>
      <c r="E1973" s="217" t="s">
        <v>2638</v>
      </c>
      <c r="F1973" s="218" t="s">
        <v>2639</v>
      </c>
      <c r="G1973" s="219" t="s">
        <v>187</v>
      </c>
      <c r="H1973" s="220">
        <v>0.20000000000000001</v>
      </c>
      <c r="I1973" s="221"/>
      <c r="J1973" s="222">
        <f>ROUND(I1973*H1973,2)</f>
        <v>0</v>
      </c>
      <c r="K1973" s="218" t="s">
        <v>188</v>
      </c>
      <c r="L1973" s="47"/>
      <c r="M1973" s="223" t="s">
        <v>19</v>
      </c>
      <c r="N1973" s="224" t="s">
        <v>42</v>
      </c>
      <c r="O1973" s="87"/>
      <c r="P1973" s="225">
        <f>O1973*H1973</f>
        <v>0</v>
      </c>
      <c r="Q1973" s="225">
        <v>0</v>
      </c>
      <c r="R1973" s="225">
        <f>Q1973*H1973</f>
        <v>0</v>
      </c>
      <c r="S1973" s="225">
        <v>1.3999999999999999</v>
      </c>
      <c r="T1973" s="226">
        <f>S1973*H1973</f>
        <v>0.27999999999999997</v>
      </c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R1973" s="227" t="s">
        <v>189</v>
      </c>
      <c r="AT1973" s="227" t="s">
        <v>184</v>
      </c>
      <c r="AU1973" s="227" t="s">
        <v>80</v>
      </c>
      <c r="AY1973" s="20" t="s">
        <v>182</v>
      </c>
      <c r="BE1973" s="228">
        <f>IF(N1973="základní",J1973,0)</f>
        <v>0</v>
      </c>
      <c r="BF1973" s="228">
        <f>IF(N1973="snížená",J1973,0)</f>
        <v>0</v>
      </c>
      <c r="BG1973" s="228">
        <f>IF(N1973="zákl. přenesená",J1973,0)</f>
        <v>0</v>
      </c>
      <c r="BH1973" s="228">
        <f>IF(N1973="sníž. přenesená",J1973,0)</f>
        <v>0</v>
      </c>
      <c r="BI1973" s="228">
        <f>IF(N1973="nulová",J1973,0)</f>
        <v>0</v>
      </c>
      <c r="BJ1973" s="20" t="s">
        <v>78</v>
      </c>
      <c r="BK1973" s="228">
        <f>ROUND(I1973*H1973,2)</f>
        <v>0</v>
      </c>
      <c r="BL1973" s="20" t="s">
        <v>189</v>
      </c>
      <c r="BM1973" s="227" t="s">
        <v>2640</v>
      </c>
    </row>
    <row r="1974" s="2" customFormat="1">
      <c r="A1974" s="41"/>
      <c r="B1974" s="42"/>
      <c r="C1974" s="43"/>
      <c r="D1974" s="229" t="s">
        <v>191</v>
      </c>
      <c r="E1974" s="43"/>
      <c r="F1974" s="230" t="s">
        <v>2641</v>
      </c>
      <c r="G1974" s="43"/>
      <c r="H1974" s="43"/>
      <c r="I1974" s="231"/>
      <c r="J1974" s="43"/>
      <c r="K1974" s="43"/>
      <c r="L1974" s="47"/>
      <c r="M1974" s="232"/>
      <c r="N1974" s="233"/>
      <c r="O1974" s="87"/>
      <c r="P1974" s="87"/>
      <c r="Q1974" s="87"/>
      <c r="R1974" s="87"/>
      <c r="S1974" s="87"/>
      <c r="T1974" s="88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T1974" s="20" t="s">
        <v>191</v>
      </c>
      <c r="AU1974" s="20" t="s">
        <v>80</v>
      </c>
    </row>
    <row r="1975" s="14" customFormat="1">
      <c r="A1975" s="14"/>
      <c r="B1975" s="245"/>
      <c r="C1975" s="246"/>
      <c r="D1975" s="236" t="s">
        <v>193</v>
      </c>
      <c r="E1975" s="247" t="s">
        <v>19</v>
      </c>
      <c r="F1975" s="248" t="s">
        <v>2642</v>
      </c>
      <c r="G1975" s="246"/>
      <c r="H1975" s="249">
        <v>0.20000000000000001</v>
      </c>
      <c r="I1975" s="250"/>
      <c r="J1975" s="246"/>
      <c r="K1975" s="246"/>
      <c r="L1975" s="251"/>
      <c r="M1975" s="252"/>
      <c r="N1975" s="253"/>
      <c r="O1975" s="253"/>
      <c r="P1975" s="253"/>
      <c r="Q1975" s="253"/>
      <c r="R1975" s="253"/>
      <c r="S1975" s="253"/>
      <c r="T1975" s="25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5" t="s">
        <v>193</v>
      </c>
      <c r="AU1975" s="255" t="s">
        <v>80</v>
      </c>
      <c r="AV1975" s="14" t="s">
        <v>80</v>
      </c>
      <c r="AW1975" s="14" t="s">
        <v>195</v>
      </c>
      <c r="AX1975" s="14" t="s">
        <v>71</v>
      </c>
      <c r="AY1975" s="255" t="s">
        <v>182</v>
      </c>
    </row>
    <row r="1976" s="2" customFormat="1" ht="24.15" customHeight="1">
      <c r="A1976" s="41"/>
      <c r="B1976" s="42"/>
      <c r="C1976" s="216" t="s">
        <v>2643</v>
      </c>
      <c r="D1976" s="216" t="s">
        <v>184</v>
      </c>
      <c r="E1976" s="217" t="s">
        <v>2644</v>
      </c>
      <c r="F1976" s="218" t="s">
        <v>2645</v>
      </c>
      <c r="G1976" s="219" t="s">
        <v>187</v>
      </c>
      <c r="H1976" s="220">
        <v>7.3230000000000004</v>
      </c>
      <c r="I1976" s="221"/>
      <c r="J1976" s="222">
        <f>ROUND(I1976*H1976,2)</f>
        <v>0</v>
      </c>
      <c r="K1976" s="218" t="s">
        <v>188</v>
      </c>
      <c r="L1976" s="47"/>
      <c r="M1976" s="223" t="s">
        <v>19</v>
      </c>
      <c r="N1976" s="224" t="s">
        <v>42</v>
      </c>
      <c r="O1976" s="87"/>
      <c r="P1976" s="225">
        <f>O1976*H1976</f>
        <v>0</v>
      </c>
      <c r="Q1976" s="225">
        <v>0</v>
      </c>
      <c r="R1976" s="225">
        <f>Q1976*H1976</f>
        <v>0</v>
      </c>
      <c r="S1976" s="225">
        <v>1.3999999999999999</v>
      </c>
      <c r="T1976" s="226">
        <f>S1976*H1976</f>
        <v>10.2522</v>
      </c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R1976" s="227" t="s">
        <v>189</v>
      </c>
      <c r="AT1976" s="227" t="s">
        <v>184</v>
      </c>
      <c r="AU1976" s="227" t="s">
        <v>80</v>
      </c>
      <c r="AY1976" s="20" t="s">
        <v>182</v>
      </c>
      <c r="BE1976" s="228">
        <f>IF(N1976="základní",J1976,0)</f>
        <v>0</v>
      </c>
      <c r="BF1976" s="228">
        <f>IF(N1976="snížená",J1976,0)</f>
        <v>0</v>
      </c>
      <c r="BG1976" s="228">
        <f>IF(N1976="zákl. přenesená",J1976,0)</f>
        <v>0</v>
      </c>
      <c r="BH1976" s="228">
        <f>IF(N1976="sníž. přenesená",J1976,0)</f>
        <v>0</v>
      </c>
      <c r="BI1976" s="228">
        <f>IF(N1976="nulová",J1976,0)</f>
        <v>0</v>
      </c>
      <c r="BJ1976" s="20" t="s">
        <v>78</v>
      </c>
      <c r="BK1976" s="228">
        <f>ROUND(I1976*H1976,2)</f>
        <v>0</v>
      </c>
      <c r="BL1976" s="20" t="s">
        <v>189</v>
      </c>
      <c r="BM1976" s="227" t="s">
        <v>2646</v>
      </c>
    </row>
    <row r="1977" s="2" customFormat="1">
      <c r="A1977" s="41"/>
      <c r="B1977" s="42"/>
      <c r="C1977" s="43"/>
      <c r="D1977" s="229" t="s">
        <v>191</v>
      </c>
      <c r="E1977" s="43"/>
      <c r="F1977" s="230" t="s">
        <v>2647</v>
      </c>
      <c r="G1977" s="43"/>
      <c r="H1977" s="43"/>
      <c r="I1977" s="231"/>
      <c r="J1977" s="43"/>
      <c r="K1977" s="43"/>
      <c r="L1977" s="47"/>
      <c r="M1977" s="232"/>
      <c r="N1977" s="233"/>
      <c r="O1977" s="87"/>
      <c r="P1977" s="87"/>
      <c r="Q1977" s="87"/>
      <c r="R1977" s="87"/>
      <c r="S1977" s="87"/>
      <c r="T1977" s="88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T1977" s="20" t="s">
        <v>191</v>
      </c>
      <c r="AU1977" s="20" t="s">
        <v>80</v>
      </c>
    </row>
    <row r="1978" s="14" customFormat="1">
      <c r="A1978" s="14"/>
      <c r="B1978" s="245"/>
      <c r="C1978" s="246"/>
      <c r="D1978" s="236" t="s">
        <v>193</v>
      </c>
      <c r="E1978" s="247" t="s">
        <v>19</v>
      </c>
      <c r="F1978" s="248" t="s">
        <v>2648</v>
      </c>
      <c r="G1978" s="246"/>
      <c r="H1978" s="249">
        <v>3.5430000000000001</v>
      </c>
      <c r="I1978" s="250"/>
      <c r="J1978" s="246"/>
      <c r="K1978" s="246"/>
      <c r="L1978" s="251"/>
      <c r="M1978" s="252"/>
      <c r="N1978" s="253"/>
      <c r="O1978" s="253"/>
      <c r="P1978" s="253"/>
      <c r="Q1978" s="253"/>
      <c r="R1978" s="253"/>
      <c r="S1978" s="253"/>
      <c r="T1978" s="25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5" t="s">
        <v>193</v>
      </c>
      <c r="AU1978" s="255" t="s">
        <v>80</v>
      </c>
      <c r="AV1978" s="14" t="s">
        <v>80</v>
      </c>
      <c r="AW1978" s="14" t="s">
        <v>195</v>
      </c>
      <c r="AX1978" s="14" t="s">
        <v>71</v>
      </c>
      <c r="AY1978" s="255" t="s">
        <v>182</v>
      </c>
    </row>
    <row r="1979" s="14" customFormat="1">
      <c r="A1979" s="14"/>
      <c r="B1979" s="245"/>
      <c r="C1979" s="246"/>
      <c r="D1979" s="236" t="s">
        <v>193</v>
      </c>
      <c r="E1979" s="247" t="s">
        <v>19</v>
      </c>
      <c r="F1979" s="248" t="s">
        <v>2649</v>
      </c>
      <c r="G1979" s="246"/>
      <c r="H1979" s="249">
        <v>3.7800000000000007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5" t="s">
        <v>193</v>
      </c>
      <c r="AU1979" s="255" t="s">
        <v>80</v>
      </c>
      <c r="AV1979" s="14" t="s">
        <v>80</v>
      </c>
      <c r="AW1979" s="14" t="s">
        <v>195</v>
      </c>
      <c r="AX1979" s="14" t="s">
        <v>71</v>
      </c>
      <c r="AY1979" s="255" t="s">
        <v>182</v>
      </c>
    </row>
    <row r="1980" s="2" customFormat="1" ht="55.5" customHeight="1">
      <c r="A1980" s="41"/>
      <c r="B1980" s="42"/>
      <c r="C1980" s="216" t="s">
        <v>2650</v>
      </c>
      <c r="D1980" s="216" t="s">
        <v>184</v>
      </c>
      <c r="E1980" s="217" t="s">
        <v>2651</v>
      </c>
      <c r="F1980" s="218" t="s">
        <v>2652</v>
      </c>
      <c r="G1980" s="219" t="s">
        <v>283</v>
      </c>
      <c r="H1980" s="220">
        <v>9.7799999999999994</v>
      </c>
      <c r="I1980" s="221"/>
      <c r="J1980" s="222">
        <f>ROUND(I1980*H1980,2)</f>
        <v>0</v>
      </c>
      <c r="K1980" s="218" t="s">
        <v>188</v>
      </c>
      <c r="L1980" s="47"/>
      <c r="M1980" s="223" t="s">
        <v>19</v>
      </c>
      <c r="N1980" s="224" t="s">
        <v>42</v>
      </c>
      <c r="O1980" s="87"/>
      <c r="P1980" s="225">
        <f>O1980*H1980</f>
        <v>0</v>
      </c>
      <c r="Q1980" s="225">
        <v>0</v>
      </c>
      <c r="R1980" s="225">
        <f>Q1980*H1980</f>
        <v>0</v>
      </c>
      <c r="S1980" s="225">
        <v>0.54500000000000004</v>
      </c>
      <c r="T1980" s="226">
        <f>S1980*H1980</f>
        <v>5.3300999999999998</v>
      </c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R1980" s="227" t="s">
        <v>189</v>
      </c>
      <c r="AT1980" s="227" t="s">
        <v>184</v>
      </c>
      <c r="AU1980" s="227" t="s">
        <v>80</v>
      </c>
      <c r="AY1980" s="20" t="s">
        <v>182</v>
      </c>
      <c r="BE1980" s="228">
        <f>IF(N1980="základní",J1980,0)</f>
        <v>0</v>
      </c>
      <c r="BF1980" s="228">
        <f>IF(N1980="snížená",J1980,0)</f>
        <v>0</v>
      </c>
      <c r="BG1980" s="228">
        <f>IF(N1980="zákl. přenesená",J1980,0)</f>
        <v>0</v>
      </c>
      <c r="BH1980" s="228">
        <f>IF(N1980="sníž. přenesená",J1980,0)</f>
        <v>0</v>
      </c>
      <c r="BI1980" s="228">
        <f>IF(N1980="nulová",J1980,0)</f>
        <v>0</v>
      </c>
      <c r="BJ1980" s="20" t="s">
        <v>78</v>
      </c>
      <c r="BK1980" s="228">
        <f>ROUND(I1980*H1980,2)</f>
        <v>0</v>
      </c>
      <c r="BL1980" s="20" t="s">
        <v>189</v>
      </c>
      <c r="BM1980" s="227" t="s">
        <v>2653</v>
      </c>
    </row>
    <row r="1981" s="2" customFormat="1">
      <c r="A1981" s="41"/>
      <c r="B1981" s="42"/>
      <c r="C1981" s="43"/>
      <c r="D1981" s="229" t="s">
        <v>191</v>
      </c>
      <c r="E1981" s="43"/>
      <c r="F1981" s="230" t="s">
        <v>2654</v>
      </c>
      <c r="G1981" s="43"/>
      <c r="H1981" s="43"/>
      <c r="I1981" s="231"/>
      <c r="J1981" s="43"/>
      <c r="K1981" s="43"/>
      <c r="L1981" s="47"/>
      <c r="M1981" s="232"/>
      <c r="N1981" s="233"/>
      <c r="O1981" s="87"/>
      <c r="P1981" s="87"/>
      <c r="Q1981" s="87"/>
      <c r="R1981" s="87"/>
      <c r="S1981" s="87"/>
      <c r="T1981" s="88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T1981" s="20" t="s">
        <v>191</v>
      </c>
      <c r="AU1981" s="20" t="s">
        <v>80</v>
      </c>
    </row>
    <row r="1982" s="14" customFormat="1">
      <c r="A1982" s="14"/>
      <c r="B1982" s="245"/>
      <c r="C1982" s="246"/>
      <c r="D1982" s="236" t="s">
        <v>193</v>
      </c>
      <c r="E1982" s="247" t="s">
        <v>19</v>
      </c>
      <c r="F1982" s="248" t="s">
        <v>2655</v>
      </c>
      <c r="G1982" s="246"/>
      <c r="H1982" s="249">
        <v>9.1199999999999992</v>
      </c>
      <c r="I1982" s="250"/>
      <c r="J1982" s="246"/>
      <c r="K1982" s="246"/>
      <c r="L1982" s="251"/>
      <c r="M1982" s="252"/>
      <c r="N1982" s="253"/>
      <c r="O1982" s="253"/>
      <c r="P1982" s="253"/>
      <c r="Q1982" s="253"/>
      <c r="R1982" s="253"/>
      <c r="S1982" s="253"/>
      <c r="T1982" s="25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5" t="s">
        <v>193</v>
      </c>
      <c r="AU1982" s="255" t="s">
        <v>80</v>
      </c>
      <c r="AV1982" s="14" t="s">
        <v>80</v>
      </c>
      <c r="AW1982" s="14" t="s">
        <v>195</v>
      </c>
      <c r="AX1982" s="14" t="s">
        <v>71</v>
      </c>
      <c r="AY1982" s="255" t="s">
        <v>182</v>
      </c>
    </row>
    <row r="1983" s="14" customFormat="1">
      <c r="A1983" s="14"/>
      <c r="B1983" s="245"/>
      <c r="C1983" s="246"/>
      <c r="D1983" s="236" t="s">
        <v>193</v>
      </c>
      <c r="E1983" s="247" t="s">
        <v>19</v>
      </c>
      <c r="F1983" s="248" t="s">
        <v>2656</v>
      </c>
      <c r="G1983" s="246"/>
      <c r="H1983" s="249">
        <v>0.66000000000000003</v>
      </c>
      <c r="I1983" s="250"/>
      <c r="J1983" s="246"/>
      <c r="K1983" s="246"/>
      <c r="L1983" s="251"/>
      <c r="M1983" s="252"/>
      <c r="N1983" s="253"/>
      <c r="O1983" s="253"/>
      <c r="P1983" s="253"/>
      <c r="Q1983" s="253"/>
      <c r="R1983" s="253"/>
      <c r="S1983" s="253"/>
      <c r="T1983" s="25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5" t="s">
        <v>193</v>
      </c>
      <c r="AU1983" s="255" t="s">
        <v>80</v>
      </c>
      <c r="AV1983" s="14" t="s">
        <v>80</v>
      </c>
      <c r="AW1983" s="14" t="s">
        <v>195</v>
      </c>
      <c r="AX1983" s="14" t="s">
        <v>71</v>
      </c>
      <c r="AY1983" s="255" t="s">
        <v>182</v>
      </c>
    </row>
    <row r="1984" s="2" customFormat="1" ht="44.25" customHeight="1">
      <c r="A1984" s="41"/>
      <c r="B1984" s="42"/>
      <c r="C1984" s="216" t="s">
        <v>2657</v>
      </c>
      <c r="D1984" s="216" t="s">
        <v>184</v>
      </c>
      <c r="E1984" s="217" t="s">
        <v>2658</v>
      </c>
      <c r="F1984" s="218" t="s">
        <v>2659</v>
      </c>
      <c r="G1984" s="219" t="s">
        <v>283</v>
      </c>
      <c r="H1984" s="220">
        <v>3.331</v>
      </c>
      <c r="I1984" s="221"/>
      <c r="J1984" s="222">
        <f>ROUND(I1984*H1984,2)</f>
        <v>0</v>
      </c>
      <c r="K1984" s="218" t="s">
        <v>188</v>
      </c>
      <c r="L1984" s="47"/>
      <c r="M1984" s="223" t="s">
        <v>19</v>
      </c>
      <c r="N1984" s="224" t="s">
        <v>42</v>
      </c>
      <c r="O1984" s="87"/>
      <c r="P1984" s="225">
        <f>O1984*H1984</f>
        <v>0</v>
      </c>
      <c r="Q1984" s="225">
        <v>0</v>
      </c>
      <c r="R1984" s="225">
        <f>Q1984*H1984</f>
        <v>0</v>
      </c>
      <c r="S1984" s="225">
        <v>0.041000000000000002</v>
      </c>
      <c r="T1984" s="226">
        <f>S1984*H1984</f>
        <v>0.136571</v>
      </c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R1984" s="227" t="s">
        <v>189</v>
      </c>
      <c r="AT1984" s="227" t="s">
        <v>184</v>
      </c>
      <c r="AU1984" s="227" t="s">
        <v>80</v>
      </c>
      <c r="AY1984" s="20" t="s">
        <v>182</v>
      </c>
      <c r="BE1984" s="228">
        <f>IF(N1984="základní",J1984,0)</f>
        <v>0</v>
      </c>
      <c r="BF1984" s="228">
        <f>IF(N1984="snížená",J1984,0)</f>
        <v>0</v>
      </c>
      <c r="BG1984" s="228">
        <f>IF(N1984="zákl. přenesená",J1984,0)</f>
        <v>0</v>
      </c>
      <c r="BH1984" s="228">
        <f>IF(N1984="sníž. přenesená",J1984,0)</f>
        <v>0</v>
      </c>
      <c r="BI1984" s="228">
        <f>IF(N1984="nulová",J1984,0)</f>
        <v>0</v>
      </c>
      <c r="BJ1984" s="20" t="s">
        <v>78</v>
      </c>
      <c r="BK1984" s="228">
        <f>ROUND(I1984*H1984,2)</f>
        <v>0</v>
      </c>
      <c r="BL1984" s="20" t="s">
        <v>189</v>
      </c>
      <c r="BM1984" s="227" t="s">
        <v>2660</v>
      </c>
    </row>
    <row r="1985" s="2" customFormat="1">
      <c r="A1985" s="41"/>
      <c r="B1985" s="42"/>
      <c r="C1985" s="43"/>
      <c r="D1985" s="229" t="s">
        <v>191</v>
      </c>
      <c r="E1985" s="43"/>
      <c r="F1985" s="230" t="s">
        <v>2661</v>
      </c>
      <c r="G1985" s="43"/>
      <c r="H1985" s="43"/>
      <c r="I1985" s="231"/>
      <c r="J1985" s="43"/>
      <c r="K1985" s="43"/>
      <c r="L1985" s="47"/>
      <c r="M1985" s="232"/>
      <c r="N1985" s="233"/>
      <c r="O1985" s="87"/>
      <c r="P1985" s="87"/>
      <c r="Q1985" s="87"/>
      <c r="R1985" s="87"/>
      <c r="S1985" s="87"/>
      <c r="T1985" s="88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T1985" s="20" t="s">
        <v>191</v>
      </c>
      <c r="AU1985" s="20" t="s">
        <v>80</v>
      </c>
    </row>
    <row r="1986" s="14" customFormat="1">
      <c r="A1986" s="14"/>
      <c r="B1986" s="245"/>
      <c r="C1986" s="246"/>
      <c r="D1986" s="236" t="s">
        <v>193</v>
      </c>
      <c r="E1986" s="247" t="s">
        <v>19</v>
      </c>
      <c r="F1986" s="248" t="s">
        <v>2662</v>
      </c>
      <c r="G1986" s="246"/>
      <c r="H1986" s="249">
        <v>2.7055600000000002</v>
      </c>
      <c r="I1986" s="250"/>
      <c r="J1986" s="246"/>
      <c r="K1986" s="246"/>
      <c r="L1986" s="251"/>
      <c r="M1986" s="252"/>
      <c r="N1986" s="253"/>
      <c r="O1986" s="253"/>
      <c r="P1986" s="253"/>
      <c r="Q1986" s="253"/>
      <c r="R1986" s="253"/>
      <c r="S1986" s="253"/>
      <c r="T1986" s="25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5" t="s">
        <v>193</v>
      </c>
      <c r="AU1986" s="255" t="s">
        <v>80</v>
      </c>
      <c r="AV1986" s="14" t="s">
        <v>80</v>
      </c>
      <c r="AW1986" s="14" t="s">
        <v>195</v>
      </c>
      <c r="AX1986" s="14" t="s">
        <v>71</v>
      </c>
      <c r="AY1986" s="255" t="s">
        <v>182</v>
      </c>
    </row>
    <row r="1987" s="14" customFormat="1">
      <c r="A1987" s="14"/>
      <c r="B1987" s="245"/>
      <c r="C1987" s="246"/>
      <c r="D1987" s="236" t="s">
        <v>193</v>
      </c>
      <c r="E1987" s="247" t="s">
        <v>19</v>
      </c>
      <c r="F1987" s="248" t="s">
        <v>2663</v>
      </c>
      <c r="G1987" s="246"/>
      <c r="H1987" s="249">
        <v>0.62549999999999994</v>
      </c>
      <c r="I1987" s="250"/>
      <c r="J1987" s="246"/>
      <c r="K1987" s="246"/>
      <c r="L1987" s="251"/>
      <c r="M1987" s="252"/>
      <c r="N1987" s="253"/>
      <c r="O1987" s="253"/>
      <c r="P1987" s="253"/>
      <c r="Q1987" s="253"/>
      <c r="R1987" s="253"/>
      <c r="S1987" s="253"/>
      <c r="T1987" s="25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5" t="s">
        <v>193</v>
      </c>
      <c r="AU1987" s="255" t="s">
        <v>80</v>
      </c>
      <c r="AV1987" s="14" t="s">
        <v>80</v>
      </c>
      <c r="AW1987" s="14" t="s">
        <v>195</v>
      </c>
      <c r="AX1987" s="14" t="s">
        <v>71</v>
      </c>
      <c r="AY1987" s="255" t="s">
        <v>182</v>
      </c>
    </row>
    <row r="1988" s="2" customFormat="1" ht="37.8" customHeight="1">
      <c r="A1988" s="41"/>
      <c r="B1988" s="42"/>
      <c r="C1988" s="216" t="s">
        <v>2664</v>
      </c>
      <c r="D1988" s="216" t="s">
        <v>184</v>
      </c>
      <c r="E1988" s="217" t="s">
        <v>2665</v>
      </c>
      <c r="F1988" s="218" t="s">
        <v>2666</v>
      </c>
      <c r="G1988" s="219" t="s">
        <v>283</v>
      </c>
      <c r="H1988" s="220">
        <v>16.135000000000002</v>
      </c>
      <c r="I1988" s="221"/>
      <c r="J1988" s="222">
        <f>ROUND(I1988*H1988,2)</f>
        <v>0</v>
      </c>
      <c r="K1988" s="218" t="s">
        <v>188</v>
      </c>
      <c r="L1988" s="47"/>
      <c r="M1988" s="223" t="s">
        <v>19</v>
      </c>
      <c r="N1988" s="224" t="s">
        <v>42</v>
      </c>
      <c r="O1988" s="87"/>
      <c r="P1988" s="225">
        <f>O1988*H1988</f>
        <v>0</v>
      </c>
      <c r="Q1988" s="225">
        <v>0</v>
      </c>
      <c r="R1988" s="225">
        <f>Q1988*H1988</f>
        <v>0</v>
      </c>
      <c r="S1988" s="225">
        <v>0.074999999999999997</v>
      </c>
      <c r="T1988" s="226">
        <f>S1988*H1988</f>
        <v>1.2101250000000001</v>
      </c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R1988" s="227" t="s">
        <v>189</v>
      </c>
      <c r="AT1988" s="227" t="s">
        <v>184</v>
      </c>
      <c r="AU1988" s="227" t="s">
        <v>80</v>
      </c>
      <c r="AY1988" s="20" t="s">
        <v>182</v>
      </c>
      <c r="BE1988" s="228">
        <f>IF(N1988="základní",J1988,0)</f>
        <v>0</v>
      </c>
      <c r="BF1988" s="228">
        <f>IF(N1988="snížená",J1988,0)</f>
        <v>0</v>
      </c>
      <c r="BG1988" s="228">
        <f>IF(N1988="zákl. přenesená",J1988,0)</f>
        <v>0</v>
      </c>
      <c r="BH1988" s="228">
        <f>IF(N1988="sníž. přenesená",J1988,0)</f>
        <v>0</v>
      </c>
      <c r="BI1988" s="228">
        <f>IF(N1988="nulová",J1988,0)</f>
        <v>0</v>
      </c>
      <c r="BJ1988" s="20" t="s">
        <v>78</v>
      </c>
      <c r="BK1988" s="228">
        <f>ROUND(I1988*H1988,2)</f>
        <v>0</v>
      </c>
      <c r="BL1988" s="20" t="s">
        <v>189</v>
      </c>
      <c r="BM1988" s="227" t="s">
        <v>2667</v>
      </c>
    </row>
    <row r="1989" s="2" customFormat="1">
      <c r="A1989" s="41"/>
      <c r="B1989" s="42"/>
      <c r="C1989" s="43"/>
      <c r="D1989" s="229" t="s">
        <v>191</v>
      </c>
      <c r="E1989" s="43"/>
      <c r="F1989" s="230" t="s">
        <v>2668</v>
      </c>
      <c r="G1989" s="43"/>
      <c r="H1989" s="43"/>
      <c r="I1989" s="231"/>
      <c r="J1989" s="43"/>
      <c r="K1989" s="43"/>
      <c r="L1989" s="47"/>
      <c r="M1989" s="232"/>
      <c r="N1989" s="233"/>
      <c r="O1989" s="87"/>
      <c r="P1989" s="87"/>
      <c r="Q1989" s="87"/>
      <c r="R1989" s="87"/>
      <c r="S1989" s="87"/>
      <c r="T1989" s="88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T1989" s="20" t="s">
        <v>191</v>
      </c>
      <c r="AU1989" s="20" t="s">
        <v>80</v>
      </c>
    </row>
    <row r="1990" s="14" customFormat="1">
      <c r="A1990" s="14"/>
      <c r="B1990" s="245"/>
      <c r="C1990" s="246"/>
      <c r="D1990" s="236" t="s">
        <v>193</v>
      </c>
      <c r="E1990" s="247" t="s">
        <v>19</v>
      </c>
      <c r="F1990" s="248" t="s">
        <v>2669</v>
      </c>
      <c r="G1990" s="246"/>
      <c r="H1990" s="249">
        <v>16.134799999999998</v>
      </c>
      <c r="I1990" s="250"/>
      <c r="J1990" s="246"/>
      <c r="K1990" s="246"/>
      <c r="L1990" s="251"/>
      <c r="M1990" s="252"/>
      <c r="N1990" s="253"/>
      <c r="O1990" s="253"/>
      <c r="P1990" s="253"/>
      <c r="Q1990" s="253"/>
      <c r="R1990" s="253"/>
      <c r="S1990" s="253"/>
      <c r="T1990" s="25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5" t="s">
        <v>193</v>
      </c>
      <c r="AU1990" s="255" t="s">
        <v>80</v>
      </c>
      <c r="AV1990" s="14" t="s">
        <v>80</v>
      </c>
      <c r="AW1990" s="14" t="s">
        <v>195</v>
      </c>
      <c r="AX1990" s="14" t="s">
        <v>71</v>
      </c>
      <c r="AY1990" s="255" t="s">
        <v>182</v>
      </c>
    </row>
    <row r="1991" s="2" customFormat="1" ht="37.8" customHeight="1">
      <c r="A1991" s="41"/>
      <c r="B1991" s="42"/>
      <c r="C1991" s="216" t="s">
        <v>2670</v>
      </c>
      <c r="D1991" s="216" t="s">
        <v>184</v>
      </c>
      <c r="E1991" s="217" t="s">
        <v>2671</v>
      </c>
      <c r="F1991" s="218" t="s">
        <v>2672</v>
      </c>
      <c r="G1991" s="219" t="s">
        <v>283</v>
      </c>
      <c r="H1991" s="220">
        <v>138.79599999999999</v>
      </c>
      <c r="I1991" s="221"/>
      <c r="J1991" s="222">
        <f>ROUND(I1991*H1991,2)</f>
        <v>0</v>
      </c>
      <c r="K1991" s="218" t="s">
        <v>188</v>
      </c>
      <c r="L1991" s="47"/>
      <c r="M1991" s="223" t="s">
        <v>19</v>
      </c>
      <c r="N1991" s="224" t="s">
        <v>42</v>
      </c>
      <c r="O1991" s="87"/>
      <c r="P1991" s="225">
        <f>O1991*H1991</f>
        <v>0</v>
      </c>
      <c r="Q1991" s="225">
        <v>0</v>
      </c>
      <c r="R1991" s="225">
        <f>Q1991*H1991</f>
        <v>0</v>
      </c>
      <c r="S1991" s="225">
        <v>0.062</v>
      </c>
      <c r="T1991" s="226">
        <f>S1991*H1991</f>
        <v>8.6053519999999999</v>
      </c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R1991" s="227" t="s">
        <v>189</v>
      </c>
      <c r="AT1991" s="227" t="s">
        <v>184</v>
      </c>
      <c r="AU1991" s="227" t="s">
        <v>80</v>
      </c>
      <c r="AY1991" s="20" t="s">
        <v>182</v>
      </c>
      <c r="BE1991" s="228">
        <f>IF(N1991="základní",J1991,0)</f>
        <v>0</v>
      </c>
      <c r="BF1991" s="228">
        <f>IF(N1991="snížená",J1991,0)</f>
        <v>0</v>
      </c>
      <c r="BG1991" s="228">
        <f>IF(N1991="zákl. přenesená",J1991,0)</f>
        <v>0</v>
      </c>
      <c r="BH1991" s="228">
        <f>IF(N1991="sníž. přenesená",J1991,0)</f>
        <v>0</v>
      </c>
      <c r="BI1991" s="228">
        <f>IF(N1991="nulová",J1991,0)</f>
        <v>0</v>
      </c>
      <c r="BJ1991" s="20" t="s">
        <v>78</v>
      </c>
      <c r="BK1991" s="228">
        <f>ROUND(I1991*H1991,2)</f>
        <v>0</v>
      </c>
      <c r="BL1991" s="20" t="s">
        <v>189</v>
      </c>
      <c r="BM1991" s="227" t="s">
        <v>2673</v>
      </c>
    </row>
    <row r="1992" s="2" customFormat="1">
      <c r="A1992" s="41"/>
      <c r="B1992" s="42"/>
      <c r="C1992" s="43"/>
      <c r="D1992" s="229" t="s">
        <v>191</v>
      </c>
      <c r="E1992" s="43"/>
      <c r="F1992" s="230" t="s">
        <v>2674</v>
      </c>
      <c r="G1992" s="43"/>
      <c r="H1992" s="43"/>
      <c r="I1992" s="231"/>
      <c r="J1992" s="43"/>
      <c r="K1992" s="43"/>
      <c r="L1992" s="47"/>
      <c r="M1992" s="232"/>
      <c r="N1992" s="233"/>
      <c r="O1992" s="87"/>
      <c r="P1992" s="87"/>
      <c r="Q1992" s="87"/>
      <c r="R1992" s="87"/>
      <c r="S1992" s="87"/>
      <c r="T1992" s="88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T1992" s="20" t="s">
        <v>191</v>
      </c>
      <c r="AU1992" s="20" t="s">
        <v>80</v>
      </c>
    </row>
    <row r="1993" s="14" customFormat="1">
      <c r="A1993" s="14"/>
      <c r="B1993" s="245"/>
      <c r="C1993" s="246"/>
      <c r="D1993" s="236" t="s">
        <v>193</v>
      </c>
      <c r="E1993" s="247" t="s">
        <v>19</v>
      </c>
      <c r="F1993" s="248" t="s">
        <v>2675</v>
      </c>
      <c r="G1993" s="246"/>
      <c r="H1993" s="249">
        <v>45.140099999999997</v>
      </c>
      <c r="I1993" s="250"/>
      <c r="J1993" s="246"/>
      <c r="K1993" s="246"/>
      <c r="L1993" s="251"/>
      <c r="M1993" s="252"/>
      <c r="N1993" s="253"/>
      <c r="O1993" s="253"/>
      <c r="P1993" s="253"/>
      <c r="Q1993" s="253"/>
      <c r="R1993" s="253"/>
      <c r="S1993" s="253"/>
      <c r="T1993" s="25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5" t="s">
        <v>193</v>
      </c>
      <c r="AU1993" s="255" t="s">
        <v>80</v>
      </c>
      <c r="AV1993" s="14" t="s">
        <v>80</v>
      </c>
      <c r="AW1993" s="14" t="s">
        <v>195</v>
      </c>
      <c r="AX1993" s="14" t="s">
        <v>71</v>
      </c>
      <c r="AY1993" s="255" t="s">
        <v>182</v>
      </c>
    </row>
    <row r="1994" s="14" customFormat="1">
      <c r="A1994" s="14"/>
      <c r="B1994" s="245"/>
      <c r="C1994" s="246"/>
      <c r="D1994" s="236" t="s">
        <v>193</v>
      </c>
      <c r="E1994" s="247" t="s">
        <v>19</v>
      </c>
      <c r="F1994" s="248" t="s">
        <v>2676</v>
      </c>
      <c r="G1994" s="246"/>
      <c r="H1994" s="249">
        <v>93.655799999999999</v>
      </c>
      <c r="I1994" s="250"/>
      <c r="J1994" s="246"/>
      <c r="K1994" s="246"/>
      <c r="L1994" s="251"/>
      <c r="M1994" s="252"/>
      <c r="N1994" s="253"/>
      <c r="O1994" s="253"/>
      <c r="P1994" s="253"/>
      <c r="Q1994" s="253"/>
      <c r="R1994" s="253"/>
      <c r="S1994" s="253"/>
      <c r="T1994" s="25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5" t="s">
        <v>193</v>
      </c>
      <c r="AU1994" s="255" t="s">
        <v>80</v>
      </c>
      <c r="AV1994" s="14" t="s">
        <v>80</v>
      </c>
      <c r="AW1994" s="14" t="s">
        <v>195</v>
      </c>
      <c r="AX1994" s="14" t="s">
        <v>71</v>
      </c>
      <c r="AY1994" s="255" t="s">
        <v>182</v>
      </c>
    </row>
    <row r="1995" s="2" customFormat="1" ht="44.25" customHeight="1">
      <c r="A1995" s="41"/>
      <c r="B1995" s="42"/>
      <c r="C1995" s="216" t="s">
        <v>2677</v>
      </c>
      <c r="D1995" s="216" t="s">
        <v>184</v>
      </c>
      <c r="E1995" s="217" t="s">
        <v>2678</v>
      </c>
      <c r="F1995" s="218" t="s">
        <v>2679</v>
      </c>
      <c r="G1995" s="219" t="s">
        <v>283</v>
      </c>
      <c r="H1995" s="220">
        <v>6.2439999999999998</v>
      </c>
      <c r="I1995" s="221"/>
      <c r="J1995" s="222">
        <f>ROUND(I1995*H1995,2)</f>
        <v>0</v>
      </c>
      <c r="K1995" s="218" t="s">
        <v>188</v>
      </c>
      <c r="L1995" s="47"/>
      <c r="M1995" s="223" t="s">
        <v>19</v>
      </c>
      <c r="N1995" s="224" t="s">
        <v>42</v>
      </c>
      <c r="O1995" s="87"/>
      <c r="P1995" s="225">
        <f>O1995*H1995</f>
        <v>0</v>
      </c>
      <c r="Q1995" s="225">
        <v>0</v>
      </c>
      <c r="R1995" s="225">
        <f>Q1995*H1995</f>
        <v>0</v>
      </c>
      <c r="S1995" s="225">
        <v>0.031</v>
      </c>
      <c r="T1995" s="226">
        <f>S1995*H1995</f>
        <v>0.19356399999999999</v>
      </c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R1995" s="227" t="s">
        <v>189</v>
      </c>
      <c r="AT1995" s="227" t="s">
        <v>184</v>
      </c>
      <c r="AU1995" s="227" t="s">
        <v>80</v>
      </c>
      <c r="AY1995" s="20" t="s">
        <v>182</v>
      </c>
      <c r="BE1995" s="228">
        <f>IF(N1995="základní",J1995,0)</f>
        <v>0</v>
      </c>
      <c r="BF1995" s="228">
        <f>IF(N1995="snížená",J1995,0)</f>
        <v>0</v>
      </c>
      <c r="BG1995" s="228">
        <f>IF(N1995="zákl. přenesená",J1995,0)</f>
        <v>0</v>
      </c>
      <c r="BH1995" s="228">
        <f>IF(N1995="sníž. přenesená",J1995,0)</f>
        <v>0</v>
      </c>
      <c r="BI1995" s="228">
        <f>IF(N1995="nulová",J1995,0)</f>
        <v>0</v>
      </c>
      <c r="BJ1995" s="20" t="s">
        <v>78</v>
      </c>
      <c r="BK1995" s="228">
        <f>ROUND(I1995*H1995,2)</f>
        <v>0</v>
      </c>
      <c r="BL1995" s="20" t="s">
        <v>189</v>
      </c>
      <c r="BM1995" s="227" t="s">
        <v>2680</v>
      </c>
    </row>
    <row r="1996" s="2" customFormat="1">
      <c r="A1996" s="41"/>
      <c r="B1996" s="42"/>
      <c r="C1996" s="43"/>
      <c r="D1996" s="229" t="s">
        <v>191</v>
      </c>
      <c r="E1996" s="43"/>
      <c r="F1996" s="230" t="s">
        <v>2681</v>
      </c>
      <c r="G1996" s="43"/>
      <c r="H1996" s="43"/>
      <c r="I1996" s="231"/>
      <c r="J1996" s="43"/>
      <c r="K1996" s="43"/>
      <c r="L1996" s="47"/>
      <c r="M1996" s="232"/>
      <c r="N1996" s="233"/>
      <c r="O1996" s="87"/>
      <c r="P1996" s="87"/>
      <c r="Q1996" s="87"/>
      <c r="R1996" s="87"/>
      <c r="S1996" s="87"/>
      <c r="T1996" s="88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T1996" s="20" t="s">
        <v>191</v>
      </c>
      <c r="AU1996" s="20" t="s">
        <v>80</v>
      </c>
    </row>
    <row r="1997" s="14" customFormat="1">
      <c r="A1997" s="14"/>
      <c r="B1997" s="245"/>
      <c r="C1997" s="246"/>
      <c r="D1997" s="236" t="s">
        <v>193</v>
      </c>
      <c r="E1997" s="247" t="s">
        <v>19</v>
      </c>
      <c r="F1997" s="248" t="s">
        <v>2682</v>
      </c>
      <c r="G1997" s="246"/>
      <c r="H1997" s="249">
        <v>6.2439999999999998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5" t="s">
        <v>193</v>
      </c>
      <c r="AU1997" s="255" t="s">
        <v>80</v>
      </c>
      <c r="AV1997" s="14" t="s">
        <v>80</v>
      </c>
      <c r="AW1997" s="14" t="s">
        <v>195</v>
      </c>
      <c r="AX1997" s="14" t="s">
        <v>71</v>
      </c>
      <c r="AY1997" s="255" t="s">
        <v>182</v>
      </c>
    </row>
    <row r="1998" s="2" customFormat="1" ht="37.8" customHeight="1">
      <c r="A1998" s="41"/>
      <c r="B1998" s="42"/>
      <c r="C1998" s="216" t="s">
        <v>2683</v>
      </c>
      <c r="D1998" s="216" t="s">
        <v>184</v>
      </c>
      <c r="E1998" s="217" t="s">
        <v>2684</v>
      </c>
      <c r="F1998" s="218" t="s">
        <v>2685</v>
      </c>
      <c r="G1998" s="219" t="s">
        <v>283</v>
      </c>
      <c r="H1998" s="220">
        <v>166.78200000000001</v>
      </c>
      <c r="I1998" s="221"/>
      <c r="J1998" s="222">
        <f>ROUND(I1998*H1998,2)</f>
        <v>0</v>
      </c>
      <c r="K1998" s="218" t="s">
        <v>188</v>
      </c>
      <c r="L1998" s="47"/>
      <c r="M1998" s="223" t="s">
        <v>19</v>
      </c>
      <c r="N1998" s="224" t="s">
        <v>42</v>
      </c>
      <c r="O1998" s="87"/>
      <c r="P1998" s="225">
        <f>O1998*H1998</f>
        <v>0</v>
      </c>
      <c r="Q1998" s="225">
        <v>0</v>
      </c>
      <c r="R1998" s="225">
        <f>Q1998*H1998</f>
        <v>0</v>
      </c>
      <c r="S1998" s="225">
        <v>0.053999999999999999</v>
      </c>
      <c r="T1998" s="226">
        <f>S1998*H1998</f>
        <v>9.0062280000000001</v>
      </c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R1998" s="227" t="s">
        <v>189</v>
      </c>
      <c r="AT1998" s="227" t="s">
        <v>184</v>
      </c>
      <c r="AU1998" s="227" t="s">
        <v>80</v>
      </c>
      <c r="AY1998" s="20" t="s">
        <v>182</v>
      </c>
      <c r="BE1998" s="228">
        <f>IF(N1998="základní",J1998,0)</f>
        <v>0</v>
      </c>
      <c r="BF1998" s="228">
        <f>IF(N1998="snížená",J1998,0)</f>
        <v>0</v>
      </c>
      <c r="BG1998" s="228">
        <f>IF(N1998="zákl. přenesená",J1998,0)</f>
        <v>0</v>
      </c>
      <c r="BH1998" s="228">
        <f>IF(N1998="sníž. přenesená",J1998,0)</f>
        <v>0</v>
      </c>
      <c r="BI1998" s="228">
        <f>IF(N1998="nulová",J1998,0)</f>
        <v>0</v>
      </c>
      <c r="BJ1998" s="20" t="s">
        <v>78</v>
      </c>
      <c r="BK1998" s="228">
        <f>ROUND(I1998*H1998,2)</f>
        <v>0</v>
      </c>
      <c r="BL1998" s="20" t="s">
        <v>189</v>
      </c>
      <c r="BM1998" s="227" t="s">
        <v>2686</v>
      </c>
    </row>
    <row r="1999" s="2" customFormat="1">
      <c r="A1999" s="41"/>
      <c r="B1999" s="42"/>
      <c r="C1999" s="43"/>
      <c r="D1999" s="229" t="s">
        <v>191</v>
      </c>
      <c r="E1999" s="43"/>
      <c r="F1999" s="230" t="s">
        <v>2687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191</v>
      </c>
      <c r="AU1999" s="20" t="s">
        <v>80</v>
      </c>
    </row>
    <row r="2000" s="14" customFormat="1">
      <c r="A2000" s="14"/>
      <c r="B2000" s="245"/>
      <c r="C2000" s="246"/>
      <c r="D2000" s="236" t="s">
        <v>193</v>
      </c>
      <c r="E2000" s="247" t="s">
        <v>19</v>
      </c>
      <c r="F2000" s="248" t="s">
        <v>2688</v>
      </c>
      <c r="G2000" s="246"/>
      <c r="H2000" s="249">
        <v>166.78210000000001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193</v>
      </c>
      <c r="AU2000" s="255" t="s">
        <v>80</v>
      </c>
      <c r="AV2000" s="14" t="s">
        <v>80</v>
      </c>
      <c r="AW2000" s="14" t="s">
        <v>195</v>
      </c>
      <c r="AX2000" s="14" t="s">
        <v>71</v>
      </c>
      <c r="AY2000" s="255" t="s">
        <v>182</v>
      </c>
    </row>
    <row r="2001" s="2" customFormat="1" ht="37.8" customHeight="1">
      <c r="A2001" s="41"/>
      <c r="B2001" s="42"/>
      <c r="C2001" s="216" t="s">
        <v>2689</v>
      </c>
      <c r="D2001" s="216" t="s">
        <v>184</v>
      </c>
      <c r="E2001" s="217" t="s">
        <v>2690</v>
      </c>
      <c r="F2001" s="218" t="s">
        <v>2691</v>
      </c>
      <c r="G2001" s="219" t="s">
        <v>283</v>
      </c>
      <c r="H2001" s="220">
        <v>5.2300000000000004</v>
      </c>
      <c r="I2001" s="221"/>
      <c r="J2001" s="222">
        <f>ROUND(I2001*H2001,2)</f>
        <v>0</v>
      </c>
      <c r="K2001" s="218" t="s">
        <v>188</v>
      </c>
      <c r="L2001" s="47"/>
      <c r="M2001" s="223" t="s">
        <v>19</v>
      </c>
      <c r="N2001" s="224" t="s">
        <v>42</v>
      </c>
      <c r="O2001" s="87"/>
      <c r="P2001" s="225">
        <f>O2001*H2001</f>
        <v>0</v>
      </c>
      <c r="Q2001" s="225">
        <v>0</v>
      </c>
      <c r="R2001" s="225">
        <f>Q2001*H2001</f>
        <v>0</v>
      </c>
      <c r="S2001" s="225">
        <v>0.087999999999999995</v>
      </c>
      <c r="T2001" s="226">
        <f>S2001*H2001</f>
        <v>0.46024000000000004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27" t="s">
        <v>189</v>
      </c>
      <c r="AT2001" s="227" t="s">
        <v>184</v>
      </c>
      <c r="AU2001" s="227" t="s">
        <v>80</v>
      </c>
      <c r="AY2001" s="20" t="s">
        <v>182</v>
      </c>
      <c r="BE2001" s="228">
        <f>IF(N2001="základní",J2001,0)</f>
        <v>0</v>
      </c>
      <c r="BF2001" s="228">
        <f>IF(N2001="snížená",J2001,0)</f>
        <v>0</v>
      </c>
      <c r="BG2001" s="228">
        <f>IF(N2001="zákl. přenesená",J2001,0)</f>
        <v>0</v>
      </c>
      <c r="BH2001" s="228">
        <f>IF(N2001="sníž. přenesená",J2001,0)</f>
        <v>0</v>
      </c>
      <c r="BI2001" s="228">
        <f>IF(N2001="nulová",J2001,0)</f>
        <v>0</v>
      </c>
      <c r="BJ2001" s="20" t="s">
        <v>78</v>
      </c>
      <c r="BK2001" s="228">
        <f>ROUND(I2001*H2001,2)</f>
        <v>0</v>
      </c>
      <c r="BL2001" s="20" t="s">
        <v>189</v>
      </c>
      <c r="BM2001" s="227" t="s">
        <v>2692</v>
      </c>
    </row>
    <row r="2002" s="2" customFormat="1">
      <c r="A2002" s="41"/>
      <c r="B2002" s="42"/>
      <c r="C2002" s="43"/>
      <c r="D2002" s="229" t="s">
        <v>191</v>
      </c>
      <c r="E2002" s="43"/>
      <c r="F2002" s="230" t="s">
        <v>2693</v>
      </c>
      <c r="G2002" s="43"/>
      <c r="H2002" s="43"/>
      <c r="I2002" s="231"/>
      <c r="J2002" s="43"/>
      <c r="K2002" s="43"/>
      <c r="L2002" s="47"/>
      <c r="M2002" s="232"/>
      <c r="N2002" s="233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191</v>
      </c>
      <c r="AU2002" s="20" t="s">
        <v>80</v>
      </c>
    </row>
    <row r="2003" s="14" customFormat="1">
      <c r="A2003" s="14"/>
      <c r="B2003" s="245"/>
      <c r="C2003" s="246"/>
      <c r="D2003" s="236" t="s">
        <v>193</v>
      </c>
      <c r="E2003" s="247" t="s">
        <v>19</v>
      </c>
      <c r="F2003" s="248" t="s">
        <v>2694</v>
      </c>
      <c r="G2003" s="246"/>
      <c r="H2003" s="249">
        <v>1.8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5" t="s">
        <v>193</v>
      </c>
      <c r="AU2003" s="255" t="s">
        <v>80</v>
      </c>
      <c r="AV2003" s="14" t="s">
        <v>80</v>
      </c>
      <c r="AW2003" s="14" t="s">
        <v>195</v>
      </c>
      <c r="AX2003" s="14" t="s">
        <v>71</v>
      </c>
      <c r="AY2003" s="255" t="s">
        <v>182</v>
      </c>
    </row>
    <row r="2004" s="14" customFormat="1">
      <c r="A2004" s="14"/>
      <c r="B2004" s="245"/>
      <c r="C2004" s="246"/>
      <c r="D2004" s="236" t="s">
        <v>193</v>
      </c>
      <c r="E2004" s="247" t="s">
        <v>19</v>
      </c>
      <c r="F2004" s="248" t="s">
        <v>2695</v>
      </c>
      <c r="G2004" s="246"/>
      <c r="H2004" s="249">
        <v>0.63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193</v>
      </c>
      <c r="AU2004" s="255" t="s">
        <v>80</v>
      </c>
      <c r="AV2004" s="14" t="s">
        <v>80</v>
      </c>
      <c r="AW2004" s="14" t="s">
        <v>195</v>
      </c>
      <c r="AX2004" s="14" t="s">
        <v>71</v>
      </c>
      <c r="AY2004" s="255" t="s">
        <v>182</v>
      </c>
    </row>
    <row r="2005" s="14" customFormat="1">
      <c r="A2005" s="14"/>
      <c r="B2005" s="245"/>
      <c r="C2005" s="246"/>
      <c r="D2005" s="236" t="s">
        <v>193</v>
      </c>
      <c r="E2005" s="247" t="s">
        <v>19</v>
      </c>
      <c r="F2005" s="248" t="s">
        <v>2696</v>
      </c>
      <c r="G2005" s="246"/>
      <c r="H2005" s="249">
        <v>2.7999999999999998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193</v>
      </c>
      <c r="AU2005" s="255" t="s">
        <v>80</v>
      </c>
      <c r="AV2005" s="14" t="s">
        <v>80</v>
      </c>
      <c r="AW2005" s="14" t="s">
        <v>195</v>
      </c>
      <c r="AX2005" s="14" t="s">
        <v>71</v>
      </c>
      <c r="AY2005" s="255" t="s">
        <v>182</v>
      </c>
    </row>
    <row r="2006" s="2" customFormat="1" ht="37.8" customHeight="1">
      <c r="A2006" s="41"/>
      <c r="B2006" s="42"/>
      <c r="C2006" s="216" t="s">
        <v>2697</v>
      </c>
      <c r="D2006" s="216" t="s">
        <v>184</v>
      </c>
      <c r="E2006" s="217" t="s">
        <v>2698</v>
      </c>
      <c r="F2006" s="218" t="s">
        <v>2699</v>
      </c>
      <c r="G2006" s="219" t="s">
        <v>283</v>
      </c>
      <c r="H2006" s="220">
        <v>96.203000000000003</v>
      </c>
      <c r="I2006" s="221"/>
      <c r="J2006" s="222">
        <f>ROUND(I2006*H2006,2)</f>
        <v>0</v>
      </c>
      <c r="K2006" s="218" t="s">
        <v>188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0.067000000000000004</v>
      </c>
      <c r="T2006" s="226">
        <f>S2006*H2006</f>
        <v>6.4456010000000008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189</v>
      </c>
      <c r="AT2006" s="227" t="s">
        <v>184</v>
      </c>
      <c r="AU2006" s="227" t="s">
        <v>80</v>
      </c>
      <c r="AY2006" s="20" t="s">
        <v>182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189</v>
      </c>
      <c r="BM2006" s="227" t="s">
        <v>2700</v>
      </c>
    </row>
    <row r="2007" s="2" customFormat="1">
      <c r="A2007" s="41"/>
      <c r="B2007" s="42"/>
      <c r="C2007" s="43"/>
      <c r="D2007" s="229" t="s">
        <v>191</v>
      </c>
      <c r="E2007" s="43"/>
      <c r="F2007" s="230" t="s">
        <v>2701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191</v>
      </c>
      <c r="AU2007" s="20" t="s">
        <v>80</v>
      </c>
    </row>
    <row r="2008" s="13" customFormat="1">
      <c r="A2008" s="13"/>
      <c r="B2008" s="234"/>
      <c r="C2008" s="235"/>
      <c r="D2008" s="236" t="s">
        <v>193</v>
      </c>
      <c r="E2008" s="237" t="s">
        <v>19</v>
      </c>
      <c r="F2008" s="238" t="s">
        <v>205</v>
      </c>
      <c r="G2008" s="235"/>
      <c r="H2008" s="237" t="s">
        <v>19</v>
      </c>
      <c r="I2008" s="239"/>
      <c r="J2008" s="235"/>
      <c r="K2008" s="235"/>
      <c r="L2008" s="240"/>
      <c r="M2008" s="241"/>
      <c r="N2008" s="242"/>
      <c r="O2008" s="242"/>
      <c r="P2008" s="242"/>
      <c r="Q2008" s="242"/>
      <c r="R2008" s="242"/>
      <c r="S2008" s="242"/>
      <c r="T2008" s="24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4" t="s">
        <v>193</v>
      </c>
      <c r="AU2008" s="244" t="s">
        <v>80</v>
      </c>
      <c r="AV2008" s="13" t="s">
        <v>78</v>
      </c>
      <c r="AW2008" s="13" t="s">
        <v>195</v>
      </c>
      <c r="AX2008" s="13" t="s">
        <v>71</v>
      </c>
      <c r="AY2008" s="244" t="s">
        <v>182</v>
      </c>
    </row>
    <row r="2009" s="14" customFormat="1">
      <c r="A2009" s="14"/>
      <c r="B2009" s="245"/>
      <c r="C2009" s="246"/>
      <c r="D2009" s="236" t="s">
        <v>193</v>
      </c>
      <c r="E2009" s="247" t="s">
        <v>19</v>
      </c>
      <c r="F2009" s="248" t="s">
        <v>2702</v>
      </c>
      <c r="G2009" s="246"/>
      <c r="H2009" s="249">
        <v>12.140000000000001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193</v>
      </c>
      <c r="AU2009" s="255" t="s">
        <v>80</v>
      </c>
      <c r="AV2009" s="14" t="s">
        <v>80</v>
      </c>
      <c r="AW2009" s="14" t="s">
        <v>195</v>
      </c>
      <c r="AX2009" s="14" t="s">
        <v>71</v>
      </c>
      <c r="AY2009" s="255" t="s">
        <v>182</v>
      </c>
    </row>
    <row r="2010" s="14" customFormat="1">
      <c r="A2010" s="14"/>
      <c r="B2010" s="245"/>
      <c r="C2010" s="246"/>
      <c r="D2010" s="236" t="s">
        <v>193</v>
      </c>
      <c r="E2010" s="247" t="s">
        <v>19</v>
      </c>
      <c r="F2010" s="248" t="s">
        <v>2703</v>
      </c>
      <c r="G2010" s="246"/>
      <c r="H2010" s="249">
        <v>13.200000000000001</v>
      </c>
      <c r="I2010" s="250"/>
      <c r="J2010" s="246"/>
      <c r="K2010" s="246"/>
      <c r="L2010" s="251"/>
      <c r="M2010" s="252"/>
      <c r="N2010" s="253"/>
      <c r="O2010" s="253"/>
      <c r="P2010" s="253"/>
      <c r="Q2010" s="253"/>
      <c r="R2010" s="253"/>
      <c r="S2010" s="253"/>
      <c r="T2010" s="25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5" t="s">
        <v>193</v>
      </c>
      <c r="AU2010" s="255" t="s">
        <v>80</v>
      </c>
      <c r="AV2010" s="14" t="s">
        <v>80</v>
      </c>
      <c r="AW2010" s="14" t="s">
        <v>195</v>
      </c>
      <c r="AX2010" s="14" t="s">
        <v>71</v>
      </c>
      <c r="AY2010" s="255" t="s">
        <v>182</v>
      </c>
    </row>
    <row r="2011" s="14" customFormat="1">
      <c r="A2011" s="14"/>
      <c r="B2011" s="245"/>
      <c r="C2011" s="246"/>
      <c r="D2011" s="236" t="s">
        <v>193</v>
      </c>
      <c r="E2011" s="247" t="s">
        <v>19</v>
      </c>
      <c r="F2011" s="248" t="s">
        <v>2704</v>
      </c>
      <c r="G2011" s="246"/>
      <c r="H2011" s="249">
        <v>42.244</v>
      </c>
      <c r="I2011" s="250"/>
      <c r="J2011" s="246"/>
      <c r="K2011" s="246"/>
      <c r="L2011" s="251"/>
      <c r="M2011" s="252"/>
      <c r="N2011" s="253"/>
      <c r="O2011" s="253"/>
      <c r="P2011" s="253"/>
      <c r="Q2011" s="253"/>
      <c r="R2011" s="253"/>
      <c r="S2011" s="253"/>
      <c r="T2011" s="25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55" t="s">
        <v>193</v>
      </c>
      <c r="AU2011" s="255" t="s">
        <v>80</v>
      </c>
      <c r="AV2011" s="14" t="s">
        <v>80</v>
      </c>
      <c r="AW2011" s="14" t="s">
        <v>195</v>
      </c>
      <c r="AX2011" s="14" t="s">
        <v>71</v>
      </c>
      <c r="AY2011" s="255" t="s">
        <v>182</v>
      </c>
    </row>
    <row r="2012" s="14" customFormat="1">
      <c r="A2012" s="14"/>
      <c r="B2012" s="245"/>
      <c r="C2012" s="246"/>
      <c r="D2012" s="236" t="s">
        <v>193</v>
      </c>
      <c r="E2012" s="247" t="s">
        <v>19</v>
      </c>
      <c r="F2012" s="248" t="s">
        <v>2705</v>
      </c>
      <c r="G2012" s="246"/>
      <c r="H2012" s="249">
        <v>25.493999999999996</v>
      </c>
      <c r="I2012" s="250"/>
      <c r="J2012" s="246"/>
      <c r="K2012" s="246"/>
      <c r="L2012" s="251"/>
      <c r="M2012" s="252"/>
      <c r="N2012" s="253"/>
      <c r="O2012" s="253"/>
      <c r="P2012" s="253"/>
      <c r="Q2012" s="253"/>
      <c r="R2012" s="253"/>
      <c r="S2012" s="253"/>
      <c r="T2012" s="25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55" t="s">
        <v>193</v>
      </c>
      <c r="AU2012" s="255" t="s">
        <v>80</v>
      </c>
      <c r="AV2012" s="14" t="s">
        <v>80</v>
      </c>
      <c r="AW2012" s="14" t="s">
        <v>195</v>
      </c>
      <c r="AX2012" s="14" t="s">
        <v>71</v>
      </c>
      <c r="AY2012" s="255" t="s">
        <v>182</v>
      </c>
    </row>
    <row r="2013" s="15" customFormat="1">
      <c r="A2013" s="15"/>
      <c r="B2013" s="256"/>
      <c r="C2013" s="257"/>
      <c r="D2013" s="236" t="s">
        <v>193</v>
      </c>
      <c r="E2013" s="258" t="s">
        <v>19</v>
      </c>
      <c r="F2013" s="259" t="s">
        <v>215</v>
      </c>
      <c r="G2013" s="257"/>
      <c r="H2013" s="260">
        <v>93.078000000000003</v>
      </c>
      <c r="I2013" s="261"/>
      <c r="J2013" s="257"/>
      <c r="K2013" s="257"/>
      <c r="L2013" s="262"/>
      <c r="M2013" s="263"/>
      <c r="N2013" s="264"/>
      <c r="O2013" s="264"/>
      <c r="P2013" s="264"/>
      <c r="Q2013" s="264"/>
      <c r="R2013" s="264"/>
      <c r="S2013" s="264"/>
      <c r="T2013" s="26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T2013" s="266" t="s">
        <v>193</v>
      </c>
      <c r="AU2013" s="266" t="s">
        <v>80</v>
      </c>
      <c r="AV2013" s="15" t="s">
        <v>97</v>
      </c>
      <c r="AW2013" s="15" t="s">
        <v>195</v>
      </c>
      <c r="AX2013" s="15" t="s">
        <v>71</v>
      </c>
      <c r="AY2013" s="266" t="s">
        <v>182</v>
      </c>
    </row>
    <row r="2014" s="13" customFormat="1">
      <c r="A2014" s="13"/>
      <c r="B2014" s="234"/>
      <c r="C2014" s="235"/>
      <c r="D2014" s="236" t="s">
        <v>193</v>
      </c>
      <c r="E2014" s="237" t="s">
        <v>19</v>
      </c>
      <c r="F2014" s="238" t="s">
        <v>216</v>
      </c>
      <c r="G2014" s="235"/>
      <c r="H2014" s="237" t="s">
        <v>19</v>
      </c>
      <c r="I2014" s="239"/>
      <c r="J2014" s="235"/>
      <c r="K2014" s="235"/>
      <c r="L2014" s="240"/>
      <c r="M2014" s="241"/>
      <c r="N2014" s="242"/>
      <c r="O2014" s="242"/>
      <c r="P2014" s="242"/>
      <c r="Q2014" s="242"/>
      <c r="R2014" s="242"/>
      <c r="S2014" s="242"/>
      <c r="T2014" s="24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4" t="s">
        <v>193</v>
      </c>
      <c r="AU2014" s="244" t="s">
        <v>80</v>
      </c>
      <c r="AV2014" s="13" t="s">
        <v>78</v>
      </c>
      <c r="AW2014" s="13" t="s">
        <v>195</v>
      </c>
      <c r="AX2014" s="13" t="s">
        <v>71</v>
      </c>
      <c r="AY2014" s="244" t="s">
        <v>182</v>
      </c>
    </row>
    <row r="2015" s="14" customFormat="1">
      <c r="A2015" s="14"/>
      <c r="B2015" s="245"/>
      <c r="C2015" s="246"/>
      <c r="D2015" s="236" t="s">
        <v>193</v>
      </c>
      <c r="E2015" s="247" t="s">
        <v>19</v>
      </c>
      <c r="F2015" s="248" t="s">
        <v>2706</v>
      </c>
      <c r="G2015" s="246"/>
      <c r="H2015" s="249">
        <v>3.125</v>
      </c>
      <c r="I2015" s="250"/>
      <c r="J2015" s="246"/>
      <c r="K2015" s="246"/>
      <c r="L2015" s="251"/>
      <c r="M2015" s="252"/>
      <c r="N2015" s="253"/>
      <c r="O2015" s="253"/>
      <c r="P2015" s="253"/>
      <c r="Q2015" s="253"/>
      <c r="R2015" s="253"/>
      <c r="S2015" s="253"/>
      <c r="T2015" s="25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5" t="s">
        <v>193</v>
      </c>
      <c r="AU2015" s="255" t="s">
        <v>80</v>
      </c>
      <c r="AV2015" s="14" t="s">
        <v>80</v>
      </c>
      <c r="AW2015" s="14" t="s">
        <v>195</v>
      </c>
      <c r="AX2015" s="14" t="s">
        <v>71</v>
      </c>
      <c r="AY2015" s="255" t="s">
        <v>182</v>
      </c>
    </row>
    <row r="2016" s="15" customFormat="1">
      <c r="A2016" s="15"/>
      <c r="B2016" s="256"/>
      <c r="C2016" s="257"/>
      <c r="D2016" s="236" t="s">
        <v>193</v>
      </c>
      <c r="E2016" s="258" t="s">
        <v>19</v>
      </c>
      <c r="F2016" s="259" t="s">
        <v>215</v>
      </c>
      <c r="G2016" s="257"/>
      <c r="H2016" s="260">
        <v>3.125</v>
      </c>
      <c r="I2016" s="261"/>
      <c r="J2016" s="257"/>
      <c r="K2016" s="257"/>
      <c r="L2016" s="262"/>
      <c r="M2016" s="263"/>
      <c r="N2016" s="264"/>
      <c r="O2016" s="264"/>
      <c r="P2016" s="264"/>
      <c r="Q2016" s="264"/>
      <c r="R2016" s="264"/>
      <c r="S2016" s="264"/>
      <c r="T2016" s="26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T2016" s="266" t="s">
        <v>193</v>
      </c>
      <c r="AU2016" s="266" t="s">
        <v>80</v>
      </c>
      <c r="AV2016" s="15" t="s">
        <v>97</v>
      </c>
      <c r="AW2016" s="15" t="s">
        <v>195</v>
      </c>
      <c r="AX2016" s="15" t="s">
        <v>71</v>
      </c>
      <c r="AY2016" s="266" t="s">
        <v>182</v>
      </c>
    </row>
    <row r="2017" s="16" customFormat="1">
      <c r="A2017" s="16"/>
      <c r="B2017" s="267"/>
      <c r="C2017" s="268"/>
      <c r="D2017" s="236" t="s">
        <v>193</v>
      </c>
      <c r="E2017" s="269" t="s">
        <v>19</v>
      </c>
      <c r="F2017" s="270" t="s">
        <v>220</v>
      </c>
      <c r="G2017" s="268"/>
      <c r="H2017" s="271">
        <v>96.203000000000003</v>
      </c>
      <c r="I2017" s="272"/>
      <c r="J2017" s="268"/>
      <c r="K2017" s="268"/>
      <c r="L2017" s="273"/>
      <c r="M2017" s="274"/>
      <c r="N2017" s="275"/>
      <c r="O2017" s="275"/>
      <c r="P2017" s="275"/>
      <c r="Q2017" s="275"/>
      <c r="R2017" s="275"/>
      <c r="S2017" s="275"/>
      <c r="T2017" s="27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T2017" s="277" t="s">
        <v>193</v>
      </c>
      <c r="AU2017" s="277" t="s">
        <v>80</v>
      </c>
      <c r="AV2017" s="16" t="s">
        <v>189</v>
      </c>
      <c r="AW2017" s="16" t="s">
        <v>195</v>
      </c>
      <c r="AX2017" s="16" t="s">
        <v>78</v>
      </c>
      <c r="AY2017" s="277" t="s">
        <v>182</v>
      </c>
    </row>
    <row r="2018" s="2" customFormat="1" ht="44.25" customHeight="1">
      <c r="A2018" s="41"/>
      <c r="B2018" s="42"/>
      <c r="C2018" s="216" t="s">
        <v>2707</v>
      </c>
      <c r="D2018" s="216" t="s">
        <v>184</v>
      </c>
      <c r="E2018" s="217" t="s">
        <v>2708</v>
      </c>
      <c r="F2018" s="218" t="s">
        <v>2709</v>
      </c>
      <c r="G2018" s="219" t="s">
        <v>283</v>
      </c>
      <c r="H2018" s="220">
        <v>32.810000000000002</v>
      </c>
      <c r="I2018" s="221"/>
      <c r="J2018" s="222">
        <f>ROUND(I2018*H2018,2)</f>
        <v>0</v>
      </c>
      <c r="K2018" s="218" t="s">
        <v>188</v>
      </c>
      <c r="L2018" s="47"/>
      <c r="M2018" s="223" t="s">
        <v>19</v>
      </c>
      <c r="N2018" s="224" t="s">
        <v>42</v>
      </c>
      <c r="O2018" s="87"/>
      <c r="P2018" s="225">
        <f>O2018*H2018</f>
        <v>0</v>
      </c>
      <c r="Q2018" s="225">
        <v>0</v>
      </c>
      <c r="R2018" s="225">
        <f>Q2018*H2018</f>
        <v>0</v>
      </c>
      <c r="S2018" s="225">
        <v>0.0040000000000000001</v>
      </c>
      <c r="T2018" s="226">
        <f>S2018*H2018</f>
        <v>0.13124000000000002</v>
      </c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R2018" s="227" t="s">
        <v>189</v>
      </c>
      <c r="AT2018" s="227" t="s">
        <v>184</v>
      </c>
      <c r="AU2018" s="227" t="s">
        <v>80</v>
      </c>
      <c r="AY2018" s="20" t="s">
        <v>182</v>
      </c>
      <c r="BE2018" s="228">
        <f>IF(N2018="základní",J2018,0)</f>
        <v>0</v>
      </c>
      <c r="BF2018" s="228">
        <f>IF(N2018="snížená",J2018,0)</f>
        <v>0</v>
      </c>
      <c r="BG2018" s="228">
        <f>IF(N2018="zákl. přenesená",J2018,0)</f>
        <v>0</v>
      </c>
      <c r="BH2018" s="228">
        <f>IF(N2018="sníž. přenesená",J2018,0)</f>
        <v>0</v>
      </c>
      <c r="BI2018" s="228">
        <f>IF(N2018="nulová",J2018,0)</f>
        <v>0</v>
      </c>
      <c r="BJ2018" s="20" t="s">
        <v>78</v>
      </c>
      <c r="BK2018" s="228">
        <f>ROUND(I2018*H2018,2)</f>
        <v>0</v>
      </c>
      <c r="BL2018" s="20" t="s">
        <v>189</v>
      </c>
      <c r="BM2018" s="227" t="s">
        <v>2710</v>
      </c>
    </row>
    <row r="2019" s="2" customFormat="1">
      <c r="A2019" s="41"/>
      <c r="B2019" s="42"/>
      <c r="C2019" s="43"/>
      <c r="D2019" s="229" t="s">
        <v>191</v>
      </c>
      <c r="E2019" s="43"/>
      <c r="F2019" s="230" t="s">
        <v>2711</v>
      </c>
      <c r="G2019" s="43"/>
      <c r="H2019" s="43"/>
      <c r="I2019" s="231"/>
      <c r="J2019" s="43"/>
      <c r="K2019" s="43"/>
      <c r="L2019" s="47"/>
      <c r="M2019" s="232"/>
      <c r="N2019" s="233"/>
      <c r="O2019" s="87"/>
      <c r="P2019" s="87"/>
      <c r="Q2019" s="87"/>
      <c r="R2019" s="87"/>
      <c r="S2019" s="87"/>
      <c r="T2019" s="88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T2019" s="20" t="s">
        <v>191</v>
      </c>
      <c r="AU2019" s="20" t="s">
        <v>80</v>
      </c>
    </row>
    <row r="2020" s="14" customFormat="1">
      <c r="A2020" s="14"/>
      <c r="B2020" s="245"/>
      <c r="C2020" s="246"/>
      <c r="D2020" s="236" t="s">
        <v>193</v>
      </c>
      <c r="E2020" s="247" t="s">
        <v>19</v>
      </c>
      <c r="F2020" s="248" t="s">
        <v>2712</v>
      </c>
      <c r="G2020" s="246"/>
      <c r="H2020" s="249">
        <v>26.870166399999999</v>
      </c>
      <c r="I2020" s="250"/>
      <c r="J2020" s="246"/>
      <c r="K2020" s="246"/>
      <c r="L2020" s="251"/>
      <c r="M2020" s="252"/>
      <c r="N2020" s="253"/>
      <c r="O2020" s="253"/>
      <c r="P2020" s="253"/>
      <c r="Q2020" s="253"/>
      <c r="R2020" s="253"/>
      <c r="S2020" s="253"/>
      <c r="T2020" s="25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5" t="s">
        <v>193</v>
      </c>
      <c r="AU2020" s="255" t="s">
        <v>80</v>
      </c>
      <c r="AV2020" s="14" t="s">
        <v>80</v>
      </c>
      <c r="AW2020" s="14" t="s">
        <v>195</v>
      </c>
      <c r="AX2020" s="14" t="s">
        <v>71</v>
      </c>
      <c r="AY2020" s="255" t="s">
        <v>182</v>
      </c>
    </row>
    <row r="2021" s="14" customFormat="1">
      <c r="A2021" s="14"/>
      <c r="B2021" s="245"/>
      <c r="C2021" s="246"/>
      <c r="D2021" s="236" t="s">
        <v>193</v>
      </c>
      <c r="E2021" s="247" t="s">
        <v>19</v>
      </c>
      <c r="F2021" s="248" t="s">
        <v>2713</v>
      </c>
      <c r="G2021" s="246"/>
      <c r="H2021" s="249">
        <v>0.81000000000000005</v>
      </c>
      <c r="I2021" s="250"/>
      <c r="J2021" s="246"/>
      <c r="K2021" s="246"/>
      <c r="L2021" s="251"/>
      <c r="M2021" s="252"/>
      <c r="N2021" s="253"/>
      <c r="O2021" s="253"/>
      <c r="P2021" s="253"/>
      <c r="Q2021" s="253"/>
      <c r="R2021" s="253"/>
      <c r="S2021" s="253"/>
      <c r="T2021" s="25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5" t="s">
        <v>193</v>
      </c>
      <c r="AU2021" s="255" t="s">
        <v>80</v>
      </c>
      <c r="AV2021" s="14" t="s">
        <v>80</v>
      </c>
      <c r="AW2021" s="14" t="s">
        <v>195</v>
      </c>
      <c r="AX2021" s="14" t="s">
        <v>71</v>
      </c>
      <c r="AY2021" s="255" t="s">
        <v>182</v>
      </c>
    </row>
    <row r="2022" s="14" customFormat="1">
      <c r="A2022" s="14"/>
      <c r="B2022" s="245"/>
      <c r="C2022" s="246"/>
      <c r="D2022" s="236" t="s">
        <v>193</v>
      </c>
      <c r="E2022" s="247" t="s">
        <v>19</v>
      </c>
      <c r="F2022" s="248" t="s">
        <v>2714</v>
      </c>
      <c r="G2022" s="246"/>
      <c r="H2022" s="249">
        <v>5.1299999999999999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193</v>
      </c>
      <c r="AU2022" s="255" t="s">
        <v>80</v>
      </c>
      <c r="AV2022" s="14" t="s">
        <v>80</v>
      </c>
      <c r="AW2022" s="14" t="s">
        <v>195</v>
      </c>
      <c r="AX2022" s="14" t="s">
        <v>71</v>
      </c>
      <c r="AY2022" s="255" t="s">
        <v>182</v>
      </c>
    </row>
    <row r="2023" s="2" customFormat="1" ht="37.8" customHeight="1">
      <c r="A2023" s="41"/>
      <c r="B2023" s="42"/>
      <c r="C2023" s="216" t="s">
        <v>2715</v>
      </c>
      <c r="D2023" s="216" t="s">
        <v>184</v>
      </c>
      <c r="E2023" s="217" t="s">
        <v>2716</v>
      </c>
      <c r="F2023" s="218" t="s">
        <v>2717</v>
      </c>
      <c r="G2023" s="219" t="s">
        <v>283</v>
      </c>
      <c r="H2023" s="220">
        <v>198.80000000000001</v>
      </c>
      <c r="I2023" s="221"/>
      <c r="J2023" s="222">
        <f>ROUND(I2023*H2023,2)</f>
        <v>0</v>
      </c>
      <c r="K2023" s="218" t="s">
        <v>188</v>
      </c>
      <c r="L2023" s="47"/>
      <c r="M2023" s="223" t="s">
        <v>19</v>
      </c>
      <c r="N2023" s="224" t="s">
        <v>42</v>
      </c>
      <c r="O2023" s="87"/>
      <c r="P2023" s="225">
        <f>O2023*H2023</f>
        <v>0</v>
      </c>
      <c r="Q2023" s="225">
        <v>0</v>
      </c>
      <c r="R2023" s="225">
        <f>Q2023*H2023</f>
        <v>0</v>
      </c>
      <c r="S2023" s="225">
        <v>0.075999999999999998</v>
      </c>
      <c r="T2023" s="226">
        <f>S2023*H2023</f>
        <v>15.108800000000001</v>
      </c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R2023" s="227" t="s">
        <v>189</v>
      </c>
      <c r="AT2023" s="227" t="s">
        <v>184</v>
      </c>
      <c r="AU2023" s="227" t="s">
        <v>80</v>
      </c>
      <c r="AY2023" s="20" t="s">
        <v>182</v>
      </c>
      <c r="BE2023" s="228">
        <f>IF(N2023="základní",J2023,0)</f>
        <v>0</v>
      </c>
      <c r="BF2023" s="228">
        <f>IF(N2023="snížená",J2023,0)</f>
        <v>0</v>
      </c>
      <c r="BG2023" s="228">
        <f>IF(N2023="zákl. přenesená",J2023,0)</f>
        <v>0</v>
      </c>
      <c r="BH2023" s="228">
        <f>IF(N2023="sníž. přenesená",J2023,0)</f>
        <v>0</v>
      </c>
      <c r="BI2023" s="228">
        <f>IF(N2023="nulová",J2023,0)</f>
        <v>0</v>
      </c>
      <c r="BJ2023" s="20" t="s">
        <v>78</v>
      </c>
      <c r="BK2023" s="228">
        <f>ROUND(I2023*H2023,2)</f>
        <v>0</v>
      </c>
      <c r="BL2023" s="20" t="s">
        <v>189</v>
      </c>
      <c r="BM2023" s="227" t="s">
        <v>2718</v>
      </c>
    </row>
    <row r="2024" s="2" customFormat="1">
      <c r="A2024" s="41"/>
      <c r="B2024" s="42"/>
      <c r="C2024" s="43"/>
      <c r="D2024" s="229" t="s">
        <v>191</v>
      </c>
      <c r="E2024" s="43"/>
      <c r="F2024" s="230" t="s">
        <v>2719</v>
      </c>
      <c r="G2024" s="43"/>
      <c r="H2024" s="43"/>
      <c r="I2024" s="231"/>
      <c r="J2024" s="43"/>
      <c r="K2024" s="43"/>
      <c r="L2024" s="47"/>
      <c r="M2024" s="232"/>
      <c r="N2024" s="233"/>
      <c r="O2024" s="87"/>
      <c r="P2024" s="87"/>
      <c r="Q2024" s="87"/>
      <c r="R2024" s="87"/>
      <c r="S2024" s="87"/>
      <c r="T2024" s="88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T2024" s="20" t="s">
        <v>191</v>
      </c>
      <c r="AU2024" s="20" t="s">
        <v>80</v>
      </c>
    </row>
    <row r="2025" s="13" customFormat="1">
      <c r="A2025" s="13"/>
      <c r="B2025" s="234"/>
      <c r="C2025" s="235"/>
      <c r="D2025" s="236" t="s">
        <v>193</v>
      </c>
      <c r="E2025" s="237" t="s">
        <v>19</v>
      </c>
      <c r="F2025" s="238" t="s">
        <v>205</v>
      </c>
      <c r="G2025" s="235"/>
      <c r="H2025" s="237" t="s">
        <v>19</v>
      </c>
      <c r="I2025" s="239"/>
      <c r="J2025" s="235"/>
      <c r="K2025" s="235"/>
      <c r="L2025" s="240"/>
      <c r="M2025" s="241"/>
      <c r="N2025" s="242"/>
      <c r="O2025" s="242"/>
      <c r="P2025" s="242"/>
      <c r="Q2025" s="242"/>
      <c r="R2025" s="242"/>
      <c r="S2025" s="242"/>
      <c r="T2025" s="24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4" t="s">
        <v>193</v>
      </c>
      <c r="AU2025" s="244" t="s">
        <v>80</v>
      </c>
      <c r="AV2025" s="13" t="s">
        <v>78</v>
      </c>
      <c r="AW2025" s="13" t="s">
        <v>195</v>
      </c>
      <c r="AX2025" s="13" t="s">
        <v>71</v>
      </c>
      <c r="AY2025" s="244" t="s">
        <v>182</v>
      </c>
    </row>
    <row r="2026" s="14" customFormat="1">
      <c r="A2026" s="14"/>
      <c r="B2026" s="245"/>
      <c r="C2026" s="246"/>
      <c r="D2026" s="236" t="s">
        <v>193</v>
      </c>
      <c r="E2026" s="247" t="s">
        <v>19</v>
      </c>
      <c r="F2026" s="248" t="s">
        <v>2720</v>
      </c>
      <c r="G2026" s="246"/>
      <c r="H2026" s="249">
        <v>63.200000000000003</v>
      </c>
      <c r="I2026" s="250"/>
      <c r="J2026" s="246"/>
      <c r="K2026" s="246"/>
      <c r="L2026" s="251"/>
      <c r="M2026" s="252"/>
      <c r="N2026" s="253"/>
      <c r="O2026" s="253"/>
      <c r="P2026" s="253"/>
      <c r="Q2026" s="253"/>
      <c r="R2026" s="253"/>
      <c r="S2026" s="253"/>
      <c r="T2026" s="25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5" t="s">
        <v>193</v>
      </c>
      <c r="AU2026" s="255" t="s">
        <v>80</v>
      </c>
      <c r="AV2026" s="14" t="s">
        <v>80</v>
      </c>
      <c r="AW2026" s="14" t="s">
        <v>195</v>
      </c>
      <c r="AX2026" s="14" t="s">
        <v>71</v>
      </c>
      <c r="AY2026" s="255" t="s">
        <v>182</v>
      </c>
    </row>
    <row r="2027" s="14" customFormat="1">
      <c r="A2027" s="14"/>
      <c r="B2027" s="245"/>
      <c r="C2027" s="246"/>
      <c r="D2027" s="236" t="s">
        <v>193</v>
      </c>
      <c r="E2027" s="247" t="s">
        <v>19</v>
      </c>
      <c r="F2027" s="248" t="s">
        <v>2721</v>
      </c>
      <c r="G2027" s="246"/>
      <c r="H2027" s="249">
        <v>35.799999999999997</v>
      </c>
      <c r="I2027" s="250"/>
      <c r="J2027" s="246"/>
      <c r="K2027" s="246"/>
      <c r="L2027" s="251"/>
      <c r="M2027" s="252"/>
      <c r="N2027" s="253"/>
      <c r="O2027" s="253"/>
      <c r="P2027" s="253"/>
      <c r="Q2027" s="253"/>
      <c r="R2027" s="253"/>
      <c r="S2027" s="253"/>
      <c r="T2027" s="25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5" t="s">
        <v>193</v>
      </c>
      <c r="AU2027" s="255" t="s">
        <v>80</v>
      </c>
      <c r="AV2027" s="14" t="s">
        <v>80</v>
      </c>
      <c r="AW2027" s="14" t="s">
        <v>195</v>
      </c>
      <c r="AX2027" s="14" t="s">
        <v>71</v>
      </c>
      <c r="AY2027" s="255" t="s">
        <v>182</v>
      </c>
    </row>
    <row r="2028" s="14" customFormat="1">
      <c r="A2028" s="14"/>
      <c r="B2028" s="245"/>
      <c r="C2028" s="246"/>
      <c r="D2028" s="236" t="s">
        <v>193</v>
      </c>
      <c r="E2028" s="247" t="s">
        <v>19</v>
      </c>
      <c r="F2028" s="248" t="s">
        <v>2722</v>
      </c>
      <c r="G2028" s="246"/>
      <c r="H2028" s="249">
        <v>21.400000000000002</v>
      </c>
      <c r="I2028" s="250"/>
      <c r="J2028" s="246"/>
      <c r="K2028" s="246"/>
      <c r="L2028" s="251"/>
      <c r="M2028" s="252"/>
      <c r="N2028" s="253"/>
      <c r="O2028" s="253"/>
      <c r="P2028" s="253"/>
      <c r="Q2028" s="253"/>
      <c r="R2028" s="253"/>
      <c r="S2028" s="253"/>
      <c r="T2028" s="25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5" t="s">
        <v>193</v>
      </c>
      <c r="AU2028" s="255" t="s">
        <v>80</v>
      </c>
      <c r="AV2028" s="14" t="s">
        <v>80</v>
      </c>
      <c r="AW2028" s="14" t="s">
        <v>195</v>
      </c>
      <c r="AX2028" s="14" t="s">
        <v>71</v>
      </c>
      <c r="AY2028" s="255" t="s">
        <v>182</v>
      </c>
    </row>
    <row r="2029" s="14" customFormat="1">
      <c r="A2029" s="14"/>
      <c r="B2029" s="245"/>
      <c r="C2029" s="246"/>
      <c r="D2029" s="236" t="s">
        <v>193</v>
      </c>
      <c r="E2029" s="247" t="s">
        <v>19</v>
      </c>
      <c r="F2029" s="248" t="s">
        <v>2723</v>
      </c>
      <c r="G2029" s="246"/>
      <c r="H2029" s="249">
        <v>3.6000000000000001</v>
      </c>
      <c r="I2029" s="250"/>
      <c r="J2029" s="246"/>
      <c r="K2029" s="246"/>
      <c r="L2029" s="251"/>
      <c r="M2029" s="252"/>
      <c r="N2029" s="253"/>
      <c r="O2029" s="253"/>
      <c r="P2029" s="253"/>
      <c r="Q2029" s="253"/>
      <c r="R2029" s="253"/>
      <c r="S2029" s="253"/>
      <c r="T2029" s="25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55" t="s">
        <v>193</v>
      </c>
      <c r="AU2029" s="255" t="s">
        <v>80</v>
      </c>
      <c r="AV2029" s="14" t="s">
        <v>80</v>
      </c>
      <c r="AW2029" s="14" t="s">
        <v>195</v>
      </c>
      <c r="AX2029" s="14" t="s">
        <v>71</v>
      </c>
      <c r="AY2029" s="255" t="s">
        <v>182</v>
      </c>
    </row>
    <row r="2030" s="15" customFormat="1">
      <c r="A2030" s="15"/>
      <c r="B2030" s="256"/>
      <c r="C2030" s="257"/>
      <c r="D2030" s="236" t="s">
        <v>193</v>
      </c>
      <c r="E2030" s="258" t="s">
        <v>19</v>
      </c>
      <c r="F2030" s="259" t="s">
        <v>215</v>
      </c>
      <c r="G2030" s="257"/>
      <c r="H2030" s="260">
        <v>124</v>
      </c>
      <c r="I2030" s="261"/>
      <c r="J2030" s="257"/>
      <c r="K2030" s="257"/>
      <c r="L2030" s="262"/>
      <c r="M2030" s="263"/>
      <c r="N2030" s="264"/>
      <c r="O2030" s="264"/>
      <c r="P2030" s="264"/>
      <c r="Q2030" s="264"/>
      <c r="R2030" s="264"/>
      <c r="S2030" s="264"/>
      <c r="T2030" s="26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T2030" s="266" t="s">
        <v>193</v>
      </c>
      <c r="AU2030" s="266" t="s">
        <v>80</v>
      </c>
      <c r="AV2030" s="15" t="s">
        <v>97</v>
      </c>
      <c r="AW2030" s="15" t="s">
        <v>195</v>
      </c>
      <c r="AX2030" s="15" t="s">
        <v>71</v>
      </c>
      <c r="AY2030" s="266" t="s">
        <v>182</v>
      </c>
    </row>
    <row r="2031" s="13" customFormat="1">
      <c r="A2031" s="13"/>
      <c r="B2031" s="234"/>
      <c r="C2031" s="235"/>
      <c r="D2031" s="236" t="s">
        <v>193</v>
      </c>
      <c r="E2031" s="237" t="s">
        <v>19</v>
      </c>
      <c r="F2031" s="238" t="s">
        <v>216</v>
      </c>
      <c r="G2031" s="235"/>
      <c r="H2031" s="237" t="s">
        <v>19</v>
      </c>
      <c r="I2031" s="239"/>
      <c r="J2031" s="235"/>
      <c r="K2031" s="235"/>
      <c r="L2031" s="240"/>
      <c r="M2031" s="241"/>
      <c r="N2031" s="242"/>
      <c r="O2031" s="242"/>
      <c r="P2031" s="242"/>
      <c r="Q2031" s="242"/>
      <c r="R2031" s="242"/>
      <c r="S2031" s="242"/>
      <c r="T2031" s="24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4" t="s">
        <v>193</v>
      </c>
      <c r="AU2031" s="244" t="s">
        <v>80</v>
      </c>
      <c r="AV2031" s="13" t="s">
        <v>78</v>
      </c>
      <c r="AW2031" s="13" t="s">
        <v>195</v>
      </c>
      <c r="AX2031" s="13" t="s">
        <v>71</v>
      </c>
      <c r="AY2031" s="244" t="s">
        <v>182</v>
      </c>
    </row>
    <row r="2032" s="14" customFormat="1">
      <c r="A2032" s="14"/>
      <c r="B2032" s="245"/>
      <c r="C2032" s="246"/>
      <c r="D2032" s="236" t="s">
        <v>193</v>
      </c>
      <c r="E2032" s="247" t="s">
        <v>19</v>
      </c>
      <c r="F2032" s="248" t="s">
        <v>2724</v>
      </c>
      <c r="G2032" s="246"/>
      <c r="H2032" s="249">
        <v>24.200000000000003</v>
      </c>
      <c r="I2032" s="250"/>
      <c r="J2032" s="246"/>
      <c r="K2032" s="246"/>
      <c r="L2032" s="251"/>
      <c r="M2032" s="252"/>
      <c r="N2032" s="253"/>
      <c r="O2032" s="253"/>
      <c r="P2032" s="253"/>
      <c r="Q2032" s="253"/>
      <c r="R2032" s="253"/>
      <c r="S2032" s="253"/>
      <c r="T2032" s="25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5" t="s">
        <v>193</v>
      </c>
      <c r="AU2032" s="255" t="s">
        <v>80</v>
      </c>
      <c r="AV2032" s="14" t="s">
        <v>80</v>
      </c>
      <c r="AW2032" s="14" t="s">
        <v>195</v>
      </c>
      <c r="AX2032" s="14" t="s">
        <v>71</v>
      </c>
      <c r="AY2032" s="255" t="s">
        <v>182</v>
      </c>
    </row>
    <row r="2033" s="14" customFormat="1">
      <c r="A2033" s="14"/>
      <c r="B2033" s="245"/>
      <c r="C2033" s="246"/>
      <c r="D2033" s="236" t="s">
        <v>193</v>
      </c>
      <c r="E2033" s="247" t="s">
        <v>19</v>
      </c>
      <c r="F2033" s="248" t="s">
        <v>2725</v>
      </c>
      <c r="G2033" s="246"/>
      <c r="H2033" s="249">
        <v>8.4000000000000004</v>
      </c>
      <c r="I2033" s="250"/>
      <c r="J2033" s="246"/>
      <c r="K2033" s="246"/>
      <c r="L2033" s="251"/>
      <c r="M2033" s="252"/>
      <c r="N2033" s="253"/>
      <c r="O2033" s="253"/>
      <c r="P2033" s="253"/>
      <c r="Q2033" s="253"/>
      <c r="R2033" s="253"/>
      <c r="S2033" s="253"/>
      <c r="T2033" s="25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5" t="s">
        <v>193</v>
      </c>
      <c r="AU2033" s="255" t="s">
        <v>80</v>
      </c>
      <c r="AV2033" s="14" t="s">
        <v>80</v>
      </c>
      <c r="AW2033" s="14" t="s">
        <v>195</v>
      </c>
      <c r="AX2033" s="14" t="s">
        <v>71</v>
      </c>
      <c r="AY2033" s="255" t="s">
        <v>182</v>
      </c>
    </row>
    <row r="2034" s="14" customFormat="1">
      <c r="A2034" s="14"/>
      <c r="B2034" s="245"/>
      <c r="C2034" s="246"/>
      <c r="D2034" s="236" t="s">
        <v>193</v>
      </c>
      <c r="E2034" s="247" t="s">
        <v>19</v>
      </c>
      <c r="F2034" s="248" t="s">
        <v>2726</v>
      </c>
      <c r="G2034" s="246"/>
      <c r="H2034" s="249">
        <v>14.800000000000001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193</v>
      </c>
      <c r="AU2034" s="255" t="s">
        <v>80</v>
      </c>
      <c r="AV2034" s="14" t="s">
        <v>80</v>
      </c>
      <c r="AW2034" s="14" t="s">
        <v>195</v>
      </c>
      <c r="AX2034" s="14" t="s">
        <v>71</v>
      </c>
      <c r="AY2034" s="255" t="s">
        <v>182</v>
      </c>
    </row>
    <row r="2035" s="15" customFormat="1">
      <c r="A2035" s="15"/>
      <c r="B2035" s="256"/>
      <c r="C2035" s="257"/>
      <c r="D2035" s="236" t="s">
        <v>193</v>
      </c>
      <c r="E2035" s="258" t="s">
        <v>19</v>
      </c>
      <c r="F2035" s="259" t="s">
        <v>215</v>
      </c>
      <c r="G2035" s="257"/>
      <c r="H2035" s="260">
        <v>47.400000000000006</v>
      </c>
      <c r="I2035" s="261"/>
      <c r="J2035" s="257"/>
      <c r="K2035" s="257"/>
      <c r="L2035" s="262"/>
      <c r="M2035" s="263"/>
      <c r="N2035" s="264"/>
      <c r="O2035" s="264"/>
      <c r="P2035" s="264"/>
      <c r="Q2035" s="264"/>
      <c r="R2035" s="264"/>
      <c r="S2035" s="264"/>
      <c r="T2035" s="26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T2035" s="266" t="s">
        <v>193</v>
      </c>
      <c r="AU2035" s="266" t="s">
        <v>80</v>
      </c>
      <c r="AV2035" s="15" t="s">
        <v>97</v>
      </c>
      <c r="AW2035" s="15" t="s">
        <v>195</v>
      </c>
      <c r="AX2035" s="15" t="s">
        <v>71</v>
      </c>
      <c r="AY2035" s="266" t="s">
        <v>182</v>
      </c>
    </row>
    <row r="2036" s="13" customFormat="1">
      <c r="A2036" s="13"/>
      <c r="B2036" s="234"/>
      <c r="C2036" s="235"/>
      <c r="D2036" s="236" t="s">
        <v>193</v>
      </c>
      <c r="E2036" s="237" t="s">
        <v>19</v>
      </c>
      <c r="F2036" s="238" t="s">
        <v>218</v>
      </c>
      <c r="G2036" s="235"/>
      <c r="H2036" s="237" t="s">
        <v>19</v>
      </c>
      <c r="I2036" s="239"/>
      <c r="J2036" s="235"/>
      <c r="K2036" s="235"/>
      <c r="L2036" s="240"/>
      <c r="M2036" s="241"/>
      <c r="N2036" s="242"/>
      <c r="O2036" s="242"/>
      <c r="P2036" s="242"/>
      <c r="Q2036" s="242"/>
      <c r="R2036" s="242"/>
      <c r="S2036" s="242"/>
      <c r="T2036" s="24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4" t="s">
        <v>193</v>
      </c>
      <c r="AU2036" s="244" t="s">
        <v>80</v>
      </c>
      <c r="AV2036" s="13" t="s">
        <v>78</v>
      </c>
      <c r="AW2036" s="13" t="s">
        <v>195</v>
      </c>
      <c r="AX2036" s="13" t="s">
        <v>71</v>
      </c>
      <c r="AY2036" s="244" t="s">
        <v>182</v>
      </c>
    </row>
    <row r="2037" s="14" customFormat="1">
      <c r="A2037" s="14"/>
      <c r="B2037" s="245"/>
      <c r="C2037" s="246"/>
      <c r="D2037" s="236" t="s">
        <v>193</v>
      </c>
      <c r="E2037" s="247" t="s">
        <v>19</v>
      </c>
      <c r="F2037" s="248" t="s">
        <v>2727</v>
      </c>
      <c r="G2037" s="246"/>
      <c r="H2037" s="249">
        <v>27.399999999999999</v>
      </c>
      <c r="I2037" s="250"/>
      <c r="J2037" s="246"/>
      <c r="K2037" s="246"/>
      <c r="L2037" s="251"/>
      <c r="M2037" s="252"/>
      <c r="N2037" s="253"/>
      <c r="O2037" s="253"/>
      <c r="P2037" s="253"/>
      <c r="Q2037" s="253"/>
      <c r="R2037" s="253"/>
      <c r="S2037" s="253"/>
      <c r="T2037" s="25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5" t="s">
        <v>193</v>
      </c>
      <c r="AU2037" s="255" t="s">
        <v>80</v>
      </c>
      <c r="AV2037" s="14" t="s">
        <v>80</v>
      </c>
      <c r="AW2037" s="14" t="s">
        <v>195</v>
      </c>
      <c r="AX2037" s="14" t="s">
        <v>71</v>
      </c>
      <c r="AY2037" s="255" t="s">
        <v>182</v>
      </c>
    </row>
    <row r="2038" s="15" customFormat="1">
      <c r="A2038" s="15"/>
      <c r="B2038" s="256"/>
      <c r="C2038" s="257"/>
      <c r="D2038" s="236" t="s">
        <v>193</v>
      </c>
      <c r="E2038" s="258" t="s">
        <v>19</v>
      </c>
      <c r="F2038" s="259" t="s">
        <v>215</v>
      </c>
      <c r="G2038" s="257"/>
      <c r="H2038" s="260">
        <v>27.399999999999999</v>
      </c>
      <c r="I2038" s="261"/>
      <c r="J2038" s="257"/>
      <c r="K2038" s="257"/>
      <c r="L2038" s="262"/>
      <c r="M2038" s="263"/>
      <c r="N2038" s="264"/>
      <c r="O2038" s="264"/>
      <c r="P2038" s="264"/>
      <c r="Q2038" s="264"/>
      <c r="R2038" s="264"/>
      <c r="S2038" s="264"/>
      <c r="T2038" s="26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66" t="s">
        <v>193</v>
      </c>
      <c r="AU2038" s="266" t="s">
        <v>80</v>
      </c>
      <c r="AV2038" s="15" t="s">
        <v>97</v>
      </c>
      <c r="AW2038" s="15" t="s">
        <v>195</v>
      </c>
      <c r="AX2038" s="15" t="s">
        <v>71</v>
      </c>
      <c r="AY2038" s="266" t="s">
        <v>182</v>
      </c>
    </row>
    <row r="2039" s="16" customFormat="1">
      <c r="A2039" s="16"/>
      <c r="B2039" s="267"/>
      <c r="C2039" s="268"/>
      <c r="D2039" s="236" t="s">
        <v>193</v>
      </c>
      <c r="E2039" s="269" t="s">
        <v>19</v>
      </c>
      <c r="F2039" s="270" t="s">
        <v>220</v>
      </c>
      <c r="G2039" s="268"/>
      <c r="H2039" s="271">
        <v>198.80000000000001</v>
      </c>
      <c r="I2039" s="272"/>
      <c r="J2039" s="268"/>
      <c r="K2039" s="268"/>
      <c r="L2039" s="273"/>
      <c r="M2039" s="274"/>
      <c r="N2039" s="275"/>
      <c r="O2039" s="275"/>
      <c r="P2039" s="275"/>
      <c r="Q2039" s="275"/>
      <c r="R2039" s="275"/>
      <c r="S2039" s="275"/>
      <c r="T2039" s="27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T2039" s="277" t="s">
        <v>193</v>
      </c>
      <c r="AU2039" s="277" t="s">
        <v>80</v>
      </c>
      <c r="AV2039" s="16" t="s">
        <v>189</v>
      </c>
      <c r="AW2039" s="16" t="s">
        <v>195</v>
      </c>
      <c r="AX2039" s="16" t="s">
        <v>78</v>
      </c>
      <c r="AY2039" s="277" t="s">
        <v>182</v>
      </c>
    </row>
    <row r="2040" s="2" customFormat="1" ht="37.8" customHeight="1">
      <c r="A2040" s="41"/>
      <c r="B2040" s="42"/>
      <c r="C2040" s="216" t="s">
        <v>2728</v>
      </c>
      <c r="D2040" s="216" t="s">
        <v>184</v>
      </c>
      <c r="E2040" s="217" t="s">
        <v>2729</v>
      </c>
      <c r="F2040" s="218" t="s">
        <v>2730</v>
      </c>
      <c r="G2040" s="219" t="s">
        <v>283</v>
      </c>
      <c r="H2040" s="220">
        <v>46.383000000000003</v>
      </c>
      <c r="I2040" s="221"/>
      <c r="J2040" s="222">
        <f>ROUND(I2040*H2040,2)</f>
        <v>0</v>
      </c>
      <c r="K2040" s="218" t="s">
        <v>188</v>
      </c>
      <c r="L2040" s="47"/>
      <c r="M2040" s="223" t="s">
        <v>19</v>
      </c>
      <c r="N2040" s="224" t="s">
        <v>42</v>
      </c>
      <c r="O2040" s="87"/>
      <c r="P2040" s="225">
        <f>O2040*H2040</f>
        <v>0</v>
      </c>
      <c r="Q2040" s="225">
        <v>0</v>
      </c>
      <c r="R2040" s="225">
        <f>Q2040*H2040</f>
        <v>0</v>
      </c>
      <c r="S2040" s="225">
        <v>0.063</v>
      </c>
      <c r="T2040" s="226">
        <f>S2040*H2040</f>
        <v>2.922129</v>
      </c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R2040" s="227" t="s">
        <v>189</v>
      </c>
      <c r="AT2040" s="227" t="s">
        <v>184</v>
      </c>
      <c r="AU2040" s="227" t="s">
        <v>80</v>
      </c>
      <c r="AY2040" s="20" t="s">
        <v>182</v>
      </c>
      <c r="BE2040" s="228">
        <f>IF(N2040="základní",J2040,0)</f>
        <v>0</v>
      </c>
      <c r="BF2040" s="228">
        <f>IF(N2040="snížená",J2040,0)</f>
        <v>0</v>
      </c>
      <c r="BG2040" s="228">
        <f>IF(N2040="zákl. přenesená",J2040,0)</f>
        <v>0</v>
      </c>
      <c r="BH2040" s="228">
        <f>IF(N2040="sníž. přenesená",J2040,0)</f>
        <v>0</v>
      </c>
      <c r="BI2040" s="228">
        <f>IF(N2040="nulová",J2040,0)</f>
        <v>0</v>
      </c>
      <c r="BJ2040" s="20" t="s">
        <v>78</v>
      </c>
      <c r="BK2040" s="228">
        <f>ROUND(I2040*H2040,2)</f>
        <v>0</v>
      </c>
      <c r="BL2040" s="20" t="s">
        <v>189</v>
      </c>
      <c r="BM2040" s="227" t="s">
        <v>2731</v>
      </c>
    </row>
    <row r="2041" s="2" customFormat="1">
      <c r="A2041" s="41"/>
      <c r="B2041" s="42"/>
      <c r="C2041" s="43"/>
      <c r="D2041" s="229" t="s">
        <v>191</v>
      </c>
      <c r="E2041" s="43"/>
      <c r="F2041" s="230" t="s">
        <v>2732</v>
      </c>
      <c r="G2041" s="43"/>
      <c r="H2041" s="43"/>
      <c r="I2041" s="231"/>
      <c r="J2041" s="43"/>
      <c r="K2041" s="43"/>
      <c r="L2041" s="47"/>
      <c r="M2041" s="232"/>
      <c r="N2041" s="233"/>
      <c r="O2041" s="87"/>
      <c r="P2041" s="87"/>
      <c r="Q2041" s="87"/>
      <c r="R2041" s="87"/>
      <c r="S2041" s="87"/>
      <c r="T2041" s="88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T2041" s="20" t="s">
        <v>191</v>
      </c>
      <c r="AU2041" s="20" t="s">
        <v>80</v>
      </c>
    </row>
    <row r="2042" s="14" customFormat="1">
      <c r="A2042" s="14"/>
      <c r="B2042" s="245"/>
      <c r="C2042" s="246"/>
      <c r="D2042" s="236" t="s">
        <v>193</v>
      </c>
      <c r="E2042" s="247" t="s">
        <v>19</v>
      </c>
      <c r="F2042" s="248" t="s">
        <v>2733</v>
      </c>
      <c r="G2042" s="246"/>
      <c r="H2042" s="249">
        <v>10.94</v>
      </c>
      <c r="I2042" s="250"/>
      <c r="J2042" s="246"/>
      <c r="K2042" s="246"/>
      <c r="L2042" s="251"/>
      <c r="M2042" s="252"/>
      <c r="N2042" s="253"/>
      <c r="O2042" s="253"/>
      <c r="P2042" s="253"/>
      <c r="Q2042" s="253"/>
      <c r="R2042" s="253"/>
      <c r="S2042" s="253"/>
      <c r="T2042" s="25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5" t="s">
        <v>193</v>
      </c>
      <c r="AU2042" s="255" t="s">
        <v>80</v>
      </c>
      <c r="AV2042" s="14" t="s">
        <v>80</v>
      </c>
      <c r="AW2042" s="14" t="s">
        <v>195</v>
      </c>
      <c r="AX2042" s="14" t="s">
        <v>71</v>
      </c>
      <c r="AY2042" s="255" t="s">
        <v>182</v>
      </c>
    </row>
    <row r="2043" s="14" customFormat="1">
      <c r="A2043" s="14"/>
      <c r="B2043" s="245"/>
      <c r="C2043" s="246"/>
      <c r="D2043" s="236" t="s">
        <v>193</v>
      </c>
      <c r="E2043" s="247" t="s">
        <v>19</v>
      </c>
      <c r="F2043" s="248" t="s">
        <v>2734</v>
      </c>
      <c r="G2043" s="246"/>
      <c r="H2043" s="249">
        <v>16.242999999999999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193</v>
      </c>
      <c r="AU2043" s="255" t="s">
        <v>80</v>
      </c>
      <c r="AV2043" s="14" t="s">
        <v>80</v>
      </c>
      <c r="AW2043" s="14" t="s">
        <v>195</v>
      </c>
      <c r="AX2043" s="14" t="s">
        <v>71</v>
      </c>
      <c r="AY2043" s="255" t="s">
        <v>182</v>
      </c>
    </row>
    <row r="2044" s="14" customFormat="1">
      <c r="A2044" s="14"/>
      <c r="B2044" s="245"/>
      <c r="C2044" s="246"/>
      <c r="D2044" s="236" t="s">
        <v>193</v>
      </c>
      <c r="E2044" s="247" t="s">
        <v>19</v>
      </c>
      <c r="F2044" s="248" t="s">
        <v>2735</v>
      </c>
      <c r="G2044" s="246"/>
      <c r="H2044" s="249">
        <v>9.9000000000000004</v>
      </c>
      <c r="I2044" s="250"/>
      <c r="J2044" s="246"/>
      <c r="K2044" s="246"/>
      <c r="L2044" s="251"/>
      <c r="M2044" s="252"/>
      <c r="N2044" s="253"/>
      <c r="O2044" s="253"/>
      <c r="P2044" s="253"/>
      <c r="Q2044" s="253"/>
      <c r="R2044" s="253"/>
      <c r="S2044" s="253"/>
      <c r="T2044" s="25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5" t="s">
        <v>193</v>
      </c>
      <c r="AU2044" s="255" t="s">
        <v>80</v>
      </c>
      <c r="AV2044" s="14" t="s">
        <v>80</v>
      </c>
      <c r="AW2044" s="14" t="s">
        <v>195</v>
      </c>
      <c r="AX2044" s="14" t="s">
        <v>71</v>
      </c>
      <c r="AY2044" s="255" t="s">
        <v>182</v>
      </c>
    </row>
    <row r="2045" s="14" customFormat="1">
      <c r="A2045" s="14"/>
      <c r="B2045" s="245"/>
      <c r="C2045" s="246"/>
      <c r="D2045" s="236" t="s">
        <v>193</v>
      </c>
      <c r="E2045" s="247" t="s">
        <v>19</v>
      </c>
      <c r="F2045" s="248" t="s">
        <v>2723</v>
      </c>
      <c r="G2045" s="246"/>
      <c r="H2045" s="249">
        <v>3.6000000000000001</v>
      </c>
      <c r="I2045" s="250"/>
      <c r="J2045" s="246"/>
      <c r="K2045" s="246"/>
      <c r="L2045" s="251"/>
      <c r="M2045" s="252"/>
      <c r="N2045" s="253"/>
      <c r="O2045" s="253"/>
      <c r="P2045" s="253"/>
      <c r="Q2045" s="253"/>
      <c r="R2045" s="253"/>
      <c r="S2045" s="253"/>
      <c r="T2045" s="25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5" t="s">
        <v>193</v>
      </c>
      <c r="AU2045" s="255" t="s">
        <v>80</v>
      </c>
      <c r="AV2045" s="14" t="s">
        <v>80</v>
      </c>
      <c r="AW2045" s="14" t="s">
        <v>195</v>
      </c>
      <c r="AX2045" s="14" t="s">
        <v>71</v>
      </c>
      <c r="AY2045" s="255" t="s">
        <v>182</v>
      </c>
    </row>
    <row r="2046" s="14" customFormat="1">
      <c r="A2046" s="14"/>
      <c r="B2046" s="245"/>
      <c r="C2046" s="246"/>
      <c r="D2046" s="236" t="s">
        <v>193</v>
      </c>
      <c r="E2046" s="247" t="s">
        <v>19</v>
      </c>
      <c r="F2046" s="248" t="s">
        <v>2736</v>
      </c>
      <c r="G2046" s="246"/>
      <c r="H2046" s="249">
        <v>5.7000000000000002</v>
      </c>
      <c r="I2046" s="250"/>
      <c r="J2046" s="246"/>
      <c r="K2046" s="246"/>
      <c r="L2046" s="251"/>
      <c r="M2046" s="252"/>
      <c r="N2046" s="253"/>
      <c r="O2046" s="253"/>
      <c r="P2046" s="253"/>
      <c r="Q2046" s="253"/>
      <c r="R2046" s="253"/>
      <c r="S2046" s="253"/>
      <c r="T2046" s="25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5" t="s">
        <v>193</v>
      </c>
      <c r="AU2046" s="255" t="s">
        <v>80</v>
      </c>
      <c r="AV2046" s="14" t="s">
        <v>80</v>
      </c>
      <c r="AW2046" s="14" t="s">
        <v>195</v>
      </c>
      <c r="AX2046" s="14" t="s">
        <v>71</v>
      </c>
      <c r="AY2046" s="255" t="s">
        <v>182</v>
      </c>
    </row>
    <row r="2047" s="2" customFormat="1" ht="24.15" customHeight="1">
      <c r="A2047" s="41"/>
      <c r="B2047" s="42"/>
      <c r="C2047" s="216" t="s">
        <v>2737</v>
      </c>
      <c r="D2047" s="216" t="s">
        <v>184</v>
      </c>
      <c r="E2047" s="217" t="s">
        <v>2738</v>
      </c>
      <c r="F2047" s="218" t="s">
        <v>2739</v>
      </c>
      <c r="G2047" s="219" t="s">
        <v>304</v>
      </c>
      <c r="H2047" s="220">
        <v>18</v>
      </c>
      <c r="I2047" s="221"/>
      <c r="J2047" s="222">
        <f>ROUND(I2047*H2047,2)</f>
        <v>0</v>
      </c>
      <c r="K2047" s="218" t="s">
        <v>188</v>
      </c>
      <c r="L2047" s="47"/>
      <c r="M2047" s="223" t="s">
        <v>19</v>
      </c>
      <c r="N2047" s="224" t="s">
        <v>42</v>
      </c>
      <c r="O2047" s="87"/>
      <c r="P2047" s="225">
        <f>O2047*H2047</f>
        <v>0</v>
      </c>
      <c r="Q2047" s="225">
        <v>0</v>
      </c>
      <c r="R2047" s="225">
        <f>Q2047*H2047</f>
        <v>0</v>
      </c>
      <c r="S2047" s="225">
        <v>0.053999999999999999</v>
      </c>
      <c r="T2047" s="226">
        <f>S2047*H2047</f>
        <v>0.97199999999999998</v>
      </c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R2047" s="227" t="s">
        <v>189</v>
      </c>
      <c r="AT2047" s="227" t="s">
        <v>184</v>
      </c>
      <c r="AU2047" s="227" t="s">
        <v>80</v>
      </c>
      <c r="AY2047" s="20" t="s">
        <v>182</v>
      </c>
      <c r="BE2047" s="228">
        <f>IF(N2047="základní",J2047,0)</f>
        <v>0</v>
      </c>
      <c r="BF2047" s="228">
        <f>IF(N2047="snížená",J2047,0)</f>
        <v>0</v>
      </c>
      <c r="BG2047" s="228">
        <f>IF(N2047="zákl. přenesená",J2047,0)</f>
        <v>0</v>
      </c>
      <c r="BH2047" s="228">
        <f>IF(N2047="sníž. přenesená",J2047,0)</f>
        <v>0</v>
      </c>
      <c r="BI2047" s="228">
        <f>IF(N2047="nulová",J2047,0)</f>
        <v>0</v>
      </c>
      <c r="BJ2047" s="20" t="s">
        <v>78</v>
      </c>
      <c r="BK2047" s="228">
        <f>ROUND(I2047*H2047,2)</f>
        <v>0</v>
      </c>
      <c r="BL2047" s="20" t="s">
        <v>189</v>
      </c>
      <c r="BM2047" s="227" t="s">
        <v>2740</v>
      </c>
    </row>
    <row r="2048" s="2" customFormat="1">
      <c r="A2048" s="41"/>
      <c r="B2048" s="42"/>
      <c r="C2048" s="43"/>
      <c r="D2048" s="229" t="s">
        <v>191</v>
      </c>
      <c r="E2048" s="43"/>
      <c r="F2048" s="230" t="s">
        <v>2741</v>
      </c>
      <c r="G2048" s="43"/>
      <c r="H2048" s="43"/>
      <c r="I2048" s="231"/>
      <c r="J2048" s="43"/>
      <c r="K2048" s="43"/>
      <c r="L2048" s="47"/>
      <c r="M2048" s="232"/>
      <c r="N2048" s="233"/>
      <c r="O2048" s="87"/>
      <c r="P2048" s="87"/>
      <c r="Q2048" s="87"/>
      <c r="R2048" s="87"/>
      <c r="S2048" s="87"/>
      <c r="T2048" s="88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T2048" s="20" t="s">
        <v>191</v>
      </c>
      <c r="AU2048" s="20" t="s">
        <v>80</v>
      </c>
    </row>
    <row r="2049" s="14" customFormat="1">
      <c r="A2049" s="14"/>
      <c r="B2049" s="245"/>
      <c r="C2049" s="246"/>
      <c r="D2049" s="236" t="s">
        <v>193</v>
      </c>
      <c r="E2049" s="247" t="s">
        <v>19</v>
      </c>
      <c r="F2049" s="248" t="s">
        <v>2742</v>
      </c>
      <c r="G2049" s="246"/>
      <c r="H2049" s="249">
        <v>18</v>
      </c>
      <c r="I2049" s="250"/>
      <c r="J2049" s="246"/>
      <c r="K2049" s="246"/>
      <c r="L2049" s="251"/>
      <c r="M2049" s="252"/>
      <c r="N2049" s="253"/>
      <c r="O2049" s="253"/>
      <c r="P2049" s="253"/>
      <c r="Q2049" s="253"/>
      <c r="R2049" s="253"/>
      <c r="S2049" s="253"/>
      <c r="T2049" s="25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5" t="s">
        <v>193</v>
      </c>
      <c r="AU2049" s="255" t="s">
        <v>80</v>
      </c>
      <c r="AV2049" s="14" t="s">
        <v>80</v>
      </c>
      <c r="AW2049" s="14" t="s">
        <v>195</v>
      </c>
      <c r="AX2049" s="14" t="s">
        <v>71</v>
      </c>
      <c r="AY2049" s="255" t="s">
        <v>182</v>
      </c>
    </row>
    <row r="2050" s="12" customFormat="1" ht="22.8" customHeight="1">
      <c r="A2050" s="12"/>
      <c r="B2050" s="200"/>
      <c r="C2050" s="201"/>
      <c r="D2050" s="202" t="s">
        <v>70</v>
      </c>
      <c r="E2050" s="214" t="s">
        <v>907</v>
      </c>
      <c r="F2050" s="214" t="s">
        <v>2743</v>
      </c>
      <c r="G2050" s="201"/>
      <c r="H2050" s="201"/>
      <c r="I2050" s="204"/>
      <c r="J2050" s="215">
        <f>BK2050</f>
        <v>0</v>
      </c>
      <c r="K2050" s="201"/>
      <c r="L2050" s="206"/>
      <c r="M2050" s="207"/>
      <c r="N2050" s="208"/>
      <c r="O2050" s="208"/>
      <c r="P2050" s="209">
        <f>SUM(P2051:P2346)</f>
        <v>0</v>
      </c>
      <c r="Q2050" s="208"/>
      <c r="R2050" s="209">
        <f>SUM(R2051:R2346)</f>
        <v>0.016996339999999999</v>
      </c>
      <c r="S2050" s="208"/>
      <c r="T2050" s="210">
        <f>SUM(T2051:T2346)</f>
        <v>144.99749300000002</v>
      </c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R2050" s="211" t="s">
        <v>78</v>
      </c>
      <c r="AT2050" s="212" t="s">
        <v>70</v>
      </c>
      <c r="AU2050" s="212" t="s">
        <v>78</v>
      </c>
      <c r="AY2050" s="211" t="s">
        <v>182</v>
      </c>
      <c r="BK2050" s="213">
        <f>SUM(BK2051:BK2346)</f>
        <v>0</v>
      </c>
    </row>
    <row r="2051" s="2" customFormat="1" ht="55.5" customHeight="1">
      <c r="A2051" s="41"/>
      <c r="B2051" s="42"/>
      <c r="C2051" s="216" t="s">
        <v>2744</v>
      </c>
      <c r="D2051" s="216" t="s">
        <v>184</v>
      </c>
      <c r="E2051" s="217" t="s">
        <v>2745</v>
      </c>
      <c r="F2051" s="218" t="s">
        <v>2746</v>
      </c>
      <c r="G2051" s="219" t="s">
        <v>187</v>
      </c>
      <c r="H2051" s="220">
        <v>0.27000000000000002</v>
      </c>
      <c r="I2051" s="221"/>
      <c r="J2051" s="222">
        <f>ROUND(I2051*H2051,2)</f>
        <v>0</v>
      </c>
      <c r="K2051" s="218" t="s">
        <v>188</v>
      </c>
      <c r="L2051" s="47"/>
      <c r="M2051" s="223" t="s">
        <v>19</v>
      </c>
      <c r="N2051" s="224" t="s">
        <v>42</v>
      </c>
      <c r="O2051" s="87"/>
      <c r="P2051" s="225">
        <f>O2051*H2051</f>
        <v>0</v>
      </c>
      <c r="Q2051" s="225">
        <v>0</v>
      </c>
      <c r="R2051" s="225">
        <f>Q2051*H2051</f>
        <v>0</v>
      </c>
      <c r="S2051" s="225">
        <v>2.5</v>
      </c>
      <c r="T2051" s="226">
        <f>S2051*H2051</f>
        <v>0.67500000000000004</v>
      </c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R2051" s="227" t="s">
        <v>189</v>
      </c>
      <c r="AT2051" s="227" t="s">
        <v>184</v>
      </c>
      <c r="AU2051" s="227" t="s">
        <v>80</v>
      </c>
      <c r="AY2051" s="20" t="s">
        <v>182</v>
      </c>
      <c r="BE2051" s="228">
        <f>IF(N2051="základní",J2051,0)</f>
        <v>0</v>
      </c>
      <c r="BF2051" s="228">
        <f>IF(N2051="snížená",J2051,0)</f>
        <v>0</v>
      </c>
      <c r="BG2051" s="228">
        <f>IF(N2051="zákl. přenesená",J2051,0)</f>
        <v>0</v>
      </c>
      <c r="BH2051" s="228">
        <f>IF(N2051="sníž. přenesená",J2051,0)</f>
        <v>0</v>
      </c>
      <c r="BI2051" s="228">
        <f>IF(N2051="nulová",J2051,0)</f>
        <v>0</v>
      </c>
      <c r="BJ2051" s="20" t="s">
        <v>78</v>
      </c>
      <c r="BK2051" s="228">
        <f>ROUND(I2051*H2051,2)</f>
        <v>0</v>
      </c>
      <c r="BL2051" s="20" t="s">
        <v>189</v>
      </c>
      <c r="BM2051" s="227" t="s">
        <v>2747</v>
      </c>
    </row>
    <row r="2052" s="2" customFormat="1">
      <c r="A2052" s="41"/>
      <c r="B2052" s="42"/>
      <c r="C2052" s="43"/>
      <c r="D2052" s="229" t="s">
        <v>191</v>
      </c>
      <c r="E2052" s="43"/>
      <c r="F2052" s="230" t="s">
        <v>2748</v>
      </c>
      <c r="G2052" s="43"/>
      <c r="H2052" s="43"/>
      <c r="I2052" s="231"/>
      <c r="J2052" s="43"/>
      <c r="K2052" s="43"/>
      <c r="L2052" s="47"/>
      <c r="M2052" s="232"/>
      <c r="N2052" s="233"/>
      <c r="O2052" s="87"/>
      <c r="P2052" s="87"/>
      <c r="Q2052" s="87"/>
      <c r="R2052" s="87"/>
      <c r="S2052" s="87"/>
      <c r="T2052" s="88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T2052" s="20" t="s">
        <v>191</v>
      </c>
      <c r="AU2052" s="20" t="s">
        <v>80</v>
      </c>
    </row>
    <row r="2053" s="14" customFormat="1">
      <c r="A2053" s="14"/>
      <c r="B2053" s="245"/>
      <c r="C2053" s="246"/>
      <c r="D2053" s="236" t="s">
        <v>193</v>
      </c>
      <c r="E2053" s="247" t="s">
        <v>19</v>
      </c>
      <c r="F2053" s="248" t="s">
        <v>2749</v>
      </c>
      <c r="G2053" s="246"/>
      <c r="H2053" s="249">
        <v>0.27000000000000002</v>
      </c>
      <c r="I2053" s="250"/>
      <c r="J2053" s="246"/>
      <c r="K2053" s="246"/>
      <c r="L2053" s="251"/>
      <c r="M2053" s="252"/>
      <c r="N2053" s="253"/>
      <c r="O2053" s="253"/>
      <c r="P2053" s="253"/>
      <c r="Q2053" s="253"/>
      <c r="R2053" s="253"/>
      <c r="S2053" s="253"/>
      <c r="T2053" s="25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5" t="s">
        <v>193</v>
      </c>
      <c r="AU2053" s="255" t="s">
        <v>80</v>
      </c>
      <c r="AV2053" s="14" t="s">
        <v>80</v>
      </c>
      <c r="AW2053" s="14" t="s">
        <v>195</v>
      </c>
      <c r="AX2053" s="14" t="s">
        <v>71</v>
      </c>
      <c r="AY2053" s="255" t="s">
        <v>182</v>
      </c>
    </row>
    <row r="2054" s="2" customFormat="1" ht="55.5" customHeight="1">
      <c r="A2054" s="41"/>
      <c r="B2054" s="42"/>
      <c r="C2054" s="216" t="s">
        <v>2750</v>
      </c>
      <c r="D2054" s="216" t="s">
        <v>184</v>
      </c>
      <c r="E2054" s="217" t="s">
        <v>2751</v>
      </c>
      <c r="F2054" s="218" t="s">
        <v>2752</v>
      </c>
      <c r="G2054" s="219" t="s">
        <v>187</v>
      </c>
      <c r="H2054" s="220">
        <v>3.4089999999999998</v>
      </c>
      <c r="I2054" s="221"/>
      <c r="J2054" s="222">
        <f>ROUND(I2054*H2054,2)</f>
        <v>0</v>
      </c>
      <c r="K2054" s="218" t="s">
        <v>188</v>
      </c>
      <c r="L2054" s="47"/>
      <c r="M2054" s="223" t="s">
        <v>19</v>
      </c>
      <c r="N2054" s="224" t="s">
        <v>42</v>
      </c>
      <c r="O2054" s="87"/>
      <c r="P2054" s="225">
        <f>O2054*H2054</f>
        <v>0</v>
      </c>
      <c r="Q2054" s="225">
        <v>0</v>
      </c>
      <c r="R2054" s="225">
        <f>Q2054*H2054</f>
        <v>0</v>
      </c>
      <c r="S2054" s="225">
        <v>2.5</v>
      </c>
      <c r="T2054" s="226">
        <f>S2054*H2054</f>
        <v>8.5224999999999991</v>
      </c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R2054" s="227" t="s">
        <v>189</v>
      </c>
      <c r="AT2054" s="227" t="s">
        <v>184</v>
      </c>
      <c r="AU2054" s="227" t="s">
        <v>80</v>
      </c>
      <c r="AY2054" s="20" t="s">
        <v>182</v>
      </c>
      <c r="BE2054" s="228">
        <f>IF(N2054="základní",J2054,0)</f>
        <v>0</v>
      </c>
      <c r="BF2054" s="228">
        <f>IF(N2054="snížená",J2054,0)</f>
        <v>0</v>
      </c>
      <c r="BG2054" s="228">
        <f>IF(N2054="zákl. přenesená",J2054,0)</f>
        <v>0</v>
      </c>
      <c r="BH2054" s="228">
        <f>IF(N2054="sníž. přenesená",J2054,0)</f>
        <v>0</v>
      </c>
      <c r="BI2054" s="228">
        <f>IF(N2054="nulová",J2054,0)</f>
        <v>0</v>
      </c>
      <c r="BJ2054" s="20" t="s">
        <v>78</v>
      </c>
      <c r="BK2054" s="228">
        <f>ROUND(I2054*H2054,2)</f>
        <v>0</v>
      </c>
      <c r="BL2054" s="20" t="s">
        <v>189</v>
      </c>
      <c r="BM2054" s="227" t="s">
        <v>2753</v>
      </c>
    </row>
    <row r="2055" s="2" customFormat="1">
      <c r="A2055" s="41"/>
      <c r="B2055" s="42"/>
      <c r="C2055" s="43"/>
      <c r="D2055" s="229" t="s">
        <v>191</v>
      </c>
      <c r="E2055" s="43"/>
      <c r="F2055" s="230" t="s">
        <v>2754</v>
      </c>
      <c r="G2055" s="43"/>
      <c r="H2055" s="43"/>
      <c r="I2055" s="231"/>
      <c r="J2055" s="43"/>
      <c r="K2055" s="43"/>
      <c r="L2055" s="47"/>
      <c r="M2055" s="232"/>
      <c r="N2055" s="233"/>
      <c r="O2055" s="87"/>
      <c r="P2055" s="87"/>
      <c r="Q2055" s="87"/>
      <c r="R2055" s="87"/>
      <c r="S2055" s="87"/>
      <c r="T2055" s="88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T2055" s="20" t="s">
        <v>191</v>
      </c>
      <c r="AU2055" s="20" t="s">
        <v>80</v>
      </c>
    </row>
    <row r="2056" s="14" customFormat="1">
      <c r="A2056" s="14"/>
      <c r="B2056" s="245"/>
      <c r="C2056" s="246"/>
      <c r="D2056" s="236" t="s">
        <v>193</v>
      </c>
      <c r="E2056" s="247" t="s">
        <v>19</v>
      </c>
      <c r="F2056" s="248" t="s">
        <v>2755</v>
      </c>
      <c r="G2056" s="246"/>
      <c r="H2056" s="249">
        <v>3.4089749999999999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193</v>
      </c>
      <c r="AU2056" s="255" t="s">
        <v>80</v>
      </c>
      <c r="AV2056" s="14" t="s">
        <v>80</v>
      </c>
      <c r="AW2056" s="14" t="s">
        <v>195</v>
      </c>
      <c r="AX2056" s="14" t="s">
        <v>71</v>
      </c>
      <c r="AY2056" s="255" t="s">
        <v>182</v>
      </c>
    </row>
    <row r="2057" s="2" customFormat="1" ht="55.5" customHeight="1">
      <c r="A2057" s="41"/>
      <c r="B2057" s="42"/>
      <c r="C2057" s="216" t="s">
        <v>2756</v>
      </c>
      <c r="D2057" s="216" t="s">
        <v>184</v>
      </c>
      <c r="E2057" s="217" t="s">
        <v>2757</v>
      </c>
      <c r="F2057" s="218" t="s">
        <v>2758</v>
      </c>
      <c r="G2057" s="219" t="s">
        <v>187</v>
      </c>
      <c r="H2057" s="220">
        <v>3.8250000000000002</v>
      </c>
      <c r="I2057" s="221"/>
      <c r="J2057" s="222">
        <f>ROUND(I2057*H2057,2)</f>
        <v>0</v>
      </c>
      <c r="K2057" s="218" t="s">
        <v>188</v>
      </c>
      <c r="L2057" s="47"/>
      <c r="M2057" s="223" t="s">
        <v>19</v>
      </c>
      <c r="N2057" s="224" t="s">
        <v>42</v>
      </c>
      <c r="O2057" s="87"/>
      <c r="P2057" s="225">
        <f>O2057*H2057</f>
        <v>0</v>
      </c>
      <c r="Q2057" s="225">
        <v>0</v>
      </c>
      <c r="R2057" s="225">
        <f>Q2057*H2057</f>
        <v>0</v>
      </c>
      <c r="S2057" s="225">
        <v>2.5</v>
      </c>
      <c r="T2057" s="226">
        <f>S2057*H2057</f>
        <v>9.5625</v>
      </c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R2057" s="227" t="s">
        <v>189</v>
      </c>
      <c r="AT2057" s="227" t="s">
        <v>184</v>
      </c>
      <c r="AU2057" s="227" t="s">
        <v>80</v>
      </c>
      <c r="AY2057" s="20" t="s">
        <v>182</v>
      </c>
      <c r="BE2057" s="228">
        <f>IF(N2057="základní",J2057,0)</f>
        <v>0</v>
      </c>
      <c r="BF2057" s="228">
        <f>IF(N2057="snížená",J2057,0)</f>
        <v>0</v>
      </c>
      <c r="BG2057" s="228">
        <f>IF(N2057="zákl. přenesená",J2057,0)</f>
        <v>0</v>
      </c>
      <c r="BH2057" s="228">
        <f>IF(N2057="sníž. přenesená",J2057,0)</f>
        <v>0</v>
      </c>
      <c r="BI2057" s="228">
        <f>IF(N2057="nulová",J2057,0)</f>
        <v>0</v>
      </c>
      <c r="BJ2057" s="20" t="s">
        <v>78</v>
      </c>
      <c r="BK2057" s="228">
        <f>ROUND(I2057*H2057,2)</f>
        <v>0</v>
      </c>
      <c r="BL2057" s="20" t="s">
        <v>189</v>
      </c>
      <c r="BM2057" s="227" t="s">
        <v>2759</v>
      </c>
    </row>
    <row r="2058" s="2" customFormat="1">
      <c r="A2058" s="41"/>
      <c r="B2058" s="42"/>
      <c r="C2058" s="43"/>
      <c r="D2058" s="229" t="s">
        <v>191</v>
      </c>
      <c r="E2058" s="43"/>
      <c r="F2058" s="230" t="s">
        <v>2760</v>
      </c>
      <c r="G2058" s="43"/>
      <c r="H2058" s="43"/>
      <c r="I2058" s="231"/>
      <c r="J2058" s="43"/>
      <c r="K2058" s="43"/>
      <c r="L2058" s="47"/>
      <c r="M2058" s="232"/>
      <c r="N2058" s="233"/>
      <c r="O2058" s="87"/>
      <c r="P2058" s="87"/>
      <c r="Q2058" s="87"/>
      <c r="R2058" s="87"/>
      <c r="S2058" s="87"/>
      <c r="T2058" s="88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T2058" s="20" t="s">
        <v>191</v>
      </c>
      <c r="AU2058" s="20" t="s">
        <v>80</v>
      </c>
    </row>
    <row r="2059" s="14" customFormat="1">
      <c r="A2059" s="14"/>
      <c r="B2059" s="245"/>
      <c r="C2059" s="246"/>
      <c r="D2059" s="236" t="s">
        <v>193</v>
      </c>
      <c r="E2059" s="247" t="s">
        <v>19</v>
      </c>
      <c r="F2059" s="248" t="s">
        <v>2761</v>
      </c>
      <c r="G2059" s="246"/>
      <c r="H2059" s="249">
        <v>3.8249999999999997</v>
      </c>
      <c r="I2059" s="250"/>
      <c r="J2059" s="246"/>
      <c r="K2059" s="246"/>
      <c r="L2059" s="251"/>
      <c r="M2059" s="252"/>
      <c r="N2059" s="253"/>
      <c r="O2059" s="253"/>
      <c r="P2059" s="253"/>
      <c r="Q2059" s="253"/>
      <c r="R2059" s="253"/>
      <c r="S2059" s="253"/>
      <c r="T2059" s="25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5" t="s">
        <v>193</v>
      </c>
      <c r="AU2059" s="255" t="s">
        <v>80</v>
      </c>
      <c r="AV2059" s="14" t="s">
        <v>80</v>
      </c>
      <c r="AW2059" s="14" t="s">
        <v>195</v>
      </c>
      <c r="AX2059" s="14" t="s">
        <v>71</v>
      </c>
      <c r="AY2059" s="255" t="s">
        <v>182</v>
      </c>
    </row>
    <row r="2060" s="2" customFormat="1" ht="55.5" customHeight="1">
      <c r="A2060" s="41"/>
      <c r="B2060" s="42"/>
      <c r="C2060" s="216" t="s">
        <v>2762</v>
      </c>
      <c r="D2060" s="216" t="s">
        <v>184</v>
      </c>
      <c r="E2060" s="217" t="s">
        <v>2763</v>
      </c>
      <c r="F2060" s="218" t="s">
        <v>2764</v>
      </c>
      <c r="G2060" s="219" t="s">
        <v>425</v>
      </c>
      <c r="H2060" s="220">
        <v>1</v>
      </c>
      <c r="I2060" s="221"/>
      <c r="J2060" s="222">
        <f>ROUND(I2060*H2060,2)</f>
        <v>0</v>
      </c>
      <c r="K2060" s="218" t="s">
        <v>188</v>
      </c>
      <c r="L2060" s="47"/>
      <c r="M2060" s="223" t="s">
        <v>19</v>
      </c>
      <c r="N2060" s="224" t="s">
        <v>42</v>
      </c>
      <c r="O2060" s="87"/>
      <c r="P2060" s="225">
        <f>O2060*H2060</f>
        <v>0</v>
      </c>
      <c r="Q2060" s="225">
        <v>0</v>
      </c>
      <c r="R2060" s="225">
        <f>Q2060*H2060</f>
        <v>0</v>
      </c>
      <c r="S2060" s="225">
        <v>0.27600000000000002</v>
      </c>
      <c r="T2060" s="226">
        <f>S2060*H2060</f>
        <v>0.27600000000000002</v>
      </c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R2060" s="227" t="s">
        <v>189</v>
      </c>
      <c r="AT2060" s="227" t="s">
        <v>184</v>
      </c>
      <c r="AU2060" s="227" t="s">
        <v>80</v>
      </c>
      <c r="AY2060" s="20" t="s">
        <v>182</v>
      </c>
      <c r="BE2060" s="228">
        <f>IF(N2060="základní",J2060,0)</f>
        <v>0</v>
      </c>
      <c r="BF2060" s="228">
        <f>IF(N2060="snížená",J2060,0)</f>
        <v>0</v>
      </c>
      <c r="BG2060" s="228">
        <f>IF(N2060="zákl. přenesená",J2060,0)</f>
        <v>0</v>
      </c>
      <c r="BH2060" s="228">
        <f>IF(N2060="sníž. přenesená",J2060,0)</f>
        <v>0</v>
      </c>
      <c r="BI2060" s="228">
        <f>IF(N2060="nulová",J2060,0)</f>
        <v>0</v>
      </c>
      <c r="BJ2060" s="20" t="s">
        <v>78</v>
      </c>
      <c r="BK2060" s="228">
        <f>ROUND(I2060*H2060,2)</f>
        <v>0</v>
      </c>
      <c r="BL2060" s="20" t="s">
        <v>189</v>
      </c>
      <c r="BM2060" s="227" t="s">
        <v>2765</v>
      </c>
    </row>
    <row r="2061" s="2" customFormat="1">
      <c r="A2061" s="41"/>
      <c r="B2061" s="42"/>
      <c r="C2061" s="43"/>
      <c r="D2061" s="229" t="s">
        <v>191</v>
      </c>
      <c r="E2061" s="43"/>
      <c r="F2061" s="230" t="s">
        <v>2766</v>
      </c>
      <c r="G2061" s="43"/>
      <c r="H2061" s="43"/>
      <c r="I2061" s="231"/>
      <c r="J2061" s="43"/>
      <c r="K2061" s="43"/>
      <c r="L2061" s="47"/>
      <c r="M2061" s="232"/>
      <c r="N2061" s="233"/>
      <c r="O2061" s="87"/>
      <c r="P2061" s="87"/>
      <c r="Q2061" s="87"/>
      <c r="R2061" s="87"/>
      <c r="S2061" s="87"/>
      <c r="T2061" s="88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T2061" s="20" t="s">
        <v>191</v>
      </c>
      <c r="AU2061" s="20" t="s">
        <v>80</v>
      </c>
    </row>
    <row r="2062" s="14" customFormat="1">
      <c r="A2062" s="14"/>
      <c r="B2062" s="245"/>
      <c r="C2062" s="246"/>
      <c r="D2062" s="236" t="s">
        <v>193</v>
      </c>
      <c r="E2062" s="247" t="s">
        <v>19</v>
      </c>
      <c r="F2062" s="248" t="s">
        <v>442</v>
      </c>
      <c r="G2062" s="246"/>
      <c r="H2062" s="249">
        <v>1</v>
      </c>
      <c r="I2062" s="250"/>
      <c r="J2062" s="246"/>
      <c r="K2062" s="246"/>
      <c r="L2062" s="251"/>
      <c r="M2062" s="252"/>
      <c r="N2062" s="253"/>
      <c r="O2062" s="253"/>
      <c r="P2062" s="253"/>
      <c r="Q2062" s="253"/>
      <c r="R2062" s="253"/>
      <c r="S2062" s="253"/>
      <c r="T2062" s="25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55" t="s">
        <v>193</v>
      </c>
      <c r="AU2062" s="255" t="s">
        <v>80</v>
      </c>
      <c r="AV2062" s="14" t="s">
        <v>80</v>
      </c>
      <c r="AW2062" s="14" t="s">
        <v>195</v>
      </c>
      <c r="AX2062" s="14" t="s">
        <v>71</v>
      </c>
      <c r="AY2062" s="255" t="s">
        <v>182</v>
      </c>
    </row>
    <row r="2063" s="2" customFormat="1" ht="55.5" customHeight="1">
      <c r="A2063" s="41"/>
      <c r="B2063" s="42"/>
      <c r="C2063" s="216" t="s">
        <v>2767</v>
      </c>
      <c r="D2063" s="216" t="s">
        <v>184</v>
      </c>
      <c r="E2063" s="217" t="s">
        <v>2768</v>
      </c>
      <c r="F2063" s="218" t="s">
        <v>2769</v>
      </c>
      <c r="G2063" s="219" t="s">
        <v>283</v>
      </c>
      <c r="H2063" s="220">
        <v>0.59999999999999998</v>
      </c>
      <c r="I2063" s="221"/>
      <c r="J2063" s="222">
        <f>ROUND(I2063*H2063,2)</f>
        <v>0</v>
      </c>
      <c r="K2063" s="218" t="s">
        <v>188</v>
      </c>
      <c r="L2063" s="47"/>
      <c r="M2063" s="223" t="s">
        <v>19</v>
      </c>
      <c r="N2063" s="224" t="s">
        <v>42</v>
      </c>
      <c r="O2063" s="87"/>
      <c r="P2063" s="225">
        <f>O2063*H2063</f>
        <v>0</v>
      </c>
      <c r="Q2063" s="225">
        <v>0</v>
      </c>
      <c r="R2063" s="225">
        <f>Q2063*H2063</f>
        <v>0</v>
      </c>
      <c r="S2063" s="225">
        <v>0.187</v>
      </c>
      <c r="T2063" s="226">
        <f>S2063*H2063</f>
        <v>0.11219999999999999</v>
      </c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R2063" s="227" t="s">
        <v>189</v>
      </c>
      <c r="AT2063" s="227" t="s">
        <v>184</v>
      </c>
      <c r="AU2063" s="227" t="s">
        <v>80</v>
      </c>
      <c r="AY2063" s="20" t="s">
        <v>182</v>
      </c>
      <c r="BE2063" s="228">
        <f>IF(N2063="základní",J2063,0)</f>
        <v>0</v>
      </c>
      <c r="BF2063" s="228">
        <f>IF(N2063="snížená",J2063,0)</f>
        <v>0</v>
      </c>
      <c r="BG2063" s="228">
        <f>IF(N2063="zákl. přenesená",J2063,0)</f>
        <v>0</v>
      </c>
      <c r="BH2063" s="228">
        <f>IF(N2063="sníž. přenesená",J2063,0)</f>
        <v>0</v>
      </c>
      <c r="BI2063" s="228">
        <f>IF(N2063="nulová",J2063,0)</f>
        <v>0</v>
      </c>
      <c r="BJ2063" s="20" t="s">
        <v>78</v>
      </c>
      <c r="BK2063" s="228">
        <f>ROUND(I2063*H2063,2)</f>
        <v>0</v>
      </c>
      <c r="BL2063" s="20" t="s">
        <v>189</v>
      </c>
      <c r="BM2063" s="227" t="s">
        <v>2770</v>
      </c>
    </row>
    <row r="2064" s="2" customFormat="1">
      <c r="A2064" s="41"/>
      <c r="B2064" s="42"/>
      <c r="C2064" s="43"/>
      <c r="D2064" s="229" t="s">
        <v>191</v>
      </c>
      <c r="E2064" s="43"/>
      <c r="F2064" s="230" t="s">
        <v>2771</v>
      </c>
      <c r="G2064" s="43"/>
      <c r="H2064" s="43"/>
      <c r="I2064" s="231"/>
      <c r="J2064" s="43"/>
      <c r="K2064" s="43"/>
      <c r="L2064" s="47"/>
      <c r="M2064" s="232"/>
      <c r="N2064" s="233"/>
      <c r="O2064" s="87"/>
      <c r="P2064" s="87"/>
      <c r="Q2064" s="87"/>
      <c r="R2064" s="87"/>
      <c r="S2064" s="87"/>
      <c r="T2064" s="88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T2064" s="20" t="s">
        <v>191</v>
      </c>
      <c r="AU2064" s="20" t="s">
        <v>80</v>
      </c>
    </row>
    <row r="2065" s="14" customFormat="1">
      <c r="A2065" s="14"/>
      <c r="B2065" s="245"/>
      <c r="C2065" s="246"/>
      <c r="D2065" s="236" t="s">
        <v>193</v>
      </c>
      <c r="E2065" s="247" t="s">
        <v>19</v>
      </c>
      <c r="F2065" s="248" t="s">
        <v>2772</v>
      </c>
      <c r="G2065" s="246"/>
      <c r="H2065" s="249">
        <v>0.59999999999999998</v>
      </c>
      <c r="I2065" s="250"/>
      <c r="J2065" s="246"/>
      <c r="K2065" s="246"/>
      <c r="L2065" s="251"/>
      <c r="M2065" s="252"/>
      <c r="N2065" s="253"/>
      <c r="O2065" s="253"/>
      <c r="P2065" s="253"/>
      <c r="Q2065" s="253"/>
      <c r="R2065" s="253"/>
      <c r="S2065" s="253"/>
      <c r="T2065" s="25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5" t="s">
        <v>193</v>
      </c>
      <c r="AU2065" s="255" t="s">
        <v>80</v>
      </c>
      <c r="AV2065" s="14" t="s">
        <v>80</v>
      </c>
      <c r="AW2065" s="14" t="s">
        <v>195</v>
      </c>
      <c r="AX2065" s="14" t="s">
        <v>71</v>
      </c>
      <c r="AY2065" s="255" t="s">
        <v>182</v>
      </c>
    </row>
    <row r="2066" s="2" customFormat="1" ht="55.5" customHeight="1">
      <c r="A2066" s="41"/>
      <c r="B2066" s="42"/>
      <c r="C2066" s="216" t="s">
        <v>2773</v>
      </c>
      <c r="D2066" s="216" t="s">
        <v>184</v>
      </c>
      <c r="E2066" s="217" t="s">
        <v>2774</v>
      </c>
      <c r="F2066" s="218" t="s">
        <v>2775</v>
      </c>
      <c r="G2066" s="219" t="s">
        <v>283</v>
      </c>
      <c r="H2066" s="220">
        <v>4</v>
      </c>
      <c r="I2066" s="221"/>
      <c r="J2066" s="222">
        <f>ROUND(I2066*H2066,2)</f>
        <v>0</v>
      </c>
      <c r="K2066" s="218" t="s">
        <v>188</v>
      </c>
      <c r="L2066" s="47"/>
      <c r="M2066" s="223" t="s">
        <v>19</v>
      </c>
      <c r="N2066" s="224" t="s">
        <v>42</v>
      </c>
      <c r="O2066" s="87"/>
      <c r="P2066" s="225">
        <f>O2066*H2066</f>
        <v>0</v>
      </c>
      <c r="Q2066" s="225">
        <v>0</v>
      </c>
      <c r="R2066" s="225">
        <f>Q2066*H2066</f>
        <v>0</v>
      </c>
      <c r="S2066" s="225">
        <v>0.27000000000000002</v>
      </c>
      <c r="T2066" s="226">
        <f>S2066*H2066</f>
        <v>1.0800000000000001</v>
      </c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R2066" s="227" t="s">
        <v>189</v>
      </c>
      <c r="AT2066" s="227" t="s">
        <v>184</v>
      </c>
      <c r="AU2066" s="227" t="s">
        <v>80</v>
      </c>
      <c r="AY2066" s="20" t="s">
        <v>182</v>
      </c>
      <c r="BE2066" s="228">
        <f>IF(N2066="základní",J2066,0)</f>
        <v>0</v>
      </c>
      <c r="BF2066" s="228">
        <f>IF(N2066="snížená",J2066,0)</f>
        <v>0</v>
      </c>
      <c r="BG2066" s="228">
        <f>IF(N2066="zákl. přenesená",J2066,0)</f>
        <v>0</v>
      </c>
      <c r="BH2066" s="228">
        <f>IF(N2066="sníž. přenesená",J2066,0)</f>
        <v>0</v>
      </c>
      <c r="BI2066" s="228">
        <f>IF(N2066="nulová",J2066,0)</f>
        <v>0</v>
      </c>
      <c r="BJ2066" s="20" t="s">
        <v>78</v>
      </c>
      <c r="BK2066" s="228">
        <f>ROUND(I2066*H2066,2)</f>
        <v>0</v>
      </c>
      <c r="BL2066" s="20" t="s">
        <v>189</v>
      </c>
      <c r="BM2066" s="227" t="s">
        <v>2776</v>
      </c>
    </row>
    <row r="2067" s="2" customFormat="1">
      <c r="A2067" s="41"/>
      <c r="B2067" s="42"/>
      <c r="C2067" s="43"/>
      <c r="D2067" s="229" t="s">
        <v>191</v>
      </c>
      <c r="E2067" s="43"/>
      <c r="F2067" s="230" t="s">
        <v>2777</v>
      </c>
      <c r="G2067" s="43"/>
      <c r="H2067" s="43"/>
      <c r="I2067" s="231"/>
      <c r="J2067" s="43"/>
      <c r="K2067" s="43"/>
      <c r="L2067" s="47"/>
      <c r="M2067" s="232"/>
      <c r="N2067" s="233"/>
      <c r="O2067" s="87"/>
      <c r="P2067" s="87"/>
      <c r="Q2067" s="87"/>
      <c r="R2067" s="87"/>
      <c r="S2067" s="87"/>
      <c r="T2067" s="88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T2067" s="20" t="s">
        <v>191</v>
      </c>
      <c r="AU2067" s="20" t="s">
        <v>80</v>
      </c>
    </row>
    <row r="2068" s="14" customFormat="1">
      <c r="A2068" s="14"/>
      <c r="B2068" s="245"/>
      <c r="C2068" s="246"/>
      <c r="D2068" s="236" t="s">
        <v>193</v>
      </c>
      <c r="E2068" s="247" t="s">
        <v>19</v>
      </c>
      <c r="F2068" s="248" t="s">
        <v>2778</v>
      </c>
      <c r="G2068" s="246"/>
      <c r="H2068" s="249">
        <v>4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5" t="s">
        <v>193</v>
      </c>
      <c r="AU2068" s="255" t="s">
        <v>80</v>
      </c>
      <c r="AV2068" s="14" t="s">
        <v>80</v>
      </c>
      <c r="AW2068" s="14" t="s">
        <v>195</v>
      </c>
      <c r="AX2068" s="14" t="s">
        <v>71</v>
      </c>
      <c r="AY2068" s="255" t="s">
        <v>182</v>
      </c>
    </row>
    <row r="2069" s="2" customFormat="1" ht="55.5" customHeight="1">
      <c r="A2069" s="41"/>
      <c r="B2069" s="42"/>
      <c r="C2069" s="216" t="s">
        <v>2779</v>
      </c>
      <c r="D2069" s="216" t="s">
        <v>184</v>
      </c>
      <c r="E2069" s="217" t="s">
        <v>2780</v>
      </c>
      <c r="F2069" s="218" t="s">
        <v>2781</v>
      </c>
      <c r="G2069" s="219" t="s">
        <v>187</v>
      </c>
      <c r="H2069" s="220">
        <v>0.68500000000000005</v>
      </c>
      <c r="I2069" s="221"/>
      <c r="J2069" s="222">
        <f>ROUND(I2069*H2069,2)</f>
        <v>0</v>
      </c>
      <c r="K2069" s="218" t="s">
        <v>188</v>
      </c>
      <c r="L2069" s="47"/>
      <c r="M2069" s="223" t="s">
        <v>19</v>
      </c>
      <c r="N2069" s="224" t="s">
        <v>42</v>
      </c>
      <c r="O2069" s="87"/>
      <c r="P2069" s="225">
        <f>O2069*H2069</f>
        <v>0</v>
      </c>
      <c r="Q2069" s="225">
        <v>0</v>
      </c>
      <c r="R2069" s="225">
        <f>Q2069*H2069</f>
        <v>0</v>
      </c>
      <c r="S2069" s="225">
        <v>1.8</v>
      </c>
      <c r="T2069" s="226">
        <f>S2069*H2069</f>
        <v>1.2330000000000001</v>
      </c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R2069" s="227" t="s">
        <v>189</v>
      </c>
      <c r="AT2069" s="227" t="s">
        <v>184</v>
      </c>
      <c r="AU2069" s="227" t="s">
        <v>80</v>
      </c>
      <c r="AY2069" s="20" t="s">
        <v>182</v>
      </c>
      <c r="BE2069" s="228">
        <f>IF(N2069="základní",J2069,0)</f>
        <v>0</v>
      </c>
      <c r="BF2069" s="228">
        <f>IF(N2069="snížená",J2069,0)</f>
        <v>0</v>
      </c>
      <c r="BG2069" s="228">
        <f>IF(N2069="zákl. přenesená",J2069,0)</f>
        <v>0</v>
      </c>
      <c r="BH2069" s="228">
        <f>IF(N2069="sníž. přenesená",J2069,0)</f>
        <v>0</v>
      </c>
      <c r="BI2069" s="228">
        <f>IF(N2069="nulová",J2069,0)</f>
        <v>0</v>
      </c>
      <c r="BJ2069" s="20" t="s">
        <v>78</v>
      </c>
      <c r="BK2069" s="228">
        <f>ROUND(I2069*H2069,2)</f>
        <v>0</v>
      </c>
      <c r="BL2069" s="20" t="s">
        <v>189</v>
      </c>
      <c r="BM2069" s="227" t="s">
        <v>2782</v>
      </c>
    </row>
    <row r="2070" s="2" customFormat="1">
      <c r="A2070" s="41"/>
      <c r="B2070" s="42"/>
      <c r="C2070" s="43"/>
      <c r="D2070" s="229" t="s">
        <v>191</v>
      </c>
      <c r="E2070" s="43"/>
      <c r="F2070" s="230" t="s">
        <v>2783</v>
      </c>
      <c r="G2070" s="43"/>
      <c r="H2070" s="43"/>
      <c r="I2070" s="231"/>
      <c r="J2070" s="43"/>
      <c r="K2070" s="43"/>
      <c r="L2070" s="47"/>
      <c r="M2070" s="232"/>
      <c r="N2070" s="233"/>
      <c r="O2070" s="87"/>
      <c r="P2070" s="87"/>
      <c r="Q2070" s="87"/>
      <c r="R2070" s="87"/>
      <c r="S2070" s="87"/>
      <c r="T2070" s="88"/>
      <c r="U2070" s="41"/>
      <c r="V2070" s="41"/>
      <c r="W2070" s="41"/>
      <c r="X2070" s="41"/>
      <c r="Y2070" s="41"/>
      <c r="Z2070" s="41"/>
      <c r="AA2070" s="41"/>
      <c r="AB2070" s="41"/>
      <c r="AC2070" s="41"/>
      <c r="AD2070" s="41"/>
      <c r="AE2070" s="41"/>
      <c r="AT2070" s="20" t="s">
        <v>191</v>
      </c>
      <c r="AU2070" s="20" t="s">
        <v>80</v>
      </c>
    </row>
    <row r="2071" s="14" customFormat="1">
      <c r="A2071" s="14"/>
      <c r="B2071" s="245"/>
      <c r="C2071" s="246"/>
      <c r="D2071" s="236" t="s">
        <v>193</v>
      </c>
      <c r="E2071" s="247" t="s">
        <v>19</v>
      </c>
      <c r="F2071" s="248" t="s">
        <v>2784</v>
      </c>
      <c r="G2071" s="246"/>
      <c r="H2071" s="249">
        <v>0.30449999999999999</v>
      </c>
      <c r="I2071" s="250"/>
      <c r="J2071" s="246"/>
      <c r="K2071" s="246"/>
      <c r="L2071" s="251"/>
      <c r="M2071" s="252"/>
      <c r="N2071" s="253"/>
      <c r="O2071" s="253"/>
      <c r="P2071" s="253"/>
      <c r="Q2071" s="253"/>
      <c r="R2071" s="253"/>
      <c r="S2071" s="253"/>
      <c r="T2071" s="25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5" t="s">
        <v>193</v>
      </c>
      <c r="AU2071" s="255" t="s">
        <v>80</v>
      </c>
      <c r="AV2071" s="14" t="s">
        <v>80</v>
      </c>
      <c r="AW2071" s="14" t="s">
        <v>195</v>
      </c>
      <c r="AX2071" s="14" t="s">
        <v>71</v>
      </c>
      <c r="AY2071" s="255" t="s">
        <v>182</v>
      </c>
    </row>
    <row r="2072" s="14" customFormat="1">
      <c r="A2072" s="14"/>
      <c r="B2072" s="245"/>
      <c r="C2072" s="246"/>
      <c r="D2072" s="236" t="s">
        <v>193</v>
      </c>
      <c r="E2072" s="247" t="s">
        <v>19</v>
      </c>
      <c r="F2072" s="248" t="s">
        <v>2785</v>
      </c>
      <c r="G2072" s="246"/>
      <c r="H2072" s="249">
        <v>0.38</v>
      </c>
      <c r="I2072" s="250"/>
      <c r="J2072" s="246"/>
      <c r="K2072" s="246"/>
      <c r="L2072" s="251"/>
      <c r="M2072" s="252"/>
      <c r="N2072" s="253"/>
      <c r="O2072" s="253"/>
      <c r="P2072" s="253"/>
      <c r="Q2072" s="253"/>
      <c r="R2072" s="253"/>
      <c r="S2072" s="253"/>
      <c r="T2072" s="25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55" t="s">
        <v>193</v>
      </c>
      <c r="AU2072" s="255" t="s">
        <v>80</v>
      </c>
      <c r="AV2072" s="14" t="s">
        <v>80</v>
      </c>
      <c r="AW2072" s="14" t="s">
        <v>195</v>
      </c>
      <c r="AX2072" s="14" t="s">
        <v>71</v>
      </c>
      <c r="AY2072" s="255" t="s">
        <v>182</v>
      </c>
    </row>
    <row r="2073" s="2" customFormat="1" ht="55.5" customHeight="1">
      <c r="A2073" s="41"/>
      <c r="B2073" s="42"/>
      <c r="C2073" s="216" t="s">
        <v>2786</v>
      </c>
      <c r="D2073" s="216" t="s">
        <v>184</v>
      </c>
      <c r="E2073" s="217" t="s">
        <v>2787</v>
      </c>
      <c r="F2073" s="218" t="s">
        <v>2788</v>
      </c>
      <c r="G2073" s="219" t="s">
        <v>187</v>
      </c>
      <c r="H2073" s="220">
        <v>1.323</v>
      </c>
      <c r="I2073" s="221"/>
      <c r="J2073" s="222">
        <f>ROUND(I2073*H2073,2)</f>
        <v>0</v>
      </c>
      <c r="K2073" s="218" t="s">
        <v>188</v>
      </c>
      <c r="L2073" s="47"/>
      <c r="M2073" s="223" t="s">
        <v>19</v>
      </c>
      <c r="N2073" s="224" t="s">
        <v>42</v>
      </c>
      <c r="O2073" s="87"/>
      <c r="P2073" s="225">
        <f>O2073*H2073</f>
        <v>0</v>
      </c>
      <c r="Q2073" s="225">
        <v>0</v>
      </c>
      <c r="R2073" s="225">
        <f>Q2073*H2073</f>
        <v>0</v>
      </c>
      <c r="S2073" s="225">
        <v>1.8</v>
      </c>
      <c r="T2073" s="226">
        <f>S2073*H2073</f>
        <v>2.3814000000000002</v>
      </c>
      <c r="U2073" s="41"/>
      <c r="V2073" s="41"/>
      <c r="W2073" s="41"/>
      <c r="X2073" s="41"/>
      <c r="Y2073" s="41"/>
      <c r="Z2073" s="41"/>
      <c r="AA2073" s="41"/>
      <c r="AB2073" s="41"/>
      <c r="AC2073" s="41"/>
      <c r="AD2073" s="41"/>
      <c r="AE2073" s="41"/>
      <c r="AR2073" s="227" t="s">
        <v>189</v>
      </c>
      <c r="AT2073" s="227" t="s">
        <v>184</v>
      </c>
      <c r="AU2073" s="227" t="s">
        <v>80</v>
      </c>
      <c r="AY2073" s="20" t="s">
        <v>182</v>
      </c>
      <c r="BE2073" s="228">
        <f>IF(N2073="základní",J2073,0)</f>
        <v>0</v>
      </c>
      <c r="BF2073" s="228">
        <f>IF(N2073="snížená",J2073,0)</f>
        <v>0</v>
      </c>
      <c r="BG2073" s="228">
        <f>IF(N2073="zákl. přenesená",J2073,0)</f>
        <v>0</v>
      </c>
      <c r="BH2073" s="228">
        <f>IF(N2073="sníž. přenesená",J2073,0)</f>
        <v>0</v>
      </c>
      <c r="BI2073" s="228">
        <f>IF(N2073="nulová",J2073,0)</f>
        <v>0</v>
      </c>
      <c r="BJ2073" s="20" t="s">
        <v>78</v>
      </c>
      <c r="BK2073" s="228">
        <f>ROUND(I2073*H2073,2)</f>
        <v>0</v>
      </c>
      <c r="BL2073" s="20" t="s">
        <v>189</v>
      </c>
      <c r="BM2073" s="227" t="s">
        <v>2789</v>
      </c>
    </row>
    <row r="2074" s="2" customFormat="1">
      <c r="A2074" s="41"/>
      <c r="B2074" s="42"/>
      <c r="C2074" s="43"/>
      <c r="D2074" s="229" t="s">
        <v>191</v>
      </c>
      <c r="E2074" s="43"/>
      <c r="F2074" s="230" t="s">
        <v>2790</v>
      </c>
      <c r="G2074" s="43"/>
      <c r="H2074" s="43"/>
      <c r="I2074" s="231"/>
      <c r="J2074" s="43"/>
      <c r="K2074" s="43"/>
      <c r="L2074" s="47"/>
      <c r="M2074" s="232"/>
      <c r="N2074" s="233"/>
      <c r="O2074" s="87"/>
      <c r="P2074" s="87"/>
      <c r="Q2074" s="87"/>
      <c r="R2074" s="87"/>
      <c r="S2074" s="87"/>
      <c r="T2074" s="88"/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T2074" s="20" t="s">
        <v>191</v>
      </c>
      <c r="AU2074" s="20" t="s">
        <v>80</v>
      </c>
    </row>
    <row r="2075" s="14" customFormat="1">
      <c r="A2075" s="14"/>
      <c r="B2075" s="245"/>
      <c r="C2075" s="246"/>
      <c r="D2075" s="236" t="s">
        <v>193</v>
      </c>
      <c r="E2075" s="247" t="s">
        <v>19</v>
      </c>
      <c r="F2075" s="248" t="s">
        <v>2791</v>
      </c>
      <c r="G2075" s="246"/>
      <c r="H2075" s="249">
        <v>1.3230000000000002</v>
      </c>
      <c r="I2075" s="250"/>
      <c r="J2075" s="246"/>
      <c r="K2075" s="246"/>
      <c r="L2075" s="251"/>
      <c r="M2075" s="252"/>
      <c r="N2075" s="253"/>
      <c r="O2075" s="253"/>
      <c r="P2075" s="253"/>
      <c r="Q2075" s="253"/>
      <c r="R2075" s="253"/>
      <c r="S2075" s="253"/>
      <c r="T2075" s="25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5" t="s">
        <v>193</v>
      </c>
      <c r="AU2075" s="255" t="s">
        <v>80</v>
      </c>
      <c r="AV2075" s="14" t="s">
        <v>80</v>
      </c>
      <c r="AW2075" s="14" t="s">
        <v>195</v>
      </c>
      <c r="AX2075" s="14" t="s">
        <v>71</v>
      </c>
      <c r="AY2075" s="255" t="s">
        <v>182</v>
      </c>
    </row>
    <row r="2076" s="2" customFormat="1" ht="55.5" customHeight="1">
      <c r="A2076" s="41"/>
      <c r="B2076" s="42"/>
      <c r="C2076" s="216" t="s">
        <v>2792</v>
      </c>
      <c r="D2076" s="216" t="s">
        <v>184</v>
      </c>
      <c r="E2076" s="217" t="s">
        <v>2793</v>
      </c>
      <c r="F2076" s="218" t="s">
        <v>2794</v>
      </c>
      <c r="G2076" s="219" t="s">
        <v>187</v>
      </c>
      <c r="H2076" s="220">
        <v>2.1150000000000002</v>
      </c>
      <c r="I2076" s="221"/>
      <c r="J2076" s="222">
        <f>ROUND(I2076*H2076,2)</f>
        <v>0</v>
      </c>
      <c r="K2076" s="218" t="s">
        <v>188</v>
      </c>
      <c r="L2076" s="47"/>
      <c r="M2076" s="223" t="s">
        <v>19</v>
      </c>
      <c r="N2076" s="224" t="s">
        <v>42</v>
      </c>
      <c r="O2076" s="87"/>
      <c r="P2076" s="225">
        <f>O2076*H2076</f>
        <v>0</v>
      </c>
      <c r="Q2076" s="225">
        <v>0</v>
      </c>
      <c r="R2076" s="225">
        <f>Q2076*H2076</f>
        <v>0</v>
      </c>
      <c r="S2076" s="225">
        <v>1.8</v>
      </c>
      <c r="T2076" s="226">
        <f>S2076*H2076</f>
        <v>3.8070000000000004</v>
      </c>
      <c r="U2076" s="41"/>
      <c r="V2076" s="41"/>
      <c r="W2076" s="41"/>
      <c r="X2076" s="41"/>
      <c r="Y2076" s="41"/>
      <c r="Z2076" s="41"/>
      <c r="AA2076" s="41"/>
      <c r="AB2076" s="41"/>
      <c r="AC2076" s="41"/>
      <c r="AD2076" s="41"/>
      <c r="AE2076" s="41"/>
      <c r="AR2076" s="227" t="s">
        <v>189</v>
      </c>
      <c r="AT2076" s="227" t="s">
        <v>184</v>
      </c>
      <c r="AU2076" s="227" t="s">
        <v>80</v>
      </c>
      <c r="AY2076" s="20" t="s">
        <v>182</v>
      </c>
      <c r="BE2076" s="228">
        <f>IF(N2076="základní",J2076,0)</f>
        <v>0</v>
      </c>
      <c r="BF2076" s="228">
        <f>IF(N2076="snížená",J2076,0)</f>
        <v>0</v>
      </c>
      <c r="BG2076" s="228">
        <f>IF(N2076="zákl. přenesená",J2076,0)</f>
        <v>0</v>
      </c>
      <c r="BH2076" s="228">
        <f>IF(N2076="sníž. přenesená",J2076,0)</f>
        <v>0</v>
      </c>
      <c r="BI2076" s="228">
        <f>IF(N2076="nulová",J2076,0)</f>
        <v>0</v>
      </c>
      <c r="BJ2076" s="20" t="s">
        <v>78</v>
      </c>
      <c r="BK2076" s="228">
        <f>ROUND(I2076*H2076,2)</f>
        <v>0</v>
      </c>
      <c r="BL2076" s="20" t="s">
        <v>189</v>
      </c>
      <c r="BM2076" s="227" t="s">
        <v>2795</v>
      </c>
    </row>
    <row r="2077" s="2" customFormat="1">
      <c r="A2077" s="41"/>
      <c r="B2077" s="42"/>
      <c r="C2077" s="43"/>
      <c r="D2077" s="229" t="s">
        <v>191</v>
      </c>
      <c r="E2077" s="43"/>
      <c r="F2077" s="230" t="s">
        <v>2796</v>
      </c>
      <c r="G2077" s="43"/>
      <c r="H2077" s="43"/>
      <c r="I2077" s="231"/>
      <c r="J2077" s="43"/>
      <c r="K2077" s="43"/>
      <c r="L2077" s="47"/>
      <c r="M2077" s="232"/>
      <c r="N2077" s="233"/>
      <c r="O2077" s="87"/>
      <c r="P2077" s="87"/>
      <c r="Q2077" s="87"/>
      <c r="R2077" s="87"/>
      <c r="S2077" s="87"/>
      <c r="T2077" s="88"/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T2077" s="20" t="s">
        <v>191</v>
      </c>
      <c r="AU2077" s="20" t="s">
        <v>80</v>
      </c>
    </row>
    <row r="2078" s="14" customFormat="1">
      <c r="A2078" s="14"/>
      <c r="B2078" s="245"/>
      <c r="C2078" s="246"/>
      <c r="D2078" s="236" t="s">
        <v>193</v>
      </c>
      <c r="E2078" s="247" t="s">
        <v>19</v>
      </c>
      <c r="F2078" s="248" t="s">
        <v>2797</v>
      </c>
      <c r="G2078" s="246"/>
      <c r="H2078" s="249">
        <v>2.1152000000000002</v>
      </c>
      <c r="I2078" s="250"/>
      <c r="J2078" s="246"/>
      <c r="K2078" s="246"/>
      <c r="L2078" s="251"/>
      <c r="M2078" s="252"/>
      <c r="N2078" s="253"/>
      <c r="O2078" s="253"/>
      <c r="P2078" s="253"/>
      <c r="Q2078" s="253"/>
      <c r="R2078" s="253"/>
      <c r="S2078" s="253"/>
      <c r="T2078" s="25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55" t="s">
        <v>193</v>
      </c>
      <c r="AU2078" s="255" t="s">
        <v>80</v>
      </c>
      <c r="AV2078" s="14" t="s">
        <v>80</v>
      </c>
      <c r="AW2078" s="14" t="s">
        <v>195</v>
      </c>
      <c r="AX2078" s="14" t="s">
        <v>71</v>
      </c>
      <c r="AY2078" s="255" t="s">
        <v>182</v>
      </c>
    </row>
    <row r="2079" s="2" customFormat="1" ht="55.5" customHeight="1">
      <c r="A2079" s="41"/>
      <c r="B2079" s="42"/>
      <c r="C2079" s="216" t="s">
        <v>2798</v>
      </c>
      <c r="D2079" s="216" t="s">
        <v>184</v>
      </c>
      <c r="E2079" s="217" t="s">
        <v>2799</v>
      </c>
      <c r="F2079" s="218" t="s">
        <v>2800</v>
      </c>
      <c r="G2079" s="219" t="s">
        <v>283</v>
      </c>
      <c r="H2079" s="220">
        <v>5.835</v>
      </c>
      <c r="I2079" s="221"/>
      <c r="J2079" s="222">
        <f>ROUND(I2079*H2079,2)</f>
        <v>0</v>
      </c>
      <c r="K2079" s="218" t="s">
        <v>188</v>
      </c>
      <c r="L2079" s="47"/>
      <c r="M2079" s="223" t="s">
        <v>19</v>
      </c>
      <c r="N2079" s="224" t="s">
        <v>42</v>
      </c>
      <c r="O2079" s="87"/>
      <c r="P2079" s="225">
        <f>O2079*H2079</f>
        <v>0</v>
      </c>
      <c r="Q2079" s="225">
        <v>0</v>
      </c>
      <c r="R2079" s="225">
        <f>Q2079*H2079</f>
        <v>0</v>
      </c>
      <c r="S2079" s="225">
        <v>0.17999999999999999</v>
      </c>
      <c r="T2079" s="226">
        <f>S2079*H2079</f>
        <v>1.0503</v>
      </c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R2079" s="227" t="s">
        <v>189</v>
      </c>
      <c r="AT2079" s="227" t="s">
        <v>184</v>
      </c>
      <c r="AU2079" s="227" t="s">
        <v>80</v>
      </c>
      <c r="AY2079" s="20" t="s">
        <v>182</v>
      </c>
      <c r="BE2079" s="228">
        <f>IF(N2079="základní",J2079,0)</f>
        <v>0</v>
      </c>
      <c r="BF2079" s="228">
        <f>IF(N2079="snížená",J2079,0)</f>
        <v>0</v>
      </c>
      <c r="BG2079" s="228">
        <f>IF(N2079="zákl. přenesená",J2079,0)</f>
        <v>0</v>
      </c>
      <c r="BH2079" s="228">
        <f>IF(N2079="sníž. přenesená",J2079,0)</f>
        <v>0</v>
      </c>
      <c r="BI2079" s="228">
        <f>IF(N2079="nulová",J2079,0)</f>
        <v>0</v>
      </c>
      <c r="BJ2079" s="20" t="s">
        <v>78</v>
      </c>
      <c r="BK2079" s="228">
        <f>ROUND(I2079*H2079,2)</f>
        <v>0</v>
      </c>
      <c r="BL2079" s="20" t="s">
        <v>189</v>
      </c>
      <c r="BM2079" s="227" t="s">
        <v>2801</v>
      </c>
    </row>
    <row r="2080" s="2" customFormat="1">
      <c r="A2080" s="41"/>
      <c r="B2080" s="42"/>
      <c r="C2080" s="43"/>
      <c r="D2080" s="229" t="s">
        <v>191</v>
      </c>
      <c r="E2080" s="43"/>
      <c r="F2080" s="230" t="s">
        <v>2802</v>
      </c>
      <c r="G2080" s="43"/>
      <c r="H2080" s="43"/>
      <c r="I2080" s="231"/>
      <c r="J2080" s="43"/>
      <c r="K2080" s="43"/>
      <c r="L2080" s="47"/>
      <c r="M2080" s="232"/>
      <c r="N2080" s="233"/>
      <c r="O2080" s="87"/>
      <c r="P2080" s="87"/>
      <c r="Q2080" s="87"/>
      <c r="R2080" s="87"/>
      <c r="S2080" s="87"/>
      <c r="T2080" s="88"/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T2080" s="20" t="s">
        <v>191</v>
      </c>
      <c r="AU2080" s="20" t="s">
        <v>80</v>
      </c>
    </row>
    <row r="2081" s="14" customFormat="1">
      <c r="A2081" s="14"/>
      <c r="B2081" s="245"/>
      <c r="C2081" s="246"/>
      <c r="D2081" s="236" t="s">
        <v>193</v>
      </c>
      <c r="E2081" s="247" t="s">
        <v>19</v>
      </c>
      <c r="F2081" s="248" t="s">
        <v>2803</v>
      </c>
      <c r="G2081" s="246"/>
      <c r="H2081" s="249">
        <v>2.145</v>
      </c>
      <c r="I2081" s="250"/>
      <c r="J2081" s="246"/>
      <c r="K2081" s="246"/>
      <c r="L2081" s="251"/>
      <c r="M2081" s="252"/>
      <c r="N2081" s="253"/>
      <c r="O2081" s="253"/>
      <c r="P2081" s="253"/>
      <c r="Q2081" s="253"/>
      <c r="R2081" s="253"/>
      <c r="S2081" s="253"/>
      <c r="T2081" s="25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5" t="s">
        <v>193</v>
      </c>
      <c r="AU2081" s="255" t="s">
        <v>80</v>
      </c>
      <c r="AV2081" s="14" t="s">
        <v>80</v>
      </c>
      <c r="AW2081" s="14" t="s">
        <v>195</v>
      </c>
      <c r="AX2081" s="14" t="s">
        <v>71</v>
      </c>
      <c r="AY2081" s="255" t="s">
        <v>182</v>
      </c>
    </row>
    <row r="2082" s="14" customFormat="1">
      <c r="A2082" s="14"/>
      <c r="B2082" s="245"/>
      <c r="C2082" s="246"/>
      <c r="D2082" s="236" t="s">
        <v>193</v>
      </c>
      <c r="E2082" s="247" t="s">
        <v>19</v>
      </c>
      <c r="F2082" s="248" t="s">
        <v>2804</v>
      </c>
      <c r="G2082" s="246"/>
      <c r="H2082" s="249">
        <v>3.6899999999999999</v>
      </c>
      <c r="I2082" s="250"/>
      <c r="J2082" s="246"/>
      <c r="K2082" s="246"/>
      <c r="L2082" s="251"/>
      <c r="M2082" s="252"/>
      <c r="N2082" s="253"/>
      <c r="O2082" s="253"/>
      <c r="P2082" s="253"/>
      <c r="Q2082" s="253"/>
      <c r="R2082" s="253"/>
      <c r="S2082" s="253"/>
      <c r="T2082" s="25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5" t="s">
        <v>193</v>
      </c>
      <c r="AU2082" s="255" t="s">
        <v>80</v>
      </c>
      <c r="AV2082" s="14" t="s">
        <v>80</v>
      </c>
      <c r="AW2082" s="14" t="s">
        <v>195</v>
      </c>
      <c r="AX2082" s="14" t="s">
        <v>71</v>
      </c>
      <c r="AY2082" s="255" t="s">
        <v>182</v>
      </c>
    </row>
    <row r="2083" s="2" customFormat="1" ht="55.5" customHeight="1">
      <c r="A2083" s="41"/>
      <c r="B2083" s="42"/>
      <c r="C2083" s="216" t="s">
        <v>2805</v>
      </c>
      <c r="D2083" s="216" t="s">
        <v>184</v>
      </c>
      <c r="E2083" s="217" t="s">
        <v>2806</v>
      </c>
      <c r="F2083" s="218" t="s">
        <v>2807</v>
      </c>
      <c r="G2083" s="219" t="s">
        <v>283</v>
      </c>
      <c r="H2083" s="220">
        <v>1.8700000000000001</v>
      </c>
      <c r="I2083" s="221"/>
      <c r="J2083" s="222">
        <f>ROUND(I2083*H2083,2)</f>
        <v>0</v>
      </c>
      <c r="K2083" s="218" t="s">
        <v>188</v>
      </c>
      <c r="L2083" s="47"/>
      <c r="M2083" s="223" t="s">
        <v>19</v>
      </c>
      <c r="N2083" s="224" t="s">
        <v>42</v>
      </c>
      <c r="O2083" s="87"/>
      <c r="P2083" s="225">
        <f>O2083*H2083</f>
        <v>0</v>
      </c>
      <c r="Q2083" s="225">
        <v>0</v>
      </c>
      <c r="R2083" s="225">
        <f>Q2083*H2083</f>
        <v>0</v>
      </c>
      <c r="S2083" s="225">
        <v>0.27000000000000002</v>
      </c>
      <c r="T2083" s="226">
        <f>S2083*H2083</f>
        <v>0.50490000000000002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27" t="s">
        <v>189</v>
      </c>
      <c r="AT2083" s="227" t="s">
        <v>184</v>
      </c>
      <c r="AU2083" s="227" t="s">
        <v>80</v>
      </c>
      <c r="AY2083" s="20" t="s">
        <v>182</v>
      </c>
      <c r="BE2083" s="228">
        <f>IF(N2083="základní",J2083,0)</f>
        <v>0</v>
      </c>
      <c r="BF2083" s="228">
        <f>IF(N2083="snížená",J2083,0)</f>
        <v>0</v>
      </c>
      <c r="BG2083" s="228">
        <f>IF(N2083="zákl. přenesená",J2083,0)</f>
        <v>0</v>
      </c>
      <c r="BH2083" s="228">
        <f>IF(N2083="sníž. přenesená",J2083,0)</f>
        <v>0</v>
      </c>
      <c r="BI2083" s="228">
        <f>IF(N2083="nulová",J2083,0)</f>
        <v>0</v>
      </c>
      <c r="BJ2083" s="20" t="s">
        <v>78</v>
      </c>
      <c r="BK2083" s="228">
        <f>ROUND(I2083*H2083,2)</f>
        <v>0</v>
      </c>
      <c r="BL2083" s="20" t="s">
        <v>189</v>
      </c>
      <c r="BM2083" s="227" t="s">
        <v>2808</v>
      </c>
    </row>
    <row r="2084" s="2" customFormat="1">
      <c r="A2084" s="41"/>
      <c r="B2084" s="42"/>
      <c r="C2084" s="43"/>
      <c r="D2084" s="229" t="s">
        <v>191</v>
      </c>
      <c r="E2084" s="43"/>
      <c r="F2084" s="230" t="s">
        <v>2809</v>
      </c>
      <c r="G2084" s="43"/>
      <c r="H2084" s="43"/>
      <c r="I2084" s="231"/>
      <c r="J2084" s="43"/>
      <c r="K2084" s="43"/>
      <c r="L2084" s="47"/>
      <c r="M2084" s="232"/>
      <c r="N2084" s="233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191</v>
      </c>
      <c r="AU2084" s="20" t="s">
        <v>80</v>
      </c>
    </row>
    <row r="2085" s="14" customFormat="1">
      <c r="A2085" s="14"/>
      <c r="B2085" s="245"/>
      <c r="C2085" s="246"/>
      <c r="D2085" s="236" t="s">
        <v>193</v>
      </c>
      <c r="E2085" s="247" t="s">
        <v>19</v>
      </c>
      <c r="F2085" s="248" t="s">
        <v>2810</v>
      </c>
      <c r="G2085" s="246"/>
      <c r="H2085" s="249">
        <v>1.8700000000000001</v>
      </c>
      <c r="I2085" s="250"/>
      <c r="J2085" s="246"/>
      <c r="K2085" s="246"/>
      <c r="L2085" s="251"/>
      <c r="M2085" s="252"/>
      <c r="N2085" s="253"/>
      <c r="O2085" s="253"/>
      <c r="P2085" s="253"/>
      <c r="Q2085" s="253"/>
      <c r="R2085" s="253"/>
      <c r="S2085" s="253"/>
      <c r="T2085" s="25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5" t="s">
        <v>193</v>
      </c>
      <c r="AU2085" s="255" t="s">
        <v>80</v>
      </c>
      <c r="AV2085" s="14" t="s">
        <v>80</v>
      </c>
      <c r="AW2085" s="14" t="s">
        <v>195</v>
      </c>
      <c r="AX2085" s="14" t="s">
        <v>71</v>
      </c>
      <c r="AY2085" s="255" t="s">
        <v>182</v>
      </c>
    </row>
    <row r="2086" s="2" customFormat="1" ht="55.5" customHeight="1">
      <c r="A2086" s="41"/>
      <c r="B2086" s="42"/>
      <c r="C2086" s="216" t="s">
        <v>2811</v>
      </c>
      <c r="D2086" s="216" t="s">
        <v>184</v>
      </c>
      <c r="E2086" s="217" t="s">
        <v>2812</v>
      </c>
      <c r="F2086" s="218" t="s">
        <v>2813</v>
      </c>
      <c r="G2086" s="219" t="s">
        <v>187</v>
      </c>
      <c r="H2086" s="220">
        <v>0.47299999999999998</v>
      </c>
      <c r="I2086" s="221"/>
      <c r="J2086" s="222">
        <f>ROUND(I2086*H2086,2)</f>
        <v>0</v>
      </c>
      <c r="K2086" s="218" t="s">
        <v>188</v>
      </c>
      <c r="L2086" s="47"/>
      <c r="M2086" s="223" t="s">
        <v>19</v>
      </c>
      <c r="N2086" s="224" t="s">
        <v>42</v>
      </c>
      <c r="O2086" s="87"/>
      <c r="P2086" s="225">
        <f>O2086*H2086</f>
        <v>0</v>
      </c>
      <c r="Q2086" s="225">
        <v>0</v>
      </c>
      <c r="R2086" s="225">
        <f>Q2086*H2086</f>
        <v>0</v>
      </c>
      <c r="S2086" s="225">
        <v>1.8</v>
      </c>
      <c r="T2086" s="226">
        <f>S2086*H2086</f>
        <v>0.85139999999999993</v>
      </c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R2086" s="227" t="s">
        <v>189</v>
      </c>
      <c r="AT2086" s="227" t="s">
        <v>184</v>
      </c>
      <c r="AU2086" s="227" t="s">
        <v>80</v>
      </c>
      <c r="AY2086" s="20" t="s">
        <v>182</v>
      </c>
      <c r="BE2086" s="228">
        <f>IF(N2086="základní",J2086,0)</f>
        <v>0</v>
      </c>
      <c r="BF2086" s="228">
        <f>IF(N2086="snížená",J2086,0)</f>
        <v>0</v>
      </c>
      <c r="BG2086" s="228">
        <f>IF(N2086="zákl. přenesená",J2086,0)</f>
        <v>0</v>
      </c>
      <c r="BH2086" s="228">
        <f>IF(N2086="sníž. přenesená",J2086,0)</f>
        <v>0</v>
      </c>
      <c r="BI2086" s="228">
        <f>IF(N2086="nulová",J2086,0)</f>
        <v>0</v>
      </c>
      <c r="BJ2086" s="20" t="s">
        <v>78</v>
      </c>
      <c r="BK2086" s="228">
        <f>ROUND(I2086*H2086,2)</f>
        <v>0</v>
      </c>
      <c r="BL2086" s="20" t="s">
        <v>189</v>
      </c>
      <c r="BM2086" s="227" t="s">
        <v>2814</v>
      </c>
    </row>
    <row r="2087" s="2" customFormat="1">
      <c r="A2087" s="41"/>
      <c r="B2087" s="42"/>
      <c r="C2087" s="43"/>
      <c r="D2087" s="229" t="s">
        <v>191</v>
      </c>
      <c r="E2087" s="43"/>
      <c r="F2087" s="230" t="s">
        <v>2815</v>
      </c>
      <c r="G2087" s="43"/>
      <c r="H2087" s="43"/>
      <c r="I2087" s="231"/>
      <c r="J2087" s="43"/>
      <c r="K2087" s="43"/>
      <c r="L2087" s="47"/>
      <c r="M2087" s="232"/>
      <c r="N2087" s="233"/>
      <c r="O2087" s="87"/>
      <c r="P2087" s="87"/>
      <c r="Q2087" s="87"/>
      <c r="R2087" s="87"/>
      <c r="S2087" s="87"/>
      <c r="T2087" s="88"/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T2087" s="20" t="s">
        <v>191</v>
      </c>
      <c r="AU2087" s="20" t="s">
        <v>80</v>
      </c>
    </row>
    <row r="2088" s="14" customFormat="1">
      <c r="A2088" s="14"/>
      <c r="B2088" s="245"/>
      <c r="C2088" s="246"/>
      <c r="D2088" s="236" t="s">
        <v>193</v>
      </c>
      <c r="E2088" s="247" t="s">
        <v>19</v>
      </c>
      <c r="F2088" s="248" t="s">
        <v>2816</v>
      </c>
      <c r="G2088" s="246"/>
      <c r="H2088" s="249">
        <v>0.47249999999999998</v>
      </c>
      <c r="I2088" s="250"/>
      <c r="J2088" s="246"/>
      <c r="K2088" s="246"/>
      <c r="L2088" s="251"/>
      <c r="M2088" s="252"/>
      <c r="N2088" s="253"/>
      <c r="O2088" s="253"/>
      <c r="P2088" s="253"/>
      <c r="Q2088" s="253"/>
      <c r="R2088" s="253"/>
      <c r="S2088" s="253"/>
      <c r="T2088" s="25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5" t="s">
        <v>193</v>
      </c>
      <c r="AU2088" s="255" t="s">
        <v>80</v>
      </c>
      <c r="AV2088" s="14" t="s">
        <v>80</v>
      </c>
      <c r="AW2088" s="14" t="s">
        <v>195</v>
      </c>
      <c r="AX2088" s="14" t="s">
        <v>71</v>
      </c>
      <c r="AY2088" s="255" t="s">
        <v>182</v>
      </c>
    </row>
    <row r="2089" s="2" customFormat="1" ht="37.8" customHeight="1">
      <c r="A2089" s="41"/>
      <c r="B2089" s="42"/>
      <c r="C2089" s="216" t="s">
        <v>2817</v>
      </c>
      <c r="D2089" s="216" t="s">
        <v>184</v>
      </c>
      <c r="E2089" s="217" t="s">
        <v>2818</v>
      </c>
      <c r="F2089" s="218" t="s">
        <v>2819</v>
      </c>
      <c r="G2089" s="219" t="s">
        <v>187</v>
      </c>
      <c r="H2089" s="220">
        <v>0.66200000000000003</v>
      </c>
      <c r="I2089" s="221"/>
      <c r="J2089" s="222">
        <f>ROUND(I2089*H2089,2)</f>
        <v>0</v>
      </c>
      <c r="K2089" s="218" t="s">
        <v>188</v>
      </c>
      <c r="L2089" s="47"/>
      <c r="M2089" s="223" t="s">
        <v>19</v>
      </c>
      <c r="N2089" s="224" t="s">
        <v>42</v>
      </c>
      <c r="O2089" s="87"/>
      <c r="P2089" s="225">
        <f>O2089*H2089</f>
        <v>0</v>
      </c>
      <c r="Q2089" s="225">
        <v>0</v>
      </c>
      <c r="R2089" s="225">
        <f>Q2089*H2089</f>
        <v>0</v>
      </c>
      <c r="S2089" s="225">
        <v>2.3999999999999999</v>
      </c>
      <c r="T2089" s="226">
        <f>S2089*H2089</f>
        <v>1.5888</v>
      </c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R2089" s="227" t="s">
        <v>189</v>
      </c>
      <c r="AT2089" s="227" t="s">
        <v>184</v>
      </c>
      <c r="AU2089" s="227" t="s">
        <v>80</v>
      </c>
      <c r="AY2089" s="20" t="s">
        <v>182</v>
      </c>
      <c r="BE2089" s="228">
        <f>IF(N2089="základní",J2089,0)</f>
        <v>0</v>
      </c>
      <c r="BF2089" s="228">
        <f>IF(N2089="snížená",J2089,0)</f>
        <v>0</v>
      </c>
      <c r="BG2089" s="228">
        <f>IF(N2089="zákl. přenesená",J2089,0)</f>
        <v>0</v>
      </c>
      <c r="BH2089" s="228">
        <f>IF(N2089="sníž. přenesená",J2089,0)</f>
        <v>0</v>
      </c>
      <c r="BI2089" s="228">
        <f>IF(N2089="nulová",J2089,0)</f>
        <v>0</v>
      </c>
      <c r="BJ2089" s="20" t="s">
        <v>78</v>
      </c>
      <c r="BK2089" s="228">
        <f>ROUND(I2089*H2089,2)</f>
        <v>0</v>
      </c>
      <c r="BL2089" s="20" t="s">
        <v>189</v>
      </c>
      <c r="BM2089" s="227" t="s">
        <v>2820</v>
      </c>
    </row>
    <row r="2090" s="2" customFormat="1">
      <c r="A2090" s="41"/>
      <c r="B2090" s="42"/>
      <c r="C2090" s="43"/>
      <c r="D2090" s="229" t="s">
        <v>191</v>
      </c>
      <c r="E2090" s="43"/>
      <c r="F2090" s="230" t="s">
        <v>2821</v>
      </c>
      <c r="G2090" s="43"/>
      <c r="H2090" s="43"/>
      <c r="I2090" s="231"/>
      <c r="J2090" s="43"/>
      <c r="K2090" s="43"/>
      <c r="L2090" s="47"/>
      <c r="M2090" s="232"/>
      <c r="N2090" s="233"/>
      <c r="O2090" s="87"/>
      <c r="P2090" s="87"/>
      <c r="Q2090" s="87"/>
      <c r="R2090" s="87"/>
      <c r="S2090" s="87"/>
      <c r="T2090" s="88"/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T2090" s="20" t="s">
        <v>191</v>
      </c>
      <c r="AU2090" s="20" t="s">
        <v>80</v>
      </c>
    </row>
    <row r="2091" s="14" customFormat="1">
      <c r="A2091" s="14"/>
      <c r="B2091" s="245"/>
      <c r="C2091" s="246"/>
      <c r="D2091" s="236" t="s">
        <v>193</v>
      </c>
      <c r="E2091" s="247" t="s">
        <v>19</v>
      </c>
      <c r="F2091" s="248" t="s">
        <v>2822</v>
      </c>
      <c r="G2091" s="246"/>
      <c r="H2091" s="249">
        <v>0.66149999999999998</v>
      </c>
      <c r="I2091" s="250"/>
      <c r="J2091" s="246"/>
      <c r="K2091" s="246"/>
      <c r="L2091" s="251"/>
      <c r="M2091" s="252"/>
      <c r="N2091" s="253"/>
      <c r="O2091" s="253"/>
      <c r="P2091" s="253"/>
      <c r="Q2091" s="253"/>
      <c r="R2091" s="253"/>
      <c r="S2091" s="253"/>
      <c r="T2091" s="25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55" t="s">
        <v>193</v>
      </c>
      <c r="AU2091" s="255" t="s">
        <v>80</v>
      </c>
      <c r="AV2091" s="14" t="s">
        <v>80</v>
      </c>
      <c r="AW2091" s="14" t="s">
        <v>195</v>
      </c>
      <c r="AX2091" s="14" t="s">
        <v>71</v>
      </c>
      <c r="AY2091" s="255" t="s">
        <v>182</v>
      </c>
    </row>
    <row r="2092" s="2" customFormat="1" ht="37.8" customHeight="1">
      <c r="A2092" s="41"/>
      <c r="B2092" s="42"/>
      <c r="C2092" s="216" t="s">
        <v>2823</v>
      </c>
      <c r="D2092" s="216" t="s">
        <v>184</v>
      </c>
      <c r="E2092" s="217" t="s">
        <v>2824</v>
      </c>
      <c r="F2092" s="218" t="s">
        <v>2825</v>
      </c>
      <c r="G2092" s="219" t="s">
        <v>425</v>
      </c>
      <c r="H2092" s="220">
        <v>29</v>
      </c>
      <c r="I2092" s="221"/>
      <c r="J2092" s="222">
        <f>ROUND(I2092*H2092,2)</f>
        <v>0</v>
      </c>
      <c r="K2092" s="218" t="s">
        <v>188</v>
      </c>
      <c r="L2092" s="47"/>
      <c r="M2092" s="223" t="s">
        <v>19</v>
      </c>
      <c r="N2092" s="224" t="s">
        <v>42</v>
      </c>
      <c r="O2092" s="87"/>
      <c r="P2092" s="225">
        <f>O2092*H2092</f>
        <v>0</v>
      </c>
      <c r="Q2092" s="225">
        <v>0</v>
      </c>
      <c r="R2092" s="225">
        <f>Q2092*H2092</f>
        <v>0</v>
      </c>
      <c r="S2092" s="225">
        <v>0.014999999999999999</v>
      </c>
      <c r="T2092" s="226">
        <f>S2092*H2092</f>
        <v>0.435</v>
      </c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R2092" s="227" t="s">
        <v>189</v>
      </c>
      <c r="AT2092" s="227" t="s">
        <v>184</v>
      </c>
      <c r="AU2092" s="227" t="s">
        <v>80</v>
      </c>
      <c r="AY2092" s="20" t="s">
        <v>182</v>
      </c>
      <c r="BE2092" s="228">
        <f>IF(N2092="základní",J2092,0)</f>
        <v>0</v>
      </c>
      <c r="BF2092" s="228">
        <f>IF(N2092="snížená",J2092,0)</f>
        <v>0</v>
      </c>
      <c r="BG2092" s="228">
        <f>IF(N2092="zákl. přenesená",J2092,0)</f>
        <v>0</v>
      </c>
      <c r="BH2092" s="228">
        <f>IF(N2092="sníž. přenesená",J2092,0)</f>
        <v>0</v>
      </c>
      <c r="BI2092" s="228">
        <f>IF(N2092="nulová",J2092,0)</f>
        <v>0</v>
      </c>
      <c r="BJ2092" s="20" t="s">
        <v>78</v>
      </c>
      <c r="BK2092" s="228">
        <f>ROUND(I2092*H2092,2)</f>
        <v>0</v>
      </c>
      <c r="BL2092" s="20" t="s">
        <v>189</v>
      </c>
      <c r="BM2092" s="227" t="s">
        <v>2826</v>
      </c>
    </row>
    <row r="2093" s="2" customFormat="1">
      <c r="A2093" s="41"/>
      <c r="B2093" s="42"/>
      <c r="C2093" s="43"/>
      <c r="D2093" s="229" t="s">
        <v>191</v>
      </c>
      <c r="E2093" s="43"/>
      <c r="F2093" s="230" t="s">
        <v>2827</v>
      </c>
      <c r="G2093" s="43"/>
      <c r="H2093" s="43"/>
      <c r="I2093" s="231"/>
      <c r="J2093" s="43"/>
      <c r="K2093" s="43"/>
      <c r="L2093" s="47"/>
      <c r="M2093" s="232"/>
      <c r="N2093" s="233"/>
      <c r="O2093" s="87"/>
      <c r="P2093" s="87"/>
      <c r="Q2093" s="87"/>
      <c r="R2093" s="87"/>
      <c r="S2093" s="87"/>
      <c r="T2093" s="88"/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T2093" s="20" t="s">
        <v>191</v>
      </c>
      <c r="AU2093" s="20" t="s">
        <v>80</v>
      </c>
    </row>
    <row r="2094" s="14" customFormat="1">
      <c r="A2094" s="14"/>
      <c r="B2094" s="245"/>
      <c r="C2094" s="246"/>
      <c r="D2094" s="236" t="s">
        <v>193</v>
      </c>
      <c r="E2094" s="247" t="s">
        <v>19</v>
      </c>
      <c r="F2094" s="248" t="s">
        <v>2828</v>
      </c>
      <c r="G2094" s="246"/>
      <c r="H2094" s="249">
        <v>2</v>
      </c>
      <c r="I2094" s="250"/>
      <c r="J2094" s="246"/>
      <c r="K2094" s="246"/>
      <c r="L2094" s="251"/>
      <c r="M2094" s="252"/>
      <c r="N2094" s="253"/>
      <c r="O2094" s="253"/>
      <c r="P2094" s="253"/>
      <c r="Q2094" s="253"/>
      <c r="R2094" s="253"/>
      <c r="S2094" s="253"/>
      <c r="T2094" s="25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5" t="s">
        <v>193</v>
      </c>
      <c r="AU2094" s="255" t="s">
        <v>80</v>
      </c>
      <c r="AV2094" s="14" t="s">
        <v>80</v>
      </c>
      <c r="AW2094" s="14" t="s">
        <v>195</v>
      </c>
      <c r="AX2094" s="14" t="s">
        <v>71</v>
      </c>
      <c r="AY2094" s="255" t="s">
        <v>182</v>
      </c>
    </row>
    <row r="2095" s="14" customFormat="1">
      <c r="A2095" s="14"/>
      <c r="B2095" s="245"/>
      <c r="C2095" s="246"/>
      <c r="D2095" s="236" t="s">
        <v>193</v>
      </c>
      <c r="E2095" s="247" t="s">
        <v>19</v>
      </c>
      <c r="F2095" s="248" t="s">
        <v>2829</v>
      </c>
      <c r="G2095" s="246"/>
      <c r="H2095" s="249">
        <v>2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193</v>
      </c>
      <c r="AU2095" s="255" t="s">
        <v>80</v>
      </c>
      <c r="AV2095" s="14" t="s">
        <v>80</v>
      </c>
      <c r="AW2095" s="14" t="s">
        <v>195</v>
      </c>
      <c r="AX2095" s="14" t="s">
        <v>71</v>
      </c>
      <c r="AY2095" s="255" t="s">
        <v>182</v>
      </c>
    </row>
    <row r="2096" s="14" customFormat="1">
      <c r="A2096" s="14"/>
      <c r="B2096" s="245"/>
      <c r="C2096" s="246"/>
      <c r="D2096" s="236" t="s">
        <v>193</v>
      </c>
      <c r="E2096" s="247" t="s">
        <v>19</v>
      </c>
      <c r="F2096" s="248" t="s">
        <v>2830</v>
      </c>
      <c r="G2096" s="246"/>
      <c r="H2096" s="249">
        <v>1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193</v>
      </c>
      <c r="AU2096" s="255" t="s">
        <v>80</v>
      </c>
      <c r="AV2096" s="14" t="s">
        <v>80</v>
      </c>
      <c r="AW2096" s="14" t="s">
        <v>195</v>
      </c>
      <c r="AX2096" s="14" t="s">
        <v>71</v>
      </c>
      <c r="AY2096" s="255" t="s">
        <v>182</v>
      </c>
    </row>
    <row r="2097" s="14" customFormat="1">
      <c r="A2097" s="14"/>
      <c r="B2097" s="245"/>
      <c r="C2097" s="246"/>
      <c r="D2097" s="236" t="s">
        <v>193</v>
      </c>
      <c r="E2097" s="247" t="s">
        <v>19</v>
      </c>
      <c r="F2097" s="248" t="s">
        <v>2831</v>
      </c>
      <c r="G2097" s="246"/>
      <c r="H2097" s="249">
        <v>2</v>
      </c>
      <c r="I2097" s="250"/>
      <c r="J2097" s="246"/>
      <c r="K2097" s="246"/>
      <c r="L2097" s="251"/>
      <c r="M2097" s="252"/>
      <c r="N2097" s="253"/>
      <c r="O2097" s="253"/>
      <c r="P2097" s="253"/>
      <c r="Q2097" s="253"/>
      <c r="R2097" s="253"/>
      <c r="S2097" s="253"/>
      <c r="T2097" s="25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T2097" s="255" t="s">
        <v>193</v>
      </c>
      <c r="AU2097" s="255" t="s">
        <v>80</v>
      </c>
      <c r="AV2097" s="14" t="s">
        <v>80</v>
      </c>
      <c r="AW2097" s="14" t="s">
        <v>195</v>
      </c>
      <c r="AX2097" s="14" t="s">
        <v>71</v>
      </c>
      <c r="AY2097" s="255" t="s">
        <v>182</v>
      </c>
    </row>
    <row r="2098" s="14" customFormat="1">
      <c r="A2098" s="14"/>
      <c r="B2098" s="245"/>
      <c r="C2098" s="246"/>
      <c r="D2098" s="236" t="s">
        <v>193</v>
      </c>
      <c r="E2098" s="247" t="s">
        <v>19</v>
      </c>
      <c r="F2098" s="248" t="s">
        <v>2832</v>
      </c>
      <c r="G2098" s="246"/>
      <c r="H2098" s="249">
        <v>22</v>
      </c>
      <c r="I2098" s="250"/>
      <c r="J2098" s="246"/>
      <c r="K2098" s="246"/>
      <c r="L2098" s="251"/>
      <c r="M2098" s="252"/>
      <c r="N2098" s="253"/>
      <c r="O2098" s="253"/>
      <c r="P2098" s="253"/>
      <c r="Q2098" s="253"/>
      <c r="R2098" s="253"/>
      <c r="S2098" s="253"/>
      <c r="T2098" s="25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5" t="s">
        <v>193</v>
      </c>
      <c r="AU2098" s="255" t="s">
        <v>80</v>
      </c>
      <c r="AV2098" s="14" t="s">
        <v>80</v>
      </c>
      <c r="AW2098" s="14" t="s">
        <v>195</v>
      </c>
      <c r="AX2098" s="14" t="s">
        <v>71</v>
      </c>
      <c r="AY2098" s="255" t="s">
        <v>182</v>
      </c>
    </row>
    <row r="2099" s="2" customFormat="1" ht="37.8" customHeight="1">
      <c r="A2099" s="41"/>
      <c r="B2099" s="42"/>
      <c r="C2099" s="216" t="s">
        <v>2833</v>
      </c>
      <c r="D2099" s="216" t="s">
        <v>184</v>
      </c>
      <c r="E2099" s="217" t="s">
        <v>2834</v>
      </c>
      <c r="F2099" s="218" t="s">
        <v>2835</v>
      </c>
      <c r="G2099" s="219" t="s">
        <v>425</v>
      </c>
      <c r="H2099" s="220">
        <v>18</v>
      </c>
      <c r="I2099" s="221"/>
      <c r="J2099" s="222">
        <f>ROUND(I2099*H2099,2)</f>
        <v>0</v>
      </c>
      <c r="K2099" s="218" t="s">
        <v>188</v>
      </c>
      <c r="L2099" s="47"/>
      <c r="M2099" s="223" t="s">
        <v>19</v>
      </c>
      <c r="N2099" s="224" t="s">
        <v>42</v>
      </c>
      <c r="O2099" s="87"/>
      <c r="P2099" s="225">
        <f>O2099*H2099</f>
        <v>0</v>
      </c>
      <c r="Q2099" s="225">
        <v>0</v>
      </c>
      <c r="R2099" s="225">
        <f>Q2099*H2099</f>
        <v>0</v>
      </c>
      <c r="S2099" s="225">
        <v>0.031</v>
      </c>
      <c r="T2099" s="226">
        <f>S2099*H2099</f>
        <v>0.55800000000000005</v>
      </c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R2099" s="227" t="s">
        <v>189</v>
      </c>
      <c r="AT2099" s="227" t="s">
        <v>184</v>
      </c>
      <c r="AU2099" s="227" t="s">
        <v>80</v>
      </c>
      <c r="AY2099" s="20" t="s">
        <v>182</v>
      </c>
      <c r="BE2099" s="228">
        <f>IF(N2099="základní",J2099,0)</f>
        <v>0</v>
      </c>
      <c r="BF2099" s="228">
        <f>IF(N2099="snížená",J2099,0)</f>
        <v>0</v>
      </c>
      <c r="BG2099" s="228">
        <f>IF(N2099="zákl. přenesená",J2099,0)</f>
        <v>0</v>
      </c>
      <c r="BH2099" s="228">
        <f>IF(N2099="sníž. přenesená",J2099,0)</f>
        <v>0</v>
      </c>
      <c r="BI2099" s="228">
        <f>IF(N2099="nulová",J2099,0)</f>
        <v>0</v>
      </c>
      <c r="BJ2099" s="20" t="s">
        <v>78</v>
      </c>
      <c r="BK2099" s="228">
        <f>ROUND(I2099*H2099,2)</f>
        <v>0</v>
      </c>
      <c r="BL2099" s="20" t="s">
        <v>189</v>
      </c>
      <c r="BM2099" s="227" t="s">
        <v>2836</v>
      </c>
    </row>
    <row r="2100" s="2" customFormat="1">
      <c r="A2100" s="41"/>
      <c r="B2100" s="42"/>
      <c r="C2100" s="43"/>
      <c r="D2100" s="229" t="s">
        <v>191</v>
      </c>
      <c r="E2100" s="43"/>
      <c r="F2100" s="230" t="s">
        <v>2837</v>
      </c>
      <c r="G2100" s="43"/>
      <c r="H2100" s="43"/>
      <c r="I2100" s="231"/>
      <c r="J2100" s="43"/>
      <c r="K2100" s="43"/>
      <c r="L2100" s="47"/>
      <c r="M2100" s="232"/>
      <c r="N2100" s="233"/>
      <c r="O2100" s="87"/>
      <c r="P2100" s="87"/>
      <c r="Q2100" s="87"/>
      <c r="R2100" s="87"/>
      <c r="S2100" s="87"/>
      <c r="T2100" s="88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T2100" s="20" t="s">
        <v>191</v>
      </c>
      <c r="AU2100" s="20" t="s">
        <v>80</v>
      </c>
    </row>
    <row r="2101" s="14" customFormat="1">
      <c r="A2101" s="14"/>
      <c r="B2101" s="245"/>
      <c r="C2101" s="246"/>
      <c r="D2101" s="236" t="s">
        <v>193</v>
      </c>
      <c r="E2101" s="247" t="s">
        <v>19</v>
      </c>
      <c r="F2101" s="248" t="s">
        <v>956</v>
      </c>
      <c r="G2101" s="246"/>
      <c r="H2101" s="249">
        <v>10</v>
      </c>
      <c r="I2101" s="250"/>
      <c r="J2101" s="246"/>
      <c r="K2101" s="246"/>
      <c r="L2101" s="251"/>
      <c r="M2101" s="252"/>
      <c r="N2101" s="253"/>
      <c r="O2101" s="253"/>
      <c r="P2101" s="253"/>
      <c r="Q2101" s="253"/>
      <c r="R2101" s="253"/>
      <c r="S2101" s="253"/>
      <c r="T2101" s="25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5" t="s">
        <v>193</v>
      </c>
      <c r="AU2101" s="255" t="s">
        <v>80</v>
      </c>
      <c r="AV2101" s="14" t="s">
        <v>80</v>
      </c>
      <c r="AW2101" s="14" t="s">
        <v>195</v>
      </c>
      <c r="AX2101" s="14" t="s">
        <v>71</v>
      </c>
      <c r="AY2101" s="255" t="s">
        <v>182</v>
      </c>
    </row>
    <row r="2102" s="14" customFormat="1">
      <c r="A2102" s="14"/>
      <c r="B2102" s="245"/>
      <c r="C2102" s="246"/>
      <c r="D2102" s="236" t="s">
        <v>193</v>
      </c>
      <c r="E2102" s="247" t="s">
        <v>19</v>
      </c>
      <c r="F2102" s="248" t="s">
        <v>2838</v>
      </c>
      <c r="G2102" s="246"/>
      <c r="H2102" s="249">
        <v>2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193</v>
      </c>
      <c r="AU2102" s="255" t="s">
        <v>80</v>
      </c>
      <c r="AV2102" s="14" t="s">
        <v>80</v>
      </c>
      <c r="AW2102" s="14" t="s">
        <v>195</v>
      </c>
      <c r="AX2102" s="14" t="s">
        <v>71</v>
      </c>
      <c r="AY2102" s="255" t="s">
        <v>182</v>
      </c>
    </row>
    <row r="2103" s="14" customFormat="1">
      <c r="A2103" s="14"/>
      <c r="B2103" s="245"/>
      <c r="C2103" s="246"/>
      <c r="D2103" s="236" t="s">
        <v>193</v>
      </c>
      <c r="E2103" s="247" t="s">
        <v>19</v>
      </c>
      <c r="F2103" s="248" t="s">
        <v>2839</v>
      </c>
      <c r="G2103" s="246"/>
      <c r="H2103" s="249">
        <v>4</v>
      </c>
      <c r="I2103" s="250"/>
      <c r="J2103" s="246"/>
      <c r="K2103" s="246"/>
      <c r="L2103" s="251"/>
      <c r="M2103" s="252"/>
      <c r="N2103" s="253"/>
      <c r="O2103" s="253"/>
      <c r="P2103" s="253"/>
      <c r="Q2103" s="253"/>
      <c r="R2103" s="253"/>
      <c r="S2103" s="253"/>
      <c r="T2103" s="25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5" t="s">
        <v>193</v>
      </c>
      <c r="AU2103" s="255" t="s">
        <v>80</v>
      </c>
      <c r="AV2103" s="14" t="s">
        <v>80</v>
      </c>
      <c r="AW2103" s="14" t="s">
        <v>195</v>
      </c>
      <c r="AX2103" s="14" t="s">
        <v>71</v>
      </c>
      <c r="AY2103" s="255" t="s">
        <v>182</v>
      </c>
    </row>
    <row r="2104" s="14" customFormat="1">
      <c r="A2104" s="14"/>
      <c r="B2104" s="245"/>
      <c r="C2104" s="246"/>
      <c r="D2104" s="236" t="s">
        <v>193</v>
      </c>
      <c r="E2104" s="247" t="s">
        <v>19</v>
      </c>
      <c r="F2104" s="248" t="s">
        <v>2840</v>
      </c>
      <c r="G2104" s="246"/>
      <c r="H2104" s="249">
        <v>2</v>
      </c>
      <c r="I2104" s="250"/>
      <c r="J2104" s="246"/>
      <c r="K2104" s="246"/>
      <c r="L2104" s="251"/>
      <c r="M2104" s="252"/>
      <c r="N2104" s="253"/>
      <c r="O2104" s="253"/>
      <c r="P2104" s="253"/>
      <c r="Q2104" s="253"/>
      <c r="R2104" s="253"/>
      <c r="S2104" s="253"/>
      <c r="T2104" s="25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T2104" s="255" t="s">
        <v>193</v>
      </c>
      <c r="AU2104" s="255" t="s">
        <v>80</v>
      </c>
      <c r="AV2104" s="14" t="s">
        <v>80</v>
      </c>
      <c r="AW2104" s="14" t="s">
        <v>195</v>
      </c>
      <c r="AX2104" s="14" t="s">
        <v>71</v>
      </c>
      <c r="AY2104" s="255" t="s">
        <v>182</v>
      </c>
    </row>
    <row r="2105" s="2" customFormat="1" ht="37.8" customHeight="1">
      <c r="A2105" s="41"/>
      <c r="B2105" s="42"/>
      <c r="C2105" s="216" t="s">
        <v>2841</v>
      </c>
      <c r="D2105" s="216" t="s">
        <v>184</v>
      </c>
      <c r="E2105" s="217" t="s">
        <v>2842</v>
      </c>
      <c r="F2105" s="218" t="s">
        <v>2843</v>
      </c>
      <c r="G2105" s="219" t="s">
        <v>425</v>
      </c>
      <c r="H2105" s="220">
        <v>1</v>
      </c>
      <c r="I2105" s="221"/>
      <c r="J2105" s="222">
        <f>ROUND(I2105*H2105,2)</f>
        <v>0</v>
      </c>
      <c r="K2105" s="218" t="s">
        <v>188</v>
      </c>
      <c r="L2105" s="47"/>
      <c r="M2105" s="223" t="s">
        <v>19</v>
      </c>
      <c r="N2105" s="224" t="s">
        <v>42</v>
      </c>
      <c r="O2105" s="87"/>
      <c r="P2105" s="225">
        <f>O2105*H2105</f>
        <v>0</v>
      </c>
      <c r="Q2105" s="225">
        <v>0</v>
      </c>
      <c r="R2105" s="225">
        <f>Q2105*H2105</f>
        <v>0</v>
      </c>
      <c r="S2105" s="225">
        <v>0.049000000000000002</v>
      </c>
      <c r="T2105" s="226">
        <f>S2105*H2105</f>
        <v>0.049000000000000002</v>
      </c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R2105" s="227" t="s">
        <v>189</v>
      </c>
      <c r="AT2105" s="227" t="s">
        <v>184</v>
      </c>
      <c r="AU2105" s="227" t="s">
        <v>80</v>
      </c>
      <c r="AY2105" s="20" t="s">
        <v>182</v>
      </c>
      <c r="BE2105" s="228">
        <f>IF(N2105="základní",J2105,0)</f>
        <v>0</v>
      </c>
      <c r="BF2105" s="228">
        <f>IF(N2105="snížená",J2105,0)</f>
        <v>0</v>
      </c>
      <c r="BG2105" s="228">
        <f>IF(N2105="zákl. přenesená",J2105,0)</f>
        <v>0</v>
      </c>
      <c r="BH2105" s="228">
        <f>IF(N2105="sníž. přenesená",J2105,0)</f>
        <v>0</v>
      </c>
      <c r="BI2105" s="228">
        <f>IF(N2105="nulová",J2105,0)</f>
        <v>0</v>
      </c>
      <c r="BJ2105" s="20" t="s">
        <v>78</v>
      </c>
      <c r="BK2105" s="228">
        <f>ROUND(I2105*H2105,2)</f>
        <v>0</v>
      </c>
      <c r="BL2105" s="20" t="s">
        <v>189</v>
      </c>
      <c r="BM2105" s="227" t="s">
        <v>2844</v>
      </c>
    </row>
    <row r="2106" s="2" customFormat="1">
      <c r="A2106" s="41"/>
      <c r="B2106" s="42"/>
      <c r="C2106" s="43"/>
      <c r="D2106" s="229" t="s">
        <v>191</v>
      </c>
      <c r="E2106" s="43"/>
      <c r="F2106" s="230" t="s">
        <v>2845</v>
      </c>
      <c r="G2106" s="43"/>
      <c r="H2106" s="43"/>
      <c r="I2106" s="231"/>
      <c r="J2106" s="43"/>
      <c r="K2106" s="43"/>
      <c r="L2106" s="47"/>
      <c r="M2106" s="232"/>
      <c r="N2106" s="233"/>
      <c r="O2106" s="87"/>
      <c r="P2106" s="87"/>
      <c r="Q2106" s="87"/>
      <c r="R2106" s="87"/>
      <c r="S2106" s="87"/>
      <c r="T2106" s="88"/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T2106" s="20" t="s">
        <v>191</v>
      </c>
      <c r="AU2106" s="20" t="s">
        <v>80</v>
      </c>
    </row>
    <row r="2107" s="14" customFormat="1">
      <c r="A2107" s="14"/>
      <c r="B2107" s="245"/>
      <c r="C2107" s="246"/>
      <c r="D2107" s="236" t="s">
        <v>193</v>
      </c>
      <c r="E2107" s="247" t="s">
        <v>19</v>
      </c>
      <c r="F2107" s="248" t="s">
        <v>2846</v>
      </c>
      <c r="G2107" s="246"/>
      <c r="H2107" s="249">
        <v>1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5" t="s">
        <v>193</v>
      </c>
      <c r="AU2107" s="255" t="s">
        <v>80</v>
      </c>
      <c r="AV2107" s="14" t="s">
        <v>80</v>
      </c>
      <c r="AW2107" s="14" t="s">
        <v>195</v>
      </c>
      <c r="AX2107" s="14" t="s">
        <v>71</v>
      </c>
      <c r="AY2107" s="255" t="s">
        <v>182</v>
      </c>
    </row>
    <row r="2108" s="2" customFormat="1" ht="37.8" customHeight="1">
      <c r="A2108" s="41"/>
      <c r="B2108" s="42"/>
      <c r="C2108" s="216" t="s">
        <v>2847</v>
      </c>
      <c r="D2108" s="216" t="s">
        <v>184</v>
      </c>
      <c r="E2108" s="217" t="s">
        <v>2848</v>
      </c>
      <c r="F2108" s="218" t="s">
        <v>2849</v>
      </c>
      <c r="G2108" s="219" t="s">
        <v>425</v>
      </c>
      <c r="H2108" s="220">
        <v>12</v>
      </c>
      <c r="I2108" s="221"/>
      <c r="J2108" s="222">
        <f>ROUND(I2108*H2108,2)</f>
        <v>0</v>
      </c>
      <c r="K2108" s="218" t="s">
        <v>188</v>
      </c>
      <c r="L2108" s="47"/>
      <c r="M2108" s="223" t="s">
        <v>19</v>
      </c>
      <c r="N2108" s="224" t="s">
        <v>42</v>
      </c>
      <c r="O2108" s="87"/>
      <c r="P2108" s="225">
        <f>O2108*H2108</f>
        <v>0</v>
      </c>
      <c r="Q2108" s="225">
        <v>0</v>
      </c>
      <c r="R2108" s="225">
        <f>Q2108*H2108</f>
        <v>0</v>
      </c>
      <c r="S2108" s="225">
        <v>0.062</v>
      </c>
      <c r="T2108" s="226">
        <f>S2108*H2108</f>
        <v>0.74399999999999999</v>
      </c>
      <c r="U2108" s="41"/>
      <c r="V2108" s="41"/>
      <c r="W2108" s="41"/>
      <c r="X2108" s="41"/>
      <c r="Y2108" s="41"/>
      <c r="Z2108" s="41"/>
      <c r="AA2108" s="41"/>
      <c r="AB2108" s="41"/>
      <c r="AC2108" s="41"/>
      <c r="AD2108" s="41"/>
      <c r="AE2108" s="41"/>
      <c r="AR2108" s="227" t="s">
        <v>189</v>
      </c>
      <c r="AT2108" s="227" t="s">
        <v>184</v>
      </c>
      <c r="AU2108" s="227" t="s">
        <v>80</v>
      </c>
      <c r="AY2108" s="20" t="s">
        <v>182</v>
      </c>
      <c r="BE2108" s="228">
        <f>IF(N2108="základní",J2108,0)</f>
        <v>0</v>
      </c>
      <c r="BF2108" s="228">
        <f>IF(N2108="snížená",J2108,0)</f>
        <v>0</v>
      </c>
      <c r="BG2108" s="228">
        <f>IF(N2108="zákl. přenesená",J2108,0)</f>
        <v>0</v>
      </c>
      <c r="BH2108" s="228">
        <f>IF(N2108="sníž. přenesená",J2108,0)</f>
        <v>0</v>
      </c>
      <c r="BI2108" s="228">
        <f>IF(N2108="nulová",J2108,0)</f>
        <v>0</v>
      </c>
      <c r="BJ2108" s="20" t="s">
        <v>78</v>
      </c>
      <c r="BK2108" s="228">
        <f>ROUND(I2108*H2108,2)</f>
        <v>0</v>
      </c>
      <c r="BL2108" s="20" t="s">
        <v>189</v>
      </c>
      <c r="BM2108" s="227" t="s">
        <v>2850</v>
      </c>
    </row>
    <row r="2109" s="2" customFormat="1">
      <c r="A2109" s="41"/>
      <c r="B2109" s="42"/>
      <c r="C2109" s="43"/>
      <c r="D2109" s="229" t="s">
        <v>191</v>
      </c>
      <c r="E2109" s="43"/>
      <c r="F2109" s="230" t="s">
        <v>2851</v>
      </c>
      <c r="G2109" s="43"/>
      <c r="H2109" s="43"/>
      <c r="I2109" s="231"/>
      <c r="J2109" s="43"/>
      <c r="K2109" s="43"/>
      <c r="L2109" s="47"/>
      <c r="M2109" s="232"/>
      <c r="N2109" s="233"/>
      <c r="O2109" s="87"/>
      <c r="P2109" s="87"/>
      <c r="Q2109" s="87"/>
      <c r="R2109" s="87"/>
      <c r="S2109" s="87"/>
      <c r="T2109" s="88"/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T2109" s="20" t="s">
        <v>191</v>
      </c>
      <c r="AU2109" s="20" t="s">
        <v>80</v>
      </c>
    </row>
    <row r="2110" s="14" customFormat="1">
      <c r="A2110" s="14"/>
      <c r="B2110" s="245"/>
      <c r="C2110" s="246"/>
      <c r="D2110" s="236" t="s">
        <v>193</v>
      </c>
      <c r="E2110" s="247" t="s">
        <v>19</v>
      </c>
      <c r="F2110" s="248" t="s">
        <v>2852</v>
      </c>
      <c r="G2110" s="246"/>
      <c r="H2110" s="249">
        <v>12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5" t="s">
        <v>193</v>
      </c>
      <c r="AU2110" s="255" t="s">
        <v>80</v>
      </c>
      <c r="AV2110" s="14" t="s">
        <v>80</v>
      </c>
      <c r="AW2110" s="14" t="s">
        <v>195</v>
      </c>
      <c r="AX2110" s="14" t="s">
        <v>71</v>
      </c>
      <c r="AY2110" s="255" t="s">
        <v>182</v>
      </c>
    </row>
    <row r="2111" s="2" customFormat="1" ht="24.15" customHeight="1">
      <c r="A2111" s="41"/>
      <c r="B2111" s="42"/>
      <c r="C2111" s="216" t="s">
        <v>2853</v>
      </c>
      <c r="D2111" s="216" t="s">
        <v>184</v>
      </c>
      <c r="E2111" s="217" t="s">
        <v>2854</v>
      </c>
      <c r="F2111" s="218" t="s">
        <v>2855</v>
      </c>
      <c r="G2111" s="219" t="s">
        <v>304</v>
      </c>
      <c r="H2111" s="220">
        <v>10.760999999999999</v>
      </c>
      <c r="I2111" s="221"/>
      <c r="J2111" s="222">
        <f>ROUND(I2111*H2111,2)</f>
        <v>0</v>
      </c>
      <c r="K2111" s="218" t="s">
        <v>188</v>
      </c>
      <c r="L2111" s="47"/>
      <c r="M2111" s="223" t="s">
        <v>19</v>
      </c>
      <c r="N2111" s="224" t="s">
        <v>42</v>
      </c>
      <c r="O2111" s="87"/>
      <c r="P2111" s="225">
        <f>O2111*H2111</f>
        <v>0</v>
      </c>
      <c r="Q2111" s="225">
        <v>0</v>
      </c>
      <c r="R2111" s="225">
        <f>Q2111*H2111</f>
        <v>0</v>
      </c>
      <c r="S2111" s="225">
        <v>0.070000000000000007</v>
      </c>
      <c r="T2111" s="226">
        <f>S2111*H2111</f>
        <v>0.75327</v>
      </c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R2111" s="227" t="s">
        <v>189</v>
      </c>
      <c r="AT2111" s="227" t="s">
        <v>184</v>
      </c>
      <c r="AU2111" s="227" t="s">
        <v>80</v>
      </c>
      <c r="AY2111" s="20" t="s">
        <v>182</v>
      </c>
      <c r="BE2111" s="228">
        <f>IF(N2111="základní",J2111,0)</f>
        <v>0</v>
      </c>
      <c r="BF2111" s="228">
        <f>IF(N2111="snížená",J2111,0)</f>
        <v>0</v>
      </c>
      <c r="BG2111" s="228">
        <f>IF(N2111="zákl. přenesená",J2111,0)</f>
        <v>0</v>
      </c>
      <c r="BH2111" s="228">
        <f>IF(N2111="sníž. přenesená",J2111,0)</f>
        <v>0</v>
      </c>
      <c r="BI2111" s="228">
        <f>IF(N2111="nulová",J2111,0)</f>
        <v>0</v>
      </c>
      <c r="BJ2111" s="20" t="s">
        <v>78</v>
      </c>
      <c r="BK2111" s="228">
        <f>ROUND(I2111*H2111,2)</f>
        <v>0</v>
      </c>
      <c r="BL2111" s="20" t="s">
        <v>189</v>
      </c>
      <c r="BM2111" s="227" t="s">
        <v>2856</v>
      </c>
    </row>
    <row r="2112" s="2" customFormat="1">
      <c r="A2112" s="41"/>
      <c r="B2112" s="42"/>
      <c r="C2112" s="43"/>
      <c r="D2112" s="229" t="s">
        <v>191</v>
      </c>
      <c r="E2112" s="43"/>
      <c r="F2112" s="230" t="s">
        <v>2857</v>
      </c>
      <c r="G2112" s="43"/>
      <c r="H2112" s="43"/>
      <c r="I2112" s="231"/>
      <c r="J2112" s="43"/>
      <c r="K2112" s="43"/>
      <c r="L2112" s="47"/>
      <c r="M2112" s="232"/>
      <c r="N2112" s="233"/>
      <c r="O2112" s="87"/>
      <c r="P2112" s="87"/>
      <c r="Q2112" s="87"/>
      <c r="R2112" s="87"/>
      <c r="S2112" s="87"/>
      <c r="T2112" s="88"/>
      <c r="U2112" s="41"/>
      <c r="V2112" s="41"/>
      <c r="W2112" s="41"/>
      <c r="X2112" s="41"/>
      <c r="Y2112" s="41"/>
      <c r="Z2112" s="41"/>
      <c r="AA2112" s="41"/>
      <c r="AB2112" s="41"/>
      <c r="AC2112" s="41"/>
      <c r="AD2112" s="41"/>
      <c r="AE2112" s="41"/>
      <c r="AT2112" s="20" t="s">
        <v>191</v>
      </c>
      <c r="AU2112" s="20" t="s">
        <v>80</v>
      </c>
    </row>
    <row r="2113" s="14" customFormat="1">
      <c r="A2113" s="14"/>
      <c r="B2113" s="245"/>
      <c r="C2113" s="246"/>
      <c r="D2113" s="236" t="s">
        <v>193</v>
      </c>
      <c r="E2113" s="247" t="s">
        <v>19</v>
      </c>
      <c r="F2113" s="248" t="s">
        <v>2858</v>
      </c>
      <c r="G2113" s="246"/>
      <c r="H2113" s="249">
        <v>10.760999999999999</v>
      </c>
      <c r="I2113" s="250"/>
      <c r="J2113" s="246"/>
      <c r="K2113" s="246"/>
      <c r="L2113" s="251"/>
      <c r="M2113" s="252"/>
      <c r="N2113" s="253"/>
      <c r="O2113" s="253"/>
      <c r="P2113" s="253"/>
      <c r="Q2113" s="253"/>
      <c r="R2113" s="253"/>
      <c r="S2113" s="253"/>
      <c r="T2113" s="25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55" t="s">
        <v>193</v>
      </c>
      <c r="AU2113" s="255" t="s">
        <v>80</v>
      </c>
      <c r="AV2113" s="14" t="s">
        <v>80</v>
      </c>
      <c r="AW2113" s="14" t="s">
        <v>195</v>
      </c>
      <c r="AX2113" s="14" t="s">
        <v>71</v>
      </c>
      <c r="AY2113" s="255" t="s">
        <v>182</v>
      </c>
    </row>
    <row r="2114" s="2" customFormat="1" ht="37.8" customHeight="1">
      <c r="A2114" s="41"/>
      <c r="B2114" s="42"/>
      <c r="C2114" s="216" t="s">
        <v>2859</v>
      </c>
      <c r="D2114" s="216" t="s">
        <v>184</v>
      </c>
      <c r="E2114" s="217" t="s">
        <v>2860</v>
      </c>
      <c r="F2114" s="218" t="s">
        <v>2861</v>
      </c>
      <c r="G2114" s="219" t="s">
        <v>304</v>
      </c>
      <c r="H2114" s="220">
        <v>10</v>
      </c>
      <c r="I2114" s="221"/>
      <c r="J2114" s="222">
        <f>ROUND(I2114*H2114,2)</f>
        <v>0</v>
      </c>
      <c r="K2114" s="218" t="s">
        <v>188</v>
      </c>
      <c r="L2114" s="47"/>
      <c r="M2114" s="223" t="s">
        <v>19</v>
      </c>
      <c r="N2114" s="224" t="s">
        <v>42</v>
      </c>
      <c r="O2114" s="87"/>
      <c r="P2114" s="225">
        <f>O2114*H2114</f>
        <v>0</v>
      </c>
      <c r="Q2114" s="225">
        <v>0</v>
      </c>
      <c r="R2114" s="225">
        <f>Q2114*H2114</f>
        <v>0</v>
      </c>
      <c r="S2114" s="225">
        <v>0.027</v>
      </c>
      <c r="T2114" s="226">
        <f>S2114*H2114</f>
        <v>0.27000000000000002</v>
      </c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R2114" s="227" t="s">
        <v>189</v>
      </c>
      <c r="AT2114" s="227" t="s">
        <v>184</v>
      </c>
      <c r="AU2114" s="227" t="s">
        <v>80</v>
      </c>
      <c r="AY2114" s="20" t="s">
        <v>182</v>
      </c>
      <c r="BE2114" s="228">
        <f>IF(N2114="základní",J2114,0)</f>
        <v>0</v>
      </c>
      <c r="BF2114" s="228">
        <f>IF(N2114="snížená",J2114,0)</f>
        <v>0</v>
      </c>
      <c r="BG2114" s="228">
        <f>IF(N2114="zákl. přenesená",J2114,0)</f>
        <v>0</v>
      </c>
      <c r="BH2114" s="228">
        <f>IF(N2114="sníž. přenesená",J2114,0)</f>
        <v>0</v>
      </c>
      <c r="BI2114" s="228">
        <f>IF(N2114="nulová",J2114,0)</f>
        <v>0</v>
      </c>
      <c r="BJ2114" s="20" t="s">
        <v>78</v>
      </c>
      <c r="BK2114" s="228">
        <f>ROUND(I2114*H2114,2)</f>
        <v>0</v>
      </c>
      <c r="BL2114" s="20" t="s">
        <v>189</v>
      </c>
      <c r="BM2114" s="227" t="s">
        <v>2862</v>
      </c>
    </row>
    <row r="2115" s="2" customFormat="1">
      <c r="A2115" s="41"/>
      <c r="B2115" s="42"/>
      <c r="C2115" s="43"/>
      <c r="D2115" s="229" t="s">
        <v>191</v>
      </c>
      <c r="E2115" s="43"/>
      <c r="F2115" s="230" t="s">
        <v>2863</v>
      </c>
      <c r="G2115" s="43"/>
      <c r="H2115" s="43"/>
      <c r="I2115" s="231"/>
      <c r="J2115" s="43"/>
      <c r="K2115" s="43"/>
      <c r="L2115" s="47"/>
      <c r="M2115" s="232"/>
      <c r="N2115" s="233"/>
      <c r="O2115" s="87"/>
      <c r="P2115" s="87"/>
      <c r="Q2115" s="87"/>
      <c r="R2115" s="87"/>
      <c r="S2115" s="87"/>
      <c r="T2115" s="88"/>
      <c r="U2115" s="41"/>
      <c r="V2115" s="41"/>
      <c r="W2115" s="41"/>
      <c r="X2115" s="41"/>
      <c r="Y2115" s="41"/>
      <c r="Z2115" s="41"/>
      <c r="AA2115" s="41"/>
      <c r="AB2115" s="41"/>
      <c r="AC2115" s="41"/>
      <c r="AD2115" s="41"/>
      <c r="AE2115" s="41"/>
      <c r="AT2115" s="20" t="s">
        <v>191</v>
      </c>
      <c r="AU2115" s="20" t="s">
        <v>80</v>
      </c>
    </row>
    <row r="2116" s="14" customFormat="1">
      <c r="A2116" s="14"/>
      <c r="B2116" s="245"/>
      <c r="C2116" s="246"/>
      <c r="D2116" s="236" t="s">
        <v>193</v>
      </c>
      <c r="E2116" s="247" t="s">
        <v>19</v>
      </c>
      <c r="F2116" s="248" t="s">
        <v>2864</v>
      </c>
      <c r="G2116" s="246"/>
      <c r="H2116" s="249">
        <v>6.0999999999999996</v>
      </c>
      <c r="I2116" s="250"/>
      <c r="J2116" s="246"/>
      <c r="K2116" s="246"/>
      <c r="L2116" s="251"/>
      <c r="M2116" s="252"/>
      <c r="N2116" s="253"/>
      <c r="O2116" s="253"/>
      <c r="P2116" s="253"/>
      <c r="Q2116" s="253"/>
      <c r="R2116" s="253"/>
      <c r="S2116" s="253"/>
      <c r="T2116" s="25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5" t="s">
        <v>193</v>
      </c>
      <c r="AU2116" s="255" t="s">
        <v>80</v>
      </c>
      <c r="AV2116" s="14" t="s">
        <v>80</v>
      </c>
      <c r="AW2116" s="14" t="s">
        <v>195</v>
      </c>
      <c r="AX2116" s="14" t="s">
        <v>71</v>
      </c>
      <c r="AY2116" s="255" t="s">
        <v>182</v>
      </c>
    </row>
    <row r="2117" s="14" customFormat="1">
      <c r="A2117" s="14"/>
      <c r="B2117" s="245"/>
      <c r="C2117" s="246"/>
      <c r="D2117" s="236" t="s">
        <v>193</v>
      </c>
      <c r="E2117" s="247" t="s">
        <v>19</v>
      </c>
      <c r="F2117" s="248" t="s">
        <v>2865</v>
      </c>
      <c r="G2117" s="246"/>
      <c r="H2117" s="249">
        <v>2.6000000000000001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5" t="s">
        <v>193</v>
      </c>
      <c r="AU2117" s="255" t="s">
        <v>80</v>
      </c>
      <c r="AV2117" s="14" t="s">
        <v>80</v>
      </c>
      <c r="AW2117" s="14" t="s">
        <v>195</v>
      </c>
      <c r="AX2117" s="14" t="s">
        <v>71</v>
      </c>
      <c r="AY2117" s="255" t="s">
        <v>182</v>
      </c>
    </row>
    <row r="2118" s="14" customFormat="1">
      <c r="A2118" s="14"/>
      <c r="B2118" s="245"/>
      <c r="C2118" s="246"/>
      <c r="D2118" s="236" t="s">
        <v>193</v>
      </c>
      <c r="E2118" s="247" t="s">
        <v>19</v>
      </c>
      <c r="F2118" s="248" t="s">
        <v>2866</v>
      </c>
      <c r="G2118" s="246"/>
      <c r="H2118" s="249">
        <v>1.3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193</v>
      </c>
      <c r="AU2118" s="255" t="s">
        <v>80</v>
      </c>
      <c r="AV2118" s="14" t="s">
        <v>80</v>
      </c>
      <c r="AW2118" s="14" t="s">
        <v>195</v>
      </c>
      <c r="AX2118" s="14" t="s">
        <v>71</v>
      </c>
      <c r="AY2118" s="255" t="s">
        <v>182</v>
      </c>
    </row>
    <row r="2119" s="2" customFormat="1" ht="37.8" customHeight="1">
      <c r="A2119" s="41"/>
      <c r="B2119" s="42"/>
      <c r="C2119" s="216" t="s">
        <v>2867</v>
      </c>
      <c r="D2119" s="216" t="s">
        <v>184</v>
      </c>
      <c r="E2119" s="217" t="s">
        <v>2868</v>
      </c>
      <c r="F2119" s="218" t="s">
        <v>2869</v>
      </c>
      <c r="G2119" s="219" t="s">
        <v>304</v>
      </c>
      <c r="H2119" s="220">
        <v>3.3999999999999999</v>
      </c>
      <c r="I2119" s="221"/>
      <c r="J2119" s="222">
        <f>ROUND(I2119*H2119,2)</f>
        <v>0</v>
      </c>
      <c r="K2119" s="218" t="s">
        <v>188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0.040000000000000001</v>
      </c>
      <c r="T2119" s="226">
        <f>S2119*H2119</f>
        <v>0.13600000000000001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189</v>
      </c>
      <c r="AT2119" s="227" t="s">
        <v>184</v>
      </c>
      <c r="AU2119" s="227" t="s">
        <v>80</v>
      </c>
      <c r="AY2119" s="20" t="s">
        <v>182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189</v>
      </c>
      <c r="BM2119" s="227" t="s">
        <v>2870</v>
      </c>
    </row>
    <row r="2120" s="2" customFormat="1">
      <c r="A2120" s="41"/>
      <c r="B2120" s="42"/>
      <c r="C2120" s="43"/>
      <c r="D2120" s="229" t="s">
        <v>191</v>
      </c>
      <c r="E2120" s="43"/>
      <c r="F2120" s="230" t="s">
        <v>2871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191</v>
      </c>
      <c r="AU2120" s="20" t="s">
        <v>80</v>
      </c>
    </row>
    <row r="2121" s="14" customFormat="1">
      <c r="A2121" s="14"/>
      <c r="B2121" s="245"/>
      <c r="C2121" s="246"/>
      <c r="D2121" s="236" t="s">
        <v>193</v>
      </c>
      <c r="E2121" s="247" t="s">
        <v>19</v>
      </c>
      <c r="F2121" s="248" t="s">
        <v>2872</v>
      </c>
      <c r="G2121" s="246"/>
      <c r="H2121" s="249">
        <v>3.3999999999999999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193</v>
      </c>
      <c r="AU2121" s="255" t="s">
        <v>80</v>
      </c>
      <c r="AV2121" s="14" t="s">
        <v>80</v>
      </c>
      <c r="AW2121" s="14" t="s">
        <v>195</v>
      </c>
      <c r="AX2121" s="14" t="s">
        <v>71</v>
      </c>
      <c r="AY2121" s="255" t="s">
        <v>182</v>
      </c>
    </row>
    <row r="2122" s="2" customFormat="1" ht="37.8" customHeight="1">
      <c r="A2122" s="41"/>
      <c r="B2122" s="42"/>
      <c r="C2122" s="216" t="s">
        <v>2873</v>
      </c>
      <c r="D2122" s="216" t="s">
        <v>184</v>
      </c>
      <c r="E2122" s="217" t="s">
        <v>2874</v>
      </c>
      <c r="F2122" s="218" t="s">
        <v>2875</v>
      </c>
      <c r="G2122" s="219" t="s">
        <v>304</v>
      </c>
      <c r="H2122" s="220">
        <v>10.800000000000001</v>
      </c>
      <c r="I2122" s="221"/>
      <c r="J2122" s="222">
        <f>ROUND(I2122*H2122,2)</f>
        <v>0</v>
      </c>
      <c r="K2122" s="218" t="s">
        <v>188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0.053999999999999999</v>
      </c>
      <c r="T2122" s="226">
        <f>S2122*H2122</f>
        <v>0.58320000000000005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189</v>
      </c>
      <c r="AT2122" s="227" t="s">
        <v>184</v>
      </c>
      <c r="AU2122" s="227" t="s">
        <v>80</v>
      </c>
      <c r="AY2122" s="20" t="s">
        <v>182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189</v>
      </c>
      <c r="BM2122" s="227" t="s">
        <v>2876</v>
      </c>
    </row>
    <row r="2123" s="2" customFormat="1">
      <c r="A2123" s="41"/>
      <c r="B2123" s="42"/>
      <c r="C2123" s="43"/>
      <c r="D2123" s="229" t="s">
        <v>191</v>
      </c>
      <c r="E2123" s="43"/>
      <c r="F2123" s="230" t="s">
        <v>2877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191</v>
      </c>
      <c r="AU2123" s="20" t="s">
        <v>80</v>
      </c>
    </row>
    <row r="2124" s="14" customFormat="1">
      <c r="A2124" s="14"/>
      <c r="B2124" s="245"/>
      <c r="C2124" s="246"/>
      <c r="D2124" s="236" t="s">
        <v>193</v>
      </c>
      <c r="E2124" s="247" t="s">
        <v>19</v>
      </c>
      <c r="F2124" s="248" t="s">
        <v>2878</v>
      </c>
      <c r="G2124" s="246"/>
      <c r="H2124" s="249">
        <v>10.800000000000001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193</v>
      </c>
      <c r="AU2124" s="255" t="s">
        <v>80</v>
      </c>
      <c r="AV2124" s="14" t="s">
        <v>80</v>
      </c>
      <c r="AW2124" s="14" t="s">
        <v>195</v>
      </c>
      <c r="AX2124" s="14" t="s">
        <v>71</v>
      </c>
      <c r="AY2124" s="255" t="s">
        <v>182</v>
      </c>
    </row>
    <row r="2125" s="2" customFormat="1" ht="37.8" customHeight="1">
      <c r="A2125" s="41"/>
      <c r="B2125" s="42"/>
      <c r="C2125" s="216" t="s">
        <v>2879</v>
      </c>
      <c r="D2125" s="216" t="s">
        <v>184</v>
      </c>
      <c r="E2125" s="217" t="s">
        <v>2880</v>
      </c>
      <c r="F2125" s="218" t="s">
        <v>2881</v>
      </c>
      <c r="G2125" s="219" t="s">
        <v>304</v>
      </c>
      <c r="H2125" s="220">
        <v>5.4000000000000004</v>
      </c>
      <c r="I2125" s="221"/>
      <c r="J2125" s="222">
        <f>ROUND(I2125*H2125,2)</f>
        <v>0</v>
      </c>
      <c r="K2125" s="218" t="s">
        <v>188</v>
      </c>
      <c r="L2125" s="47"/>
      <c r="M2125" s="223" t="s">
        <v>19</v>
      </c>
      <c r="N2125" s="224" t="s">
        <v>42</v>
      </c>
      <c r="O2125" s="87"/>
      <c r="P2125" s="225">
        <f>O2125*H2125</f>
        <v>0</v>
      </c>
      <c r="Q2125" s="225">
        <v>0</v>
      </c>
      <c r="R2125" s="225">
        <f>Q2125*H2125</f>
        <v>0</v>
      </c>
      <c r="S2125" s="225">
        <v>0.081000000000000003</v>
      </c>
      <c r="T2125" s="226">
        <f>S2125*H2125</f>
        <v>0.43740000000000007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7" t="s">
        <v>189</v>
      </c>
      <c r="AT2125" s="227" t="s">
        <v>184</v>
      </c>
      <c r="AU2125" s="227" t="s">
        <v>80</v>
      </c>
      <c r="AY2125" s="20" t="s">
        <v>182</v>
      </c>
      <c r="BE2125" s="228">
        <f>IF(N2125="základní",J2125,0)</f>
        <v>0</v>
      </c>
      <c r="BF2125" s="228">
        <f>IF(N2125="snížená",J2125,0)</f>
        <v>0</v>
      </c>
      <c r="BG2125" s="228">
        <f>IF(N2125="zákl. přenesená",J2125,0)</f>
        <v>0</v>
      </c>
      <c r="BH2125" s="228">
        <f>IF(N2125="sníž. přenesená",J2125,0)</f>
        <v>0</v>
      </c>
      <c r="BI2125" s="228">
        <f>IF(N2125="nulová",J2125,0)</f>
        <v>0</v>
      </c>
      <c r="BJ2125" s="20" t="s">
        <v>78</v>
      </c>
      <c r="BK2125" s="228">
        <f>ROUND(I2125*H2125,2)</f>
        <v>0</v>
      </c>
      <c r="BL2125" s="20" t="s">
        <v>189</v>
      </c>
      <c r="BM2125" s="227" t="s">
        <v>2882</v>
      </c>
    </row>
    <row r="2126" s="2" customFormat="1">
      <c r="A2126" s="41"/>
      <c r="B2126" s="42"/>
      <c r="C2126" s="43"/>
      <c r="D2126" s="229" t="s">
        <v>191</v>
      </c>
      <c r="E2126" s="43"/>
      <c r="F2126" s="230" t="s">
        <v>2883</v>
      </c>
      <c r="G2126" s="43"/>
      <c r="H2126" s="43"/>
      <c r="I2126" s="231"/>
      <c r="J2126" s="43"/>
      <c r="K2126" s="43"/>
      <c r="L2126" s="47"/>
      <c r="M2126" s="232"/>
      <c r="N2126" s="233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191</v>
      </c>
      <c r="AU2126" s="20" t="s">
        <v>80</v>
      </c>
    </row>
    <row r="2127" s="14" customFormat="1">
      <c r="A2127" s="14"/>
      <c r="B2127" s="245"/>
      <c r="C2127" s="246"/>
      <c r="D2127" s="236" t="s">
        <v>193</v>
      </c>
      <c r="E2127" s="247" t="s">
        <v>19</v>
      </c>
      <c r="F2127" s="248" t="s">
        <v>2884</v>
      </c>
      <c r="G2127" s="246"/>
      <c r="H2127" s="249">
        <v>3.3999999999999999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193</v>
      </c>
      <c r="AU2127" s="255" t="s">
        <v>80</v>
      </c>
      <c r="AV2127" s="14" t="s">
        <v>80</v>
      </c>
      <c r="AW2127" s="14" t="s">
        <v>195</v>
      </c>
      <c r="AX2127" s="14" t="s">
        <v>71</v>
      </c>
      <c r="AY2127" s="255" t="s">
        <v>182</v>
      </c>
    </row>
    <row r="2128" s="14" customFormat="1">
      <c r="A2128" s="14"/>
      <c r="B2128" s="245"/>
      <c r="C2128" s="246"/>
      <c r="D2128" s="236" t="s">
        <v>193</v>
      </c>
      <c r="E2128" s="247" t="s">
        <v>19</v>
      </c>
      <c r="F2128" s="248" t="s">
        <v>2885</v>
      </c>
      <c r="G2128" s="246"/>
      <c r="H2128" s="249">
        <v>2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5" t="s">
        <v>193</v>
      </c>
      <c r="AU2128" s="255" t="s">
        <v>80</v>
      </c>
      <c r="AV2128" s="14" t="s">
        <v>80</v>
      </c>
      <c r="AW2128" s="14" t="s">
        <v>195</v>
      </c>
      <c r="AX2128" s="14" t="s">
        <v>71</v>
      </c>
      <c r="AY2128" s="255" t="s">
        <v>182</v>
      </c>
    </row>
    <row r="2129" s="2" customFormat="1" ht="33" customHeight="1">
      <c r="A2129" s="41"/>
      <c r="B2129" s="42"/>
      <c r="C2129" s="216" t="s">
        <v>2886</v>
      </c>
      <c r="D2129" s="216" t="s">
        <v>184</v>
      </c>
      <c r="E2129" s="217" t="s">
        <v>2887</v>
      </c>
      <c r="F2129" s="218" t="s">
        <v>2888</v>
      </c>
      <c r="G2129" s="219" t="s">
        <v>304</v>
      </c>
      <c r="H2129" s="220">
        <v>258.05000000000001</v>
      </c>
      <c r="I2129" s="221"/>
      <c r="J2129" s="222">
        <f>ROUND(I2129*H2129,2)</f>
        <v>0</v>
      </c>
      <c r="K2129" s="218" t="s">
        <v>188</v>
      </c>
      <c r="L2129" s="47"/>
      <c r="M2129" s="223" t="s">
        <v>19</v>
      </c>
      <c r="N2129" s="224" t="s">
        <v>42</v>
      </c>
      <c r="O2129" s="87"/>
      <c r="P2129" s="225">
        <f>O2129*H2129</f>
        <v>0</v>
      </c>
      <c r="Q2129" s="225">
        <v>0</v>
      </c>
      <c r="R2129" s="225">
        <f>Q2129*H2129</f>
        <v>0</v>
      </c>
      <c r="S2129" s="225">
        <v>0.0050000000000000001</v>
      </c>
      <c r="T2129" s="226">
        <f>S2129*H2129</f>
        <v>1.2902500000000001</v>
      </c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R2129" s="227" t="s">
        <v>189</v>
      </c>
      <c r="AT2129" s="227" t="s">
        <v>184</v>
      </c>
      <c r="AU2129" s="227" t="s">
        <v>80</v>
      </c>
      <c r="AY2129" s="20" t="s">
        <v>182</v>
      </c>
      <c r="BE2129" s="228">
        <f>IF(N2129="základní",J2129,0)</f>
        <v>0</v>
      </c>
      <c r="BF2129" s="228">
        <f>IF(N2129="snížená",J2129,0)</f>
        <v>0</v>
      </c>
      <c r="BG2129" s="228">
        <f>IF(N2129="zákl. přenesená",J2129,0)</f>
        <v>0</v>
      </c>
      <c r="BH2129" s="228">
        <f>IF(N2129="sníž. přenesená",J2129,0)</f>
        <v>0</v>
      </c>
      <c r="BI2129" s="228">
        <f>IF(N2129="nulová",J2129,0)</f>
        <v>0</v>
      </c>
      <c r="BJ2129" s="20" t="s">
        <v>78</v>
      </c>
      <c r="BK2129" s="228">
        <f>ROUND(I2129*H2129,2)</f>
        <v>0</v>
      </c>
      <c r="BL2129" s="20" t="s">
        <v>189</v>
      </c>
      <c r="BM2129" s="227" t="s">
        <v>2889</v>
      </c>
    </row>
    <row r="2130" s="2" customFormat="1">
      <c r="A2130" s="41"/>
      <c r="B2130" s="42"/>
      <c r="C2130" s="43"/>
      <c r="D2130" s="229" t="s">
        <v>191</v>
      </c>
      <c r="E2130" s="43"/>
      <c r="F2130" s="230" t="s">
        <v>2890</v>
      </c>
      <c r="G2130" s="43"/>
      <c r="H2130" s="43"/>
      <c r="I2130" s="231"/>
      <c r="J2130" s="43"/>
      <c r="K2130" s="43"/>
      <c r="L2130" s="47"/>
      <c r="M2130" s="232"/>
      <c r="N2130" s="233"/>
      <c r="O2130" s="87"/>
      <c r="P2130" s="87"/>
      <c r="Q2130" s="87"/>
      <c r="R2130" s="87"/>
      <c r="S2130" s="87"/>
      <c r="T2130" s="88"/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T2130" s="20" t="s">
        <v>191</v>
      </c>
      <c r="AU2130" s="20" t="s">
        <v>80</v>
      </c>
    </row>
    <row r="2131" s="13" customFormat="1">
      <c r="A2131" s="13"/>
      <c r="B2131" s="234"/>
      <c r="C2131" s="235"/>
      <c r="D2131" s="236" t="s">
        <v>193</v>
      </c>
      <c r="E2131" s="237" t="s">
        <v>19</v>
      </c>
      <c r="F2131" s="238" t="s">
        <v>205</v>
      </c>
      <c r="G2131" s="235"/>
      <c r="H2131" s="237" t="s">
        <v>19</v>
      </c>
      <c r="I2131" s="239"/>
      <c r="J2131" s="235"/>
      <c r="K2131" s="235"/>
      <c r="L2131" s="240"/>
      <c r="M2131" s="241"/>
      <c r="N2131" s="242"/>
      <c r="O2131" s="242"/>
      <c r="P2131" s="242"/>
      <c r="Q2131" s="242"/>
      <c r="R2131" s="242"/>
      <c r="S2131" s="242"/>
      <c r="T2131" s="24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44" t="s">
        <v>193</v>
      </c>
      <c r="AU2131" s="244" t="s">
        <v>80</v>
      </c>
      <c r="AV2131" s="13" t="s">
        <v>78</v>
      </c>
      <c r="AW2131" s="13" t="s">
        <v>195</v>
      </c>
      <c r="AX2131" s="13" t="s">
        <v>71</v>
      </c>
      <c r="AY2131" s="244" t="s">
        <v>182</v>
      </c>
    </row>
    <row r="2132" s="14" customFormat="1">
      <c r="A2132" s="14"/>
      <c r="B2132" s="245"/>
      <c r="C2132" s="246"/>
      <c r="D2132" s="236" t="s">
        <v>193</v>
      </c>
      <c r="E2132" s="247" t="s">
        <v>19</v>
      </c>
      <c r="F2132" s="248" t="s">
        <v>2891</v>
      </c>
      <c r="G2132" s="246"/>
      <c r="H2132" s="249">
        <v>85.919999999999987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193</v>
      </c>
      <c r="AU2132" s="255" t="s">
        <v>80</v>
      </c>
      <c r="AV2132" s="14" t="s">
        <v>80</v>
      </c>
      <c r="AW2132" s="14" t="s">
        <v>195</v>
      </c>
      <c r="AX2132" s="14" t="s">
        <v>71</v>
      </c>
      <c r="AY2132" s="255" t="s">
        <v>182</v>
      </c>
    </row>
    <row r="2133" s="14" customFormat="1">
      <c r="A2133" s="14"/>
      <c r="B2133" s="245"/>
      <c r="C2133" s="246"/>
      <c r="D2133" s="236" t="s">
        <v>193</v>
      </c>
      <c r="E2133" s="247" t="s">
        <v>19</v>
      </c>
      <c r="F2133" s="248" t="s">
        <v>2892</v>
      </c>
      <c r="G2133" s="246"/>
      <c r="H2133" s="249">
        <v>37.200000000000003</v>
      </c>
      <c r="I2133" s="250"/>
      <c r="J2133" s="246"/>
      <c r="K2133" s="246"/>
      <c r="L2133" s="251"/>
      <c r="M2133" s="252"/>
      <c r="N2133" s="253"/>
      <c r="O2133" s="253"/>
      <c r="P2133" s="253"/>
      <c r="Q2133" s="253"/>
      <c r="R2133" s="253"/>
      <c r="S2133" s="253"/>
      <c r="T2133" s="25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5" t="s">
        <v>193</v>
      </c>
      <c r="AU2133" s="255" t="s">
        <v>80</v>
      </c>
      <c r="AV2133" s="14" t="s">
        <v>80</v>
      </c>
      <c r="AW2133" s="14" t="s">
        <v>195</v>
      </c>
      <c r="AX2133" s="14" t="s">
        <v>71</v>
      </c>
      <c r="AY2133" s="255" t="s">
        <v>182</v>
      </c>
    </row>
    <row r="2134" s="14" customFormat="1">
      <c r="A2134" s="14"/>
      <c r="B2134" s="245"/>
      <c r="C2134" s="246"/>
      <c r="D2134" s="236" t="s">
        <v>193</v>
      </c>
      <c r="E2134" s="247" t="s">
        <v>19</v>
      </c>
      <c r="F2134" s="248" t="s">
        <v>2893</v>
      </c>
      <c r="G2134" s="246"/>
      <c r="H2134" s="249">
        <v>24</v>
      </c>
      <c r="I2134" s="250"/>
      <c r="J2134" s="246"/>
      <c r="K2134" s="246"/>
      <c r="L2134" s="251"/>
      <c r="M2134" s="252"/>
      <c r="N2134" s="253"/>
      <c r="O2134" s="253"/>
      <c r="P2134" s="253"/>
      <c r="Q2134" s="253"/>
      <c r="R2134" s="253"/>
      <c r="S2134" s="253"/>
      <c r="T2134" s="25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5" t="s">
        <v>193</v>
      </c>
      <c r="AU2134" s="255" t="s">
        <v>80</v>
      </c>
      <c r="AV2134" s="14" t="s">
        <v>80</v>
      </c>
      <c r="AW2134" s="14" t="s">
        <v>195</v>
      </c>
      <c r="AX2134" s="14" t="s">
        <v>71</v>
      </c>
      <c r="AY2134" s="255" t="s">
        <v>182</v>
      </c>
    </row>
    <row r="2135" s="14" customFormat="1">
      <c r="A2135" s="14"/>
      <c r="B2135" s="245"/>
      <c r="C2135" s="246"/>
      <c r="D2135" s="236" t="s">
        <v>193</v>
      </c>
      <c r="E2135" s="247" t="s">
        <v>19</v>
      </c>
      <c r="F2135" s="248" t="s">
        <v>2894</v>
      </c>
      <c r="G2135" s="246"/>
      <c r="H2135" s="249">
        <v>8.3200000000000003</v>
      </c>
      <c r="I2135" s="250"/>
      <c r="J2135" s="246"/>
      <c r="K2135" s="246"/>
      <c r="L2135" s="251"/>
      <c r="M2135" s="252"/>
      <c r="N2135" s="253"/>
      <c r="O2135" s="253"/>
      <c r="P2135" s="253"/>
      <c r="Q2135" s="253"/>
      <c r="R2135" s="253"/>
      <c r="S2135" s="253"/>
      <c r="T2135" s="25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5" t="s">
        <v>193</v>
      </c>
      <c r="AU2135" s="255" t="s">
        <v>80</v>
      </c>
      <c r="AV2135" s="14" t="s">
        <v>80</v>
      </c>
      <c r="AW2135" s="14" t="s">
        <v>195</v>
      </c>
      <c r="AX2135" s="14" t="s">
        <v>71</v>
      </c>
      <c r="AY2135" s="255" t="s">
        <v>182</v>
      </c>
    </row>
    <row r="2136" s="14" customFormat="1">
      <c r="A2136" s="14"/>
      <c r="B2136" s="245"/>
      <c r="C2136" s="246"/>
      <c r="D2136" s="236" t="s">
        <v>193</v>
      </c>
      <c r="E2136" s="247" t="s">
        <v>19</v>
      </c>
      <c r="F2136" s="248" t="s">
        <v>2895</v>
      </c>
      <c r="G2136" s="246"/>
      <c r="H2136" s="249">
        <v>5.5999999999999996</v>
      </c>
      <c r="I2136" s="250"/>
      <c r="J2136" s="246"/>
      <c r="K2136" s="246"/>
      <c r="L2136" s="251"/>
      <c r="M2136" s="252"/>
      <c r="N2136" s="253"/>
      <c r="O2136" s="253"/>
      <c r="P2136" s="253"/>
      <c r="Q2136" s="253"/>
      <c r="R2136" s="253"/>
      <c r="S2136" s="253"/>
      <c r="T2136" s="25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5" t="s">
        <v>193</v>
      </c>
      <c r="AU2136" s="255" t="s">
        <v>80</v>
      </c>
      <c r="AV2136" s="14" t="s">
        <v>80</v>
      </c>
      <c r="AW2136" s="14" t="s">
        <v>195</v>
      </c>
      <c r="AX2136" s="14" t="s">
        <v>71</v>
      </c>
      <c r="AY2136" s="255" t="s">
        <v>182</v>
      </c>
    </row>
    <row r="2137" s="14" customFormat="1">
      <c r="A2137" s="14"/>
      <c r="B2137" s="245"/>
      <c r="C2137" s="246"/>
      <c r="D2137" s="236" t="s">
        <v>193</v>
      </c>
      <c r="E2137" s="247" t="s">
        <v>19</v>
      </c>
      <c r="F2137" s="248" t="s">
        <v>2896</v>
      </c>
      <c r="G2137" s="246"/>
      <c r="H2137" s="249">
        <v>31.199999999999999</v>
      </c>
      <c r="I2137" s="250"/>
      <c r="J2137" s="246"/>
      <c r="K2137" s="246"/>
      <c r="L2137" s="251"/>
      <c r="M2137" s="252"/>
      <c r="N2137" s="253"/>
      <c r="O2137" s="253"/>
      <c r="P2137" s="253"/>
      <c r="Q2137" s="253"/>
      <c r="R2137" s="253"/>
      <c r="S2137" s="253"/>
      <c r="T2137" s="25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5" t="s">
        <v>193</v>
      </c>
      <c r="AU2137" s="255" t="s">
        <v>80</v>
      </c>
      <c r="AV2137" s="14" t="s">
        <v>80</v>
      </c>
      <c r="AW2137" s="14" t="s">
        <v>195</v>
      </c>
      <c r="AX2137" s="14" t="s">
        <v>71</v>
      </c>
      <c r="AY2137" s="255" t="s">
        <v>182</v>
      </c>
    </row>
    <row r="2138" s="15" customFormat="1">
      <c r="A2138" s="15"/>
      <c r="B2138" s="256"/>
      <c r="C2138" s="257"/>
      <c r="D2138" s="236" t="s">
        <v>193</v>
      </c>
      <c r="E2138" s="258" t="s">
        <v>19</v>
      </c>
      <c r="F2138" s="259" t="s">
        <v>215</v>
      </c>
      <c r="G2138" s="257"/>
      <c r="H2138" s="260">
        <v>192.23999999999998</v>
      </c>
      <c r="I2138" s="261"/>
      <c r="J2138" s="257"/>
      <c r="K2138" s="257"/>
      <c r="L2138" s="262"/>
      <c r="M2138" s="263"/>
      <c r="N2138" s="264"/>
      <c r="O2138" s="264"/>
      <c r="P2138" s="264"/>
      <c r="Q2138" s="264"/>
      <c r="R2138" s="264"/>
      <c r="S2138" s="264"/>
      <c r="T2138" s="26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T2138" s="266" t="s">
        <v>193</v>
      </c>
      <c r="AU2138" s="266" t="s">
        <v>80</v>
      </c>
      <c r="AV2138" s="15" t="s">
        <v>97</v>
      </c>
      <c r="AW2138" s="15" t="s">
        <v>195</v>
      </c>
      <c r="AX2138" s="15" t="s">
        <v>71</v>
      </c>
      <c r="AY2138" s="266" t="s">
        <v>182</v>
      </c>
    </row>
    <row r="2139" s="13" customFormat="1">
      <c r="A2139" s="13"/>
      <c r="B2139" s="234"/>
      <c r="C2139" s="235"/>
      <c r="D2139" s="236" t="s">
        <v>193</v>
      </c>
      <c r="E2139" s="237" t="s">
        <v>19</v>
      </c>
      <c r="F2139" s="238" t="s">
        <v>216</v>
      </c>
      <c r="G2139" s="235"/>
      <c r="H2139" s="237" t="s">
        <v>19</v>
      </c>
      <c r="I2139" s="239"/>
      <c r="J2139" s="235"/>
      <c r="K2139" s="235"/>
      <c r="L2139" s="240"/>
      <c r="M2139" s="241"/>
      <c r="N2139" s="242"/>
      <c r="O2139" s="242"/>
      <c r="P2139" s="242"/>
      <c r="Q2139" s="242"/>
      <c r="R2139" s="242"/>
      <c r="S2139" s="242"/>
      <c r="T2139" s="24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4" t="s">
        <v>193</v>
      </c>
      <c r="AU2139" s="244" t="s">
        <v>80</v>
      </c>
      <c r="AV2139" s="13" t="s">
        <v>78</v>
      </c>
      <c r="AW2139" s="13" t="s">
        <v>195</v>
      </c>
      <c r="AX2139" s="13" t="s">
        <v>71</v>
      </c>
      <c r="AY2139" s="244" t="s">
        <v>182</v>
      </c>
    </row>
    <row r="2140" s="14" customFormat="1">
      <c r="A2140" s="14"/>
      <c r="B2140" s="245"/>
      <c r="C2140" s="246"/>
      <c r="D2140" s="236" t="s">
        <v>193</v>
      </c>
      <c r="E2140" s="247" t="s">
        <v>19</v>
      </c>
      <c r="F2140" s="248" t="s">
        <v>2897</v>
      </c>
      <c r="G2140" s="246"/>
      <c r="H2140" s="249">
        <v>8.120000000000001</v>
      </c>
      <c r="I2140" s="250"/>
      <c r="J2140" s="246"/>
      <c r="K2140" s="246"/>
      <c r="L2140" s="251"/>
      <c r="M2140" s="252"/>
      <c r="N2140" s="253"/>
      <c r="O2140" s="253"/>
      <c r="P2140" s="253"/>
      <c r="Q2140" s="253"/>
      <c r="R2140" s="253"/>
      <c r="S2140" s="253"/>
      <c r="T2140" s="25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5" t="s">
        <v>193</v>
      </c>
      <c r="AU2140" s="255" t="s">
        <v>80</v>
      </c>
      <c r="AV2140" s="14" t="s">
        <v>80</v>
      </c>
      <c r="AW2140" s="14" t="s">
        <v>195</v>
      </c>
      <c r="AX2140" s="14" t="s">
        <v>71</v>
      </c>
      <c r="AY2140" s="255" t="s">
        <v>182</v>
      </c>
    </row>
    <row r="2141" s="14" customFormat="1">
      <c r="A2141" s="14"/>
      <c r="B2141" s="245"/>
      <c r="C2141" s="246"/>
      <c r="D2141" s="236" t="s">
        <v>193</v>
      </c>
      <c r="E2141" s="247" t="s">
        <v>19</v>
      </c>
      <c r="F2141" s="248" t="s">
        <v>2898</v>
      </c>
      <c r="G2141" s="246"/>
      <c r="H2141" s="249">
        <v>9.3000000000000007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193</v>
      </c>
      <c r="AU2141" s="255" t="s">
        <v>80</v>
      </c>
      <c r="AV2141" s="14" t="s">
        <v>80</v>
      </c>
      <c r="AW2141" s="14" t="s">
        <v>195</v>
      </c>
      <c r="AX2141" s="14" t="s">
        <v>71</v>
      </c>
      <c r="AY2141" s="255" t="s">
        <v>182</v>
      </c>
    </row>
    <row r="2142" s="15" customFormat="1">
      <c r="A2142" s="15"/>
      <c r="B2142" s="256"/>
      <c r="C2142" s="257"/>
      <c r="D2142" s="236" t="s">
        <v>193</v>
      </c>
      <c r="E2142" s="258" t="s">
        <v>19</v>
      </c>
      <c r="F2142" s="259" t="s">
        <v>215</v>
      </c>
      <c r="G2142" s="257"/>
      <c r="H2142" s="260">
        <v>17.420000000000002</v>
      </c>
      <c r="I2142" s="261"/>
      <c r="J2142" s="257"/>
      <c r="K2142" s="257"/>
      <c r="L2142" s="262"/>
      <c r="M2142" s="263"/>
      <c r="N2142" s="264"/>
      <c r="O2142" s="264"/>
      <c r="P2142" s="264"/>
      <c r="Q2142" s="264"/>
      <c r="R2142" s="264"/>
      <c r="S2142" s="264"/>
      <c r="T2142" s="26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T2142" s="266" t="s">
        <v>193</v>
      </c>
      <c r="AU2142" s="266" t="s">
        <v>80</v>
      </c>
      <c r="AV2142" s="15" t="s">
        <v>97</v>
      </c>
      <c r="AW2142" s="15" t="s">
        <v>195</v>
      </c>
      <c r="AX2142" s="15" t="s">
        <v>71</v>
      </c>
      <c r="AY2142" s="266" t="s">
        <v>182</v>
      </c>
    </row>
    <row r="2143" s="13" customFormat="1">
      <c r="A2143" s="13"/>
      <c r="B2143" s="234"/>
      <c r="C2143" s="235"/>
      <c r="D2143" s="236" t="s">
        <v>193</v>
      </c>
      <c r="E2143" s="237" t="s">
        <v>19</v>
      </c>
      <c r="F2143" s="238" t="s">
        <v>218</v>
      </c>
      <c r="G2143" s="235"/>
      <c r="H2143" s="237" t="s">
        <v>19</v>
      </c>
      <c r="I2143" s="239"/>
      <c r="J2143" s="235"/>
      <c r="K2143" s="235"/>
      <c r="L2143" s="240"/>
      <c r="M2143" s="241"/>
      <c r="N2143" s="242"/>
      <c r="O2143" s="242"/>
      <c r="P2143" s="242"/>
      <c r="Q2143" s="242"/>
      <c r="R2143" s="242"/>
      <c r="S2143" s="242"/>
      <c r="T2143" s="24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4" t="s">
        <v>193</v>
      </c>
      <c r="AU2143" s="244" t="s">
        <v>80</v>
      </c>
      <c r="AV2143" s="13" t="s">
        <v>78</v>
      </c>
      <c r="AW2143" s="13" t="s">
        <v>195</v>
      </c>
      <c r="AX2143" s="13" t="s">
        <v>71</v>
      </c>
      <c r="AY2143" s="244" t="s">
        <v>182</v>
      </c>
    </row>
    <row r="2144" s="14" customFormat="1">
      <c r="A2144" s="14"/>
      <c r="B2144" s="245"/>
      <c r="C2144" s="246"/>
      <c r="D2144" s="236" t="s">
        <v>193</v>
      </c>
      <c r="E2144" s="247" t="s">
        <v>19</v>
      </c>
      <c r="F2144" s="248" t="s">
        <v>2899</v>
      </c>
      <c r="G2144" s="246"/>
      <c r="H2144" s="249">
        <v>3.1899999999999999</v>
      </c>
      <c r="I2144" s="250"/>
      <c r="J2144" s="246"/>
      <c r="K2144" s="246"/>
      <c r="L2144" s="251"/>
      <c r="M2144" s="252"/>
      <c r="N2144" s="253"/>
      <c r="O2144" s="253"/>
      <c r="P2144" s="253"/>
      <c r="Q2144" s="253"/>
      <c r="R2144" s="253"/>
      <c r="S2144" s="253"/>
      <c r="T2144" s="25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5" t="s">
        <v>193</v>
      </c>
      <c r="AU2144" s="255" t="s">
        <v>80</v>
      </c>
      <c r="AV2144" s="14" t="s">
        <v>80</v>
      </c>
      <c r="AW2144" s="14" t="s">
        <v>195</v>
      </c>
      <c r="AX2144" s="14" t="s">
        <v>71</v>
      </c>
      <c r="AY2144" s="255" t="s">
        <v>182</v>
      </c>
    </row>
    <row r="2145" s="14" customFormat="1">
      <c r="A2145" s="14"/>
      <c r="B2145" s="245"/>
      <c r="C2145" s="246"/>
      <c r="D2145" s="236" t="s">
        <v>193</v>
      </c>
      <c r="E2145" s="247" t="s">
        <v>19</v>
      </c>
      <c r="F2145" s="248" t="s">
        <v>2900</v>
      </c>
      <c r="G2145" s="246"/>
      <c r="H2145" s="249">
        <v>45.200000000000003</v>
      </c>
      <c r="I2145" s="250"/>
      <c r="J2145" s="246"/>
      <c r="K2145" s="246"/>
      <c r="L2145" s="251"/>
      <c r="M2145" s="252"/>
      <c r="N2145" s="253"/>
      <c r="O2145" s="253"/>
      <c r="P2145" s="253"/>
      <c r="Q2145" s="253"/>
      <c r="R2145" s="253"/>
      <c r="S2145" s="253"/>
      <c r="T2145" s="25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5" t="s">
        <v>193</v>
      </c>
      <c r="AU2145" s="255" t="s">
        <v>80</v>
      </c>
      <c r="AV2145" s="14" t="s">
        <v>80</v>
      </c>
      <c r="AW2145" s="14" t="s">
        <v>195</v>
      </c>
      <c r="AX2145" s="14" t="s">
        <v>71</v>
      </c>
      <c r="AY2145" s="255" t="s">
        <v>182</v>
      </c>
    </row>
    <row r="2146" s="15" customFormat="1">
      <c r="A2146" s="15"/>
      <c r="B2146" s="256"/>
      <c r="C2146" s="257"/>
      <c r="D2146" s="236" t="s">
        <v>193</v>
      </c>
      <c r="E2146" s="258" t="s">
        <v>19</v>
      </c>
      <c r="F2146" s="259" t="s">
        <v>215</v>
      </c>
      <c r="G2146" s="257"/>
      <c r="H2146" s="260">
        <v>48.390000000000001</v>
      </c>
      <c r="I2146" s="261"/>
      <c r="J2146" s="257"/>
      <c r="K2146" s="257"/>
      <c r="L2146" s="262"/>
      <c r="M2146" s="263"/>
      <c r="N2146" s="264"/>
      <c r="O2146" s="264"/>
      <c r="P2146" s="264"/>
      <c r="Q2146" s="264"/>
      <c r="R2146" s="264"/>
      <c r="S2146" s="264"/>
      <c r="T2146" s="26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T2146" s="266" t="s">
        <v>193</v>
      </c>
      <c r="AU2146" s="266" t="s">
        <v>80</v>
      </c>
      <c r="AV2146" s="15" t="s">
        <v>97</v>
      </c>
      <c r="AW2146" s="15" t="s">
        <v>195</v>
      </c>
      <c r="AX2146" s="15" t="s">
        <v>71</v>
      </c>
      <c r="AY2146" s="266" t="s">
        <v>182</v>
      </c>
    </row>
    <row r="2147" s="16" customFormat="1">
      <c r="A2147" s="16"/>
      <c r="B2147" s="267"/>
      <c r="C2147" s="268"/>
      <c r="D2147" s="236" t="s">
        <v>193</v>
      </c>
      <c r="E2147" s="269" t="s">
        <v>19</v>
      </c>
      <c r="F2147" s="270" t="s">
        <v>220</v>
      </c>
      <c r="G2147" s="268"/>
      <c r="H2147" s="271">
        <v>258.05000000000001</v>
      </c>
      <c r="I2147" s="272"/>
      <c r="J2147" s="268"/>
      <c r="K2147" s="268"/>
      <c r="L2147" s="273"/>
      <c r="M2147" s="274"/>
      <c r="N2147" s="275"/>
      <c r="O2147" s="275"/>
      <c r="P2147" s="275"/>
      <c r="Q2147" s="275"/>
      <c r="R2147" s="275"/>
      <c r="S2147" s="275"/>
      <c r="T2147" s="27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T2147" s="277" t="s">
        <v>193</v>
      </c>
      <c r="AU2147" s="277" t="s">
        <v>80</v>
      </c>
      <c r="AV2147" s="16" t="s">
        <v>189</v>
      </c>
      <c r="AW2147" s="16" t="s">
        <v>195</v>
      </c>
      <c r="AX2147" s="16" t="s">
        <v>78</v>
      </c>
      <c r="AY2147" s="277" t="s">
        <v>182</v>
      </c>
    </row>
    <row r="2148" s="2" customFormat="1" ht="37.8" customHeight="1">
      <c r="A2148" s="41"/>
      <c r="B2148" s="42"/>
      <c r="C2148" s="216" t="s">
        <v>2901</v>
      </c>
      <c r="D2148" s="216" t="s">
        <v>184</v>
      </c>
      <c r="E2148" s="217" t="s">
        <v>2902</v>
      </c>
      <c r="F2148" s="218" t="s">
        <v>2903</v>
      </c>
      <c r="G2148" s="219" t="s">
        <v>304</v>
      </c>
      <c r="H2148" s="220">
        <v>131.26599999999999</v>
      </c>
      <c r="I2148" s="221"/>
      <c r="J2148" s="222">
        <f>ROUND(I2148*H2148,2)</f>
        <v>0</v>
      </c>
      <c r="K2148" s="218" t="s">
        <v>188</v>
      </c>
      <c r="L2148" s="47"/>
      <c r="M2148" s="223" t="s">
        <v>19</v>
      </c>
      <c r="N2148" s="224" t="s">
        <v>42</v>
      </c>
      <c r="O2148" s="87"/>
      <c r="P2148" s="225">
        <f>O2148*H2148</f>
        <v>0</v>
      </c>
      <c r="Q2148" s="225">
        <v>0</v>
      </c>
      <c r="R2148" s="225">
        <f>Q2148*H2148</f>
        <v>0</v>
      </c>
      <c r="S2148" s="225">
        <v>0.0050000000000000001</v>
      </c>
      <c r="T2148" s="226">
        <f>S2148*H2148</f>
        <v>0.65632999999999997</v>
      </c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R2148" s="227" t="s">
        <v>189</v>
      </c>
      <c r="AT2148" s="227" t="s">
        <v>184</v>
      </c>
      <c r="AU2148" s="227" t="s">
        <v>80</v>
      </c>
      <c r="AY2148" s="20" t="s">
        <v>182</v>
      </c>
      <c r="BE2148" s="228">
        <f>IF(N2148="základní",J2148,0)</f>
        <v>0</v>
      </c>
      <c r="BF2148" s="228">
        <f>IF(N2148="snížená",J2148,0)</f>
        <v>0</v>
      </c>
      <c r="BG2148" s="228">
        <f>IF(N2148="zákl. přenesená",J2148,0)</f>
        <v>0</v>
      </c>
      <c r="BH2148" s="228">
        <f>IF(N2148="sníž. přenesená",J2148,0)</f>
        <v>0</v>
      </c>
      <c r="BI2148" s="228">
        <f>IF(N2148="nulová",J2148,0)</f>
        <v>0</v>
      </c>
      <c r="BJ2148" s="20" t="s">
        <v>78</v>
      </c>
      <c r="BK2148" s="228">
        <f>ROUND(I2148*H2148,2)</f>
        <v>0</v>
      </c>
      <c r="BL2148" s="20" t="s">
        <v>189</v>
      </c>
      <c r="BM2148" s="227" t="s">
        <v>2904</v>
      </c>
    </row>
    <row r="2149" s="2" customFormat="1">
      <c r="A2149" s="41"/>
      <c r="B2149" s="42"/>
      <c r="C2149" s="43"/>
      <c r="D2149" s="229" t="s">
        <v>191</v>
      </c>
      <c r="E2149" s="43"/>
      <c r="F2149" s="230" t="s">
        <v>2905</v>
      </c>
      <c r="G2149" s="43"/>
      <c r="H2149" s="43"/>
      <c r="I2149" s="231"/>
      <c r="J2149" s="43"/>
      <c r="K2149" s="43"/>
      <c r="L2149" s="47"/>
      <c r="M2149" s="232"/>
      <c r="N2149" s="233"/>
      <c r="O2149" s="87"/>
      <c r="P2149" s="87"/>
      <c r="Q2149" s="87"/>
      <c r="R2149" s="87"/>
      <c r="S2149" s="87"/>
      <c r="T2149" s="88"/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T2149" s="20" t="s">
        <v>191</v>
      </c>
      <c r="AU2149" s="20" t="s">
        <v>80</v>
      </c>
    </row>
    <row r="2150" s="13" customFormat="1">
      <c r="A2150" s="13"/>
      <c r="B2150" s="234"/>
      <c r="C2150" s="235"/>
      <c r="D2150" s="236" t="s">
        <v>193</v>
      </c>
      <c r="E2150" s="237" t="s">
        <v>19</v>
      </c>
      <c r="F2150" s="238" t="s">
        <v>205</v>
      </c>
      <c r="G2150" s="235"/>
      <c r="H2150" s="237" t="s">
        <v>19</v>
      </c>
      <c r="I2150" s="239"/>
      <c r="J2150" s="235"/>
      <c r="K2150" s="235"/>
      <c r="L2150" s="240"/>
      <c r="M2150" s="241"/>
      <c r="N2150" s="242"/>
      <c r="O2150" s="242"/>
      <c r="P2150" s="242"/>
      <c r="Q2150" s="242"/>
      <c r="R2150" s="242"/>
      <c r="S2150" s="242"/>
      <c r="T2150" s="24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44" t="s">
        <v>193</v>
      </c>
      <c r="AU2150" s="244" t="s">
        <v>80</v>
      </c>
      <c r="AV2150" s="13" t="s">
        <v>78</v>
      </c>
      <c r="AW2150" s="13" t="s">
        <v>195</v>
      </c>
      <c r="AX2150" s="13" t="s">
        <v>71</v>
      </c>
      <c r="AY2150" s="244" t="s">
        <v>182</v>
      </c>
    </row>
    <row r="2151" s="13" customFormat="1">
      <c r="A2151" s="13"/>
      <c r="B2151" s="234"/>
      <c r="C2151" s="235"/>
      <c r="D2151" s="236" t="s">
        <v>193</v>
      </c>
      <c r="E2151" s="237" t="s">
        <v>19</v>
      </c>
      <c r="F2151" s="238" t="s">
        <v>455</v>
      </c>
      <c r="G2151" s="235"/>
      <c r="H2151" s="237" t="s">
        <v>19</v>
      </c>
      <c r="I2151" s="239"/>
      <c r="J2151" s="235"/>
      <c r="K2151" s="235"/>
      <c r="L2151" s="240"/>
      <c r="M2151" s="241"/>
      <c r="N2151" s="242"/>
      <c r="O2151" s="242"/>
      <c r="P2151" s="242"/>
      <c r="Q2151" s="242"/>
      <c r="R2151" s="242"/>
      <c r="S2151" s="242"/>
      <c r="T2151" s="24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4" t="s">
        <v>193</v>
      </c>
      <c r="AU2151" s="244" t="s">
        <v>80</v>
      </c>
      <c r="AV2151" s="13" t="s">
        <v>78</v>
      </c>
      <c r="AW2151" s="13" t="s">
        <v>195</v>
      </c>
      <c r="AX2151" s="13" t="s">
        <v>71</v>
      </c>
      <c r="AY2151" s="244" t="s">
        <v>182</v>
      </c>
    </row>
    <row r="2152" s="14" customFormat="1">
      <c r="A2152" s="14"/>
      <c r="B2152" s="245"/>
      <c r="C2152" s="246"/>
      <c r="D2152" s="236" t="s">
        <v>193</v>
      </c>
      <c r="E2152" s="247" t="s">
        <v>19</v>
      </c>
      <c r="F2152" s="248" t="s">
        <v>2906</v>
      </c>
      <c r="G2152" s="246"/>
      <c r="H2152" s="249">
        <v>48.110000000000007</v>
      </c>
      <c r="I2152" s="250"/>
      <c r="J2152" s="246"/>
      <c r="K2152" s="246"/>
      <c r="L2152" s="251"/>
      <c r="M2152" s="252"/>
      <c r="N2152" s="253"/>
      <c r="O2152" s="253"/>
      <c r="P2152" s="253"/>
      <c r="Q2152" s="253"/>
      <c r="R2152" s="253"/>
      <c r="S2152" s="253"/>
      <c r="T2152" s="25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55" t="s">
        <v>193</v>
      </c>
      <c r="AU2152" s="255" t="s">
        <v>80</v>
      </c>
      <c r="AV2152" s="14" t="s">
        <v>80</v>
      </c>
      <c r="AW2152" s="14" t="s">
        <v>195</v>
      </c>
      <c r="AX2152" s="14" t="s">
        <v>71</v>
      </c>
      <c r="AY2152" s="255" t="s">
        <v>182</v>
      </c>
    </row>
    <row r="2153" s="14" customFormat="1">
      <c r="A2153" s="14"/>
      <c r="B2153" s="245"/>
      <c r="C2153" s="246"/>
      <c r="D2153" s="236" t="s">
        <v>193</v>
      </c>
      <c r="E2153" s="247" t="s">
        <v>19</v>
      </c>
      <c r="F2153" s="248" t="s">
        <v>2907</v>
      </c>
      <c r="G2153" s="246"/>
      <c r="H2153" s="249">
        <v>22.190000000000001</v>
      </c>
      <c r="I2153" s="250"/>
      <c r="J2153" s="246"/>
      <c r="K2153" s="246"/>
      <c r="L2153" s="251"/>
      <c r="M2153" s="252"/>
      <c r="N2153" s="253"/>
      <c r="O2153" s="253"/>
      <c r="P2153" s="253"/>
      <c r="Q2153" s="253"/>
      <c r="R2153" s="253"/>
      <c r="S2153" s="253"/>
      <c r="T2153" s="25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5" t="s">
        <v>193</v>
      </c>
      <c r="AU2153" s="255" t="s">
        <v>80</v>
      </c>
      <c r="AV2153" s="14" t="s">
        <v>80</v>
      </c>
      <c r="AW2153" s="14" t="s">
        <v>195</v>
      </c>
      <c r="AX2153" s="14" t="s">
        <v>71</v>
      </c>
      <c r="AY2153" s="255" t="s">
        <v>182</v>
      </c>
    </row>
    <row r="2154" s="15" customFormat="1">
      <c r="A2154" s="15"/>
      <c r="B2154" s="256"/>
      <c r="C2154" s="257"/>
      <c r="D2154" s="236" t="s">
        <v>193</v>
      </c>
      <c r="E2154" s="258" t="s">
        <v>19</v>
      </c>
      <c r="F2154" s="259" t="s">
        <v>215</v>
      </c>
      <c r="G2154" s="257"/>
      <c r="H2154" s="260">
        <v>70.300000000000011</v>
      </c>
      <c r="I2154" s="261"/>
      <c r="J2154" s="257"/>
      <c r="K2154" s="257"/>
      <c r="L2154" s="262"/>
      <c r="M2154" s="263"/>
      <c r="N2154" s="264"/>
      <c r="O2154" s="264"/>
      <c r="P2154" s="264"/>
      <c r="Q2154" s="264"/>
      <c r="R2154" s="264"/>
      <c r="S2154" s="264"/>
      <c r="T2154" s="26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66" t="s">
        <v>193</v>
      </c>
      <c r="AU2154" s="266" t="s">
        <v>80</v>
      </c>
      <c r="AV2154" s="15" t="s">
        <v>97</v>
      </c>
      <c r="AW2154" s="15" t="s">
        <v>195</v>
      </c>
      <c r="AX2154" s="15" t="s">
        <v>71</v>
      </c>
      <c r="AY2154" s="266" t="s">
        <v>182</v>
      </c>
    </row>
    <row r="2155" s="13" customFormat="1">
      <c r="A2155" s="13"/>
      <c r="B2155" s="234"/>
      <c r="C2155" s="235"/>
      <c r="D2155" s="236" t="s">
        <v>193</v>
      </c>
      <c r="E2155" s="237" t="s">
        <v>19</v>
      </c>
      <c r="F2155" s="238" t="s">
        <v>460</v>
      </c>
      <c r="G2155" s="235"/>
      <c r="H2155" s="237" t="s">
        <v>19</v>
      </c>
      <c r="I2155" s="239"/>
      <c r="J2155" s="235"/>
      <c r="K2155" s="235"/>
      <c r="L2155" s="240"/>
      <c r="M2155" s="241"/>
      <c r="N2155" s="242"/>
      <c r="O2155" s="242"/>
      <c r="P2155" s="242"/>
      <c r="Q2155" s="242"/>
      <c r="R2155" s="242"/>
      <c r="S2155" s="242"/>
      <c r="T2155" s="24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4" t="s">
        <v>193</v>
      </c>
      <c r="AU2155" s="244" t="s">
        <v>80</v>
      </c>
      <c r="AV2155" s="13" t="s">
        <v>78</v>
      </c>
      <c r="AW2155" s="13" t="s">
        <v>195</v>
      </c>
      <c r="AX2155" s="13" t="s">
        <v>71</v>
      </c>
      <c r="AY2155" s="244" t="s">
        <v>182</v>
      </c>
    </row>
    <row r="2156" s="14" customFormat="1">
      <c r="A2156" s="14"/>
      <c r="B2156" s="245"/>
      <c r="C2156" s="246"/>
      <c r="D2156" s="236" t="s">
        <v>193</v>
      </c>
      <c r="E2156" s="247" t="s">
        <v>19</v>
      </c>
      <c r="F2156" s="248" t="s">
        <v>2908</v>
      </c>
      <c r="G2156" s="246"/>
      <c r="H2156" s="249">
        <v>10.649999999999999</v>
      </c>
      <c r="I2156" s="250"/>
      <c r="J2156" s="246"/>
      <c r="K2156" s="246"/>
      <c r="L2156" s="251"/>
      <c r="M2156" s="252"/>
      <c r="N2156" s="253"/>
      <c r="O2156" s="253"/>
      <c r="P2156" s="253"/>
      <c r="Q2156" s="253"/>
      <c r="R2156" s="253"/>
      <c r="S2156" s="253"/>
      <c r="T2156" s="25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55" t="s">
        <v>193</v>
      </c>
      <c r="AU2156" s="255" t="s">
        <v>80</v>
      </c>
      <c r="AV2156" s="14" t="s">
        <v>80</v>
      </c>
      <c r="AW2156" s="14" t="s">
        <v>195</v>
      </c>
      <c r="AX2156" s="14" t="s">
        <v>71</v>
      </c>
      <c r="AY2156" s="255" t="s">
        <v>182</v>
      </c>
    </row>
    <row r="2157" s="15" customFormat="1">
      <c r="A2157" s="15"/>
      <c r="B2157" s="256"/>
      <c r="C2157" s="257"/>
      <c r="D2157" s="236" t="s">
        <v>193</v>
      </c>
      <c r="E2157" s="258" t="s">
        <v>19</v>
      </c>
      <c r="F2157" s="259" t="s">
        <v>215</v>
      </c>
      <c r="G2157" s="257"/>
      <c r="H2157" s="260">
        <v>10.649999999999999</v>
      </c>
      <c r="I2157" s="261"/>
      <c r="J2157" s="257"/>
      <c r="K2157" s="257"/>
      <c r="L2157" s="262"/>
      <c r="M2157" s="263"/>
      <c r="N2157" s="264"/>
      <c r="O2157" s="264"/>
      <c r="P2157" s="264"/>
      <c r="Q2157" s="264"/>
      <c r="R2157" s="264"/>
      <c r="S2157" s="264"/>
      <c r="T2157" s="26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T2157" s="266" t="s">
        <v>193</v>
      </c>
      <c r="AU2157" s="266" t="s">
        <v>80</v>
      </c>
      <c r="AV2157" s="15" t="s">
        <v>97</v>
      </c>
      <c r="AW2157" s="15" t="s">
        <v>195</v>
      </c>
      <c r="AX2157" s="15" t="s">
        <v>71</v>
      </c>
      <c r="AY2157" s="266" t="s">
        <v>182</v>
      </c>
    </row>
    <row r="2158" s="13" customFormat="1">
      <c r="A2158" s="13"/>
      <c r="B2158" s="234"/>
      <c r="C2158" s="235"/>
      <c r="D2158" s="236" t="s">
        <v>193</v>
      </c>
      <c r="E2158" s="237" t="s">
        <v>19</v>
      </c>
      <c r="F2158" s="238" t="s">
        <v>462</v>
      </c>
      <c r="G2158" s="235"/>
      <c r="H2158" s="237" t="s">
        <v>19</v>
      </c>
      <c r="I2158" s="239"/>
      <c r="J2158" s="235"/>
      <c r="K2158" s="235"/>
      <c r="L2158" s="240"/>
      <c r="M2158" s="241"/>
      <c r="N2158" s="242"/>
      <c r="O2158" s="242"/>
      <c r="P2158" s="242"/>
      <c r="Q2158" s="242"/>
      <c r="R2158" s="242"/>
      <c r="S2158" s="242"/>
      <c r="T2158" s="24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44" t="s">
        <v>193</v>
      </c>
      <c r="AU2158" s="244" t="s">
        <v>80</v>
      </c>
      <c r="AV2158" s="13" t="s">
        <v>78</v>
      </c>
      <c r="AW2158" s="13" t="s">
        <v>195</v>
      </c>
      <c r="AX2158" s="13" t="s">
        <v>71</v>
      </c>
      <c r="AY2158" s="244" t="s">
        <v>182</v>
      </c>
    </row>
    <row r="2159" s="14" customFormat="1">
      <c r="A2159" s="14"/>
      <c r="B2159" s="245"/>
      <c r="C2159" s="246"/>
      <c r="D2159" s="236" t="s">
        <v>193</v>
      </c>
      <c r="E2159" s="247" t="s">
        <v>19</v>
      </c>
      <c r="F2159" s="248" t="s">
        <v>2909</v>
      </c>
      <c r="G2159" s="246"/>
      <c r="H2159" s="249">
        <v>9.6500000000000004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193</v>
      </c>
      <c r="AU2159" s="255" t="s">
        <v>80</v>
      </c>
      <c r="AV2159" s="14" t="s">
        <v>80</v>
      </c>
      <c r="AW2159" s="14" t="s">
        <v>195</v>
      </c>
      <c r="AX2159" s="14" t="s">
        <v>71</v>
      </c>
      <c r="AY2159" s="255" t="s">
        <v>182</v>
      </c>
    </row>
    <row r="2160" s="14" customFormat="1">
      <c r="A2160" s="14"/>
      <c r="B2160" s="245"/>
      <c r="C2160" s="246"/>
      <c r="D2160" s="236" t="s">
        <v>193</v>
      </c>
      <c r="E2160" s="247" t="s">
        <v>19</v>
      </c>
      <c r="F2160" s="248" t="s">
        <v>2910</v>
      </c>
      <c r="G2160" s="246"/>
      <c r="H2160" s="249">
        <v>6.8499999999999996</v>
      </c>
      <c r="I2160" s="250"/>
      <c r="J2160" s="246"/>
      <c r="K2160" s="246"/>
      <c r="L2160" s="251"/>
      <c r="M2160" s="252"/>
      <c r="N2160" s="253"/>
      <c r="O2160" s="253"/>
      <c r="P2160" s="253"/>
      <c r="Q2160" s="253"/>
      <c r="R2160" s="253"/>
      <c r="S2160" s="253"/>
      <c r="T2160" s="25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5" t="s">
        <v>193</v>
      </c>
      <c r="AU2160" s="255" t="s">
        <v>80</v>
      </c>
      <c r="AV2160" s="14" t="s">
        <v>80</v>
      </c>
      <c r="AW2160" s="14" t="s">
        <v>195</v>
      </c>
      <c r="AX2160" s="14" t="s">
        <v>71</v>
      </c>
      <c r="AY2160" s="255" t="s">
        <v>182</v>
      </c>
    </row>
    <row r="2161" s="15" customFormat="1">
      <c r="A2161" s="15"/>
      <c r="B2161" s="256"/>
      <c r="C2161" s="257"/>
      <c r="D2161" s="236" t="s">
        <v>193</v>
      </c>
      <c r="E2161" s="258" t="s">
        <v>19</v>
      </c>
      <c r="F2161" s="259" t="s">
        <v>215</v>
      </c>
      <c r="G2161" s="257"/>
      <c r="H2161" s="260">
        <v>16.5</v>
      </c>
      <c r="I2161" s="261"/>
      <c r="J2161" s="257"/>
      <c r="K2161" s="257"/>
      <c r="L2161" s="262"/>
      <c r="M2161" s="263"/>
      <c r="N2161" s="264"/>
      <c r="O2161" s="264"/>
      <c r="P2161" s="264"/>
      <c r="Q2161" s="264"/>
      <c r="R2161" s="264"/>
      <c r="S2161" s="264"/>
      <c r="T2161" s="26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T2161" s="266" t="s">
        <v>193</v>
      </c>
      <c r="AU2161" s="266" t="s">
        <v>80</v>
      </c>
      <c r="AV2161" s="15" t="s">
        <v>97</v>
      </c>
      <c r="AW2161" s="15" t="s">
        <v>195</v>
      </c>
      <c r="AX2161" s="15" t="s">
        <v>71</v>
      </c>
      <c r="AY2161" s="266" t="s">
        <v>182</v>
      </c>
    </row>
    <row r="2162" s="13" customFormat="1">
      <c r="A2162" s="13"/>
      <c r="B2162" s="234"/>
      <c r="C2162" s="235"/>
      <c r="D2162" s="236" t="s">
        <v>193</v>
      </c>
      <c r="E2162" s="237" t="s">
        <v>19</v>
      </c>
      <c r="F2162" s="238" t="s">
        <v>216</v>
      </c>
      <c r="G2162" s="235"/>
      <c r="H2162" s="237" t="s">
        <v>19</v>
      </c>
      <c r="I2162" s="239"/>
      <c r="J2162" s="235"/>
      <c r="K2162" s="235"/>
      <c r="L2162" s="240"/>
      <c r="M2162" s="241"/>
      <c r="N2162" s="242"/>
      <c r="O2162" s="242"/>
      <c r="P2162" s="242"/>
      <c r="Q2162" s="242"/>
      <c r="R2162" s="242"/>
      <c r="S2162" s="242"/>
      <c r="T2162" s="24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4" t="s">
        <v>193</v>
      </c>
      <c r="AU2162" s="244" t="s">
        <v>80</v>
      </c>
      <c r="AV2162" s="13" t="s">
        <v>78</v>
      </c>
      <c r="AW2162" s="13" t="s">
        <v>195</v>
      </c>
      <c r="AX2162" s="13" t="s">
        <v>71</v>
      </c>
      <c r="AY2162" s="244" t="s">
        <v>182</v>
      </c>
    </row>
    <row r="2163" s="14" customFormat="1">
      <c r="A2163" s="14"/>
      <c r="B2163" s="245"/>
      <c r="C2163" s="246"/>
      <c r="D2163" s="236" t="s">
        <v>193</v>
      </c>
      <c r="E2163" s="247" t="s">
        <v>19</v>
      </c>
      <c r="F2163" s="248" t="s">
        <v>2911</v>
      </c>
      <c r="G2163" s="246"/>
      <c r="H2163" s="249">
        <v>8.8849999999999998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5" t="s">
        <v>193</v>
      </c>
      <c r="AU2163" s="255" t="s">
        <v>80</v>
      </c>
      <c r="AV2163" s="14" t="s">
        <v>80</v>
      </c>
      <c r="AW2163" s="14" t="s">
        <v>195</v>
      </c>
      <c r="AX2163" s="14" t="s">
        <v>71</v>
      </c>
      <c r="AY2163" s="255" t="s">
        <v>182</v>
      </c>
    </row>
    <row r="2164" s="14" customFormat="1">
      <c r="A2164" s="14"/>
      <c r="B2164" s="245"/>
      <c r="C2164" s="246"/>
      <c r="D2164" s="236" t="s">
        <v>193</v>
      </c>
      <c r="E2164" s="247" t="s">
        <v>19</v>
      </c>
      <c r="F2164" s="248" t="s">
        <v>2912</v>
      </c>
      <c r="G2164" s="246"/>
      <c r="H2164" s="249">
        <v>7.4950000000000001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5" t="s">
        <v>193</v>
      </c>
      <c r="AU2164" s="255" t="s">
        <v>80</v>
      </c>
      <c r="AV2164" s="14" t="s">
        <v>80</v>
      </c>
      <c r="AW2164" s="14" t="s">
        <v>195</v>
      </c>
      <c r="AX2164" s="14" t="s">
        <v>71</v>
      </c>
      <c r="AY2164" s="255" t="s">
        <v>182</v>
      </c>
    </row>
    <row r="2165" s="15" customFormat="1">
      <c r="A2165" s="15"/>
      <c r="B2165" s="256"/>
      <c r="C2165" s="257"/>
      <c r="D2165" s="236" t="s">
        <v>193</v>
      </c>
      <c r="E2165" s="258" t="s">
        <v>19</v>
      </c>
      <c r="F2165" s="259" t="s">
        <v>215</v>
      </c>
      <c r="G2165" s="257"/>
      <c r="H2165" s="260">
        <v>16.379999999999999</v>
      </c>
      <c r="I2165" s="261"/>
      <c r="J2165" s="257"/>
      <c r="K2165" s="257"/>
      <c r="L2165" s="262"/>
      <c r="M2165" s="263"/>
      <c r="N2165" s="264"/>
      <c r="O2165" s="264"/>
      <c r="P2165" s="264"/>
      <c r="Q2165" s="264"/>
      <c r="R2165" s="264"/>
      <c r="S2165" s="264"/>
      <c r="T2165" s="26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T2165" s="266" t="s">
        <v>193</v>
      </c>
      <c r="AU2165" s="266" t="s">
        <v>80</v>
      </c>
      <c r="AV2165" s="15" t="s">
        <v>97</v>
      </c>
      <c r="AW2165" s="15" t="s">
        <v>195</v>
      </c>
      <c r="AX2165" s="15" t="s">
        <v>71</v>
      </c>
      <c r="AY2165" s="266" t="s">
        <v>182</v>
      </c>
    </row>
    <row r="2166" s="13" customFormat="1">
      <c r="A2166" s="13"/>
      <c r="B2166" s="234"/>
      <c r="C2166" s="235"/>
      <c r="D2166" s="236" t="s">
        <v>193</v>
      </c>
      <c r="E2166" s="237" t="s">
        <v>19</v>
      </c>
      <c r="F2166" s="238" t="s">
        <v>218</v>
      </c>
      <c r="G2166" s="235"/>
      <c r="H2166" s="237" t="s">
        <v>19</v>
      </c>
      <c r="I2166" s="239"/>
      <c r="J2166" s="235"/>
      <c r="K2166" s="235"/>
      <c r="L2166" s="240"/>
      <c r="M2166" s="241"/>
      <c r="N2166" s="242"/>
      <c r="O2166" s="242"/>
      <c r="P2166" s="242"/>
      <c r="Q2166" s="242"/>
      <c r="R2166" s="242"/>
      <c r="S2166" s="242"/>
      <c r="T2166" s="24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4" t="s">
        <v>193</v>
      </c>
      <c r="AU2166" s="244" t="s">
        <v>80</v>
      </c>
      <c r="AV2166" s="13" t="s">
        <v>78</v>
      </c>
      <c r="AW2166" s="13" t="s">
        <v>195</v>
      </c>
      <c r="AX2166" s="13" t="s">
        <v>71</v>
      </c>
      <c r="AY2166" s="244" t="s">
        <v>182</v>
      </c>
    </row>
    <row r="2167" s="14" customFormat="1">
      <c r="A2167" s="14"/>
      <c r="B2167" s="245"/>
      <c r="C2167" s="246"/>
      <c r="D2167" s="236" t="s">
        <v>193</v>
      </c>
      <c r="E2167" s="247" t="s">
        <v>19</v>
      </c>
      <c r="F2167" s="248" t="s">
        <v>2913</v>
      </c>
      <c r="G2167" s="246"/>
      <c r="H2167" s="249">
        <v>17.435999999999996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193</v>
      </c>
      <c r="AU2167" s="255" t="s">
        <v>80</v>
      </c>
      <c r="AV2167" s="14" t="s">
        <v>80</v>
      </c>
      <c r="AW2167" s="14" t="s">
        <v>195</v>
      </c>
      <c r="AX2167" s="14" t="s">
        <v>71</v>
      </c>
      <c r="AY2167" s="255" t="s">
        <v>182</v>
      </c>
    </row>
    <row r="2168" s="15" customFormat="1">
      <c r="A2168" s="15"/>
      <c r="B2168" s="256"/>
      <c r="C2168" s="257"/>
      <c r="D2168" s="236" t="s">
        <v>193</v>
      </c>
      <c r="E2168" s="258" t="s">
        <v>19</v>
      </c>
      <c r="F2168" s="259" t="s">
        <v>215</v>
      </c>
      <c r="G2168" s="257"/>
      <c r="H2168" s="260">
        <v>17.435999999999996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193</v>
      </c>
      <c r="AU2168" s="266" t="s">
        <v>80</v>
      </c>
      <c r="AV2168" s="15" t="s">
        <v>97</v>
      </c>
      <c r="AW2168" s="15" t="s">
        <v>195</v>
      </c>
      <c r="AX2168" s="15" t="s">
        <v>71</v>
      </c>
      <c r="AY2168" s="266" t="s">
        <v>182</v>
      </c>
    </row>
    <row r="2169" s="16" customFormat="1">
      <c r="A2169" s="16"/>
      <c r="B2169" s="267"/>
      <c r="C2169" s="268"/>
      <c r="D2169" s="236" t="s">
        <v>193</v>
      </c>
      <c r="E2169" s="269" t="s">
        <v>19</v>
      </c>
      <c r="F2169" s="270" t="s">
        <v>220</v>
      </c>
      <c r="G2169" s="268"/>
      <c r="H2169" s="271">
        <v>131.26600000000002</v>
      </c>
      <c r="I2169" s="272"/>
      <c r="J2169" s="268"/>
      <c r="K2169" s="268"/>
      <c r="L2169" s="273"/>
      <c r="M2169" s="274"/>
      <c r="N2169" s="275"/>
      <c r="O2169" s="275"/>
      <c r="P2169" s="275"/>
      <c r="Q2169" s="275"/>
      <c r="R2169" s="275"/>
      <c r="S2169" s="275"/>
      <c r="T2169" s="27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T2169" s="277" t="s">
        <v>193</v>
      </c>
      <c r="AU2169" s="277" t="s">
        <v>80</v>
      </c>
      <c r="AV2169" s="16" t="s">
        <v>189</v>
      </c>
      <c r="AW2169" s="16" t="s">
        <v>195</v>
      </c>
      <c r="AX2169" s="16" t="s">
        <v>78</v>
      </c>
      <c r="AY2169" s="277" t="s">
        <v>182</v>
      </c>
    </row>
    <row r="2170" s="2" customFormat="1" ht="24.15" customHeight="1">
      <c r="A2170" s="41"/>
      <c r="B2170" s="42"/>
      <c r="C2170" s="216" t="s">
        <v>2914</v>
      </c>
      <c r="D2170" s="216" t="s">
        <v>184</v>
      </c>
      <c r="E2170" s="217" t="s">
        <v>2915</v>
      </c>
      <c r="F2170" s="218" t="s">
        <v>2916</v>
      </c>
      <c r="G2170" s="219" t="s">
        <v>304</v>
      </c>
      <c r="H2170" s="220">
        <v>2</v>
      </c>
      <c r="I2170" s="221"/>
      <c r="J2170" s="222">
        <f>ROUND(I2170*H2170,2)</f>
        <v>0</v>
      </c>
      <c r="K2170" s="218" t="s">
        <v>188</v>
      </c>
      <c r="L2170" s="47"/>
      <c r="M2170" s="223" t="s">
        <v>19</v>
      </c>
      <c r="N2170" s="224" t="s">
        <v>42</v>
      </c>
      <c r="O2170" s="87"/>
      <c r="P2170" s="225">
        <f>O2170*H2170</f>
        <v>0</v>
      </c>
      <c r="Q2170" s="225">
        <v>0</v>
      </c>
      <c r="R2170" s="225">
        <f>Q2170*H2170</f>
        <v>0</v>
      </c>
      <c r="S2170" s="225">
        <v>0.036999999999999998</v>
      </c>
      <c r="T2170" s="226">
        <f>S2170*H2170</f>
        <v>0.073999999999999996</v>
      </c>
      <c r="U2170" s="41"/>
      <c r="V2170" s="41"/>
      <c r="W2170" s="41"/>
      <c r="X2170" s="41"/>
      <c r="Y2170" s="41"/>
      <c r="Z2170" s="41"/>
      <c r="AA2170" s="41"/>
      <c r="AB2170" s="41"/>
      <c r="AC2170" s="41"/>
      <c r="AD2170" s="41"/>
      <c r="AE2170" s="41"/>
      <c r="AR2170" s="227" t="s">
        <v>189</v>
      </c>
      <c r="AT2170" s="227" t="s">
        <v>184</v>
      </c>
      <c r="AU2170" s="227" t="s">
        <v>80</v>
      </c>
      <c r="AY2170" s="20" t="s">
        <v>182</v>
      </c>
      <c r="BE2170" s="228">
        <f>IF(N2170="základní",J2170,0)</f>
        <v>0</v>
      </c>
      <c r="BF2170" s="228">
        <f>IF(N2170="snížená",J2170,0)</f>
        <v>0</v>
      </c>
      <c r="BG2170" s="228">
        <f>IF(N2170="zákl. přenesená",J2170,0)</f>
        <v>0</v>
      </c>
      <c r="BH2170" s="228">
        <f>IF(N2170="sníž. přenesená",J2170,0)</f>
        <v>0</v>
      </c>
      <c r="BI2170" s="228">
        <f>IF(N2170="nulová",J2170,0)</f>
        <v>0</v>
      </c>
      <c r="BJ2170" s="20" t="s">
        <v>78</v>
      </c>
      <c r="BK2170" s="228">
        <f>ROUND(I2170*H2170,2)</f>
        <v>0</v>
      </c>
      <c r="BL2170" s="20" t="s">
        <v>189</v>
      </c>
      <c r="BM2170" s="227" t="s">
        <v>2917</v>
      </c>
    </row>
    <row r="2171" s="2" customFormat="1">
      <c r="A2171" s="41"/>
      <c r="B2171" s="42"/>
      <c r="C2171" s="43"/>
      <c r="D2171" s="229" t="s">
        <v>191</v>
      </c>
      <c r="E2171" s="43"/>
      <c r="F2171" s="230" t="s">
        <v>2918</v>
      </c>
      <c r="G2171" s="43"/>
      <c r="H2171" s="43"/>
      <c r="I2171" s="231"/>
      <c r="J2171" s="43"/>
      <c r="K2171" s="43"/>
      <c r="L2171" s="47"/>
      <c r="M2171" s="232"/>
      <c r="N2171" s="233"/>
      <c r="O2171" s="87"/>
      <c r="P2171" s="87"/>
      <c r="Q2171" s="87"/>
      <c r="R2171" s="87"/>
      <c r="S2171" s="87"/>
      <c r="T2171" s="88"/>
      <c r="U2171" s="41"/>
      <c r="V2171" s="41"/>
      <c r="W2171" s="41"/>
      <c r="X2171" s="41"/>
      <c r="Y2171" s="41"/>
      <c r="Z2171" s="41"/>
      <c r="AA2171" s="41"/>
      <c r="AB2171" s="41"/>
      <c r="AC2171" s="41"/>
      <c r="AD2171" s="41"/>
      <c r="AE2171" s="41"/>
      <c r="AT2171" s="20" t="s">
        <v>191</v>
      </c>
      <c r="AU2171" s="20" t="s">
        <v>80</v>
      </c>
    </row>
    <row r="2172" s="14" customFormat="1">
      <c r="A2172" s="14"/>
      <c r="B2172" s="245"/>
      <c r="C2172" s="246"/>
      <c r="D2172" s="236" t="s">
        <v>193</v>
      </c>
      <c r="E2172" s="247" t="s">
        <v>19</v>
      </c>
      <c r="F2172" s="248" t="s">
        <v>2919</v>
      </c>
      <c r="G2172" s="246"/>
      <c r="H2172" s="249">
        <v>2</v>
      </c>
      <c r="I2172" s="250"/>
      <c r="J2172" s="246"/>
      <c r="K2172" s="246"/>
      <c r="L2172" s="251"/>
      <c r="M2172" s="252"/>
      <c r="N2172" s="253"/>
      <c r="O2172" s="253"/>
      <c r="P2172" s="253"/>
      <c r="Q2172" s="253"/>
      <c r="R2172" s="253"/>
      <c r="S2172" s="253"/>
      <c r="T2172" s="25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5" t="s">
        <v>193</v>
      </c>
      <c r="AU2172" s="255" t="s">
        <v>80</v>
      </c>
      <c r="AV2172" s="14" t="s">
        <v>80</v>
      </c>
      <c r="AW2172" s="14" t="s">
        <v>195</v>
      </c>
      <c r="AX2172" s="14" t="s">
        <v>71</v>
      </c>
      <c r="AY2172" s="255" t="s">
        <v>182</v>
      </c>
    </row>
    <row r="2173" s="2" customFormat="1" ht="37.8" customHeight="1">
      <c r="A2173" s="41"/>
      <c r="B2173" s="42"/>
      <c r="C2173" s="216" t="s">
        <v>2920</v>
      </c>
      <c r="D2173" s="216" t="s">
        <v>184</v>
      </c>
      <c r="E2173" s="217" t="s">
        <v>2921</v>
      </c>
      <c r="F2173" s="218" t="s">
        <v>2922</v>
      </c>
      <c r="G2173" s="219" t="s">
        <v>425</v>
      </c>
      <c r="H2173" s="220">
        <v>32</v>
      </c>
      <c r="I2173" s="221"/>
      <c r="J2173" s="222">
        <f>ROUND(I2173*H2173,2)</f>
        <v>0</v>
      </c>
      <c r="K2173" s="218" t="s">
        <v>188</v>
      </c>
      <c r="L2173" s="47"/>
      <c r="M2173" s="223" t="s">
        <v>19</v>
      </c>
      <c r="N2173" s="224" t="s">
        <v>42</v>
      </c>
      <c r="O2173" s="87"/>
      <c r="P2173" s="225">
        <f>O2173*H2173</f>
        <v>0</v>
      </c>
      <c r="Q2173" s="225">
        <v>0</v>
      </c>
      <c r="R2173" s="225">
        <f>Q2173*H2173</f>
        <v>0</v>
      </c>
      <c r="S2173" s="225">
        <v>0.001</v>
      </c>
      <c r="T2173" s="226">
        <f>S2173*H2173</f>
        <v>0.032000000000000001</v>
      </c>
      <c r="U2173" s="41"/>
      <c r="V2173" s="41"/>
      <c r="W2173" s="41"/>
      <c r="X2173" s="41"/>
      <c r="Y2173" s="41"/>
      <c r="Z2173" s="41"/>
      <c r="AA2173" s="41"/>
      <c r="AB2173" s="41"/>
      <c r="AC2173" s="41"/>
      <c r="AD2173" s="41"/>
      <c r="AE2173" s="41"/>
      <c r="AR2173" s="227" t="s">
        <v>189</v>
      </c>
      <c r="AT2173" s="227" t="s">
        <v>184</v>
      </c>
      <c r="AU2173" s="227" t="s">
        <v>80</v>
      </c>
      <c r="AY2173" s="20" t="s">
        <v>182</v>
      </c>
      <c r="BE2173" s="228">
        <f>IF(N2173="základní",J2173,0)</f>
        <v>0</v>
      </c>
      <c r="BF2173" s="228">
        <f>IF(N2173="snížená",J2173,0)</f>
        <v>0</v>
      </c>
      <c r="BG2173" s="228">
        <f>IF(N2173="zákl. přenesená",J2173,0)</f>
        <v>0</v>
      </c>
      <c r="BH2173" s="228">
        <f>IF(N2173="sníž. přenesená",J2173,0)</f>
        <v>0</v>
      </c>
      <c r="BI2173" s="228">
        <f>IF(N2173="nulová",J2173,0)</f>
        <v>0</v>
      </c>
      <c r="BJ2173" s="20" t="s">
        <v>78</v>
      </c>
      <c r="BK2173" s="228">
        <f>ROUND(I2173*H2173,2)</f>
        <v>0</v>
      </c>
      <c r="BL2173" s="20" t="s">
        <v>189</v>
      </c>
      <c r="BM2173" s="227" t="s">
        <v>2923</v>
      </c>
    </row>
    <row r="2174" s="2" customFormat="1">
      <c r="A2174" s="41"/>
      <c r="B2174" s="42"/>
      <c r="C2174" s="43"/>
      <c r="D2174" s="229" t="s">
        <v>191</v>
      </c>
      <c r="E2174" s="43"/>
      <c r="F2174" s="230" t="s">
        <v>2924</v>
      </c>
      <c r="G2174" s="43"/>
      <c r="H2174" s="43"/>
      <c r="I2174" s="231"/>
      <c r="J2174" s="43"/>
      <c r="K2174" s="43"/>
      <c r="L2174" s="47"/>
      <c r="M2174" s="232"/>
      <c r="N2174" s="233"/>
      <c r="O2174" s="87"/>
      <c r="P2174" s="87"/>
      <c r="Q2174" s="87"/>
      <c r="R2174" s="87"/>
      <c r="S2174" s="87"/>
      <c r="T2174" s="88"/>
      <c r="U2174" s="41"/>
      <c r="V2174" s="41"/>
      <c r="W2174" s="41"/>
      <c r="X2174" s="41"/>
      <c r="Y2174" s="41"/>
      <c r="Z2174" s="41"/>
      <c r="AA2174" s="41"/>
      <c r="AB2174" s="41"/>
      <c r="AC2174" s="41"/>
      <c r="AD2174" s="41"/>
      <c r="AE2174" s="41"/>
      <c r="AT2174" s="20" t="s">
        <v>191</v>
      </c>
      <c r="AU2174" s="20" t="s">
        <v>80</v>
      </c>
    </row>
    <row r="2175" s="14" customFormat="1">
      <c r="A2175" s="14"/>
      <c r="B2175" s="245"/>
      <c r="C2175" s="246"/>
      <c r="D2175" s="236" t="s">
        <v>193</v>
      </c>
      <c r="E2175" s="247" t="s">
        <v>19</v>
      </c>
      <c r="F2175" s="248" t="s">
        <v>2925</v>
      </c>
      <c r="G2175" s="246"/>
      <c r="H2175" s="249">
        <v>32</v>
      </c>
      <c r="I2175" s="250"/>
      <c r="J2175" s="246"/>
      <c r="K2175" s="246"/>
      <c r="L2175" s="251"/>
      <c r="M2175" s="252"/>
      <c r="N2175" s="253"/>
      <c r="O2175" s="253"/>
      <c r="P2175" s="253"/>
      <c r="Q2175" s="253"/>
      <c r="R2175" s="253"/>
      <c r="S2175" s="253"/>
      <c r="T2175" s="25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5" t="s">
        <v>193</v>
      </c>
      <c r="AU2175" s="255" t="s">
        <v>80</v>
      </c>
      <c r="AV2175" s="14" t="s">
        <v>80</v>
      </c>
      <c r="AW2175" s="14" t="s">
        <v>195</v>
      </c>
      <c r="AX2175" s="14" t="s">
        <v>71</v>
      </c>
      <c r="AY2175" s="255" t="s">
        <v>182</v>
      </c>
    </row>
    <row r="2176" s="2" customFormat="1" ht="24.15" customHeight="1">
      <c r="A2176" s="41"/>
      <c r="B2176" s="42"/>
      <c r="C2176" s="216" t="s">
        <v>2926</v>
      </c>
      <c r="D2176" s="216" t="s">
        <v>184</v>
      </c>
      <c r="E2176" s="217" t="s">
        <v>2927</v>
      </c>
      <c r="F2176" s="218" t="s">
        <v>2928</v>
      </c>
      <c r="G2176" s="219" t="s">
        <v>304</v>
      </c>
      <c r="H2176" s="220">
        <v>4.5</v>
      </c>
      <c r="I2176" s="221"/>
      <c r="J2176" s="222">
        <f>ROUND(I2176*H2176,2)</f>
        <v>0</v>
      </c>
      <c r="K2176" s="218" t="s">
        <v>188</v>
      </c>
      <c r="L2176" s="47"/>
      <c r="M2176" s="223" t="s">
        <v>19</v>
      </c>
      <c r="N2176" s="224" t="s">
        <v>42</v>
      </c>
      <c r="O2176" s="87"/>
      <c r="P2176" s="225">
        <f>O2176*H2176</f>
        <v>0</v>
      </c>
      <c r="Q2176" s="225">
        <v>2.0000000000000002E-05</v>
      </c>
      <c r="R2176" s="225">
        <f>Q2176*H2176</f>
        <v>9.0000000000000006E-05</v>
      </c>
      <c r="S2176" s="225">
        <v>0.001</v>
      </c>
      <c r="T2176" s="226">
        <f>S2176*H2176</f>
        <v>0.0045000000000000005</v>
      </c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R2176" s="227" t="s">
        <v>189</v>
      </c>
      <c r="AT2176" s="227" t="s">
        <v>184</v>
      </c>
      <c r="AU2176" s="227" t="s">
        <v>80</v>
      </c>
      <c r="AY2176" s="20" t="s">
        <v>182</v>
      </c>
      <c r="BE2176" s="228">
        <f>IF(N2176="základní",J2176,0)</f>
        <v>0</v>
      </c>
      <c r="BF2176" s="228">
        <f>IF(N2176="snížená",J2176,0)</f>
        <v>0</v>
      </c>
      <c r="BG2176" s="228">
        <f>IF(N2176="zákl. přenesená",J2176,0)</f>
        <v>0</v>
      </c>
      <c r="BH2176" s="228">
        <f>IF(N2176="sníž. přenesená",J2176,0)</f>
        <v>0</v>
      </c>
      <c r="BI2176" s="228">
        <f>IF(N2176="nulová",J2176,0)</f>
        <v>0</v>
      </c>
      <c r="BJ2176" s="20" t="s">
        <v>78</v>
      </c>
      <c r="BK2176" s="228">
        <f>ROUND(I2176*H2176,2)</f>
        <v>0</v>
      </c>
      <c r="BL2176" s="20" t="s">
        <v>189</v>
      </c>
      <c r="BM2176" s="227" t="s">
        <v>2929</v>
      </c>
    </row>
    <row r="2177" s="2" customFormat="1">
      <c r="A2177" s="41"/>
      <c r="B2177" s="42"/>
      <c r="C2177" s="43"/>
      <c r="D2177" s="229" t="s">
        <v>191</v>
      </c>
      <c r="E2177" s="43"/>
      <c r="F2177" s="230" t="s">
        <v>2930</v>
      </c>
      <c r="G2177" s="43"/>
      <c r="H2177" s="43"/>
      <c r="I2177" s="231"/>
      <c r="J2177" s="43"/>
      <c r="K2177" s="43"/>
      <c r="L2177" s="47"/>
      <c r="M2177" s="232"/>
      <c r="N2177" s="233"/>
      <c r="O2177" s="87"/>
      <c r="P2177" s="87"/>
      <c r="Q2177" s="87"/>
      <c r="R2177" s="87"/>
      <c r="S2177" s="87"/>
      <c r="T2177" s="88"/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  <c r="AT2177" s="20" t="s">
        <v>191</v>
      </c>
      <c r="AU2177" s="20" t="s">
        <v>80</v>
      </c>
    </row>
    <row r="2178" s="14" customFormat="1">
      <c r="A2178" s="14"/>
      <c r="B2178" s="245"/>
      <c r="C2178" s="246"/>
      <c r="D2178" s="236" t="s">
        <v>193</v>
      </c>
      <c r="E2178" s="247" t="s">
        <v>19</v>
      </c>
      <c r="F2178" s="248" t="s">
        <v>2931</v>
      </c>
      <c r="G2178" s="246"/>
      <c r="H2178" s="249">
        <v>4.5</v>
      </c>
      <c r="I2178" s="250"/>
      <c r="J2178" s="246"/>
      <c r="K2178" s="246"/>
      <c r="L2178" s="251"/>
      <c r="M2178" s="252"/>
      <c r="N2178" s="253"/>
      <c r="O2178" s="253"/>
      <c r="P2178" s="253"/>
      <c r="Q2178" s="253"/>
      <c r="R2178" s="253"/>
      <c r="S2178" s="253"/>
      <c r="T2178" s="25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55" t="s">
        <v>193</v>
      </c>
      <c r="AU2178" s="255" t="s">
        <v>80</v>
      </c>
      <c r="AV2178" s="14" t="s">
        <v>80</v>
      </c>
      <c r="AW2178" s="14" t="s">
        <v>195</v>
      </c>
      <c r="AX2178" s="14" t="s">
        <v>71</v>
      </c>
      <c r="AY2178" s="255" t="s">
        <v>182</v>
      </c>
    </row>
    <row r="2179" s="2" customFormat="1" ht="24.15" customHeight="1">
      <c r="A2179" s="41"/>
      <c r="B2179" s="42"/>
      <c r="C2179" s="216" t="s">
        <v>2932</v>
      </c>
      <c r="D2179" s="216" t="s">
        <v>184</v>
      </c>
      <c r="E2179" s="217" t="s">
        <v>2933</v>
      </c>
      <c r="F2179" s="218" t="s">
        <v>2934</v>
      </c>
      <c r="G2179" s="219" t="s">
        <v>304</v>
      </c>
      <c r="H2179" s="220">
        <v>4.5999999999999996</v>
      </c>
      <c r="I2179" s="221"/>
      <c r="J2179" s="222">
        <f>ROUND(I2179*H2179,2)</f>
        <v>0</v>
      </c>
      <c r="K2179" s="218" t="s">
        <v>188</v>
      </c>
      <c r="L2179" s="47"/>
      <c r="M2179" s="223" t="s">
        <v>19</v>
      </c>
      <c r="N2179" s="224" t="s">
        <v>42</v>
      </c>
      <c r="O2179" s="87"/>
      <c r="P2179" s="225">
        <f>O2179*H2179</f>
        <v>0</v>
      </c>
      <c r="Q2179" s="225">
        <v>6.0000000000000002E-05</v>
      </c>
      <c r="R2179" s="225">
        <f>Q2179*H2179</f>
        <v>0.00027599999999999999</v>
      </c>
      <c r="S2179" s="225">
        <v>0.002</v>
      </c>
      <c r="T2179" s="226">
        <f>S2179*H2179</f>
        <v>0.0091999999999999998</v>
      </c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R2179" s="227" t="s">
        <v>189</v>
      </c>
      <c r="AT2179" s="227" t="s">
        <v>184</v>
      </c>
      <c r="AU2179" s="227" t="s">
        <v>80</v>
      </c>
      <c r="AY2179" s="20" t="s">
        <v>182</v>
      </c>
      <c r="BE2179" s="228">
        <f>IF(N2179="základní",J2179,0)</f>
        <v>0</v>
      </c>
      <c r="BF2179" s="228">
        <f>IF(N2179="snížená",J2179,0)</f>
        <v>0</v>
      </c>
      <c r="BG2179" s="228">
        <f>IF(N2179="zákl. přenesená",J2179,0)</f>
        <v>0</v>
      </c>
      <c r="BH2179" s="228">
        <f>IF(N2179="sníž. přenesená",J2179,0)</f>
        <v>0</v>
      </c>
      <c r="BI2179" s="228">
        <f>IF(N2179="nulová",J2179,0)</f>
        <v>0</v>
      </c>
      <c r="BJ2179" s="20" t="s">
        <v>78</v>
      </c>
      <c r="BK2179" s="228">
        <f>ROUND(I2179*H2179,2)</f>
        <v>0</v>
      </c>
      <c r="BL2179" s="20" t="s">
        <v>189</v>
      </c>
      <c r="BM2179" s="227" t="s">
        <v>2935</v>
      </c>
    </row>
    <row r="2180" s="2" customFormat="1">
      <c r="A2180" s="41"/>
      <c r="B2180" s="42"/>
      <c r="C2180" s="43"/>
      <c r="D2180" s="229" t="s">
        <v>191</v>
      </c>
      <c r="E2180" s="43"/>
      <c r="F2180" s="230" t="s">
        <v>2936</v>
      </c>
      <c r="G2180" s="43"/>
      <c r="H2180" s="43"/>
      <c r="I2180" s="231"/>
      <c r="J2180" s="43"/>
      <c r="K2180" s="43"/>
      <c r="L2180" s="47"/>
      <c r="M2180" s="232"/>
      <c r="N2180" s="233"/>
      <c r="O2180" s="87"/>
      <c r="P2180" s="87"/>
      <c r="Q2180" s="87"/>
      <c r="R2180" s="87"/>
      <c r="S2180" s="87"/>
      <c r="T2180" s="88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T2180" s="20" t="s">
        <v>191</v>
      </c>
      <c r="AU2180" s="20" t="s">
        <v>80</v>
      </c>
    </row>
    <row r="2181" s="14" customFormat="1">
      <c r="A2181" s="14"/>
      <c r="B2181" s="245"/>
      <c r="C2181" s="246"/>
      <c r="D2181" s="236" t="s">
        <v>193</v>
      </c>
      <c r="E2181" s="247" t="s">
        <v>19</v>
      </c>
      <c r="F2181" s="248" t="s">
        <v>2937</v>
      </c>
      <c r="G2181" s="246"/>
      <c r="H2181" s="249">
        <v>4.5999999999999996</v>
      </c>
      <c r="I2181" s="250"/>
      <c r="J2181" s="246"/>
      <c r="K2181" s="246"/>
      <c r="L2181" s="251"/>
      <c r="M2181" s="252"/>
      <c r="N2181" s="253"/>
      <c r="O2181" s="253"/>
      <c r="P2181" s="253"/>
      <c r="Q2181" s="253"/>
      <c r="R2181" s="253"/>
      <c r="S2181" s="253"/>
      <c r="T2181" s="25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5" t="s">
        <v>193</v>
      </c>
      <c r="AU2181" s="255" t="s">
        <v>80</v>
      </c>
      <c r="AV2181" s="14" t="s">
        <v>80</v>
      </c>
      <c r="AW2181" s="14" t="s">
        <v>195</v>
      </c>
      <c r="AX2181" s="14" t="s">
        <v>71</v>
      </c>
      <c r="AY2181" s="255" t="s">
        <v>182</v>
      </c>
    </row>
    <row r="2182" s="2" customFormat="1" ht="44.25" customHeight="1">
      <c r="A2182" s="41"/>
      <c r="B2182" s="42"/>
      <c r="C2182" s="216" t="s">
        <v>2938</v>
      </c>
      <c r="D2182" s="216" t="s">
        <v>184</v>
      </c>
      <c r="E2182" s="217" t="s">
        <v>2939</v>
      </c>
      <c r="F2182" s="218" t="s">
        <v>2940</v>
      </c>
      <c r="G2182" s="219" t="s">
        <v>304</v>
      </c>
      <c r="H2182" s="220">
        <v>1.6000000000000001</v>
      </c>
      <c r="I2182" s="221"/>
      <c r="J2182" s="222">
        <f>ROUND(I2182*H2182,2)</f>
        <v>0</v>
      </c>
      <c r="K2182" s="218" t="s">
        <v>188</v>
      </c>
      <c r="L2182" s="47"/>
      <c r="M2182" s="223" t="s">
        <v>19</v>
      </c>
      <c r="N2182" s="224" t="s">
        <v>42</v>
      </c>
      <c r="O2182" s="87"/>
      <c r="P2182" s="225">
        <f>O2182*H2182</f>
        <v>0</v>
      </c>
      <c r="Q2182" s="225">
        <v>0.00142</v>
      </c>
      <c r="R2182" s="225">
        <f>Q2182*H2182</f>
        <v>0.0022720000000000001</v>
      </c>
      <c r="S2182" s="225">
        <v>0.029000000000000001</v>
      </c>
      <c r="T2182" s="226">
        <f>S2182*H2182</f>
        <v>0.046400000000000004</v>
      </c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R2182" s="227" t="s">
        <v>189</v>
      </c>
      <c r="AT2182" s="227" t="s">
        <v>184</v>
      </c>
      <c r="AU2182" s="227" t="s">
        <v>80</v>
      </c>
      <c r="AY2182" s="20" t="s">
        <v>182</v>
      </c>
      <c r="BE2182" s="228">
        <f>IF(N2182="základní",J2182,0)</f>
        <v>0</v>
      </c>
      <c r="BF2182" s="228">
        <f>IF(N2182="snížená",J2182,0)</f>
        <v>0</v>
      </c>
      <c r="BG2182" s="228">
        <f>IF(N2182="zákl. přenesená",J2182,0)</f>
        <v>0</v>
      </c>
      <c r="BH2182" s="228">
        <f>IF(N2182="sníž. přenesená",J2182,0)</f>
        <v>0</v>
      </c>
      <c r="BI2182" s="228">
        <f>IF(N2182="nulová",J2182,0)</f>
        <v>0</v>
      </c>
      <c r="BJ2182" s="20" t="s">
        <v>78</v>
      </c>
      <c r="BK2182" s="228">
        <f>ROUND(I2182*H2182,2)</f>
        <v>0</v>
      </c>
      <c r="BL2182" s="20" t="s">
        <v>189</v>
      </c>
      <c r="BM2182" s="227" t="s">
        <v>2941</v>
      </c>
    </row>
    <row r="2183" s="2" customFormat="1">
      <c r="A2183" s="41"/>
      <c r="B2183" s="42"/>
      <c r="C2183" s="43"/>
      <c r="D2183" s="229" t="s">
        <v>191</v>
      </c>
      <c r="E2183" s="43"/>
      <c r="F2183" s="230" t="s">
        <v>2942</v>
      </c>
      <c r="G2183" s="43"/>
      <c r="H2183" s="43"/>
      <c r="I2183" s="231"/>
      <c r="J2183" s="43"/>
      <c r="K2183" s="43"/>
      <c r="L2183" s="47"/>
      <c r="M2183" s="232"/>
      <c r="N2183" s="233"/>
      <c r="O2183" s="87"/>
      <c r="P2183" s="87"/>
      <c r="Q2183" s="87"/>
      <c r="R2183" s="87"/>
      <c r="S2183" s="87"/>
      <c r="T2183" s="88"/>
      <c r="U2183" s="41"/>
      <c r="V2183" s="41"/>
      <c r="W2183" s="41"/>
      <c r="X2183" s="41"/>
      <c r="Y2183" s="41"/>
      <c r="Z2183" s="41"/>
      <c r="AA2183" s="41"/>
      <c r="AB2183" s="41"/>
      <c r="AC2183" s="41"/>
      <c r="AD2183" s="41"/>
      <c r="AE2183" s="41"/>
      <c r="AT2183" s="20" t="s">
        <v>191</v>
      </c>
      <c r="AU2183" s="20" t="s">
        <v>80</v>
      </c>
    </row>
    <row r="2184" s="14" customFormat="1">
      <c r="A2184" s="14"/>
      <c r="B2184" s="245"/>
      <c r="C2184" s="246"/>
      <c r="D2184" s="236" t="s">
        <v>193</v>
      </c>
      <c r="E2184" s="247" t="s">
        <v>19</v>
      </c>
      <c r="F2184" s="248" t="s">
        <v>2943</v>
      </c>
      <c r="G2184" s="246"/>
      <c r="H2184" s="249">
        <v>1.6000000000000001</v>
      </c>
      <c r="I2184" s="250"/>
      <c r="J2184" s="246"/>
      <c r="K2184" s="246"/>
      <c r="L2184" s="251"/>
      <c r="M2184" s="252"/>
      <c r="N2184" s="253"/>
      <c r="O2184" s="253"/>
      <c r="P2184" s="253"/>
      <c r="Q2184" s="253"/>
      <c r="R2184" s="253"/>
      <c r="S2184" s="253"/>
      <c r="T2184" s="25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5" t="s">
        <v>193</v>
      </c>
      <c r="AU2184" s="255" t="s">
        <v>80</v>
      </c>
      <c r="AV2184" s="14" t="s">
        <v>80</v>
      </c>
      <c r="AW2184" s="14" t="s">
        <v>195</v>
      </c>
      <c r="AX2184" s="14" t="s">
        <v>71</v>
      </c>
      <c r="AY2184" s="255" t="s">
        <v>182</v>
      </c>
    </row>
    <row r="2185" s="2" customFormat="1" ht="37.8" customHeight="1">
      <c r="A2185" s="41"/>
      <c r="B2185" s="42"/>
      <c r="C2185" s="216" t="s">
        <v>2944</v>
      </c>
      <c r="D2185" s="216" t="s">
        <v>184</v>
      </c>
      <c r="E2185" s="217" t="s">
        <v>2945</v>
      </c>
      <c r="F2185" s="218" t="s">
        <v>2946</v>
      </c>
      <c r="G2185" s="219" t="s">
        <v>304</v>
      </c>
      <c r="H2185" s="220">
        <v>161.351</v>
      </c>
      <c r="I2185" s="221"/>
      <c r="J2185" s="222">
        <f>ROUND(I2185*H2185,2)</f>
        <v>0</v>
      </c>
      <c r="K2185" s="218" t="s">
        <v>188</v>
      </c>
      <c r="L2185" s="47"/>
      <c r="M2185" s="223" t="s">
        <v>19</v>
      </c>
      <c r="N2185" s="224" t="s">
        <v>42</v>
      </c>
      <c r="O2185" s="87"/>
      <c r="P2185" s="225">
        <f>O2185*H2185</f>
        <v>0</v>
      </c>
      <c r="Q2185" s="225">
        <v>8.0000000000000007E-05</v>
      </c>
      <c r="R2185" s="225">
        <f>Q2185*H2185</f>
        <v>0.012908080000000001</v>
      </c>
      <c r="S2185" s="225">
        <v>0</v>
      </c>
      <c r="T2185" s="226">
        <f>S2185*H2185</f>
        <v>0</v>
      </c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R2185" s="227" t="s">
        <v>189</v>
      </c>
      <c r="AT2185" s="227" t="s">
        <v>184</v>
      </c>
      <c r="AU2185" s="227" t="s">
        <v>80</v>
      </c>
      <c r="AY2185" s="20" t="s">
        <v>182</v>
      </c>
      <c r="BE2185" s="228">
        <f>IF(N2185="základní",J2185,0)</f>
        <v>0</v>
      </c>
      <c r="BF2185" s="228">
        <f>IF(N2185="snížená",J2185,0)</f>
        <v>0</v>
      </c>
      <c r="BG2185" s="228">
        <f>IF(N2185="zákl. přenesená",J2185,0)</f>
        <v>0</v>
      </c>
      <c r="BH2185" s="228">
        <f>IF(N2185="sníž. přenesená",J2185,0)</f>
        <v>0</v>
      </c>
      <c r="BI2185" s="228">
        <f>IF(N2185="nulová",J2185,0)</f>
        <v>0</v>
      </c>
      <c r="BJ2185" s="20" t="s">
        <v>78</v>
      </c>
      <c r="BK2185" s="228">
        <f>ROUND(I2185*H2185,2)</f>
        <v>0</v>
      </c>
      <c r="BL2185" s="20" t="s">
        <v>189</v>
      </c>
      <c r="BM2185" s="227" t="s">
        <v>2947</v>
      </c>
    </row>
    <row r="2186" s="2" customFormat="1">
      <c r="A2186" s="41"/>
      <c r="B2186" s="42"/>
      <c r="C2186" s="43"/>
      <c r="D2186" s="229" t="s">
        <v>191</v>
      </c>
      <c r="E2186" s="43"/>
      <c r="F2186" s="230" t="s">
        <v>2948</v>
      </c>
      <c r="G2186" s="43"/>
      <c r="H2186" s="43"/>
      <c r="I2186" s="231"/>
      <c r="J2186" s="43"/>
      <c r="K2186" s="43"/>
      <c r="L2186" s="47"/>
      <c r="M2186" s="232"/>
      <c r="N2186" s="233"/>
      <c r="O2186" s="87"/>
      <c r="P2186" s="87"/>
      <c r="Q2186" s="87"/>
      <c r="R2186" s="87"/>
      <c r="S2186" s="87"/>
      <c r="T2186" s="88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T2186" s="20" t="s">
        <v>191</v>
      </c>
      <c r="AU2186" s="20" t="s">
        <v>80</v>
      </c>
    </row>
    <row r="2187" s="14" customFormat="1">
      <c r="A2187" s="14"/>
      <c r="B2187" s="245"/>
      <c r="C2187" s="246"/>
      <c r="D2187" s="236" t="s">
        <v>193</v>
      </c>
      <c r="E2187" s="247" t="s">
        <v>19</v>
      </c>
      <c r="F2187" s="248" t="s">
        <v>2949</v>
      </c>
      <c r="G2187" s="246"/>
      <c r="H2187" s="249">
        <v>56.991</v>
      </c>
      <c r="I2187" s="250"/>
      <c r="J2187" s="246"/>
      <c r="K2187" s="246"/>
      <c r="L2187" s="251"/>
      <c r="M2187" s="252"/>
      <c r="N2187" s="253"/>
      <c r="O2187" s="253"/>
      <c r="P2187" s="253"/>
      <c r="Q2187" s="253"/>
      <c r="R2187" s="253"/>
      <c r="S2187" s="253"/>
      <c r="T2187" s="25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5" t="s">
        <v>193</v>
      </c>
      <c r="AU2187" s="255" t="s">
        <v>80</v>
      </c>
      <c r="AV2187" s="14" t="s">
        <v>80</v>
      </c>
      <c r="AW2187" s="14" t="s">
        <v>195</v>
      </c>
      <c r="AX2187" s="14" t="s">
        <v>71</v>
      </c>
      <c r="AY2187" s="255" t="s">
        <v>182</v>
      </c>
    </row>
    <row r="2188" s="13" customFormat="1">
      <c r="A2188" s="13"/>
      <c r="B2188" s="234"/>
      <c r="C2188" s="235"/>
      <c r="D2188" s="236" t="s">
        <v>193</v>
      </c>
      <c r="E2188" s="237" t="s">
        <v>19</v>
      </c>
      <c r="F2188" s="238" t="s">
        <v>2950</v>
      </c>
      <c r="G2188" s="235"/>
      <c r="H2188" s="237" t="s">
        <v>19</v>
      </c>
      <c r="I2188" s="239"/>
      <c r="J2188" s="235"/>
      <c r="K2188" s="235"/>
      <c r="L2188" s="240"/>
      <c r="M2188" s="241"/>
      <c r="N2188" s="242"/>
      <c r="O2188" s="242"/>
      <c r="P2188" s="242"/>
      <c r="Q2188" s="242"/>
      <c r="R2188" s="242"/>
      <c r="S2188" s="242"/>
      <c r="T2188" s="24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4" t="s">
        <v>193</v>
      </c>
      <c r="AU2188" s="244" t="s">
        <v>80</v>
      </c>
      <c r="AV2188" s="13" t="s">
        <v>78</v>
      </c>
      <c r="AW2188" s="13" t="s">
        <v>195</v>
      </c>
      <c r="AX2188" s="13" t="s">
        <v>71</v>
      </c>
      <c r="AY2188" s="244" t="s">
        <v>182</v>
      </c>
    </row>
    <row r="2189" s="14" customFormat="1">
      <c r="A2189" s="14"/>
      <c r="B2189" s="245"/>
      <c r="C2189" s="246"/>
      <c r="D2189" s="236" t="s">
        <v>193</v>
      </c>
      <c r="E2189" s="247" t="s">
        <v>19</v>
      </c>
      <c r="F2189" s="248" t="s">
        <v>2951</v>
      </c>
      <c r="G2189" s="246"/>
      <c r="H2189" s="249">
        <v>28.5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193</v>
      </c>
      <c r="AU2189" s="255" t="s">
        <v>80</v>
      </c>
      <c r="AV2189" s="14" t="s">
        <v>80</v>
      </c>
      <c r="AW2189" s="14" t="s">
        <v>195</v>
      </c>
      <c r="AX2189" s="14" t="s">
        <v>71</v>
      </c>
      <c r="AY2189" s="255" t="s">
        <v>182</v>
      </c>
    </row>
    <row r="2190" s="14" customFormat="1">
      <c r="A2190" s="14"/>
      <c r="B2190" s="245"/>
      <c r="C2190" s="246"/>
      <c r="D2190" s="236" t="s">
        <v>193</v>
      </c>
      <c r="E2190" s="247" t="s">
        <v>19</v>
      </c>
      <c r="F2190" s="248" t="s">
        <v>2952</v>
      </c>
      <c r="G2190" s="246"/>
      <c r="H2190" s="249">
        <v>74.060000000000002</v>
      </c>
      <c r="I2190" s="250"/>
      <c r="J2190" s="246"/>
      <c r="K2190" s="246"/>
      <c r="L2190" s="251"/>
      <c r="M2190" s="252"/>
      <c r="N2190" s="253"/>
      <c r="O2190" s="253"/>
      <c r="P2190" s="253"/>
      <c r="Q2190" s="253"/>
      <c r="R2190" s="253"/>
      <c r="S2190" s="253"/>
      <c r="T2190" s="25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5" t="s">
        <v>193</v>
      </c>
      <c r="AU2190" s="255" t="s">
        <v>80</v>
      </c>
      <c r="AV2190" s="14" t="s">
        <v>80</v>
      </c>
      <c r="AW2190" s="14" t="s">
        <v>195</v>
      </c>
      <c r="AX2190" s="14" t="s">
        <v>71</v>
      </c>
      <c r="AY2190" s="255" t="s">
        <v>182</v>
      </c>
    </row>
    <row r="2191" s="14" customFormat="1">
      <c r="A2191" s="14"/>
      <c r="B2191" s="245"/>
      <c r="C2191" s="246"/>
      <c r="D2191" s="236" t="s">
        <v>193</v>
      </c>
      <c r="E2191" s="247" t="s">
        <v>19</v>
      </c>
      <c r="F2191" s="248" t="s">
        <v>2953</v>
      </c>
      <c r="G2191" s="246"/>
      <c r="H2191" s="249">
        <v>1.8</v>
      </c>
      <c r="I2191" s="250"/>
      <c r="J2191" s="246"/>
      <c r="K2191" s="246"/>
      <c r="L2191" s="251"/>
      <c r="M2191" s="252"/>
      <c r="N2191" s="253"/>
      <c r="O2191" s="253"/>
      <c r="P2191" s="253"/>
      <c r="Q2191" s="253"/>
      <c r="R2191" s="253"/>
      <c r="S2191" s="253"/>
      <c r="T2191" s="25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5" t="s">
        <v>193</v>
      </c>
      <c r="AU2191" s="255" t="s">
        <v>80</v>
      </c>
      <c r="AV2191" s="14" t="s">
        <v>80</v>
      </c>
      <c r="AW2191" s="14" t="s">
        <v>195</v>
      </c>
      <c r="AX2191" s="14" t="s">
        <v>71</v>
      </c>
      <c r="AY2191" s="255" t="s">
        <v>182</v>
      </c>
    </row>
    <row r="2192" s="2" customFormat="1" ht="24.15" customHeight="1">
      <c r="A2192" s="41"/>
      <c r="B2192" s="42"/>
      <c r="C2192" s="216" t="s">
        <v>2954</v>
      </c>
      <c r="D2192" s="216" t="s">
        <v>184</v>
      </c>
      <c r="E2192" s="217" t="s">
        <v>2955</v>
      </c>
      <c r="F2192" s="218" t="s">
        <v>2956</v>
      </c>
      <c r="G2192" s="219" t="s">
        <v>304</v>
      </c>
      <c r="H2192" s="220">
        <v>23.199999999999999</v>
      </c>
      <c r="I2192" s="221"/>
      <c r="J2192" s="222">
        <f>ROUND(I2192*H2192,2)</f>
        <v>0</v>
      </c>
      <c r="K2192" s="218" t="s">
        <v>188</v>
      </c>
      <c r="L2192" s="47"/>
      <c r="M2192" s="223" t="s">
        <v>19</v>
      </c>
      <c r="N2192" s="224" t="s">
        <v>42</v>
      </c>
      <c r="O2192" s="87"/>
      <c r="P2192" s="225">
        <f>O2192*H2192</f>
        <v>0</v>
      </c>
      <c r="Q2192" s="225">
        <v>0</v>
      </c>
      <c r="R2192" s="225">
        <f>Q2192*H2192</f>
        <v>0</v>
      </c>
      <c r="S2192" s="225">
        <v>0</v>
      </c>
      <c r="T2192" s="226">
        <f>S2192*H2192</f>
        <v>0</v>
      </c>
      <c r="U2192" s="41"/>
      <c r="V2192" s="41"/>
      <c r="W2192" s="41"/>
      <c r="X2192" s="41"/>
      <c r="Y2192" s="41"/>
      <c r="Z2192" s="41"/>
      <c r="AA2192" s="41"/>
      <c r="AB2192" s="41"/>
      <c r="AC2192" s="41"/>
      <c r="AD2192" s="41"/>
      <c r="AE2192" s="41"/>
      <c r="AR2192" s="227" t="s">
        <v>189</v>
      </c>
      <c r="AT2192" s="227" t="s">
        <v>184</v>
      </c>
      <c r="AU2192" s="227" t="s">
        <v>80</v>
      </c>
      <c r="AY2192" s="20" t="s">
        <v>182</v>
      </c>
      <c r="BE2192" s="228">
        <f>IF(N2192="základní",J2192,0)</f>
        <v>0</v>
      </c>
      <c r="BF2192" s="228">
        <f>IF(N2192="snížená",J2192,0)</f>
        <v>0</v>
      </c>
      <c r="BG2192" s="228">
        <f>IF(N2192="zákl. přenesená",J2192,0)</f>
        <v>0</v>
      </c>
      <c r="BH2192" s="228">
        <f>IF(N2192="sníž. přenesená",J2192,0)</f>
        <v>0</v>
      </c>
      <c r="BI2192" s="228">
        <f>IF(N2192="nulová",J2192,0)</f>
        <v>0</v>
      </c>
      <c r="BJ2192" s="20" t="s">
        <v>78</v>
      </c>
      <c r="BK2192" s="228">
        <f>ROUND(I2192*H2192,2)</f>
        <v>0</v>
      </c>
      <c r="BL2192" s="20" t="s">
        <v>189</v>
      </c>
      <c r="BM2192" s="227" t="s">
        <v>2957</v>
      </c>
    </row>
    <row r="2193" s="2" customFormat="1">
      <c r="A2193" s="41"/>
      <c r="B2193" s="42"/>
      <c r="C2193" s="43"/>
      <c r="D2193" s="229" t="s">
        <v>191</v>
      </c>
      <c r="E2193" s="43"/>
      <c r="F2193" s="230" t="s">
        <v>2958</v>
      </c>
      <c r="G2193" s="43"/>
      <c r="H2193" s="43"/>
      <c r="I2193" s="231"/>
      <c r="J2193" s="43"/>
      <c r="K2193" s="43"/>
      <c r="L2193" s="47"/>
      <c r="M2193" s="232"/>
      <c r="N2193" s="233"/>
      <c r="O2193" s="87"/>
      <c r="P2193" s="87"/>
      <c r="Q2193" s="87"/>
      <c r="R2193" s="87"/>
      <c r="S2193" s="87"/>
      <c r="T2193" s="88"/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T2193" s="20" t="s">
        <v>191</v>
      </c>
      <c r="AU2193" s="20" t="s">
        <v>80</v>
      </c>
    </row>
    <row r="2194" s="14" customFormat="1">
      <c r="A2194" s="14"/>
      <c r="B2194" s="245"/>
      <c r="C2194" s="246"/>
      <c r="D2194" s="236" t="s">
        <v>193</v>
      </c>
      <c r="E2194" s="247" t="s">
        <v>19</v>
      </c>
      <c r="F2194" s="248" t="s">
        <v>2959</v>
      </c>
      <c r="G2194" s="246"/>
      <c r="H2194" s="249">
        <v>1.3999999999999999</v>
      </c>
      <c r="I2194" s="250"/>
      <c r="J2194" s="246"/>
      <c r="K2194" s="246"/>
      <c r="L2194" s="251"/>
      <c r="M2194" s="252"/>
      <c r="N2194" s="253"/>
      <c r="O2194" s="253"/>
      <c r="P2194" s="253"/>
      <c r="Q2194" s="253"/>
      <c r="R2194" s="253"/>
      <c r="S2194" s="253"/>
      <c r="T2194" s="25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5" t="s">
        <v>193</v>
      </c>
      <c r="AU2194" s="255" t="s">
        <v>80</v>
      </c>
      <c r="AV2194" s="14" t="s">
        <v>80</v>
      </c>
      <c r="AW2194" s="14" t="s">
        <v>195</v>
      </c>
      <c r="AX2194" s="14" t="s">
        <v>71</v>
      </c>
      <c r="AY2194" s="255" t="s">
        <v>182</v>
      </c>
    </row>
    <row r="2195" s="14" customFormat="1">
      <c r="A2195" s="14"/>
      <c r="B2195" s="245"/>
      <c r="C2195" s="246"/>
      <c r="D2195" s="236" t="s">
        <v>193</v>
      </c>
      <c r="E2195" s="247" t="s">
        <v>19</v>
      </c>
      <c r="F2195" s="248" t="s">
        <v>2960</v>
      </c>
      <c r="G2195" s="246"/>
      <c r="H2195" s="249">
        <v>21.800000000000001</v>
      </c>
      <c r="I2195" s="250"/>
      <c r="J2195" s="246"/>
      <c r="K2195" s="246"/>
      <c r="L2195" s="251"/>
      <c r="M2195" s="252"/>
      <c r="N2195" s="253"/>
      <c r="O2195" s="253"/>
      <c r="P2195" s="253"/>
      <c r="Q2195" s="253"/>
      <c r="R2195" s="253"/>
      <c r="S2195" s="253"/>
      <c r="T2195" s="25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5" t="s">
        <v>193</v>
      </c>
      <c r="AU2195" s="255" t="s">
        <v>80</v>
      </c>
      <c r="AV2195" s="14" t="s">
        <v>80</v>
      </c>
      <c r="AW2195" s="14" t="s">
        <v>195</v>
      </c>
      <c r="AX2195" s="14" t="s">
        <v>71</v>
      </c>
      <c r="AY2195" s="255" t="s">
        <v>182</v>
      </c>
    </row>
    <row r="2196" s="2" customFormat="1" ht="24.15" customHeight="1">
      <c r="A2196" s="41"/>
      <c r="B2196" s="42"/>
      <c r="C2196" s="216" t="s">
        <v>2961</v>
      </c>
      <c r="D2196" s="216" t="s">
        <v>184</v>
      </c>
      <c r="E2196" s="217" t="s">
        <v>2962</v>
      </c>
      <c r="F2196" s="218" t="s">
        <v>2963</v>
      </c>
      <c r="G2196" s="219" t="s">
        <v>304</v>
      </c>
      <c r="H2196" s="220">
        <v>41.195</v>
      </c>
      <c r="I2196" s="221"/>
      <c r="J2196" s="222">
        <f>ROUND(I2196*H2196,2)</f>
        <v>0</v>
      </c>
      <c r="K2196" s="218" t="s">
        <v>188</v>
      </c>
      <c r="L2196" s="47"/>
      <c r="M2196" s="223" t="s">
        <v>19</v>
      </c>
      <c r="N2196" s="224" t="s">
        <v>42</v>
      </c>
      <c r="O2196" s="87"/>
      <c r="P2196" s="225">
        <f>O2196*H2196</f>
        <v>0</v>
      </c>
      <c r="Q2196" s="225">
        <v>0</v>
      </c>
      <c r="R2196" s="225">
        <f>Q2196*H2196</f>
        <v>0</v>
      </c>
      <c r="S2196" s="225">
        <v>0</v>
      </c>
      <c r="T2196" s="226">
        <f>S2196*H2196</f>
        <v>0</v>
      </c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R2196" s="227" t="s">
        <v>189</v>
      </c>
      <c r="AT2196" s="227" t="s">
        <v>184</v>
      </c>
      <c r="AU2196" s="227" t="s">
        <v>80</v>
      </c>
      <c r="AY2196" s="20" t="s">
        <v>182</v>
      </c>
      <c r="BE2196" s="228">
        <f>IF(N2196="základní",J2196,0)</f>
        <v>0</v>
      </c>
      <c r="BF2196" s="228">
        <f>IF(N2196="snížená",J2196,0)</f>
        <v>0</v>
      </c>
      <c r="BG2196" s="228">
        <f>IF(N2196="zákl. přenesená",J2196,0)</f>
        <v>0</v>
      </c>
      <c r="BH2196" s="228">
        <f>IF(N2196="sníž. přenesená",J2196,0)</f>
        <v>0</v>
      </c>
      <c r="BI2196" s="228">
        <f>IF(N2196="nulová",J2196,0)</f>
        <v>0</v>
      </c>
      <c r="BJ2196" s="20" t="s">
        <v>78</v>
      </c>
      <c r="BK2196" s="228">
        <f>ROUND(I2196*H2196,2)</f>
        <v>0</v>
      </c>
      <c r="BL2196" s="20" t="s">
        <v>189</v>
      </c>
      <c r="BM2196" s="227" t="s">
        <v>2964</v>
      </c>
    </row>
    <row r="2197" s="2" customFormat="1">
      <c r="A2197" s="41"/>
      <c r="B2197" s="42"/>
      <c r="C2197" s="43"/>
      <c r="D2197" s="229" t="s">
        <v>191</v>
      </c>
      <c r="E2197" s="43"/>
      <c r="F2197" s="230" t="s">
        <v>2965</v>
      </c>
      <c r="G2197" s="43"/>
      <c r="H2197" s="43"/>
      <c r="I2197" s="231"/>
      <c r="J2197" s="43"/>
      <c r="K2197" s="43"/>
      <c r="L2197" s="47"/>
      <c r="M2197" s="232"/>
      <c r="N2197" s="233"/>
      <c r="O2197" s="87"/>
      <c r="P2197" s="87"/>
      <c r="Q2197" s="87"/>
      <c r="R2197" s="87"/>
      <c r="S2197" s="87"/>
      <c r="T2197" s="88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T2197" s="20" t="s">
        <v>191</v>
      </c>
      <c r="AU2197" s="20" t="s">
        <v>80</v>
      </c>
    </row>
    <row r="2198" s="14" customFormat="1">
      <c r="A2198" s="14"/>
      <c r="B2198" s="245"/>
      <c r="C2198" s="246"/>
      <c r="D2198" s="236" t="s">
        <v>193</v>
      </c>
      <c r="E2198" s="247" t="s">
        <v>19</v>
      </c>
      <c r="F2198" s="248" t="s">
        <v>2966</v>
      </c>
      <c r="G2198" s="246"/>
      <c r="H2198" s="249">
        <v>11.02</v>
      </c>
      <c r="I2198" s="250"/>
      <c r="J2198" s="246"/>
      <c r="K2198" s="246"/>
      <c r="L2198" s="251"/>
      <c r="M2198" s="252"/>
      <c r="N2198" s="253"/>
      <c r="O2198" s="253"/>
      <c r="P2198" s="253"/>
      <c r="Q2198" s="253"/>
      <c r="R2198" s="253"/>
      <c r="S2198" s="253"/>
      <c r="T2198" s="25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5" t="s">
        <v>193</v>
      </c>
      <c r="AU2198" s="255" t="s">
        <v>80</v>
      </c>
      <c r="AV2198" s="14" t="s">
        <v>80</v>
      </c>
      <c r="AW2198" s="14" t="s">
        <v>195</v>
      </c>
      <c r="AX2198" s="14" t="s">
        <v>71</v>
      </c>
      <c r="AY2198" s="255" t="s">
        <v>182</v>
      </c>
    </row>
    <row r="2199" s="14" customFormat="1">
      <c r="A2199" s="14"/>
      <c r="B2199" s="245"/>
      <c r="C2199" s="246"/>
      <c r="D2199" s="236" t="s">
        <v>193</v>
      </c>
      <c r="E2199" s="247" t="s">
        <v>19</v>
      </c>
      <c r="F2199" s="248" t="s">
        <v>2967</v>
      </c>
      <c r="G2199" s="246"/>
      <c r="H2199" s="249">
        <v>21.550000000000001</v>
      </c>
      <c r="I2199" s="250"/>
      <c r="J2199" s="246"/>
      <c r="K2199" s="246"/>
      <c r="L2199" s="251"/>
      <c r="M2199" s="252"/>
      <c r="N2199" s="253"/>
      <c r="O2199" s="253"/>
      <c r="P2199" s="253"/>
      <c r="Q2199" s="253"/>
      <c r="R2199" s="253"/>
      <c r="S2199" s="253"/>
      <c r="T2199" s="25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5" t="s">
        <v>193</v>
      </c>
      <c r="AU2199" s="255" t="s">
        <v>80</v>
      </c>
      <c r="AV2199" s="14" t="s">
        <v>80</v>
      </c>
      <c r="AW2199" s="14" t="s">
        <v>195</v>
      </c>
      <c r="AX2199" s="14" t="s">
        <v>71</v>
      </c>
      <c r="AY2199" s="255" t="s">
        <v>182</v>
      </c>
    </row>
    <row r="2200" s="14" customFormat="1">
      <c r="A2200" s="14"/>
      <c r="B2200" s="245"/>
      <c r="C2200" s="246"/>
      <c r="D2200" s="236" t="s">
        <v>193</v>
      </c>
      <c r="E2200" s="247" t="s">
        <v>19</v>
      </c>
      <c r="F2200" s="248" t="s">
        <v>2968</v>
      </c>
      <c r="G2200" s="246"/>
      <c r="H2200" s="249">
        <v>8.625</v>
      </c>
      <c r="I2200" s="250"/>
      <c r="J2200" s="246"/>
      <c r="K2200" s="246"/>
      <c r="L2200" s="251"/>
      <c r="M2200" s="252"/>
      <c r="N2200" s="253"/>
      <c r="O2200" s="253"/>
      <c r="P2200" s="253"/>
      <c r="Q2200" s="253"/>
      <c r="R2200" s="253"/>
      <c r="S2200" s="253"/>
      <c r="T2200" s="25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55" t="s">
        <v>193</v>
      </c>
      <c r="AU2200" s="255" t="s">
        <v>80</v>
      </c>
      <c r="AV2200" s="14" t="s">
        <v>80</v>
      </c>
      <c r="AW2200" s="14" t="s">
        <v>195</v>
      </c>
      <c r="AX2200" s="14" t="s">
        <v>71</v>
      </c>
      <c r="AY2200" s="255" t="s">
        <v>182</v>
      </c>
    </row>
    <row r="2201" s="2" customFormat="1" ht="21.75" customHeight="1">
      <c r="A2201" s="41"/>
      <c r="B2201" s="42"/>
      <c r="C2201" s="216" t="s">
        <v>2969</v>
      </c>
      <c r="D2201" s="216" t="s">
        <v>184</v>
      </c>
      <c r="E2201" s="217" t="s">
        <v>2970</v>
      </c>
      <c r="F2201" s="218" t="s">
        <v>2971</v>
      </c>
      <c r="G2201" s="219" t="s">
        <v>304</v>
      </c>
      <c r="H2201" s="220">
        <v>517.95000000000005</v>
      </c>
      <c r="I2201" s="221"/>
      <c r="J2201" s="222">
        <f>ROUND(I2201*H2201,2)</f>
        <v>0</v>
      </c>
      <c r="K2201" s="218" t="s">
        <v>19</v>
      </c>
      <c r="L2201" s="47"/>
      <c r="M2201" s="223" t="s">
        <v>19</v>
      </c>
      <c r="N2201" s="224" t="s">
        <v>42</v>
      </c>
      <c r="O2201" s="87"/>
      <c r="P2201" s="225">
        <f>O2201*H2201</f>
        <v>0</v>
      </c>
      <c r="Q2201" s="225">
        <v>2.7999999999999999E-06</v>
      </c>
      <c r="R2201" s="225">
        <f>Q2201*H2201</f>
        <v>0.0014502600000000001</v>
      </c>
      <c r="S2201" s="225">
        <v>0</v>
      </c>
      <c r="T2201" s="226">
        <f>S2201*H2201</f>
        <v>0</v>
      </c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R2201" s="227" t="s">
        <v>189</v>
      </c>
      <c r="AT2201" s="227" t="s">
        <v>184</v>
      </c>
      <c r="AU2201" s="227" t="s">
        <v>80</v>
      </c>
      <c r="AY2201" s="20" t="s">
        <v>182</v>
      </c>
      <c r="BE2201" s="228">
        <f>IF(N2201="základní",J2201,0)</f>
        <v>0</v>
      </c>
      <c r="BF2201" s="228">
        <f>IF(N2201="snížená",J2201,0)</f>
        <v>0</v>
      </c>
      <c r="BG2201" s="228">
        <f>IF(N2201="zákl. přenesená",J2201,0)</f>
        <v>0</v>
      </c>
      <c r="BH2201" s="228">
        <f>IF(N2201="sníž. přenesená",J2201,0)</f>
        <v>0</v>
      </c>
      <c r="BI2201" s="228">
        <f>IF(N2201="nulová",J2201,0)</f>
        <v>0</v>
      </c>
      <c r="BJ2201" s="20" t="s">
        <v>78</v>
      </c>
      <c r="BK2201" s="228">
        <f>ROUND(I2201*H2201,2)</f>
        <v>0</v>
      </c>
      <c r="BL2201" s="20" t="s">
        <v>189</v>
      </c>
      <c r="BM2201" s="227" t="s">
        <v>2972</v>
      </c>
    </row>
    <row r="2202" s="14" customFormat="1">
      <c r="A2202" s="14"/>
      <c r="B2202" s="245"/>
      <c r="C2202" s="246"/>
      <c r="D2202" s="236" t="s">
        <v>193</v>
      </c>
      <c r="E2202" s="247" t="s">
        <v>19</v>
      </c>
      <c r="F2202" s="248" t="s">
        <v>2973</v>
      </c>
      <c r="G2202" s="246"/>
      <c r="H2202" s="249">
        <v>517.95000000000005</v>
      </c>
      <c r="I2202" s="250"/>
      <c r="J2202" s="246"/>
      <c r="K2202" s="246"/>
      <c r="L2202" s="251"/>
      <c r="M2202" s="252"/>
      <c r="N2202" s="253"/>
      <c r="O2202" s="253"/>
      <c r="P2202" s="253"/>
      <c r="Q2202" s="253"/>
      <c r="R2202" s="253"/>
      <c r="S2202" s="253"/>
      <c r="T2202" s="25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5" t="s">
        <v>193</v>
      </c>
      <c r="AU2202" s="255" t="s">
        <v>80</v>
      </c>
      <c r="AV2202" s="14" t="s">
        <v>80</v>
      </c>
      <c r="AW2202" s="14" t="s">
        <v>195</v>
      </c>
      <c r="AX2202" s="14" t="s">
        <v>71</v>
      </c>
      <c r="AY2202" s="255" t="s">
        <v>182</v>
      </c>
    </row>
    <row r="2203" s="2" customFormat="1" ht="37.8" customHeight="1">
      <c r="A2203" s="41"/>
      <c r="B2203" s="42"/>
      <c r="C2203" s="216" t="s">
        <v>2974</v>
      </c>
      <c r="D2203" s="216" t="s">
        <v>184</v>
      </c>
      <c r="E2203" s="217" t="s">
        <v>2975</v>
      </c>
      <c r="F2203" s="218" t="s">
        <v>2976</v>
      </c>
      <c r="G2203" s="219" t="s">
        <v>304</v>
      </c>
      <c r="H2203" s="220">
        <v>12.5</v>
      </c>
      <c r="I2203" s="221"/>
      <c r="J2203" s="222">
        <f>ROUND(I2203*H2203,2)</f>
        <v>0</v>
      </c>
      <c r="K2203" s="218" t="s">
        <v>188</v>
      </c>
      <c r="L2203" s="47"/>
      <c r="M2203" s="223" t="s">
        <v>19</v>
      </c>
      <c r="N2203" s="224" t="s">
        <v>42</v>
      </c>
      <c r="O2203" s="87"/>
      <c r="P2203" s="225">
        <f>O2203*H2203</f>
        <v>0</v>
      </c>
      <c r="Q2203" s="225">
        <v>0</v>
      </c>
      <c r="R2203" s="225">
        <f>Q2203*H2203</f>
        <v>0</v>
      </c>
      <c r="S2203" s="225">
        <v>0.021999999999999999</v>
      </c>
      <c r="T2203" s="226">
        <f>S2203*H2203</f>
        <v>0.27499999999999997</v>
      </c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R2203" s="227" t="s">
        <v>189</v>
      </c>
      <c r="AT2203" s="227" t="s">
        <v>184</v>
      </c>
      <c r="AU2203" s="227" t="s">
        <v>80</v>
      </c>
      <c r="AY2203" s="20" t="s">
        <v>182</v>
      </c>
      <c r="BE2203" s="228">
        <f>IF(N2203="základní",J2203,0)</f>
        <v>0</v>
      </c>
      <c r="BF2203" s="228">
        <f>IF(N2203="snížená",J2203,0)</f>
        <v>0</v>
      </c>
      <c r="BG2203" s="228">
        <f>IF(N2203="zákl. přenesená",J2203,0)</f>
        <v>0</v>
      </c>
      <c r="BH2203" s="228">
        <f>IF(N2203="sníž. přenesená",J2203,0)</f>
        <v>0</v>
      </c>
      <c r="BI2203" s="228">
        <f>IF(N2203="nulová",J2203,0)</f>
        <v>0</v>
      </c>
      <c r="BJ2203" s="20" t="s">
        <v>78</v>
      </c>
      <c r="BK2203" s="228">
        <f>ROUND(I2203*H2203,2)</f>
        <v>0</v>
      </c>
      <c r="BL2203" s="20" t="s">
        <v>189</v>
      </c>
      <c r="BM2203" s="227" t="s">
        <v>2977</v>
      </c>
    </row>
    <row r="2204" s="2" customFormat="1">
      <c r="A2204" s="41"/>
      <c r="B2204" s="42"/>
      <c r="C2204" s="43"/>
      <c r="D2204" s="229" t="s">
        <v>191</v>
      </c>
      <c r="E2204" s="43"/>
      <c r="F2204" s="230" t="s">
        <v>2978</v>
      </c>
      <c r="G2204" s="43"/>
      <c r="H2204" s="43"/>
      <c r="I2204" s="231"/>
      <c r="J2204" s="43"/>
      <c r="K2204" s="43"/>
      <c r="L2204" s="47"/>
      <c r="M2204" s="232"/>
      <c r="N2204" s="233"/>
      <c r="O2204" s="87"/>
      <c r="P2204" s="87"/>
      <c r="Q2204" s="87"/>
      <c r="R2204" s="87"/>
      <c r="S2204" s="87"/>
      <c r="T2204" s="88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T2204" s="20" t="s">
        <v>191</v>
      </c>
      <c r="AU2204" s="20" t="s">
        <v>80</v>
      </c>
    </row>
    <row r="2205" s="14" customFormat="1">
      <c r="A2205" s="14"/>
      <c r="B2205" s="245"/>
      <c r="C2205" s="246"/>
      <c r="D2205" s="236" t="s">
        <v>193</v>
      </c>
      <c r="E2205" s="247" t="s">
        <v>19</v>
      </c>
      <c r="F2205" s="248" t="s">
        <v>2979</v>
      </c>
      <c r="G2205" s="246"/>
      <c r="H2205" s="249">
        <v>12.5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193</v>
      </c>
      <c r="AU2205" s="255" t="s">
        <v>80</v>
      </c>
      <c r="AV2205" s="14" t="s">
        <v>80</v>
      </c>
      <c r="AW2205" s="14" t="s">
        <v>195</v>
      </c>
      <c r="AX2205" s="14" t="s">
        <v>71</v>
      </c>
      <c r="AY2205" s="255" t="s">
        <v>182</v>
      </c>
    </row>
    <row r="2206" s="2" customFormat="1" ht="33" customHeight="1">
      <c r="A2206" s="41"/>
      <c r="B2206" s="42"/>
      <c r="C2206" s="216" t="s">
        <v>2980</v>
      </c>
      <c r="D2206" s="216" t="s">
        <v>184</v>
      </c>
      <c r="E2206" s="217" t="s">
        <v>2981</v>
      </c>
      <c r="F2206" s="218" t="s">
        <v>2982</v>
      </c>
      <c r="G2206" s="219" t="s">
        <v>283</v>
      </c>
      <c r="H2206" s="220">
        <v>4218.5060000000003</v>
      </c>
      <c r="I2206" s="221"/>
      <c r="J2206" s="222">
        <f>ROUND(I2206*H2206,2)</f>
        <v>0</v>
      </c>
      <c r="K2206" s="218" t="s">
        <v>188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0</v>
      </c>
      <c r="R2206" s="225">
        <f>Q2206*H2206</f>
        <v>0</v>
      </c>
      <c r="S2206" s="225">
        <v>0.0040000000000000001</v>
      </c>
      <c r="T2206" s="226">
        <f>S2206*H2206</f>
        <v>16.874024000000002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189</v>
      </c>
      <c r="AT2206" s="227" t="s">
        <v>184</v>
      </c>
      <c r="AU2206" s="227" t="s">
        <v>80</v>
      </c>
      <c r="AY2206" s="20" t="s">
        <v>182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189</v>
      </c>
      <c r="BM2206" s="227" t="s">
        <v>2983</v>
      </c>
    </row>
    <row r="2207" s="2" customFormat="1">
      <c r="A2207" s="41"/>
      <c r="B2207" s="42"/>
      <c r="C2207" s="43"/>
      <c r="D2207" s="229" t="s">
        <v>191</v>
      </c>
      <c r="E2207" s="43"/>
      <c r="F2207" s="230" t="s">
        <v>2984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191</v>
      </c>
      <c r="AU2207" s="20" t="s">
        <v>80</v>
      </c>
    </row>
    <row r="2208" s="13" customFormat="1">
      <c r="A2208" s="13"/>
      <c r="B2208" s="234"/>
      <c r="C2208" s="235"/>
      <c r="D2208" s="236" t="s">
        <v>193</v>
      </c>
      <c r="E2208" s="237" t="s">
        <v>19</v>
      </c>
      <c r="F2208" s="238" t="s">
        <v>205</v>
      </c>
      <c r="G2208" s="235"/>
      <c r="H2208" s="237" t="s">
        <v>19</v>
      </c>
      <c r="I2208" s="239"/>
      <c r="J2208" s="235"/>
      <c r="K2208" s="235"/>
      <c r="L2208" s="240"/>
      <c r="M2208" s="241"/>
      <c r="N2208" s="242"/>
      <c r="O2208" s="242"/>
      <c r="P2208" s="242"/>
      <c r="Q2208" s="242"/>
      <c r="R2208" s="242"/>
      <c r="S2208" s="242"/>
      <c r="T2208" s="24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44" t="s">
        <v>193</v>
      </c>
      <c r="AU2208" s="244" t="s">
        <v>80</v>
      </c>
      <c r="AV2208" s="13" t="s">
        <v>78</v>
      </c>
      <c r="AW2208" s="13" t="s">
        <v>195</v>
      </c>
      <c r="AX2208" s="13" t="s">
        <v>71</v>
      </c>
      <c r="AY2208" s="244" t="s">
        <v>182</v>
      </c>
    </row>
    <row r="2209" s="13" customFormat="1">
      <c r="A2209" s="13"/>
      <c r="B2209" s="234"/>
      <c r="C2209" s="235"/>
      <c r="D2209" s="236" t="s">
        <v>193</v>
      </c>
      <c r="E2209" s="237" t="s">
        <v>19</v>
      </c>
      <c r="F2209" s="238" t="s">
        <v>455</v>
      </c>
      <c r="G2209" s="235"/>
      <c r="H2209" s="237" t="s">
        <v>19</v>
      </c>
      <c r="I2209" s="239"/>
      <c r="J2209" s="235"/>
      <c r="K2209" s="235"/>
      <c r="L2209" s="240"/>
      <c r="M2209" s="241"/>
      <c r="N2209" s="242"/>
      <c r="O2209" s="242"/>
      <c r="P2209" s="242"/>
      <c r="Q2209" s="242"/>
      <c r="R2209" s="242"/>
      <c r="S2209" s="242"/>
      <c r="T2209" s="24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T2209" s="244" t="s">
        <v>193</v>
      </c>
      <c r="AU2209" s="244" t="s">
        <v>80</v>
      </c>
      <c r="AV2209" s="13" t="s">
        <v>78</v>
      </c>
      <c r="AW2209" s="13" t="s">
        <v>195</v>
      </c>
      <c r="AX2209" s="13" t="s">
        <v>71</v>
      </c>
      <c r="AY2209" s="244" t="s">
        <v>182</v>
      </c>
    </row>
    <row r="2210" s="14" customFormat="1">
      <c r="A2210" s="14"/>
      <c r="B2210" s="245"/>
      <c r="C2210" s="246"/>
      <c r="D2210" s="236" t="s">
        <v>193</v>
      </c>
      <c r="E2210" s="247" t="s">
        <v>19</v>
      </c>
      <c r="F2210" s="248" t="s">
        <v>2985</v>
      </c>
      <c r="G2210" s="246"/>
      <c r="H2210" s="249">
        <v>463.90600000000001</v>
      </c>
      <c r="I2210" s="250"/>
      <c r="J2210" s="246"/>
      <c r="K2210" s="246"/>
      <c r="L2210" s="251"/>
      <c r="M2210" s="252"/>
      <c r="N2210" s="253"/>
      <c r="O2210" s="253"/>
      <c r="P2210" s="253"/>
      <c r="Q2210" s="253"/>
      <c r="R2210" s="253"/>
      <c r="S2210" s="253"/>
      <c r="T2210" s="25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55" t="s">
        <v>193</v>
      </c>
      <c r="AU2210" s="255" t="s">
        <v>80</v>
      </c>
      <c r="AV2210" s="14" t="s">
        <v>80</v>
      </c>
      <c r="AW2210" s="14" t="s">
        <v>195</v>
      </c>
      <c r="AX2210" s="14" t="s">
        <v>71</v>
      </c>
      <c r="AY2210" s="255" t="s">
        <v>182</v>
      </c>
    </row>
    <row r="2211" s="14" customFormat="1">
      <c r="A2211" s="14"/>
      <c r="B2211" s="245"/>
      <c r="C2211" s="246"/>
      <c r="D2211" s="236" t="s">
        <v>193</v>
      </c>
      <c r="E2211" s="247" t="s">
        <v>19</v>
      </c>
      <c r="F2211" s="248" t="s">
        <v>2986</v>
      </c>
      <c r="G2211" s="246"/>
      <c r="H2211" s="249">
        <v>175.55099999999999</v>
      </c>
      <c r="I2211" s="250"/>
      <c r="J2211" s="246"/>
      <c r="K2211" s="246"/>
      <c r="L2211" s="251"/>
      <c r="M2211" s="252"/>
      <c r="N2211" s="253"/>
      <c r="O2211" s="253"/>
      <c r="P2211" s="253"/>
      <c r="Q2211" s="253"/>
      <c r="R2211" s="253"/>
      <c r="S2211" s="253"/>
      <c r="T2211" s="25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5" t="s">
        <v>193</v>
      </c>
      <c r="AU2211" s="255" t="s">
        <v>80</v>
      </c>
      <c r="AV2211" s="14" t="s">
        <v>80</v>
      </c>
      <c r="AW2211" s="14" t="s">
        <v>195</v>
      </c>
      <c r="AX2211" s="14" t="s">
        <v>71</v>
      </c>
      <c r="AY2211" s="255" t="s">
        <v>182</v>
      </c>
    </row>
    <row r="2212" s="15" customFormat="1">
      <c r="A2212" s="15"/>
      <c r="B2212" s="256"/>
      <c r="C2212" s="257"/>
      <c r="D2212" s="236" t="s">
        <v>193</v>
      </c>
      <c r="E2212" s="258" t="s">
        <v>19</v>
      </c>
      <c r="F2212" s="259" t="s">
        <v>215</v>
      </c>
      <c r="G2212" s="257"/>
      <c r="H2212" s="260">
        <v>639.45699999999999</v>
      </c>
      <c r="I2212" s="261"/>
      <c r="J2212" s="257"/>
      <c r="K2212" s="257"/>
      <c r="L2212" s="262"/>
      <c r="M2212" s="263"/>
      <c r="N2212" s="264"/>
      <c r="O2212" s="264"/>
      <c r="P2212" s="264"/>
      <c r="Q2212" s="264"/>
      <c r="R2212" s="264"/>
      <c r="S2212" s="264"/>
      <c r="T2212" s="26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T2212" s="266" t="s">
        <v>193</v>
      </c>
      <c r="AU2212" s="266" t="s">
        <v>80</v>
      </c>
      <c r="AV2212" s="15" t="s">
        <v>97</v>
      </c>
      <c r="AW2212" s="15" t="s">
        <v>195</v>
      </c>
      <c r="AX2212" s="15" t="s">
        <v>71</v>
      </c>
      <c r="AY2212" s="266" t="s">
        <v>182</v>
      </c>
    </row>
    <row r="2213" s="13" customFormat="1">
      <c r="A2213" s="13"/>
      <c r="B2213" s="234"/>
      <c r="C2213" s="235"/>
      <c r="D2213" s="236" t="s">
        <v>193</v>
      </c>
      <c r="E2213" s="237" t="s">
        <v>19</v>
      </c>
      <c r="F2213" s="238" t="s">
        <v>460</v>
      </c>
      <c r="G2213" s="235"/>
      <c r="H2213" s="237" t="s">
        <v>19</v>
      </c>
      <c r="I2213" s="239"/>
      <c r="J2213" s="235"/>
      <c r="K2213" s="235"/>
      <c r="L2213" s="240"/>
      <c r="M2213" s="241"/>
      <c r="N2213" s="242"/>
      <c r="O2213" s="242"/>
      <c r="P2213" s="242"/>
      <c r="Q2213" s="242"/>
      <c r="R2213" s="242"/>
      <c r="S2213" s="242"/>
      <c r="T2213" s="24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44" t="s">
        <v>193</v>
      </c>
      <c r="AU2213" s="244" t="s">
        <v>80</v>
      </c>
      <c r="AV2213" s="13" t="s">
        <v>78</v>
      </c>
      <c r="AW2213" s="13" t="s">
        <v>195</v>
      </c>
      <c r="AX2213" s="13" t="s">
        <v>71</v>
      </c>
      <c r="AY2213" s="244" t="s">
        <v>182</v>
      </c>
    </row>
    <row r="2214" s="14" customFormat="1">
      <c r="A2214" s="14"/>
      <c r="B2214" s="245"/>
      <c r="C2214" s="246"/>
      <c r="D2214" s="236" t="s">
        <v>193</v>
      </c>
      <c r="E2214" s="247" t="s">
        <v>19</v>
      </c>
      <c r="F2214" s="248" t="s">
        <v>2987</v>
      </c>
      <c r="G2214" s="246"/>
      <c r="H2214" s="249">
        <v>1623.4590000000001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193</v>
      </c>
      <c r="AU2214" s="255" t="s">
        <v>80</v>
      </c>
      <c r="AV2214" s="14" t="s">
        <v>80</v>
      </c>
      <c r="AW2214" s="14" t="s">
        <v>195</v>
      </c>
      <c r="AX2214" s="14" t="s">
        <v>71</v>
      </c>
      <c r="AY2214" s="255" t="s">
        <v>182</v>
      </c>
    </row>
    <row r="2215" s="14" customFormat="1">
      <c r="A2215" s="14"/>
      <c r="B2215" s="245"/>
      <c r="C2215" s="246"/>
      <c r="D2215" s="236" t="s">
        <v>193</v>
      </c>
      <c r="E2215" s="247" t="s">
        <v>19</v>
      </c>
      <c r="F2215" s="248" t="s">
        <v>2988</v>
      </c>
      <c r="G2215" s="246"/>
      <c r="H2215" s="249">
        <v>90.575000000000003</v>
      </c>
      <c r="I2215" s="250"/>
      <c r="J2215" s="246"/>
      <c r="K2215" s="246"/>
      <c r="L2215" s="251"/>
      <c r="M2215" s="252"/>
      <c r="N2215" s="253"/>
      <c r="O2215" s="253"/>
      <c r="P2215" s="253"/>
      <c r="Q2215" s="253"/>
      <c r="R2215" s="253"/>
      <c r="S2215" s="253"/>
      <c r="T2215" s="25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55" t="s">
        <v>193</v>
      </c>
      <c r="AU2215" s="255" t="s">
        <v>80</v>
      </c>
      <c r="AV2215" s="14" t="s">
        <v>80</v>
      </c>
      <c r="AW2215" s="14" t="s">
        <v>195</v>
      </c>
      <c r="AX2215" s="14" t="s">
        <v>71</v>
      </c>
      <c r="AY2215" s="255" t="s">
        <v>182</v>
      </c>
    </row>
    <row r="2216" s="15" customFormat="1">
      <c r="A2216" s="15"/>
      <c r="B2216" s="256"/>
      <c r="C2216" s="257"/>
      <c r="D2216" s="236" t="s">
        <v>193</v>
      </c>
      <c r="E2216" s="258" t="s">
        <v>19</v>
      </c>
      <c r="F2216" s="259" t="s">
        <v>215</v>
      </c>
      <c r="G2216" s="257"/>
      <c r="H2216" s="260">
        <v>1714.0340000000001</v>
      </c>
      <c r="I2216" s="261"/>
      <c r="J2216" s="257"/>
      <c r="K2216" s="257"/>
      <c r="L2216" s="262"/>
      <c r="M2216" s="263"/>
      <c r="N2216" s="264"/>
      <c r="O2216" s="264"/>
      <c r="P2216" s="264"/>
      <c r="Q2216" s="264"/>
      <c r="R2216" s="264"/>
      <c r="S2216" s="264"/>
      <c r="T2216" s="26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T2216" s="266" t="s">
        <v>193</v>
      </c>
      <c r="AU2216" s="266" t="s">
        <v>80</v>
      </c>
      <c r="AV2216" s="15" t="s">
        <v>97</v>
      </c>
      <c r="AW2216" s="15" t="s">
        <v>195</v>
      </c>
      <c r="AX2216" s="15" t="s">
        <v>71</v>
      </c>
      <c r="AY2216" s="266" t="s">
        <v>182</v>
      </c>
    </row>
    <row r="2217" s="13" customFormat="1">
      <c r="A2217" s="13"/>
      <c r="B2217" s="234"/>
      <c r="C2217" s="235"/>
      <c r="D2217" s="236" t="s">
        <v>193</v>
      </c>
      <c r="E2217" s="237" t="s">
        <v>19</v>
      </c>
      <c r="F2217" s="238" t="s">
        <v>462</v>
      </c>
      <c r="G2217" s="235"/>
      <c r="H2217" s="237" t="s">
        <v>19</v>
      </c>
      <c r="I2217" s="239"/>
      <c r="J2217" s="235"/>
      <c r="K2217" s="235"/>
      <c r="L2217" s="240"/>
      <c r="M2217" s="241"/>
      <c r="N2217" s="242"/>
      <c r="O2217" s="242"/>
      <c r="P2217" s="242"/>
      <c r="Q2217" s="242"/>
      <c r="R2217" s="242"/>
      <c r="S2217" s="242"/>
      <c r="T2217" s="24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44" t="s">
        <v>193</v>
      </c>
      <c r="AU2217" s="244" t="s">
        <v>80</v>
      </c>
      <c r="AV2217" s="13" t="s">
        <v>78</v>
      </c>
      <c r="AW2217" s="13" t="s">
        <v>195</v>
      </c>
      <c r="AX2217" s="13" t="s">
        <v>71</v>
      </c>
      <c r="AY2217" s="244" t="s">
        <v>182</v>
      </c>
    </row>
    <row r="2218" s="14" customFormat="1">
      <c r="A2218" s="14"/>
      <c r="B2218" s="245"/>
      <c r="C2218" s="246"/>
      <c r="D2218" s="236" t="s">
        <v>193</v>
      </c>
      <c r="E2218" s="247" t="s">
        <v>19</v>
      </c>
      <c r="F2218" s="248" t="s">
        <v>2989</v>
      </c>
      <c r="G2218" s="246"/>
      <c r="H2218" s="249">
        <v>1002.413</v>
      </c>
      <c r="I2218" s="250"/>
      <c r="J2218" s="246"/>
      <c r="K2218" s="246"/>
      <c r="L2218" s="251"/>
      <c r="M2218" s="252"/>
      <c r="N2218" s="253"/>
      <c r="O2218" s="253"/>
      <c r="P2218" s="253"/>
      <c r="Q2218" s="253"/>
      <c r="R2218" s="253"/>
      <c r="S2218" s="253"/>
      <c r="T2218" s="25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55" t="s">
        <v>193</v>
      </c>
      <c r="AU2218" s="255" t="s">
        <v>80</v>
      </c>
      <c r="AV2218" s="14" t="s">
        <v>80</v>
      </c>
      <c r="AW2218" s="14" t="s">
        <v>195</v>
      </c>
      <c r="AX2218" s="14" t="s">
        <v>71</v>
      </c>
      <c r="AY2218" s="255" t="s">
        <v>182</v>
      </c>
    </row>
    <row r="2219" s="14" customFormat="1">
      <c r="A2219" s="14"/>
      <c r="B2219" s="245"/>
      <c r="C2219" s="246"/>
      <c r="D2219" s="236" t="s">
        <v>193</v>
      </c>
      <c r="E2219" s="247" t="s">
        <v>19</v>
      </c>
      <c r="F2219" s="248" t="s">
        <v>2990</v>
      </c>
      <c r="G2219" s="246"/>
      <c r="H2219" s="249">
        <v>143.911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193</v>
      </c>
      <c r="AU2219" s="255" t="s">
        <v>80</v>
      </c>
      <c r="AV2219" s="14" t="s">
        <v>80</v>
      </c>
      <c r="AW2219" s="14" t="s">
        <v>195</v>
      </c>
      <c r="AX2219" s="14" t="s">
        <v>71</v>
      </c>
      <c r="AY2219" s="255" t="s">
        <v>182</v>
      </c>
    </row>
    <row r="2220" s="15" customFormat="1">
      <c r="A2220" s="15"/>
      <c r="B2220" s="256"/>
      <c r="C2220" s="257"/>
      <c r="D2220" s="236" t="s">
        <v>193</v>
      </c>
      <c r="E2220" s="258" t="s">
        <v>19</v>
      </c>
      <c r="F2220" s="259" t="s">
        <v>215</v>
      </c>
      <c r="G2220" s="257"/>
      <c r="H2220" s="260">
        <v>1146.3240000000001</v>
      </c>
      <c r="I2220" s="261"/>
      <c r="J2220" s="257"/>
      <c r="K2220" s="257"/>
      <c r="L2220" s="262"/>
      <c r="M2220" s="263"/>
      <c r="N2220" s="264"/>
      <c r="O2220" s="264"/>
      <c r="P2220" s="264"/>
      <c r="Q2220" s="264"/>
      <c r="R2220" s="264"/>
      <c r="S2220" s="264"/>
      <c r="T2220" s="26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T2220" s="266" t="s">
        <v>193</v>
      </c>
      <c r="AU2220" s="266" t="s">
        <v>80</v>
      </c>
      <c r="AV2220" s="15" t="s">
        <v>97</v>
      </c>
      <c r="AW2220" s="15" t="s">
        <v>195</v>
      </c>
      <c r="AX2220" s="15" t="s">
        <v>71</v>
      </c>
      <c r="AY2220" s="266" t="s">
        <v>182</v>
      </c>
    </row>
    <row r="2221" s="13" customFormat="1">
      <c r="A2221" s="13"/>
      <c r="B2221" s="234"/>
      <c r="C2221" s="235"/>
      <c r="D2221" s="236" t="s">
        <v>193</v>
      </c>
      <c r="E2221" s="237" t="s">
        <v>19</v>
      </c>
      <c r="F2221" s="238" t="s">
        <v>706</v>
      </c>
      <c r="G2221" s="235"/>
      <c r="H2221" s="237" t="s">
        <v>19</v>
      </c>
      <c r="I2221" s="239"/>
      <c r="J2221" s="235"/>
      <c r="K2221" s="235"/>
      <c r="L2221" s="240"/>
      <c r="M2221" s="241"/>
      <c r="N2221" s="242"/>
      <c r="O2221" s="242"/>
      <c r="P2221" s="242"/>
      <c r="Q2221" s="242"/>
      <c r="R2221" s="242"/>
      <c r="S2221" s="242"/>
      <c r="T2221" s="24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4" t="s">
        <v>193</v>
      </c>
      <c r="AU2221" s="244" t="s">
        <v>80</v>
      </c>
      <c r="AV2221" s="13" t="s">
        <v>78</v>
      </c>
      <c r="AW2221" s="13" t="s">
        <v>195</v>
      </c>
      <c r="AX2221" s="13" t="s">
        <v>71</v>
      </c>
      <c r="AY2221" s="244" t="s">
        <v>182</v>
      </c>
    </row>
    <row r="2222" s="14" customFormat="1">
      <c r="A2222" s="14"/>
      <c r="B2222" s="245"/>
      <c r="C2222" s="246"/>
      <c r="D2222" s="236" t="s">
        <v>193</v>
      </c>
      <c r="E2222" s="247" t="s">
        <v>19</v>
      </c>
      <c r="F2222" s="248" t="s">
        <v>2991</v>
      </c>
      <c r="G2222" s="246"/>
      <c r="H2222" s="249">
        <v>38.195999999999998</v>
      </c>
      <c r="I2222" s="250"/>
      <c r="J2222" s="246"/>
      <c r="K2222" s="246"/>
      <c r="L2222" s="251"/>
      <c r="M2222" s="252"/>
      <c r="N2222" s="253"/>
      <c r="O2222" s="253"/>
      <c r="P2222" s="253"/>
      <c r="Q2222" s="253"/>
      <c r="R2222" s="253"/>
      <c r="S2222" s="253"/>
      <c r="T2222" s="25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55" t="s">
        <v>193</v>
      </c>
      <c r="AU2222" s="255" t="s">
        <v>80</v>
      </c>
      <c r="AV2222" s="14" t="s">
        <v>80</v>
      </c>
      <c r="AW2222" s="14" t="s">
        <v>195</v>
      </c>
      <c r="AX2222" s="14" t="s">
        <v>71</v>
      </c>
      <c r="AY2222" s="255" t="s">
        <v>182</v>
      </c>
    </row>
    <row r="2223" s="14" customFormat="1">
      <c r="A2223" s="14"/>
      <c r="B2223" s="245"/>
      <c r="C2223" s="246"/>
      <c r="D2223" s="236" t="s">
        <v>193</v>
      </c>
      <c r="E2223" s="247" t="s">
        <v>19</v>
      </c>
      <c r="F2223" s="248" t="s">
        <v>2992</v>
      </c>
      <c r="G2223" s="246"/>
      <c r="H2223" s="249">
        <v>173.41999999999999</v>
      </c>
      <c r="I2223" s="250"/>
      <c r="J2223" s="246"/>
      <c r="K2223" s="246"/>
      <c r="L2223" s="251"/>
      <c r="M2223" s="252"/>
      <c r="N2223" s="253"/>
      <c r="O2223" s="253"/>
      <c r="P2223" s="253"/>
      <c r="Q2223" s="253"/>
      <c r="R2223" s="253"/>
      <c r="S2223" s="253"/>
      <c r="T2223" s="25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5" t="s">
        <v>193</v>
      </c>
      <c r="AU2223" s="255" t="s">
        <v>80</v>
      </c>
      <c r="AV2223" s="14" t="s">
        <v>80</v>
      </c>
      <c r="AW2223" s="14" t="s">
        <v>195</v>
      </c>
      <c r="AX2223" s="14" t="s">
        <v>71</v>
      </c>
      <c r="AY2223" s="255" t="s">
        <v>182</v>
      </c>
    </row>
    <row r="2224" s="15" customFormat="1">
      <c r="A2224" s="15"/>
      <c r="B2224" s="256"/>
      <c r="C2224" s="257"/>
      <c r="D2224" s="236" t="s">
        <v>193</v>
      </c>
      <c r="E2224" s="258" t="s">
        <v>19</v>
      </c>
      <c r="F2224" s="259" t="s">
        <v>215</v>
      </c>
      <c r="G2224" s="257"/>
      <c r="H2224" s="260">
        <v>211.61599999999999</v>
      </c>
      <c r="I2224" s="261"/>
      <c r="J2224" s="257"/>
      <c r="K2224" s="257"/>
      <c r="L2224" s="262"/>
      <c r="M2224" s="263"/>
      <c r="N2224" s="264"/>
      <c r="O2224" s="264"/>
      <c r="P2224" s="264"/>
      <c r="Q2224" s="264"/>
      <c r="R2224" s="264"/>
      <c r="S2224" s="264"/>
      <c r="T2224" s="26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T2224" s="266" t="s">
        <v>193</v>
      </c>
      <c r="AU2224" s="266" t="s">
        <v>80</v>
      </c>
      <c r="AV2224" s="15" t="s">
        <v>97</v>
      </c>
      <c r="AW2224" s="15" t="s">
        <v>195</v>
      </c>
      <c r="AX2224" s="15" t="s">
        <v>71</v>
      </c>
      <c r="AY2224" s="266" t="s">
        <v>182</v>
      </c>
    </row>
    <row r="2225" s="13" customFormat="1">
      <c r="A2225" s="13"/>
      <c r="B2225" s="234"/>
      <c r="C2225" s="235"/>
      <c r="D2225" s="236" t="s">
        <v>193</v>
      </c>
      <c r="E2225" s="237" t="s">
        <v>19</v>
      </c>
      <c r="F2225" s="238" t="s">
        <v>216</v>
      </c>
      <c r="G2225" s="235"/>
      <c r="H2225" s="237" t="s">
        <v>19</v>
      </c>
      <c r="I2225" s="239"/>
      <c r="J2225" s="235"/>
      <c r="K2225" s="235"/>
      <c r="L2225" s="240"/>
      <c r="M2225" s="241"/>
      <c r="N2225" s="242"/>
      <c r="O2225" s="242"/>
      <c r="P2225" s="242"/>
      <c r="Q2225" s="242"/>
      <c r="R2225" s="242"/>
      <c r="S2225" s="242"/>
      <c r="T2225" s="24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4" t="s">
        <v>193</v>
      </c>
      <c r="AU2225" s="244" t="s">
        <v>80</v>
      </c>
      <c r="AV2225" s="13" t="s">
        <v>78</v>
      </c>
      <c r="AW2225" s="13" t="s">
        <v>195</v>
      </c>
      <c r="AX2225" s="13" t="s">
        <v>71</v>
      </c>
      <c r="AY2225" s="244" t="s">
        <v>182</v>
      </c>
    </row>
    <row r="2226" s="14" customFormat="1">
      <c r="A2226" s="14"/>
      <c r="B2226" s="245"/>
      <c r="C2226" s="246"/>
      <c r="D2226" s="236" t="s">
        <v>193</v>
      </c>
      <c r="E2226" s="247" t="s">
        <v>19</v>
      </c>
      <c r="F2226" s="248" t="s">
        <v>2993</v>
      </c>
      <c r="G2226" s="246"/>
      <c r="H2226" s="249">
        <v>280.30700000000002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5" t="s">
        <v>193</v>
      </c>
      <c r="AU2226" s="255" t="s">
        <v>80</v>
      </c>
      <c r="AV2226" s="14" t="s">
        <v>80</v>
      </c>
      <c r="AW2226" s="14" t="s">
        <v>195</v>
      </c>
      <c r="AX2226" s="14" t="s">
        <v>71</v>
      </c>
      <c r="AY2226" s="255" t="s">
        <v>182</v>
      </c>
    </row>
    <row r="2227" s="14" customFormat="1">
      <c r="A2227" s="14"/>
      <c r="B2227" s="245"/>
      <c r="C2227" s="246"/>
      <c r="D2227" s="236" t="s">
        <v>193</v>
      </c>
      <c r="E2227" s="247" t="s">
        <v>19</v>
      </c>
      <c r="F2227" s="248" t="s">
        <v>2994</v>
      </c>
      <c r="G2227" s="246"/>
      <c r="H2227" s="249">
        <v>169.80000000000001</v>
      </c>
      <c r="I2227" s="250"/>
      <c r="J2227" s="246"/>
      <c r="K2227" s="246"/>
      <c r="L2227" s="251"/>
      <c r="M2227" s="252"/>
      <c r="N2227" s="253"/>
      <c r="O2227" s="253"/>
      <c r="P2227" s="253"/>
      <c r="Q2227" s="253"/>
      <c r="R2227" s="253"/>
      <c r="S2227" s="253"/>
      <c r="T2227" s="25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55" t="s">
        <v>193</v>
      </c>
      <c r="AU2227" s="255" t="s">
        <v>80</v>
      </c>
      <c r="AV2227" s="14" t="s">
        <v>80</v>
      </c>
      <c r="AW2227" s="14" t="s">
        <v>195</v>
      </c>
      <c r="AX2227" s="14" t="s">
        <v>71</v>
      </c>
      <c r="AY2227" s="255" t="s">
        <v>182</v>
      </c>
    </row>
    <row r="2228" s="15" customFormat="1">
      <c r="A2228" s="15"/>
      <c r="B2228" s="256"/>
      <c r="C2228" s="257"/>
      <c r="D2228" s="236" t="s">
        <v>193</v>
      </c>
      <c r="E2228" s="258" t="s">
        <v>19</v>
      </c>
      <c r="F2228" s="259" t="s">
        <v>215</v>
      </c>
      <c r="G2228" s="257"/>
      <c r="H2228" s="260">
        <v>450.10700000000003</v>
      </c>
      <c r="I2228" s="261"/>
      <c r="J2228" s="257"/>
      <c r="K2228" s="257"/>
      <c r="L2228" s="262"/>
      <c r="M2228" s="263"/>
      <c r="N2228" s="264"/>
      <c r="O2228" s="264"/>
      <c r="P2228" s="264"/>
      <c r="Q2228" s="264"/>
      <c r="R2228" s="264"/>
      <c r="S2228" s="264"/>
      <c r="T2228" s="26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T2228" s="266" t="s">
        <v>193</v>
      </c>
      <c r="AU2228" s="266" t="s">
        <v>80</v>
      </c>
      <c r="AV2228" s="15" t="s">
        <v>97</v>
      </c>
      <c r="AW2228" s="15" t="s">
        <v>195</v>
      </c>
      <c r="AX2228" s="15" t="s">
        <v>71</v>
      </c>
      <c r="AY2228" s="266" t="s">
        <v>182</v>
      </c>
    </row>
    <row r="2229" s="13" customFormat="1">
      <c r="A2229" s="13"/>
      <c r="B2229" s="234"/>
      <c r="C2229" s="235"/>
      <c r="D2229" s="236" t="s">
        <v>193</v>
      </c>
      <c r="E2229" s="237" t="s">
        <v>19</v>
      </c>
      <c r="F2229" s="238" t="s">
        <v>218</v>
      </c>
      <c r="G2229" s="235"/>
      <c r="H2229" s="237" t="s">
        <v>19</v>
      </c>
      <c r="I2229" s="239"/>
      <c r="J2229" s="235"/>
      <c r="K2229" s="235"/>
      <c r="L2229" s="240"/>
      <c r="M2229" s="241"/>
      <c r="N2229" s="242"/>
      <c r="O2229" s="242"/>
      <c r="P2229" s="242"/>
      <c r="Q2229" s="242"/>
      <c r="R2229" s="242"/>
      <c r="S2229" s="242"/>
      <c r="T2229" s="24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4" t="s">
        <v>193</v>
      </c>
      <c r="AU2229" s="244" t="s">
        <v>80</v>
      </c>
      <c r="AV2229" s="13" t="s">
        <v>78</v>
      </c>
      <c r="AW2229" s="13" t="s">
        <v>195</v>
      </c>
      <c r="AX2229" s="13" t="s">
        <v>71</v>
      </c>
      <c r="AY2229" s="244" t="s">
        <v>182</v>
      </c>
    </row>
    <row r="2230" s="14" customFormat="1">
      <c r="A2230" s="14"/>
      <c r="B2230" s="245"/>
      <c r="C2230" s="246"/>
      <c r="D2230" s="236" t="s">
        <v>193</v>
      </c>
      <c r="E2230" s="247" t="s">
        <v>19</v>
      </c>
      <c r="F2230" s="248" t="s">
        <v>2995</v>
      </c>
      <c r="G2230" s="246"/>
      <c r="H2230" s="249">
        <v>42.18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193</v>
      </c>
      <c r="AU2230" s="255" t="s">
        <v>80</v>
      </c>
      <c r="AV2230" s="14" t="s">
        <v>80</v>
      </c>
      <c r="AW2230" s="14" t="s">
        <v>195</v>
      </c>
      <c r="AX2230" s="14" t="s">
        <v>71</v>
      </c>
      <c r="AY2230" s="255" t="s">
        <v>182</v>
      </c>
    </row>
    <row r="2231" s="14" customFormat="1">
      <c r="A2231" s="14"/>
      <c r="B2231" s="245"/>
      <c r="C2231" s="246"/>
      <c r="D2231" s="236" t="s">
        <v>193</v>
      </c>
      <c r="E2231" s="247" t="s">
        <v>19</v>
      </c>
      <c r="F2231" s="248" t="s">
        <v>2996</v>
      </c>
      <c r="G2231" s="246"/>
      <c r="H2231" s="249">
        <v>14.788</v>
      </c>
      <c r="I2231" s="250"/>
      <c r="J2231" s="246"/>
      <c r="K2231" s="246"/>
      <c r="L2231" s="251"/>
      <c r="M2231" s="252"/>
      <c r="N2231" s="253"/>
      <c r="O2231" s="253"/>
      <c r="P2231" s="253"/>
      <c r="Q2231" s="253"/>
      <c r="R2231" s="253"/>
      <c r="S2231" s="253"/>
      <c r="T2231" s="25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55" t="s">
        <v>193</v>
      </c>
      <c r="AU2231" s="255" t="s">
        <v>80</v>
      </c>
      <c r="AV2231" s="14" t="s">
        <v>80</v>
      </c>
      <c r="AW2231" s="14" t="s">
        <v>195</v>
      </c>
      <c r="AX2231" s="14" t="s">
        <v>71</v>
      </c>
      <c r="AY2231" s="255" t="s">
        <v>182</v>
      </c>
    </row>
    <row r="2232" s="15" customFormat="1">
      <c r="A2232" s="15"/>
      <c r="B2232" s="256"/>
      <c r="C2232" s="257"/>
      <c r="D2232" s="236" t="s">
        <v>193</v>
      </c>
      <c r="E2232" s="258" t="s">
        <v>19</v>
      </c>
      <c r="F2232" s="259" t="s">
        <v>215</v>
      </c>
      <c r="G2232" s="257"/>
      <c r="H2232" s="260">
        <v>56.968000000000004</v>
      </c>
      <c r="I2232" s="261"/>
      <c r="J2232" s="257"/>
      <c r="K2232" s="257"/>
      <c r="L2232" s="262"/>
      <c r="M2232" s="263"/>
      <c r="N2232" s="264"/>
      <c r="O2232" s="264"/>
      <c r="P2232" s="264"/>
      <c r="Q2232" s="264"/>
      <c r="R2232" s="264"/>
      <c r="S2232" s="264"/>
      <c r="T2232" s="26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T2232" s="266" t="s">
        <v>193</v>
      </c>
      <c r="AU2232" s="266" t="s">
        <v>80</v>
      </c>
      <c r="AV2232" s="15" t="s">
        <v>97</v>
      </c>
      <c r="AW2232" s="15" t="s">
        <v>195</v>
      </c>
      <c r="AX2232" s="15" t="s">
        <v>71</v>
      </c>
      <c r="AY2232" s="266" t="s">
        <v>182</v>
      </c>
    </row>
    <row r="2233" s="16" customFormat="1">
      <c r="A2233" s="16"/>
      <c r="B2233" s="267"/>
      <c r="C2233" s="268"/>
      <c r="D2233" s="236" t="s">
        <v>193</v>
      </c>
      <c r="E2233" s="269" t="s">
        <v>19</v>
      </c>
      <c r="F2233" s="270" t="s">
        <v>220</v>
      </c>
      <c r="G2233" s="268"/>
      <c r="H2233" s="271">
        <v>4218.5060000000003</v>
      </c>
      <c r="I2233" s="272"/>
      <c r="J2233" s="268"/>
      <c r="K2233" s="268"/>
      <c r="L2233" s="273"/>
      <c r="M2233" s="274"/>
      <c r="N2233" s="275"/>
      <c r="O2233" s="275"/>
      <c r="P2233" s="275"/>
      <c r="Q2233" s="275"/>
      <c r="R2233" s="275"/>
      <c r="S2233" s="275"/>
      <c r="T2233" s="27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T2233" s="277" t="s">
        <v>193</v>
      </c>
      <c r="AU2233" s="277" t="s">
        <v>80</v>
      </c>
      <c r="AV2233" s="16" t="s">
        <v>189</v>
      </c>
      <c r="AW2233" s="16" t="s">
        <v>195</v>
      </c>
      <c r="AX2233" s="16" t="s">
        <v>78</v>
      </c>
      <c r="AY2233" s="277" t="s">
        <v>182</v>
      </c>
    </row>
    <row r="2234" s="2" customFormat="1" ht="33" customHeight="1">
      <c r="A2234" s="41"/>
      <c r="B2234" s="42"/>
      <c r="C2234" s="216" t="s">
        <v>2997</v>
      </c>
      <c r="D2234" s="216" t="s">
        <v>184</v>
      </c>
      <c r="E2234" s="217" t="s">
        <v>2998</v>
      </c>
      <c r="F2234" s="218" t="s">
        <v>2999</v>
      </c>
      <c r="G2234" s="219" t="s">
        <v>283</v>
      </c>
      <c r="H2234" s="220">
        <v>343.65499999999997</v>
      </c>
      <c r="I2234" s="221"/>
      <c r="J2234" s="222">
        <f>ROUND(I2234*H2234,2)</f>
        <v>0</v>
      </c>
      <c r="K2234" s="218" t="s">
        <v>188</v>
      </c>
      <c r="L2234" s="47"/>
      <c r="M2234" s="223" t="s">
        <v>19</v>
      </c>
      <c r="N2234" s="224" t="s">
        <v>42</v>
      </c>
      <c r="O2234" s="87"/>
      <c r="P2234" s="225">
        <f>O2234*H2234</f>
        <v>0</v>
      </c>
      <c r="Q2234" s="225">
        <v>0</v>
      </c>
      <c r="R2234" s="225">
        <f>Q2234*H2234</f>
        <v>0</v>
      </c>
      <c r="S2234" s="225">
        <v>0.01</v>
      </c>
      <c r="T2234" s="226">
        <f>S2234*H2234</f>
        <v>3.43655</v>
      </c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R2234" s="227" t="s">
        <v>189</v>
      </c>
      <c r="AT2234" s="227" t="s">
        <v>184</v>
      </c>
      <c r="AU2234" s="227" t="s">
        <v>80</v>
      </c>
      <c r="AY2234" s="20" t="s">
        <v>182</v>
      </c>
      <c r="BE2234" s="228">
        <f>IF(N2234="základní",J2234,0)</f>
        <v>0</v>
      </c>
      <c r="BF2234" s="228">
        <f>IF(N2234="snížená",J2234,0)</f>
        <v>0</v>
      </c>
      <c r="BG2234" s="228">
        <f>IF(N2234="zákl. přenesená",J2234,0)</f>
        <v>0</v>
      </c>
      <c r="BH2234" s="228">
        <f>IF(N2234="sníž. přenesená",J2234,0)</f>
        <v>0</v>
      </c>
      <c r="BI2234" s="228">
        <f>IF(N2234="nulová",J2234,0)</f>
        <v>0</v>
      </c>
      <c r="BJ2234" s="20" t="s">
        <v>78</v>
      </c>
      <c r="BK2234" s="228">
        <f>ROUND(I2234*H2234,2)</f>
        <v>0</v>
      </c>
      <c r="BL2234" s="20" t="s">
        <v>189</v>
      </c>
      <c r="BM2234" s="227" t="s">
        <v>3000</v>
      </c>
    </row>
    <row r="2235" s="2" customFormat="1">
      <c r="A2235" s="41"/>
      <c r="B2235" s="42"/>
      <c r="C2235" s="43"/>
      <c r="D2235" s="229" t="s">
        <v>191</v>
      </c>
      <c r="E2235" s="43"/>
      <c r="F2235" s="230" t="s">
        <v>3001</v>
      </c>
      <c r="G2235" s="43"/>
      <c r="H2235" s="43"/>
      <c r="I2235" s="231"/>
      <c r="J2235" s="43"/>
      <c r="K2235" s="43"/>
      <c r="L2235" s="47"/>
      <c r="M2235" s="232"/>
      <c r="N2235" s="233"/>
      <c r="O2235" s="87"/>
      <c r="P2235" s="87"/>
      <c r="Q2235" s="87"/>
      <c r="R2235" s="87"/>
      <c r="S2235" s="87"/>
      <c r="T2235" s="88"/>
      <c r="U2235" s="41"/>
      <c r="V2235" s="41"/>
      <c r="W2235" s="41"/>
      <c r="X2235" s="41"/>
      <c r="Y2235" s="41"/>
      <c r="Z2235" s="41"/>
      <c r="AA2235" s="41"/>
      <c r="AB2235" s="41"/>
      <c r="AC2235" s="41"/>
      <c r="AD2235" s="41"/>
      <c r="AE2235" s="41"/>
      <c r="AT2235" s="20" t="s">
        <v>191</v>
      </c>
      <c r="AU2235" s="20" t="s">
        <v>80</v>
      </c>
    </row>
    <row r="2236" s="13" customFormat="1">
      <c r="A2236" s="13"/>
      <c r="B2236" s="234"/>
      <c r="C2236" s="235"/>
      <c r="D2236" s="236" t="s">
        <v>193</v>
      </c>
      <c r="E2236" s="237" t="s">
        <v>19</v>
      </c>
      <c r="F2236" s="238" t="s">
        <v>205</v>
      </c>
      <c r="G2236" s="235"/>
      <c r="H2236" s="237" t="s">
        <v>19</v>
      </c>
      <c r="I2236" s="239"/>
      <c r="J2236" s="235"/>
      <c r="K2236" s="235"/>
      <c r="L2236" s="240"/>
      <c r="M2236" s="241"/>
      <c r="N2236" s="242"/>
      <c r="O2236" s="242"/>
      <c r="P2236" s="242"/>
      <c r="Q2236" s="242"/>
      <c r="R2236" s="242"/>
      <c r="S2236" s="242"/>
      <c r="T2236" s="24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4" t="s">
        <v>193</v>
      </c>
      <c r="AU2236" s="244" t="s">
        <v>80</v>
      </c>
      <c r="AV2236" s="13" t="s">
        <v>78</v>
      </c>
      <c r="AW2236" s="13" t="s">
        <v>195</v>
      </c>
      <c r="AX2236" s="13" t="s">
        <v>71</v>
      </c>
      <c r="AY2236" s="244" t="s">
        <v>182</v>
      </c>
    </row>
    <row r="2237" s="13" customFormat="1">
      <c r="A2237" s="13"/>
      <c r="B2237" s="234"/>
      <c r="C2237" s="235"/>
      <c r="D2237" s="236" t="s">
        <v>193</v>
      </c>
      <c r="E2237" s="237" t="s">
        <v>19</v>
      </c>
      <c r="F2237" s="238" t="s">
        <v>455</v>
      </c>
      <c r="G2237" s="235"/>
      <c r="H2237" s="237" t="s">
        <v>19</v>
      </c>
      <c r="I2237" s="239"/>
      <c r="J2237" s="235"/>
      <c r="K2237" s="235"/>
      <c r="L2237" s="240"/>
      <c r="M2237" s="241"/>
      <c r="N2237" s="242"/>
      <c r="O2237" s="242"/>
      <c r="P2237" s="242"/>
      <c r="Q2237" s="242"/>
      <c r="R2237" s="242"/>
      <c r="S2237" s="242"/>
      <c r="T2237" s="24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44" t="s">
        <v>193</v>
      </c>
      <c r="AU2237" s="244" t="s">
        <v>80</v>
      </c>
      <c r="AV2237" s="13" t="s">
        <v>78</v>
      </c>
      <c r="AW2237" s="13" t="s">
        <v>195</v>
      </c>
      <c r="AX2237" s="13" t="s">
        <v>71</v>
      </c>
      <c r="AY2237" s="244" t="s">
        <v>182</v>
      </c>
    </row>
    <row r="2238" s="14" customFormat="1">
      <c r="A2238" s="14"/>
      <c r="B2238" s="245"/>
      <c r="C2238" s="246"/>
      <c r="D2238" s="236" t="s">
        <v>193</v>
      </c>
      <c r="E2238" s="247" t="s">
        <v>19</v>
      </c>
      <c r="F2238" s="248" t="s">
        <v>3002</v>
      </c>
      <c r="G2238" s="246"/>
      <c r="H2238" s="249">
        <v>222.20699999999999</v>
      </c>
      <c r="I2238" s="250"/>
      <c r="J2238" s="246"/>
      <c r="K2238" s="246"/>
      <c r="L2238" s="251"/>
      <c r="M2238" s="252"/>
      <c r="N2238" s="253"/>
      <c r="O2238" s="253"/>
      <c r="P2238" s="253"/>
      <c r="Q2238" s="253"/>
      <c r="R2238" s="253"/>
      <c r="S2238" s="253"/>
      <c r="T2238" s="25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5" t="s">
        <v>193</v>
      </c>
      <c r="AU2238" s="255" t="s">
        <v>80</v>
      </c>
      <c r="AV2238" s="14" t="s">
        <v>80</v>
      </c>
      <c r="AW2238" s="14" t="s">
        <v>195</v>
      </c>
      <c r="AX2238" s="14" t="s">
        <v>71</v>
      </c>
      <c r="AY2238" s="255" t="s">
        <v>182</v>
      </c>
    </row>
    <row r="2239" s="14" customFormat="1">
      <c r="A2239" s="14"/>
      <c r="B2239" s="245"/>
      <c r="C2239" s="246"/>
      <c r="D2239" s="236" t="s">
        <v>193</v>
      </c>
      <c r="E2239" s="247" t="s">
        <v>19</v>
      </c>
      <c r="F2239" s="248" t="s">
        <v>3003</v>
      </c>
      <c r="G2239" s="246"/>
      <c r="H2239" s="249">
        <v>34.499000000000002</v>
      </c>
      <c r="I2239" s="250"/>
      <c r="J2239" s="246"/>
      <c r="K2239" s="246"/>
      <c r="L2239" s="251"/>
      <c r="M2239" s="252"/>
      <c r="N2239" s="253"/>
      <c r="O2239" s="253"/>
      <c r="P2239" s="253"/>
      <c r="Q2239" s="253"/>
      <c r="R2239" s="253"/>
      <c r="S2239" s="253"/>
      <c r="T2239" s="25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5" t="s">
        <v>193</v>
      </c>
      <c r="AU2239" s="255" t="s">
        <v>80</v>
      </c>
      <c r="AV2239" s="14" t="s">
        <v>80</v>
      </c>
      <c r="AW2239" s="14" t="s">
        <v>195</v>
      </c>
      <c r="AX2239" s="14" t="s">
        <v>71</v>
      </c>
      <c r="AY2239" s="255" t="s">
        <v>182</v>
      </c>
    </row>
    <row r="2240" s="15" customFormat="1">
      <c r="A2240" s="15"/>
      <c r="B2240" s="256"/>
      <c r="C2240" s="257"/>
      <c r="D2240" s="236" t="s">
        <v>193</v>
      </c>
      <c r="E2240" s="258" t="s">
        <v>19</v>
      </c>
      <c r="F2240" s="259" t="s">
        <v>215</v>
      </c>
      <c r="G2240" s="257"/>
      <c r="H2240" s="260">
        <v>256.70600000000002</v>
      </c>
      <c r="I2240" s="261"/>
      <c r="J2240" s="257"/>
      <c r="K2240" s="257"/>
      <c r="L2240" s="262"/>
      <c r="M2240" s="263"/>
      <c r="N2240" s="264"/>
      <c r="O2240" s="264"/>
      <c r="P2240" s="264"/>
      <c r="Q2240" s="264"/>
      <c r="R2240" s="264"/>
      <c r="S2240" s="264"/>
      <c r="T2240" s="26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T2240" s="266" t="s">
        <v>193</v>
      </c>
      <c r="AU2240" s="266" t="s">
        <v>80</v>
      </c>
      <c r="AV2240" s="15" t="s">
        <v>97</v>
      </c>
      <c r="AW2240" s="15" t="s">
        <v>195</v>
      </c>
      <c r="AX2240" s="15" t="s">
        <v>71</v>
      </c>
      <c r="AY2240" s="266" t="s">
        <v>182</v>
      </c>
    </row>
    <row r="2241" s="13" customFormat="1">
      <c r="A2241" s="13"/>
      <c r="B2241" s="234"/>
      <c r="C2241" s="235"/>
      <c r="D2241" s="236" t="s">
        <v>193</v>
      </c>
      <c r="E2241" s="237" t="s">
        <v>19</v>
      </c>
      <c r="F2241" s="238" t="s">
        <v>462</v>
      </c>
      <c r="G2241" s="235"/>
      <c r="H2241" s="237" t="s">
        <v>19</v>
      </c>
      <c r="I2241" s="239"/>
      <c r="J2241" s="235"/>
      <c r="K2241" s="235"/>
      <c r="L2241" s="240"/>
      <c r="M2241" s="241"/>
      <c r="N2241" s="242"/>
      <c r="O2241" s="242"/>
      <c r="P2241" s="242"/>
      <c r="Q2241" s="242"/>
      <c r="R2241" s="242"/>
      <c r="S2241" s="242"/>
      <c r="T2241" s="24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44" t="s">
        <v>193</v>
      </c>
      <c r="AU2241" s="244" t="s">
        <v>80</v>
      </c>
      <c r="AV2241" s="13" t="s">
        <v>78</v>
      </c>
      <c r="AW2241" s="13" t="s">
        <v>195</v>
      </c>
      <c r="AX2241" s="13" t="s">
        <v>71</v>
      </c>
      <c r="AY2241" s="244" t="s">
        <v>182</v>
      </c>
    </row>
    <row r="2242" s="14" customFormat="1">
      <c r="A2242" s="14"/>
      <c r="B2242" s="245"/>
      <c r="C2242" s="246"/>
      <c r="D2242" s="236" t="s">
        <v>193</v>
      </c>
      <c r="E2242" s="247" t="s">
        <v>19</v>
      </c>
      <c r="F2242" s="248" t="s">
        <v>3004</v>
      </c>
      <c r="G2242" s="246"/>
      <c r="H2242" s="249">
        <v>5.4829999999999997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193</v>
      </c>
      <c r="AU2242" s="255" t="s">
        <v>80</v>
      </c>
      <c r="AV2242" s="14" t="s">
        <v>80</v>
      </c>
      <c r="AW2242" s="14" t="s">
        <v>195</v>
      </c>
      <c r="AX2242" s="14" t="s">
        <v>71</v>
      </c>
      <c r="AY2242" s="255" t="s">
        <v>182</v>
      </c>
    </row>
    <row r="2243" s="14" customFormat="1">
      <c r="A2243" s="14"/>
      <c r="B2243" s="245"/>
      <c r="C2243" s="246"/>
      <c r="D2243" s="236" t="s">
        <v>193</v>
      </c>
      <c r="E2243" s="247" t="s">
        <v>19</v>
      </c>
      <c r="F2243" s="248" t="s">
        <v>3005</v>
      </c>
      <c r="G2243" s="246"/>
      <c r="H2243" s="249">
        <v>74.965999999999994</v>
      </c>
      <c r="I2243" s="250"/>
      <c r="J2243" s="246"/>
      <c r="K2243" s="246"/>
      <c r="L2243" s="251"/>
      <c r="M2243" s="252"/>
      <c r="N2243" s="253"/>
      <c r="O2243" s="253"/>
      <c r="P2243" s="253"/>
      <c r="Q2243" s="253"/>
      <c r="R2243" s="253"/>
      <c r="S2243" s="253"/>
      <c r="T2243" s="25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55" t="s">
        <v>193</v>
      </c>
      <c r="AU2243" s="255" t="s">
        <v>80</v>
      </c>
      <c r="AV2243" s="14" t="s">
        <v>80</v>
      </c>
      <c r="AW2243" s="14" t="s">
        <v>195</v>
      </c>
      <c r="AX2243" s="14" t="s">
        <v>71</v>
      </c>
      <c r="AY2243" s="255" t="s">
        <v>182</v>
      </c>
    </row>
    <row r="2244" s="15" customFormat="1">
      <c r="A2244" s="15"/>
      <c r="B2244" s="256"/>
      <c r="C2244" s="257"/>
      <c r="D2244" s="236" t="s">
        <v>193</v>
      </c>
      <c r="E2244" s="258" t="s">
        <v>19</v>
      </c>
      <c r="F2244" s="259" t="s">
        <v>215</v>
      </c>
      <c r="G2244" s="257"/>
      <c r="H2244" s="260">
        <v>80.448999999999998</v>
      </c>
      <c r="I2244" s="261"/>
      <c r="J2244" s="257"/>
      <c r="K2244" s="257"/>
      <c r="L2244" s="262"/>
      <c r="M2244" s="263"/>
      <c r="N2244" s="264"/>
      <c r="O2244" s="264"/>
      <c r="P2244" s="264"/>
      <c r="Q2244" s="264"/>
      <c r="R2244" s="264"/>
      <c r="S2244" s="264"/>
      <c r="T2244" s="26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T2244" s="266" t="s">
        <v>193</v>
      </c>
      <c r="AU2244" s="266" t="s">
        <v>80</v>
      </c>
      <c r="AV2244" s="15" t="s">
        <v>97</v>
      </c>
      <c r="AW2244" s="15" t="s">
        <v>195</v>
      </c>
      <c r="AX2244" s="15" t="s">
        <v>71</v>
      </c>
      <c r="AY2244" s="266" t="s">
        <v>182</v>
      </c>
    </row>
    <row r="2245" s="14" customFormat="1">
      <c r="A2245" s="14"/>
      <c r="B2245" s="245"/>
      <c r="C2245" s="246"/>
      <c r="D2245" s="236" t="s">
        <v>193</v>
      </c>
      <c r="E2245" s="247" t="s">
        <v>19</v>
      </c>
      <c r="F2245" s="248" t="s">
        <v>3006</v>
      </c>
      <c r="G2245" s="246"/>
      <c r="H2245" s="249">
        <v>6.5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193</v>
      </c>
      <c r="AU2245" s="255" t="s">
        <v>80</v>
      </c>
      <c r="AV2245" s="14" t="s">
        <v>80</v>
      </c>
      <c r="AW2245" s="14" t="s">
        <v>195</v>
      </c>
      <c r="AX2245" s="14" t="s">
        <v>71</v>
      </c>
      <c r="AY2245" s="255" t="s">
        <v>182</v>
      </c>
    </row>
    <row r="2246" s="15" customFormat="1">
      <c r="A2246" s="15"/>
      <c r="B2246" s="256"/>
      <c r="C2246" s="257"/>
      <c r="D2246" s="236" t="s">
        <v>193</v>
      </c>
      <c r="E2246" s="258" t="s">
        <v>19</v>
      </c>
      <c r="F2246" s="259" t="s">
        <v>215</v>
      </c>
      <c r="G2246" s="257"/>
      <c r="H2246" s="260">
        <v>6.5</v>
      </c>
      <c r="I2246" s="261"/>
      <c r="J2246" s="257"/>
      <c r="K2246" s="257"/>
      <c r="L2246" s="262"/>
      <c r="M2246" s="263"/>
      <c r="N2246" s="264"/>
      <c r="O2246" s="264"/>
      <c r="P2246" s="264"/>
      <c r="Q2246" s="264"/>
      <c r="R2246" s="264"/>
      <c r="S2246" s="264"/>
      <c r="T2246" s="26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66" t="s">
        <v>193</v>
      </c>
      <c r="AU2246" s="266" t="s">
        <v>80</v>
      </c>
      <c r="AV2246" s="15" t="s">
        <v>97</v>
      </c>
      <c r="AW2246" s="15" t="s">
        <v>195</v>
      </c>
      <c r="AX2246" s="15" t="s">
        <v>71</v>
      </c>
      <c r="AY2246" s="266" t="s">
        <v>182</v>
      </c>
    </row>
    <row r="2247" s="16" customFormat="1">
      <c r="A2247" s="16"/>
      <c r="B2247" s="267"/>
      <c r="C2247" s="268"/>
      <c r="D2247" s="236" t="s">
        <v>193</v>
      </c>
      <c r="E2247" s="269" t="s">
        <v>19</v>
      </c>
      <c r="F2247" s="270" t="s">
        <v>220</v>
      </c>
      <c r="G2247" s="268"/>
      <c r="H2247" s="271">
        <v>343.65500000000003</v>
      </c>
      <c r="I2247" s="272"/>
      <c r="J2247" s="268"/>
      <c r="K2247" s="268"/>
      <c r="L2247" s="273"/>
      <c r="M2247" s="274"/>
      <c r="N2247" s="275"/>
      <c r="O2247" s="275"/>
      <c r="P2247" s="275"/>
      <c r="Q2247" s="275"/>
      <c r="R2247" s="275"/>
      <c r="S2247" s="275"/>
      <c r="T2247" s="27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T2247" s="277" t="s">
        <v>193</v>
      </c>
      <c r="AU2247" s="277" t="s">
        <v>80</v>
      </c>
      <c r="AV2247" s="16" t="s">
        <v>189</v>
      </c>
      <c r="AW2247" s="16" t="s">
        <v>195</v>
      </c>
      <c r="AX2247" s="16" t="s">
        <v>78</v>
      </c>
      <c r="AY2247" s="277" t="s">
        <v>182</v>
      </c>
    </row>
    <row r="2248" s="2" customFormat="1" ht="33" customHeight="1">
      <c r="A2248" s="41"/>
      <c r="B2248" s="42"/>
      <c r="C2248" s="216" t="s">
        <v>3007</v>
      </c>
      <c r="D2248" s="216" t="s">
        <v>184</v>
      </c>
      <c r="E2248" s="217" t="s">
        <v>3008</v>
      </c>
      <c r="F2248" s="218" t="s">
        <v>3009</v>
      </c>
      <c r="G2248" s="219" t="s">
        <v>283</v>
      </c>
      <c r="H2248" s="220">
        <v>88.256</v>
      </c>
      <c r="I2248" s="221"/>
      <c r="J2248" s="222">
        <f>ROUND(I2248*H2248,2)</f>
        <v>0</v>
      </c>
      <c r="K2248" s="218" t="s">
        <v>188</v>
      </c>
      <c r="L2248" s="47"/>
      <c r="M2248" s="223" t="s">
        <v>19</v>
      </c>
      <c r="N2248" s="224" t="s">
        <v>42</v>
      </c>
      <c r="O2248" s="87"/>
      <c r="P2248" s="225">
        <f>O2248*H2248</f>
        <v>0</v>
      </c>
      <c r="Q2248" s="225">
        <v>0</v>
      </c>
      <c r="R2248" s="225">
        <f>Q2248*H2248</f>
        <v>0</v>
      </c>
      <c r="S2248" s="225">
        <v>0.02</v>
      </c>
      <c r="T2248" s="226">
        <f>S2248*H2248</f>
        <v>1.76512</v>
      </c>
      <c r="U2248" s="41"/>
      <c r="V2248" s="41"/>
      <c r="W2248" s="41"/>
      <c r="X2248" s="41"/>
      <c r="Y2248" s="41"/>
      <c r="Z2248" s="41"/>
      <c r="AA2248" s="41"/>
      <c r="AB2248" s="41"/>
      <c r="AC2248" s="41"/>
      <c r="AD2248" s="41"/>
      <c r="AE2248" s="41"/>
      <c r="AR2248" s="227" t="s">
        <v>189</v>
      </c>
      <c r="AT2248" s="227" t="s">
        <v>184</v>
      </c>
      <c r="AU2248" s="227" t="s">
        <v>80</v>
      </c>
      <c r="AY2248" s="20" t="s">
        <v>182</v>
      </c>
      <c r="BE2248" s="228">
        <f>IF(N2248="základní",J2248,0)</f>
        <v>0</v>
      </c>
      <c r="BF2248" s="228">
        <f>IF(N2248="snížená",J2248,0)</f>
        <v>0</v>
      </c>
      <c r="BG2248" s="228">
        <f>IF(N2248="zákl. přenesená",J2248,0)</f>
        <v>0</v>
      </c>
      <c r="BH2248" s="228">
        <f>IF(N2248="sníž. přenesená",J2248,0)</f>
        <v>0</v>
      </c>
      <c r="BI2248" s="228">
        <f>IF(N2248="nulová",J2248,0)</f>
        <v>0</v>
      </c>
      <c r="BJ2248" s="20" t="s">
        <v>78</v>
      </c>
      <c r="BK2248" s="228">
        <f>ROUND(I2248*H2248,2)</f>
        <v>0</v>
      </c>
      <c r="BL2248" s="20" t="s">
        <v>189</v>
      </c>
      <c r="BM2248" s="227" t="s">
        <v>3010</v>
      </c>
    </row>
    <row r="2249" s="2" customFormat="1">
      <c r="A2249" s="41"/>
      <c r="B2249" s="42"/>
      <c r="C2249" s="43"/>
      <c r="D2249" s="229" t="s">
        <v>191</v>
      </c>
      <c r="E2249" s="43"/>
      <c r="F2249" s="230" t="s">
        <v>3011</v>
      </c>
      <c r="G2249" s="43"/>
      <c r="H2249" s="43"/>
      <c r="I2249" s="231"/>
      <c r="J2249" s="43"/>
      <c r="K2249" s="43"/>
      <c r="L2249" s="47"/>
      <c r="M2249" s="232"/>
      <c r="N2249" s="233"/>
      <c r="O2249" s="87"/>
      <c r="P2249" s="87"/>
      <c r="Q2249" s="87"/>
      <c r="R2249" s="87"/>
      <c r="S2249" s="87"/>
      <c r="T2249" s="88"/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T2249" s="20" t="s">
        <v>191</v>
      </c>
      <c r="AU2249" s="20" t="s">
        <v>80</v>
      </c>
    </row>
    <row r="2250" s="14" customFormat="1">
      <c r="A2250" s="14"/>
      <c r="B2250" s="245"/>
      <c r="C2250" s="246"/>
      <c r="D2250" s="236" t="s">
        <v>193</v>
      </c>
      <c r="E2250" s="247" t="s">
        <v>19</v>
      </c>
      <c r="F2250" s="248" t="s">
        <v>3012</v>
      </c>
      <c r="G2250" s="246"/>
      <c r="H2250" s="249">
        <v>79.439999999999998</v>
      </c>
      <c r="I2250" s="250"/>
      <c r="J2250" s="246"/>
      <c r="K2250" s="246"/>
      <c r="L2250" s="251"/>
      <c r="M2250" s="252"/>
      <c r="N2250" s="253"/>
      <c r="O2250" s="253"/>
      <c r="P2250" s="253"/>
      <c r="Q2250" s="253"/>
      <c r="R2250" s="253"/>
      <c r="S2250" s="253"/>
      <c r="T2250" s="25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55" t="s">
        <v>193</v>
      </c>
      <c r="AU2250" s="255" t="s">
        <v>80</v>
      </c>
      <c r="AV2250" s="14" t="s">
        <v>80</v>
      </c>
      <c r="AW2250" s="14" t="s">
        <v>195</v>
      </c>
      <c r="AX2250" s="14" t="s">
        <v>71</v>
      </c>
      <c r="AY2250" s="255" t="s">
        <v>182</v>
      </c>
    </row>
    <row r="2251" s="14" customFormat="1">
      <c r="A2251" s="14"/>
      <c r="B2251" s="245"/>
      <c r="C2251" s="246"/>
      <c r="D2251" s="236" t="s">
        <v>193</v>
      </c>
      <c r="E2251" s="247" t="s">
        <v>19</v>
      </c>
      <c r="F2251" s="248" t="s">
        <v>3013</v>
      </c>
      <c r="G2251" s="246"/>
      <c r="H2251" s="249">
        <v>8.8160000000000007</v>
      </c>
      <c r="I2251" s="250"/>
      <c r="J2251" s="246"/>
      <c r="K2251" s="246"/>
      <c r="L2251" s="251"/>
      <c r="M2251" s="252"/>
      <c r="N2251" s="253"/>
      <c r="O2251" s="253"/>
      <c r="P2251" s="253"/>
      <c r="Q2251" s="253"/>
      <c r="R2251" s="253"/>
      <c r="S2251" s="253"/>
      <c r="T2251" s="25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5" t="s">
        <v>193</v>
      </c>
      <c r="AU2251" s="255" t="s">
        <v>80</v>
      </c>
      <c r="AV2251" s="14" t="s">
        <v>80</v>
      </c>
      <c r="AW2251" s="14" t="s">
        <v>195</v>
      </c>
      <c r="AX2251" s="14" t="s">
        <v>71</v>
      </c>
      <c r="AY2251" s="255" t="s">
        <v>182</v>
      </c>
    </row>
    <row r="2252" s="2" customFormat="1" ht="33" customHeight="1">
      <c r="A2252" s="41"/>
      <c r="B2252" s="42"/>
      <c r="C2252" s="216" t="s">
        <v>3014</v>
      </c>
      <c r="D2252" s="216" t="s">
        <v>184</v>
      </c>
      <c r="E2252" s="217" t="s">
        <v>3015</v>
      </c>
      <c r="F2252" s="218" t="s">
        <v>3016</v>
      </c>
      <c r="G2252" s="219" t="s">
        <v>283</v>
      </c>
      <c r="H2252" s="220">
        <v>271.23399999999998</v>
      </c>
      <c r="I2252" s="221"/>
      <c r="J2252" s="222">
        <f>ROUND(I2252*H2252,2)</f>
        <v>0</v>
      </c>
      <c r="K2252" s="218" t="s">
        <v>188</v>
      </c>
      <c r="L2252" s="47"/>
      <c r="M2252" s="223" t="s">
        <v>19</v>
      </c>
      <c r="N2252" s="224" t="s">
        <v>42</v>
      </c>
      <c r="O2252" s="87"/>
      <c r="P2252" s="225">
        <f>O2252*H2252</f>
        <v>0</v>
      </c>
      <c r="Q2252" s="225">
        <v>0</v>
      </c>
      <c r="R2252" s="225">
        <f>Q2252*H2252</f>
        <v>0</v>
      </c>
      <c r="S2252" s="225">
        <v>0.050000000000000003</v>
      </c>
      <c r="T2252" s="226">
        <f>S2252*H2252</f>
        <v>13.5617</v>
      </c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R2252" s="227" t="s">
        <v>189</v>
      </c>
      <c r="AT2252" s="227" t="s">
        <v>184</v>
      </c>
      <c r="AU2252" s="227" t="s">
        <v>80</v>
      </c>
      <c r="AY2252" s="20" t="s">
        <v>182</v>
      </c>
      <c r="BE2252" s="228">
        <f>IF(N2252="základní",J2252,0)</f>
        <v>0</v>
      </c>
      <c r="BF2252" s="228">
        <f>IF(N2252="snížená",J2252,0)</f>
        <v>0</v>
      </c>
      <c r="BG2252" s="228">
        <f>IF(N2252="zákl. přenesená",J2252,0)</f>
        <v>0</v>
      </c>
      <c r="BH2252" s="228">
        <f>IF(N2252="sníž. přenesená",J2252,0)</f>
        <v>0</v>
      </c>
      <c r="BI2252" s="228">
        <f>IF(N2252="nulová",J2252,0)</f>
        <v>0</v>
      </c>
      <c r="BJ2252" s="20" t="s">
        <v>78</v>
      </c>
      <c r="BK2252" s="228">
        <f>ROUND(I2252*H2252,2)</f>
        <v>0</v>
      </c>
      <c r="BL2252" s="20" t="s">
        <v>189</v>
      </c>
      <c r="BM2252" s="227" t="s">
        <v>3017</v>
      </c>
    </row>
    <row r="2253" s="2" customFormat="1">
      <c r="A2253" s="41"/>
      <c r="B2253" s="42"/>
      <c r="C2253" s="43"/>
      <c r="D2253" s="229" t="s">
        <v>191</v>
      </c>
      <c r="E2253" s="43"/>
      <c r="F2253" s="230" t="s">
        <v>3018</v>
      </c>
      <c r="G2253" s="43"/>
      <c r="H2253" s="43"/>
      <c r="I2253" s="231"/>
      <c r="J2253" s="43"/>
      <c r="K2253" s="43"/>
      <c r="L2253" s="47"/>
      <c r="M2253" s="232"/>
      <c r="N2253" s="233"/>
      <c r="O2253" s="87"/>
      <c r="P2253" s="87"/>
      <c r="Q2253" s="87"/>
      <c r="R2253" s="87"/>
      <c r="S2253" s="87"/>
      <c r="T2253" s="88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T2253" s="20" t="s">
        <v>191</v>
      </c>
      <c r="AU2253" s="20" t="s">
        <v>80</v>
      </c>
    </row>
    <row r="2254" s="13" customFormat="1">
      <c r="A2254" s="13"/>
      <c r="B2254" s="234"/>
      <c r="C2254" s="235"/>
      <c r="D2254" s="236" t="s">
        <v>193</v>
      </c>
      <c r="E2254" s="237" t="s">
        <v>19</v>
      </c>
      <c r="F2254" s="238" t="s">
        <v>3019</v>
      </c>
      <c r="G2254" s="235"/>
      <c r="H2254" s="237" t="s">
        <v>19</v>
      </c>
      <c r="I2254" s="239"/>
      <c r="J2254" s="235"/>
      <c r="K2254" s="235"/>
      <c r="L2254" s="240"/>
      <c r="M2254" s="241"/>
      <c r="N2254" s="242"/>
      <c r="O2254" s="242"/>
      <c r="P2254" s="242"/>
      <c r="Q2254" s="242"/>
      <c r="R2254" s="242"/>
      <c r="S2254" s="242"/>
      <c r="T2254" s="24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4" t="s">
        <v>193</v>
      </c>
      <c r="AU2254" s="244" t="s">
        <v>80</v>
      </c>
      <c r="AV2254" s="13" t="s">
        <v>78</v>
      </c>
      <c r="AW2254" s="13" t="s">
        <v>195</v>
      </c>
      <c r="AX2254" s="13" t="s">
        <v>71</v>
      </c>
      <c r="AY2254" s="244" t="s">
        <v>182</v>
      </c>
    </row>
    <row r="2255" s="13" customFormat="1">
      <c r="A2255" s="13"/>
      <c r="B2255" s="234"/>
      <c r="C2255" s="235"/>
      <c r="D2255" s="236" t="s">
        <v>193</v>
      </c>
      <c r="E2255" s="237" t="s">
        <v>19</v>
      </c>
      <c r="F2255" s="238" t="s">
        <v>455</v>
      </c>
      <c r="G2255" s="235"/>
      <c r="H2255" s="237" t="s">
        <v>19</v>
      </c>
      <c r="I2255" s="239"/>
      <c r="J2255" s="235"/>
      <c r="K2255" s="235"/>
      <c r="L2255" s="240"/>
      <c r="M2255" s="241"/>
      <c r="N2255" s="242"/>
      <c r="O2255" s="242"/>
      <c r="P2255" s="242"/>
      <c r="Q2255" s="242"/>
      <c r="R2255" s="242"/>
      <c r="S2255" s="242"/>
      <c r="T2255" s="24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4" t="s">
        <v>193</v>
      </c>
      <c r="AU2255" s="244" t="s">
        <v>80</v>
      </c>
      <c r="AV2255" s="13" t="s">
        <v>78</v>
      </c>
      <c r="AW2255" s="13" t="s">
        <v>195</v>
      </c>
      <c r="AX2255" s="13" t="s">
        <v>71</v>
      </c>
      <c r="AY2255" s="244" t="s">
        <v>182</v>
      </c>
    </row>
    <row r="2256" s="14" customFormat="1">
      <c r="A2256" s="14"/>
      <c r="B2256" s="245"/>
      <c r="C2256" s="246"/>
      <c r="D2256" s="236" t="s">
        <v>193</v>
      </c>
      <c r="E2256" s="247" t="s">
        <v>19</v>
      </c>
      <c r="F2256" s="248" t="s">
        <v>3020</v>
      </c>
      <c r="G2256" s="246"/>
      <c r="H2256" s="249">
        <v>0.28500000000000003</v>
      </c>
      <c r="I2256" s="250"/>
      <c r="J2256" s="246"/>
      <c r="K2256" s="246"/>
      <c r="L2256" s="251"/>
      <c r="M2256" s="252"/>
      <c r="N2256" s="253"/>
      <c r="O2256" s="253"/>
      <c r="P2256" s="253"/>
      <c r="Q2256" s="253"/>
      <c r="R2256" s="253"/>
      <c r="S2256" s="253"/>
      <c r="T2256" s="25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55" t="s">
        <v>193</v>
      </c>
      <c r="AU2256" s="255" t="s">
        <v>80</v>
      </c>
      <c r="AV2256" s="14" t="s">
        <v>80</v>
      </c>
      <c r="AW2256" s="14" t="s">
        <v>195</v>
      </c>
      <c r="AX2256" s="14" t="s">
        <v>71</v>
      </c>
      <c r="AY2256" s="255" t="s">
        <v>182</v>
      </c>
    </row>
    <row r="2257" s="14" customFormat="1">
      <c r="A2257" s="14"/>
      <c r="B2257" s="245"/>
      <c r="C2257" s="246"/>
      <c r="D2257" s="236" t="s">
        <v>193</v>
      </c>
      <c r="E2257" s="247" t="s">
        <v>19</v>
      </c>
      <c r="F2257" s="248" t="s">
        <v>1178</v>
      </c>
      <c r="G2257" s="246"/>
      <c r="H2257" s="249">
        <v>27.911149999999996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193</v>
      </c>
      <c r="AU2257" s="255" t="s">
        <v>80</v>
      </c>
      <c r="AV2257" s="14" t="s">
        <v>80</v>
      </c>
      <c r="AW2257" s="14" t="s">
        <v>195</v>
      </c>
      <c r="AX2257" s="14" t="s">
        <v>71</v>
      </c>
      <c r="AY2257" s="255" t="s">
        <v>182</v>
      </c>
    </row>
    <row r="2258" s="14" customFormat="1">
      <c r="A2258" s="14"/>
      <c r="B2258" s="245"/>
      <c r="C2258" s="246"/>
      <c r="D2258" s="236" t="s">
        <v>193</v>
      </c>
      <c r="E2258" s="247" t="s">
        <v>19</v>
      </c>
      <c r="F2258" s="248" t="s">
        <v>1179</v>
      </c>
      <c r="G2258" s="246"/>
      <c r="H2258" s="249">
        <v>102.18000000000001</v>
      </c>
      <c r="I2258" s="250"/>
      <c r="J2258" s="246"/>
      <c r="K2258" s="246"/>
      <c r="L2258" s="251"/>
      <c r="M2258" s="252"/>
      <c r="N2258" s="253"/>
      <c r="O2258" s="253"/>
      <c r="P2258" s="253"/>
      <c r="Q2258" s="253"/>
      <c r="R2258" s="253"/>
      <c r="S2258" s="253"/>
      <c r="T2258" s="25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5" t="s">
        <v>193</v>
      </c>
      <c r="AU2258" s="255" t="s">
        <v>80</v>
      </c>
      <c r="AV2258" s="14" t="s">
        <v>80</v>
      </c>
      <c r="AW2258" s="14" t="s">
        <v>195</v>
      </c>
      <c r="AX2258" s="14" t="s">
        <v>71</v>
      </c>
      <c r="AY2258" s="255" t="s">
        <v>182</v>
      </c>
    </row>
    <row r="2259" s="13" customFormat="1">
      <c r="A2259" s="13"/>
      <c r="B2259" s="234"/>
      <c r="C2259" s="235"/>
      <c r="D2259" s="236" t="s">
        <v>193</v>
      </c>
      <c r="E2259" s="237" t="s">
        <v>19</v>
      </c>
      <c r="F2259" s="238" t="s">
        <v>460</v>
      </c>
      <c r="G2259" s="235"/>
      <c r="H2259" s="237" t="s">
        <v>19</v>
      </c>
      <c r="I2259" s="239"/>
      <c r="J2259" s="235"/>
      <c r="K2259" s="235"/>
      <c r="L2259" s="240"/>
      <c r="M2259" s="241"/>
      <c r="N2259" s="242"/>
      <c r="O2259" s="242"/>
      <c r="P2259" s="242"/>
      <c r="Q2259" s="242"/>
      <c r="R2259" s="242"/>
      <c r="S2259" s="242"/>
      <c r="T2259" s="24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4" t="s">
        <v>193</v>
      </c>
      <c r="AU2259" s="244" t="s">
        <v>80</v>
      </c>
      <c r="AV2259" s="13" t="s">
        <v>78</v>
      </c>
      <c r="AW2259" s="13" t="s">
        <v>195</v>
      </c>
      <c r="AX2259" s="13" t="s">
        <v>71</v>
      </c>
      <c r="AY2259" s="244" t="s">
        <v>182</v>
      </c>
    </row>
    <row r="2260" s="14" customFormat="1">
      <c r="A2260" s="14"/>
      <c r="B2260" s="245"/>
      <c r="C2260" s="246"/>
      <c r="D2260" s="236" t="s">
        <v>193</v>
      </c>
      <c r="E2260" s="247" t="s">
        <v>19</v>
      </c>
      <c r="F2260" s="248" t="s">
        <v>3021</v>
      </c>
      <c r="G2260" s="246"/>
      <c r="H2260" s="249">
        <v>1.231325</v>
      </c>
      <c r="I2260" s="250"/>
      <c r="J2260" s="246"/>
      <c r="K2260" s="246"/>
      <c r="L2260" s="251"/>
      <c r="M2260" s="252"/>
      <c r="N2260" s="253"/>
      <c r="O2260" s="253"/>
      <c r="P2260" s="253"/>
      <c r="Q2260" s="253"/>
      <c r="R2260" s="253"/>
      <c r="S2260" s="253"/>
      <c r="T2260" s="25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5" t="s">
        <v>193</v>
      </c>
      <c r="AU2260" s="255" t="s">
        <v>80</v>
      </c>
      <c r="AV2260" s="14" t="s">
        <v>80</v>
      </c>
      <c r="AW2260" s="14" t="s">
        <v>195</v>
      </c>
      <c r="AX2260" s="14" t="s">
        <v>71</v>
      </c>
      <c r="AY2260" s="255" t="s">
        <v>182</v>
      </c>
    </row>
    <row r="2261" s="15" customFormat="1">
      <c r="A2261" s="15"/>
      <c r="B2261" s="256"/>
      <c r="C2261" s="257"/>
      <c r="D2261" s="236" t="s">
        <v>193</v>
      </c>
      <c r="E2261" s="258" t="s">
        <v>19</v>
      </c>
      <c r="F2261" s="259" t="s">
        <v>215</v>
      </c>
      <c r="G2261" s="257"/>
      <c r="H2261" s="260">
        <v>131.60747499999999</v>
      </c>
      <c r="I2261" s="261"/>
      <c r="J2261" s="257"/>
      <c r="K2261" s="257"/>
      <c r="L2261" s="262"/>
      <c r="M2261" s="263"/>
      <c r="N2261" s="264"/>
      <c r="O2261" s="264"/>
      <c r="P2261" s="264"/>
      <c r="Q2261" s="264"/>
      <c r="R2261" s="264"/>
      <c r="S2261" s="264"/>
      <c r="T2261" s="26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T2261" s="266" t="s">
        <v>193</v>
      </c>
      <c r="AU2261" s="266" t="s">
        <v>80</v>
      </c>
      <c r="AV2261" s="15" t="s">
        <v>97</v>
      </c>
      <c r="AW2261" s="15" t="s">
        <v>195</v>
      </c>
      <c r="AX2261" s="15" t="s">
        <v>71</v>
      </c>
      <c r="AY2261" s="266" t="s">
        <v>182</v>
      </c>
    </row>
    <row r="2262" s="13" customFormat="1">
      <c r="A2262" s="13"/>
      <c r="B2262" s="234"/>
      <c r="C2262" s="235"/>
      <c r="D2262" s="236" t="s">
        <v>193</v>
      </c>
      <c r="E2262" s="237" t="s">
        <v>19</v>
      </c>
      <c r="F2262" s="238" t="s">
        <v>216</v>
      </c>
      <c r="G2262" s="235"/>
      <c r="H2262" s="237" t="s">
        <v>19</v>
      </c>
      <c r="I2262" s="239"/>
      <c r="J2262" s="235"/>
      <c r="K2262" s="235"/>
      <c r="L2262" s="240"/>
      <c r="M2262" s="241"/>
      <c r="N2262" s="242"/>
      <c r="O2262" s="242"/>
      <c r="P2262" s="242"/>
      <c r="Q2262" s="242"/>
      <c r="R2262" s="242"/>
      <c r="S2262" s="242"/>
      <c r="T2262" s="24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44" t="s">
        <v>193</v>
      </c>
      <c r="AU2262" s="244" t="s">
        <v>80</v>
      </c>
      <c r="AV2262" s="13" t="s">
        <v>78</v>
      </c>
      <c r="AW2262" s="13" t="s">
        <v>195</v>
      </c>
      <c r="AX2262" s="13" t="s">
        <v>71</v>
      </c>
      <c r="AY2262" s="244" t="s">
        <v>182</v>
      </c>
    </row>
    <row r="2263" s="14" customFormat="1">
      <c r="A2263" s="14"/>
      <c r="B2263" s="245"/>
      <c r="C2263" s="246"/>
      <c r="D2263" s="236" t="s">
        <v>193</v>
      </c>
      <c r="E2263" s="247" t="s">
        <v>19</v>
      </c>
      <c r="F2263" s="248" t="s">
        <v>3022</v>
      </c>
      <c r="G2263" s="246"/>
      <c r="H2263" s="249">
        <v>2.8199999999999998</v>
      </c>
      <c r="I2263" s="250"/>
      <c r="J2263" s="246"/>
      <c r="K2263" s="246"/>
      <c r="L2263" s="251"/>
      <c r="M2263" s="252"/>
      <c r="N2263" s="253"/>
      <c r="O2263" s="253"/>
      <c r="P2263" s="253"/>
      <c r="Q2263" s="253"/>
      <c r="R2263" s="253"/>
      <c r="S2263" s="253"/>
      <c r="T2263" s="25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5" t="s">
        <v>193</v>
      </c>
      <c r="AU2263" s="255" t="s">
        <v>80</v>
      </c>
      <c r="AV2263" s="14" t="s">
        <v>80</v>
      </c>
      <c r="AW2263" s="14" t="s">
        <v>195</v>
      </c>
      <c r="AX2263" s="14" t="s">
        <v>71</v>
      </c>
      <c r="AY2263" s="255" t="s">
        <v>182</v>
      </c>
    </row>
    <row r="2264" s="14" customFormat="1">
      <c r="A2264" s="14"/>
      <c r="B2264" s="245"/>
      <c r="C2264" s="246"/>
      <c r="D2264" s="236" t="s">
        <v>193</v>
      </c>
      <c r="E2264" s="247" t="s">
        <v>19</v>
      </c>
      <c r="F2264" s="248" t="s">
        <v>3023</v>
      </c>
      <c r="G2264" s="246"/>
      <c r="H2264" s="249">
        <v>136.80699999999999</v>
      </c>
      <c r="I2264" s="250"/>
      <c r="J2264" s="246"/>
      <c r="K2264" s="246"/>
      <c r="L2264" s="251"/>
      <c r="M2264" s="252"/>
      <c r="N2264" s="253"/>
      <c r="O2264" s="253"/>
      <c r="P2264" s="253"/>
      <c r="Q2264" s="253"/>
      <c r="R2264" s="253"/>
      <c r="S2264" s="253"/>
      <c r="T2264" s="25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55" t="s">
        <v>193</v>
      </c>
      <c r="AU2264" s="255" t="s">
        <v>80</v>
      </c>
      <c r="AV2264" s="14" t="s">
        <v>80</v>
      </c>
      <c r="AW2264" s="14" t="s">
        <v>195</v>
      </c>
      <c r="AX2264" s="14" t="s">
        <v>71</v>
      </c>
      <c r="AY2264" s="255" t="s">
        <v>182</v>
      </c>
    </row>
    <row r="2265" s="16" customFormat="1">
      <c r="A2265" s="16"/>
      <c r="B2265" s="267"/>
      <c r="C2265" s="268"/>
      <c r="D2265" s="236" t="s">
        <v>193</v>
      </c>
      <c r="E2265" s="269" t="s">
        <v>19</v>
      </c>
      <c r="F2265" s="270" t="s">
        <v>220</v>
      </c>
      <c r="G2265" s="268"/>
      <c r="H2265" s="271">
        <v>271.23447499999997</v>
      </c>
      <c r="I2265" s="272"/>
      <c r="J2265" s="268"/>
      <c r="K2265" s="268"/>
      <c r="L2265" s="273"/>
      <c r="M2265" s="274"/>
      <c r="N2265" s="275"/>
      <c r="O2265" s="275"/>
      <c r="P2265" s="275"/>
      <c r="Q2265" s="275"/>
      <c r="R2265" s="275"/>
      <c r="S2265" s="275"/>
      <c r="T2265" s="27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77" t="s">
        <v>193</v>
      </c>
      <c r="AU2265" s="277" t="s">
        <v>80</v>
      </c>
      <c r="AV2265" s="16" t="s">
        <v>189</v>
      </c>
      <c r="AW2265" s="16" t="s">
        <v>195</v>
      </c>
      <c r="AX2265" s="16" t="s">
        <v>78</v>
      </c>
      <c r="AY2265" s="277" t="s">
        <v>182</v>
      </c>
    </row>
    <row r="2266" s="2" customFormat="1" ht="37.8" customHeight="1">
      <c r="A2266" s="41"/>
      <c r="B2266" s="42"/>
      <c r="C2266" s="216" t="s">
        <v>3024</v>
      </c>
      <c r="D2266" s="216" t="s">
        <v>184</v>
      </c>
      <c r="E2266" s="217" t="s">
        <v>3025</v>
      </c>
      <c r="F2266" s="218" t="s">
        <v>3026</v>
      </c>
      <c r="G2266" s="219" t="s">
        <v>283</v>
      </c>
      <c r="H2266" s="220">
        <v>5119.058</v>
      </c>
      <c r="I2266" s="221"/>
      <c r="J2266" s="222">
        <f>ROUND(I2266*H2266,2)</f>
        <v>0</v>
      </c>
      <c r="K2266" s="218" t="s">
        <v>188</v>
      </c>
      <c r="L2266" s="47"/>
      <c r="M2266" s="223" t="s">
        <v>19</v>
      </c>
      <c r="N2266" s="224" t="s">
        <v>42</v>
      </c>
      <c r="O2266" s="87"/>
      <c r="P2266" s="225">
        <f>O2266*H2266</f>
        <v>0</v>
      </c>
      <c r="Q2266" s="225">
        <v>0</v>
      </c>
      <c r="R2266" s="225">
        <f>Q2266*H2266</f>
        <v>0</v>
      </c>
      <c r="S2266" s="225">
        <v>0.0040000000000000001</v>
      </c>
      <c r="T2266" s="226">
        <f>S2266*H2266</f>
        <v>20.476232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7" t="s">
        <v>189</v>
      </c>
      <c r="AT2266" s="227" t="s">
        <v>184</v>
      </c>
      <c r="AU2266" s="227" t="s">
        <v>80</v>
      </c>
      <c r="AY2266" s="20" t="s">
        <v>182</v>
      </c>
      <c r="BE2266" s="228">
        <f>IF(N2266="základní",J2266,0)</f>
        <v>0</v>
      </c>
      <c r="BF2266" s="228">
        <f>IF(N2266="snížená",J2266,0)</f>
        <v>0</v>
      </c>
      <c r="BG2266" s="228">
        <f>IF(N2266="zákl. přenesená",J2266,0)</f>
        <v>0</v>
      </c>
      <c r="BH2266" s="228">
        <f>IF(N2266="sníž. přenesená",J2266,0)</f>
        <v>0</v>
      </c>
      <c r="BI2266" s="228">
        <f>IF(N2266="nulová",J2266,0)</f>
        <v>0</v>
      </c>
      <c r="BJ2266" s="20" t="s">
        <v>78</v>
      </c>
      <c r="BK2266" s="228">
        <f>ROUND(I2266*H2266,2)</f>
        <v>0</v>
      </c>
      <c r="BL2266" s="20" t="s">
        <v>189</v>
      </c>
      <c r="BM2266" s="227" t="s">
        <v>3027</v>
      </c>
    </row>
    <row r="2267" s="2" customFormat="1">
      <c r="A2267" s="41"/>
      <c r="B2267" s="42"/>
      <c r="C2267" s="43"/>
      <c r="D2267" s="229" t="s">
        <v>191</v>
      </c>
      <c r="E2267" s="43"/>
      <c r="F2267" s="230" t="s">
        <v>3028</v>
      </c>
      <c r="G2267" s="43"/>
      <c r="H2267" s="43"/>
      <c r="I2267" s="231"/>
      <c r="J2267" s="43"/>
      <c r="K2267" s="43"/>
      <c r="L2267" s="47"/>
      <c r="M2267" s="232"/>
      <c r="N2267" s="233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191</v>
      </c>
      <c r="AU2267" s="20" t="s">
        <v>80</v>
      </c>
    </row>
    <row r="2268" s="13" customFormat="1">
      <c r="A2268" s="13"/>
      <c r="B2268" s="234"/>
      <c r="C2268" s="235"/>
      <c r="D2268" s="236" t="s">
        <v>193</v>
      </c>
      <c r="E2268" s="237" t="s">
        <v>19</v>
      </c>
      <c r="F2268" s="238" t="s">
        <v>3019</v>
      </c>
      <c r="G2268" s="235"/>
      <c r="H2268" s="237" t="s">
        <v>19</v>
      </c>
      <c r="I2268" s="239"/>
      <c r="J2268" s="235"/>
      <c r="K2268" s="235"/>
      <c r="L2268" s="240"/>
      <c r="M2268" s="241"/>
      <c r="N2268" s="242"/>
      <c r="O2268" s="242"/>
      <c r="P2268" s="242"/>
      <c r="Q2268" s="242"/>
      <c r="R2268" s="242"/>
      <c r="S2268" s="242"/>
      <c r="T2268" s="24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44" t="s">
        <v>193</v>
      </c>
      <c r="AU2268" s="244" t="s">
        <v>80</v>
      </c>
      <c r="AV2268" s="13" t="s">
        <v>78</v>
      </c>
      <c r="AW2268" s="13" t="s">
        <v>195</v>
      </c>
      <c r="AX2268" s="13" t="s">
        <v>71</v>
      </c>
      <c r="AY2268" s="244" t="s">
        <v>182</v>
      </c>
    </row>
    <row r="2269" s="14" customFormat="1">
      <c r="A2269" s="14"/>
      <c r="B2269" s="245"/>
      <c r="C2269" s="246"/>
      <c r="D2269" s="236" t="s">
        <v>193</v>
      </c>
      <c r="E2269" s="247" t="s">
        <v>19</v>
      </c>
      <c r="F2269" s="248" t="s">
        <v>3029</v>
      </c>
      <c r="G2269" s="246"/>
      <c r="H2269" s="249">
        <v>683.48699999999997</v>
      </c>
      <c r="I2269" s="250"/>
      <c r="J2269" s="246"/>
      <c r="K2269" s="246"/>
      <c r="L2269" s="251"/>
      <c r="M2269" s="252"/>
      <c r="N2269" s="253"/>
      <c r="O2269" s="253"/>
      <c r="P2269" s="253"/>
      <c r="Q2269" s="253"/>
      <c r="R2269" s="253"/>
      <c r="S2269" s="253"/>
      <c r="T2269" s="25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55" t="s">
        <v>193</v>
      </c>
      <c r="AU2269" s="255" t="s">
        <v>80</v>
      </c>
      <c r="AV2269" s="14" t="s">
        <v>80</v>
      </c>
      <c r="AW2269" s="14" t="s">
        <v>195</v>
      </c>
      <c r="AX2269" s="14" t="s">
        <v>71</v>
      </c>
      <c r="AY2269" s="255" t="s">
        <v>182</v>
      </c>
    </row>
    <row r="2270" s="14" customFormat="1">
      <c r="A2270" s="14"/>
      <c r="B2270" s="245"/>
      <c r="C2270" s="246"/>
      <c r="D2270" s="236" t="s">
        <v>193</v>
      </c>
      <c r="E2270" s="247" t="s">
        <v>19</v>
      </c>
      <c r="F2270" s="248" t="s">
        <v>3030</v>
      </c>
      <c r="G2270" s="246"/>
      <c r="H2270" s="249">
        <v>1484.383</v>
      </c>
      <c r="I2270" s="250"/>
      <c r="J2270" s="246"/>
      <c r="K2270" s="246"/>
      <c r="L2270" s="251"/>
      <c r="M2270" s="252"/>
      <c r="N2270" s="253"/>
      <c r="O2270" s="253"/>
      <c r="P2270" s="253"/>
      <c r="Q2270" s="253"/>
      <c r="R2270" s="253"/>
      <c r="S2270" s="253"/>
      <c r="T2270" s="25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55" t="s">
        <v>193</v>
      </c>
      <c r="AU2270" s="255" t="s">
        <v>80</v>
      </c>
      <c r="AV2270" s="14" t="s">
        <v>80</v>
      </c>
      <c r="AW2270" s="14" t="s">
        <v>195</v>
      </c>
      <c r="AX2270" s="14" t="s">
        <v>71</v>
      </c>
      <c r="AY2270" s="255" t="s">
        <v>182</v>
      </c>
    </row>
    <row r="2271" s="14" customFormat="1">
      <c r="A2271" s="14"/>
      <c r="B2271" s="245"/>
      <c r="C2271" s="246"/>
      <c r="D2271" s="236" t="s">
        <v>193</v>
      </c>
      <c r="E2271" s="247" t="s">
        <v>19</v>
      </c>
      <c r="F2271" s="248" t="s">
        <v>3031</v>
      </c>
      <c r="G2271" s="246"/>
      <c r="H2271" s="249">
        <v>3.6000000000000001</v>
      </c>
      <c r="I2271" s="250"/>
      <c r="J2271" s="246"/>
      <c r="K2271" s="246"/>
      <c r="L2271" s="251"/>
      <c r="M2271" s="252"/>
      <c r="N2271" s="253"/>
      <c r="O2271" s="253"/>
      <c r="P2271" s="253"/>
      <c r="Q2271" s="253"/>
      <c r="R2271" s="253"/>
      <c r="S2271" s="253"/>
      <c r="T2271" s="25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55" t="s">
        <v>193</v>
      </c>
      <c r="AU2271" s="255" t="s">
        <v>80</v>
      </c>
      <c r="AV2271" s="14" t="s">
        <v>80</v>
      </c>
      <c r="AW2271" s="14" t="s">
        <v>195</v>
      </c>
      <c r="AX2271" s="14" t="s">
        <v>71</v>
      </c>
      <c r="AY2271" s="255" t="s">
        <v>182</v>
      </c>
    </row>
    <row r="2272" s="14" customFormat="1">
      <c r="A2272" s="14"/>
      <c r="B2272" s="245"/>
      <c r="C2272" s="246"/>
      <c r="D2272" s="236" t="s">
        <v>193</v>
      </c>
      <c r="E2272" s="247" t="s">
        <v>19</v>
      </c>
      <c r="F2272" s="248" t="s">
        <v>3032</v>
      </c>
      <c r="G2272" s="246"/>
      <c r="H2272" s="249">
        <v>1554.3489999999999</v>
      </c>
      <c r="I2272" s="250"/>
      <c r="J2272" s="246"/>
      <c r="K2272" s="246"/>
      <c r="L2272" s="251"/>
      <c r="M2272" s="252"/>
      <c r="N2272" s="253"/>
      <c r="O2272" s="253"/>
      <c r="P2272" s="253"/>
      <c r="Q2272" s="253"/>
      <c r="R2272" s="253"/>
      <c r="S2272" s="253"/>
      <c r="T2272" s="25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5" t="s">
        <v>193</v>
      </c>
      <c r="AU2272" s="255" t="s">
        <v>80</v>
      </c>
      <c r="AV2272" s="14" t="s">
        <v>80</v>
      </c>
      <c r="AW2272" s="14" t="s">
        <v>195</v>
      </c>
      <c r="AX2272" s="14" t="s">
        <v>71</v>
      </c>
      <c r="AY2272" s="255" t="s">
        <v>182</v>
      </c>
    </row>
    <row r="2273" s="14" customFormat="1">
      <c r="A2273" s="14"/>
      <c r="B2273" s="245"/>
      <c r="C2273" s="246"/>
      <c r="D2273" s="236" t="s">
        <v>193</v>
      </c>
      <c r="E2273" s="247" t="s">
        <v>19</v>
      </c>
      <c r="F2273" s="248" t="s">
        <v>3033</v>
      </c>
      <c r="G2273" s="246"/>
      <c r="H2273" s="249">
        <v>609.30200000000002</v>
      </c>
      <c r="I2273" s="250"/>
      <c r="J2273" s="246"/>
      <c r="K2273" s="246"/>
      <c r="L2273" s="251"/>
      <c r="M2273" s="252"/>
      <c r="N2273" s="253"/>
      <c r="O2273" s="253"/>
      <c r="P2273" s="253"/>
      <c r="Q2273" s="253"/>
      <c r="R2273" s="253"/>
      <c r="S2273" s="253"/>
      <c r="T2273" s="25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55" t="s">
        <v>193</v>
      </c>
      <c r="AU2273" s="255" t="s">
        <v>80</v>
      </c>
      <c r="AV2273" s="14" t="s">
        <v>80</v>
      </c>
      <c r="AW2273" s="14" t="s">
        <v>195</v>
      </c>
      <c r="AX2273" s="14" t="s">
        <v>71</v>
      </c>
      <c r="AY2273" s="255" t="s">
        <v>182</v>
      </c>
    </row>
    <row r="2274" s="14" customFormat="1">
      <c r="A2274" s="14"/>
      <c r="B2274" s="245"/>
      <c r="C2274" s="246"/>
      <c r="D2274" s="236" t="s">
        <v>193</v>
      </c>
      <c r="E2274" s="247" t="s">
        <v>19</v>
      </c>
      <c r="F2274" s="248" t="s">
        <v>3034</v>
      </c>
      <c r="G2274" s="246"/>
      <c r="H2274" s="249">
        <v>573.32299999999998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5" t="s">
        <v>193</v>
      </c>
      <c r="AU2274" s="255" t="s">
        <v>80</v>
      </c>
      <c r="AV2274" s="14" t="s">
        <v>80</v>
      </c>
      <c r="AW2274" s="14" t="s">
        <v>195</v>
      </c>
      <c r="AX2274" s="14" t="s">
        <v>71</v>
      </c>
      <c r="AY2274" s="255" t="s">
        <v>182</v>
      </c>
    </row>
    <row r="2275" s="14" customFormat="1">
      <c r="A2275" s="14"/>
      <c r="B2275" s="245"/>
      <c r="C2275" s="246"/>
      <c r="D2275" s="236" t="s">
        <v>193</v>
      </c>
      <c r="E2275" s="247" t="s">
        <v>19</v>
      </c>
      <c r="F2275" s="248" t="s">
        <v>3035</v>
      </c>
      <c r="G2275" s="246"/>
      <c r="H2275" s="249">
        <v>210.614</v>
      </c>
      <c r="I2275" s="250"/>
      <c r="J2275" s="246"/>
      <c r="K2275" s="246"/>
      <c r="L2275" s="251"/>
      <c r="M2275" s="252"/>
      <c r="N2275" s="253"/>
      <c r="O2275" s="253"/>
      <c r="P2275" s="253"/>
      <c r="Q2275" s="253"/>
      <c r="R2275" s="253"/>
      <c r="S2275" s="253"/>
      <c r="T2275" s="25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5" t="s">
        <v>193</v>
      </c>
      <c r="AU2275" s="255" t="s">
        <v>80</v>
      </c>
      <c r="AV2275" s="14" t="s">
        <v>80</v>
      </c>
      <c r="AW2275" s="14" t="s">
        <v>195</v>
      </c>
      <c r="AX2275" s="14" t="s">
        <v>71</v>
      </c>
      <c r="AY2275" s="255" t="s">
        <v>182</v>
      </c>
    </row>
    <row r="2276" s="16" customFormat="1">
      <c r="A2276" s="16"/>
      <c r="B2276" s="267"/>
      <c r="C2276" s="268"/>
      <c r="D2276" s="236" t="s">
        <v>193</v>
      </c>
      <c r="E2276" s="269" t="s">
        <v>19</v>
      </c>
      <c r="F2276" s="270" t="s">
        <v>220</v>
      </c>
      <c r="G2276" s="268"/>
      <c r="H2276" s="271">
        <v>5119.0579999999991</v>
      </c>
      <c r="I2276" s="272"/>
      <c r="J2276" s="268"/>
      <c r="K2276" s="268"/>
      <c r="L2276" s="273"/>
      <c r="M2276" s="274"/>
      <c r="N2276" s="275"/>
      <c r="O2276" s="275"/>
      <c r="P2276" s="275"/>
      <c r="Q2276" s="275"/>
      <c r="R2276" s="275"/>
      <c r="S2276" s="275"/>
      <c r="T2276" s="27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T2276" s="277" t="s">
        <v>193</v>
      </c>
      <c r="AU2276" s="277" t="s">
        <v>80</v>
      </c>
      <c r="AV2276" s="16" t="s">
        <v>189</v>
      </c>
      <c r="AW2276" s="16" t="s">
        <v>195</v>
      </c>
      <c r="AX2276" s="16" t="s">
        <v>78</v>
      </c>
      <c r="AY2276" s="277" t="s">
        <v>182</v>
      </c>
    </row>
    <row r="2277" s="2" customFormat="1" ht="37.8" customHeight="1">
      <c r="A2277" s="41"/>
      <c r="B2277" s="42"/>
      <c r="C2277" s="216" t="s">
        <v>3036</v>
      </c>
      <c r="D2277" s="216" t="s">
        <v>184</v>
      </c>
      <c r="E2277" s="217" t="s">
        <v>3037</v>
      </c>
      <c r="F2277" s="218" t="s">
        <v>3038</v>
      </c>
      <c r="G2277" s="219" t="s">
        <v>283</v>
      </c>
      <c r="H2277" s="220">
        <v>2169.0590000000002</v>
      </c>
      <c r="I2277" s="221"/>
      <c r="J2277" s="222">
        <f>ROUND(I2277*H2277,2)</f>
        <v>0</v>
      </c>
      <c r="K2277" s="218" t="s">
        <v>188</v>
      </c>
      <c r="L2277" s="47"/>
      <c r="M2277" s="223" t="s">
        <v>19</v>
      </c>
      <c r="N2277" s="224" t="s">
        <v>42</v>
      </c>
      <c r="O2277" s="87"/>
      <c r="P2277" s="225">
        <f>O2277*H2277</f>
        <v>0</v>
      </c>
      <c r="Q2277" s="225">
        <v>0</v>
      </c>
      <c r="R2277" s="225">
        <f>Q2277*H2277</f>
        <v>0</v>
      </c>
      <c r="S2277" s="225">
        <v>0.01</v>
      </c>
      <c r="T2277" s="226">
        <f>S2277*H2277</f>
        <v>21.690590000000004</v>
      </c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R2277" s="227" t="s">
        <v>189</v>
      </c>
      <c r="AT2277" s="227" t="s">
        <v>184</v>
      </c>
      <c r="AU2277" s="227" t="s">
        <v>80</v>
      </c>
      <c r="AY2277" s="20" t="s">
        <v>182</v>
      </c>
      <c r="BE2277" s="228">
        <f>IF(N2277="základní",J2277,0)</f>
        <v>0</v>
      </c>
      <c r="BF2277" s="228">
        <f>IF(N2277="snížená",J2277,0)</f>
        <v>0</v>
      </c>
      <c r="BG2277" s="228">
        <f>IF(N2277="zákl. přenesená",J2277,0)</f>
        <v>0</v>
      </c>
      <c r="BH2277" s="228">
        <f>IF(N2277="sníž. přenesená",J2277,0)</f>
        <v>0</v>
      </c>
      <c r="BI2277" s="228">
        <f>IF(N2277="nulová",J2277,0)</f>
        <v>0</v>
      </c>
      <c r="BJ2277" s="20" t="s">
        <v>78</v>
      </c>
      <c r="BK2277" s="228">
        <f>ROUND(I2277*H2277,2)</f>
        <v>0</v>
      </c>
      <c r="BL2277" s="20" t="s">
        <v>189</v>
      </c>
      <c r="BM2277" s="227" t="s">
        <v>3039</v>
      </c>
    </row>
    <row r="2278" s="2" customFormat="1">
      <c r="A2278" s="41"/>
      <c r="B2278" s="42"/>
      <c r="C2278" s="43"/>
      <c r="D2278" s="229" t="s">
        <v>191</v>
      </c>
      <c r="E2278" s="43"/>
      <c r="F2278" s="230" t="s">
        <v>3040</v>
      </c>
      <c r="G2278" s="43"/>
      <c r="H2278" s="43"/>
      <c r="I2278" s="231"/>
      <c r="J2278" s="43"/>
      <c r="K2278" s="43"/>
      <c r="L2278" s="47"/>
      <c r="M2278" s="232"/>
      <c r="N2278" s="233"/>
      <c r="O2278" s="87"/>
      <c r="P2278" s="87"/>
      <c r="Q2278" s="87"/>
      <c r="R2278" s="87"/>
      <c r="S2278" s="87"/>
      <c r="T2278" s="88"/>
      <c r="U2278" s="41"/>
      <c r="V2278" s="41"/>
      <c r="W2278" s="41"/>
      <c r="X2278" s="41"/>
      <c r="Y2278" s="41"/>
      <c r="Z2278" s="41"/>
      <c r="AA2278" s="41"/>
      <c r="AB2278" s="41"/>
      <c r="AC2278" s="41"/>
      <c r="AD2278" s="41"/>
      <c r="AE2278" s="41"/>
      <c r="AT2278" s="20" t="s">
        <v>191</v>
      </c>
      <c r="AU2278" s="20" t="s">
        <v>80</v>
      </c>
    </row>
    <row r="2279" s="13" customFormat="1">
      <c r="A2279" s="13"/>
      <c r="B2279" s="234"/>
      <c r="C2279" s="235"/>
      <c r="D2279" s="236" t="s">
        <v>193</v>
      </c>
      <c r="E2279" s="237" t="s">
        <v>19</v>
      </c>
      <c r="F2279" s="238" t="s">
        <v>3019</v>
      </c>
      <c r="G2279" s="235"/>
      <c r="H2279" s="237" t="s">
        <v>19</v>
      </c>
      <c r="I2279" s="239"/>
      <c r="J2279" s="235"/>
      <c r="K2279" s="235"/>
      <c r="L2279" s="240"/>
      <c r="M2279" s="241"/>
      <c r="N2279" s="242"/>
      <c r="O2279" s="242"/>
      <c r="P2279" s="242"/>
      <c r="Q2279" s="242"/>
      <c r="R2279" s="242"/>
      <c r="S2279" s="242"/>
      <c r="T2279" s="24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4" t="s">
        <v>193</v>
      </c>
      <c r="AU2279" s="244" t="s">
        <v>80</v>
      </c>
      <c r="AV2279" s="13" t="s">
        <v>78</v>
      </c>
      <c r="AW2279" s="13" t="s">
        <v>195</v>
      </c>
      <c r="AX2279" s="13" t="s">
        <v>71</v>
      </c>
      <c r="AY2279" s="244" t="s">
        <v>182</v>
      </c>
    </row>
    <row r="2280" s="13" customFormat="1">
      <c r="A2280" s="13"/>
      <c r="B2280" s="234"/>
      <c r="C2280" s="235"/>
      <c r="D2280" s="236" t="s">
        <v>193</v>
      </c>
      <c r="E2280" s="237" t="s">
        <v>19</v>
      </c>
      <c r="F2280" s="238" t="s">
        <v>455</v>
      </c>
      <c r="G2280" s="235"/>
      <c r="H2280" s="237" t="s">
        <v>19</v>
      </c>
      <c r="I2280" s="239"/>
      <c r="J2280" s="235"/>
      <c r="K2280" s="235"/>
      <c r="L2280" s="240"/>
      <c r="M2280" s="241"/>
      <c r="N2280" s="242"/>
      <c r="O2280" s="242"/>
      <c r="P2280" s="242"/>
      <c r="Q2280" s="242"/>
      <c r="R2280" s="242"/>
      <c r="S2280" s="242"/>
      <c r="T2280" s="24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4" t="s">
        <v>193</v>
      </c>
      <c r="AU2280" s="244" t="s">
        <v>80</v>
      </c>
      <c r="AV2280" s="13" t="s">
        <v>78</v>
      </c>
      <c r="AW2280" s="13" t="s">
        <v>195</v>
      </c>
      <c r="AX2280" s="13" t="s">
        <v>71</v>
      </c>
      <c r="AY2280" s="244" t="s">
        <v>182</v>
      </c>
    </row>
    <row r="2281" s="14" customFormat="1">
      <c r="A2281" s="14"/>
      <c r="B2281" s="245"/>
      <c r="C2281" s="246"/>
      <c r="D2281" s="236" t="s">
        <v>193</v>
      </c>
      <c r="E2281" s="247" t="s">
        <v>19</v>
      </c>
      <c r="F2281" s="248" t="s">
        <v>3041</v>
      </c>
      <c r="G2281" s="246"/>
      <c r="H2281" s="249">
        <v>107.768</v>
      </c>
      <c r="I2281" s="250"/>
      <c r="J2281" s="246"/>
      <c r="K2281" s="246"/>
      <c r="L2281" s="251"/>
      <c r="M2281" s="252"/>
      <c r="N2281" s="253"/>
      <c r="O2281" s="253"/>
      <c r="P2281" s="253"/>
      <c r="Q2281" s="253"/>
      <c r="R2281" s="253"/>
      <c r="S2281" s="253"/>
      <c r="T2281" s="25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5" t="s">
        <v>193</v>
      </c>
      <c r="AU2281" s="255" t="s">
        <v>80</v>
      </c>
      <c r="AV2281" s="14" t="s">
        <v>80</v>
      </c>
      <c r="AW2281" s="14" t="s">
        <v>195</v>
      </c>
      <c r="AX2281" s="14" t="s">
        <v>71</v>
      </c>
      <c r="AY2281" s="255" t="s">
        <v>182</v>
      </c>
    </row>
    <row r="2282" s="14" customFormat="1">
      <c r="A2282" s="14"/>
      <c r="B2282" s="245"/>
      <c r="C2282" s="246"/>
      <c r="D2282" s="236" t="s">
        <v>193</v>
      </c>
      <c r="E2282" s="247" t="s">
        <v>19</v>
      </c>
      <c r="F2282" s="248" t="s">
        <v>3042</v>
      </c>
      <c r="G2282" s="246"/>
      <c r="H2282" s="249">
        <v>953.60599999999999</v>
      </c>
      <c r="I2282" s="250"/>
      <c r="J2282" s="246"/>
      <c r="K2282" s="246"/>
      <c r="L2282" s="251"/>
      <c r="M2282" s="252"/>
      <c r="N2282" s="253"/>
      <c r="O2282" s="253"/>
      <c r="P2282" s="253"/>
      <c r="Q2282" s="253"/>
      <c r="R2282" s="253"/>
      <c r="S2282" s="253"/>
      <c r="T2282" s="25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5" t="s">
        <v>193</v>
      </c>
      <c r="AU2282" s="255" t="s">
        <v>80</v>
      </c>
      <c r="AV2282" s="14" t="s">
        <v>80</v>
      </c>
      <c r="AW2282" s="14" t="s">
        <v>195</v>
      </c>
      <c r="AX2282" s="14" t="s">
        <v>71</v>
      </c>
      <c r="AY2282" s="255" t="s">
        <v>182</v>
      </c>
    </row>
    <row r="2283" s="15" customFormat="1">
      <c r="A2283" s="15"/>
      <c r="B2283" s="256"/>
      <c r="C2283" s="257"/>
      <c r="D2283" s="236" t="s">
        <v>193</v>
      </c>
      <c r="E2283" s="258" t="s">
        <v>19</v>
      </c>
      <c r="F2283" s="259" t="s">
        <v>215</v>
      </c>
      <c r="G2283" s="257"/>
      <c r="H2283" s="260">
        <v>1061.374</v>
      </c>
      <c r="I2283" s="261"/>
      <c r="J2283" s="257"/>
      <c r="K2283" s="257"/>
      <c r="L2283" s="262"/>
      <c r="M2283" s="263"/>
      <c r="N2283" s="264"/>
      <c r="O2283" s="264"/>
      <c r="P2283" s="264"/>
      <c r="Q2283" s="264"/>
      <c r="R2283" s="264"/>
      <c r="S2283" s="264"/>
      <c r="T2283" s="26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T2283" s="266" t="s">
        <v>193</v>
      </c>
      <c r="AU2283" s="266" t="s">
        <v>80</v>
      </c>
      <c r="AV2283" s="15" t="s">
        <v>97</v>
      </c>
      <c r="AW2283" s="15" t="s">
        <v>195</v>
      </c>
      <c r="AX2283" s="15" t="s">
        <v>71</v>
      </c>
      <c r="AY2283" s="266" t="s">
        <v>182</v>
      </c>
    </row>
    <row r="2284" s="13" customFormat="1">
      <c r="A2284" s="13"/>
      <c r="B2284" s="234"/>
      <c r="C2284" s="235"/>
      <c r="D2284" s="236" t="s">
        <v>193</v>
      </c>
      <c r="E2284" s="237" t="s">
        <v>19</v>
      </c>
      <c r="F2284" s="238" t="s">
        <v>460</v>
      </c>
      <c r="G2284" s="235"/>
      <c r="H2284" s="237" t="s">
        <v>19</v>
      </c>
      <c r="I2284" s="239"/>
      <c r="J2284" s="235"/>
      <c r="K2284" s="235"/>
      <c r="L2284" s="240"/>
      <c r="M2284" s="241"/>
      <c r="N2284" s="242"/>
      <c r="O2284" s="242"/>
      <c r="P2284" s="242"/>
      <c r="Q2284" s="242"/>
      <c r="R2284" s="242"/>
      <c r="S2284" s="242"/>
      <c r="T2284" s="24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4" t="s">
        <v>193</v>
      </c>
      <c r="AU2284" s="244" t="s">
        <v>80</v>
      </c>
      <c r="AV2284" s="13" t="s">
        <v>78</v>
      </c>
      <c r="AW2284" s="13" t="s">
        <v>195</v>
      </c>
      <c r="AX2284" s="13" t="s">
        <v>71</v>
      </c>
      <c r="AY2284" s="244" t="s">
        <v>182</v>
      </c>
    </row>
    <row r="2285" s="14" customFormat="1">
      <c r="A2285" s="14"/>
      <c r="B2285" s="245"/>
      <c r="C2285" s="246"/>
      <c r="D2285" s="236" t="s">
        <v>193</v>
      </c>
      <c r="E2285" s="247" t="s">
        <v>19</v>
      </c>
      <c r="F2285" s="248" t="s">
        <v>3043</v>
      </c>
      <c r="G2285" s="246"/>
      <c r="H2285" s="249">
        <v>57.591000000000001</v>
      </c>
      <c r="I2285" s="250"/>
      <c r="J2285" s="246"/>
      <c r="K2285" s="246"/>
      <c r="L2285" s="251"/>
      <c r="M2285" s="252"/>
      <c r="N2285" s="253"/>
      <c r="O2285" s="253"/>
      <c r="P2285" s="253"/>
      <c r="Q2285" s="253"/>
      <c r="R2285" s="253"/>
      <c r="S2285" s="253"/>
      <c r="T2285" s="25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5" t="s">
        <v>193</v>
      </c>
      <c r="AU2285" s="255" t="s">
        <v>80</v>
      </c>
      <c r="AV2285" s="14" t="s">
        <v>80</v>
      </c>
      <c r="AW2285" s="14" t="s">
        <v>195</v>
      </c>
      <c r="AX2285" s="14" t="s">
        <v>71</v>
      </c>
      <c r="AY2285" s="255" t="s">
        <v>182</v>
      </c>
    </row>
    <row r="2286" s="14" customFormat="1">
      <c r="A2286" s="14"/>
      <c r="B2286" s="245"/>
      <c r="C2286" s="246"/>
      <c r="D2286" s="236" t="s">
        <v>193</v>
      </c>
      <c r="E2286" s="247" t="s">
        <v>19</v>
      </c>
      <c r="F2286" s="248" t="s">
        <v>3044</v>
      </c>
      <c r="G2286" s="246"/>
      <c r="H2286" s="249">
        <v>420.67700000000002</v>
      </c>
      <c r="I2286" s="250"/>
      <c r="J2286" s="246"/>
      <c r="K2286" s="246"/>
      <c r="L2286" s="251"/>
      <c r="M2286" s="252"/>
      <c r="N2286" s="253"/>
      <c r="O2286" s="253"/>
      <c r="P2286" s="253"/>
      <c r="Q2286" s="253"/>
      <c r="R2286" s="253"/>
      <c r="S2286" s="253"/>
      <c r="T2286" s="25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5" t="s">
        <v>193</v>
      </c>
      <c r="AU2286" s="255" t="s">
        <v>80</v>
      </c>
      <c r="AV2286" s="14" t="s">
        <v>80</v>
      </c>
      <c r="AW2286" s="14" t="s">
        <v>195</v>
      </c>
      <c r="AX2286" s="14" t="s">
        <v>71</v>
      </c>
      <c r="AY2286" s="255" t="s">
        <v>182</v>
      </c>
    </row>
    <row r="2287" s="15" customFormat="1">
      <c r="A2287" s="15"/>
      <c r="B2287" s="256"/>
      <c r="C2287" s="257"/>
      <c r="D2287" s="236" t="s">
        <v>193</v>
      </c>
      <c r="E2287" s="258" t="s">
        <v>19</v>
      </c>
      <c r="F2287" s="259" t="s">
        <v>215</v>
      </c>
      <c r="G2287" s="257"/>
      <c r="H2287" s="260">
        <v>478.26800000000003</v>
      </c>
      <c r="I2287" s="261"/>
      <c r="J2287" s="257"/>
      <c r="K2287" s="257"/>
      <c r="L2287" s="262"/>
      <c r="M2287" s="263"/>
      <c r="N2287" s="264"/>
      <c r="O2287" s="264"/>
      <c r="P2287" s="264"/>
      <c r="Q2287" s="264"/>
      <c r="R2287" s="264"/>
      <c r="S2287" s="264"/>
      <c r="T2287" s="26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T2287" s="266" t="s">
        <v>193</v>
      </c>
      <c r="AU2287" s="266" t="s">
        <v>80</v>
      </c>
      <c r="AV2287" s="15" t="s">
        <v>97</v>
      </c>
      <c r="AW2287" s="15" t="s">
        <v>195</v>
      </c>
      <c r="AX2287" s="15" t="s">
        <v>71</v>
      </c>
      <c r="AY2287" s="266" t="s">
        <v>182</v>
      </c>
    </row>
    <row r="2288" s="13" customFormat="1">
      <c r="A2288" s="13"/>
      <c r="B2288" s="234"/>
      <c r="C2288" s="235"/>
      <c r="D2288" s="236" t="s">
        <v>193</v>
      </c>
      <c r="E2288" s="237" t="s">
        <v>19</v>
      </c>
      <c r="F2288" s="238" t="s">
        <v>462</v>
      </c>
      <c r="G2288" s="235"/>
      <c r="H2288" s="237" t="s">
        <v>19</v>
      </c>
      <c r="I2288" s="239"/>
      <c r="J2288" s="235"/>
      <c r="K2288" s="235"/>
      <c r="L2288" s="240"/>
      <c r="M2288" s="241"/>
      <c r="N2288" s="242"/>
      <c r="O2288" s="242"/>
      <c r="P2288" s="242"/>
      <c r="Q2288" s="242"/>
      <c r="R2288" s="242"/>
      <c r="S2288" s="242"/>
      <c r="T2288" s="24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4" t="s">
        <v>193</v>
      </c>
      <c r="AU2288" s="244" t="s">
        <v>80</v>
      </c>
      <c r="AV2288" s="13" t="s">
        <v>78</v>
      </c>
      <c r="AW2288" s="13" t="s">
        <v>195</v>
      </c>
      <c r="AX2288" s="13" t="s">
        <v>71</v>
      </c>
      <c r="AY2288" s="244" t="s">
        <v>182</v>
      </c>
    </row>
    <row r="2289" s="14" customFormat="1">
      <c r="A2289" s="14"/>
      <c r="B2289" s="245"/>
      <c r="C2289" s="246"/>
      <c r="D2289" s="236" t="s">
        <v>193</v>
      </c>
      <c r="E2289" s="247" t="s">
        <v>19</v>
      </c>
      <c r="F2289" s="248" t="s">
        <v>3045</v>
      </c>
      <c r="G2289" s="246"/>
      <c r="H2289" s="249">
        <v>34.645000000000003</v>
      </c>
      <c r="I2289" s="250"/>
      <c r="J2289" s="246"/>
      <c r="K2289" s="246"/>
      <c r="L2289" s="251"/>
      <c r="M2289" s="252"/>
      <c r="N2289" s="253"/>
      <c r="O2289" s="253"/>
      <c r="P2289" s="253"/>
      <c r="Q2289" s="253"/>
      <c r="R2289" s="253"/>
      <c r="S2289" s="253"/>
      <c r="T2289" s="25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55" t="s">
        <v>193</v>
      </c>
      <c r="AU2289" s="255" t="s">
        <v>80</v>
      </c>
      <c r="AV2289" s="14" t="s">
        <v>80</v>
      </c>
      <c r="AW2289" s="14" t="s">
        <v>195</v>
      </c>
      <c r="AX2289" s="14" t="s">
        <v>71</v>
      </c>
      <c r="AY2289" s="255" t="s">
        <v>182</v>
      </c>
    </row>
    <row r="2290" s="14" customFormat="1">
      <c r="A2290" s="14"/>
      <c r="B2290" s="245"/>
      <c r="C2290" s="246"/>
      <c r="D2290" s="236" t="s">
        <v>193</v>
      </c>
      <c r="E2290" s="247" t="s">
        <v>19</v>
      </c>
      <c r="F2290" s="248" t="s">
        <v>3046</v>
      </c>
      <c r="G2290" s="246"/>
      <c r="H2290" s="249">
        <v>218.012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193</v>
      </c>
      <c r="AU2290" s="255" t="s">
        <v>80</v>
      </c>
      <c r="AV2290" s="14" t="s">
        <v>80</v>
      </c>
      <c r="AW2290" s="14" t="s">
        <v>195</v>
      </c>
      <c r="AX2290" s="14" t="s">
        <v>71</v>
      </c>
      <c r="AY2290" s="255" t="s">
        <v>182</v>
      </c>
    </row>
    <row r="2291" s="15" customFormat="1">
      <c r="A2291" s="15"/>
      <c r="B2291" s="256"/>
      <c r="C2291" s="257"/>
      <c r="D2291" s="236" t="s">
        <v>193</v>
      </c>
      <c r="E2291" s="258" t="s">
        <v>19</v>
      </c>
      <c r="F2291" s="259" t="s">
        <v>215</v>
      </c>
      <c r="G2291" s="257"/>
      <c r="H2291" s="260">
        <v>252.65700000000001</v>
      </c>
      <c r="I2291" s="261"/>
      <c r="J2291" s="257"/>
      <c r="K2291" s="257"/>
      <c r="L2291" s="262"/>
      <c r="M2291" s="263"/>
      <c r="N2291" s="264"/>
      <c r="O2291" s="264"/>
      <c r="P2291" s="264"/>
      <c r="Q2291" s="264"/>
      <c r="R2291" s="264"/>
      <c r="S2291" s="264"/>
      <c r="T2291" s="26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T2291" s="266" t="s">
        <v>193</v>
      </c>
      <c r="AU2291" s="266" t="s">
        <v>80</v>
      </c>
      <c r="AV2291" s="15" t="s">
        <v>97</v>
      </c>
      <c r="AW2291" s="15" t="s">
        <v>195</v>
      </c>
      <c r="AX2291" s="15" t="s">
        <v>71</v>
      </c>
      <c r="AY2291" s="266" t="s">
        <v>182</v>
      </c>
    </row>
    <row r="2292" s="13" customFormat="1">
      <c r="A2292" s="13"/>
      <c r="B2292" s="234"/>
      <c r="C2292" s="235"/>
      <c r="D2292" s="236" t="s">
        <v>193</v>
      </c>
      <c r="E2292" s="237" t="s">
        <v>19</v>
      </c>
      <c r="F2292" s="238" t="s">
        <v>216</v>
      </c>
      <c r="G2292" s="235"/>
      <c r="H2292" s="237" t="s">
        <v>19</v>
      </c>
      <c r="I2292" s="239"/>
      <c r="J2292" s="235"/>
      <c r="K2292" s="235"/>
      <c r="L2292" s="240"/>
      <c r="M2292" s="241"/>
      <c r="N2292" s="242"/>
      <c r="O2292" s="242"/>
      <c r="P2292" s="242"/>
      <c r="Q2292" s="242"/>
      <c r="R2292" s="242"/>
      <c r="S2292" s="242"/>
      <c r="T2292" s="24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4" t="s">
        <v>193</v>
      </c>
      <c r="AU2292" s="244" t="s">
        <v>80</v>
      </c>
      <c r="AV2292" s="13" t="s">
        <v>78</v>
      </c>
      <c r="AW2292" s="13" t="s">
        <v>195</v>
      </c>
      <c r="AX2292" s="13" t="s">
        <v>71</v>
      </c>
      <c r="AY2292" s="244" t="s">
        <v>182</v>
      </c>
    </row>
    <row r="2293" s="14" customFormat="1">
      <c r="A2293" s="14"/>
      <c r="B2293" s="245"/>
      <c r="C2293" s="246"/>
      <c r="D2293" s="236" t="s">
        <v>193</v>
      </c>
      <c r="E2293" s="247" t="s">
        <v>19</v>
      </c>
      <c r="F2293" s="248" t="s">
        <v>3047</v>
      </c>
      <c r="G2293" s="246"/>
      <c r="H2293" s="249">
        <v>54.405999999999999</v>
      </c>
      <c r="I2293" s="250"/>
      <c r="J2293" s="246"/>
      <c r="K2293" s="246"/>
      <c r="L2293" s="251"/>
      <c r="M2293" s="252"/>
      <c r="N2293" s="253"/>
      <c r="O2293" s="253"/>
      <c r="P2293" s="253"/>
      <c r="Q2293" s="253"/>
      <c r="R2293" s="253"/>
      <c r="S2293" s="253"/>
      <c r="T2293" s="25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55" t="s">
        <v>193</v>
      </c>
      <c r="AU2293" s="255" t="s">
        <v>80</v>
      </c>
      <c r="AV2293" s="14" t="s">
        <v>80</v>
      </c>
      <c r="AW2293" s="14" t="s">
        <v>195</v>
      </c>
      <c r="AX2293" s="14" t="s">
        <v>71</v>
      </c>
      <c r="AY2293" s="255" t="s">
        <v>182</v>
      </c>
    </row>
    <row r="2294" s="14" customFormat="1">
      <c r="A2294" s="14"/>
      <c r="B2294" s="245"/>
      <c r="C2294" s="246"/>
      <c r="D2294" s="236" t="s">
        <v>193</v>
      </c>
      <c r="E2294" s="247" t="s">
        <v>19</v>
      </c>
      <c r="F2294" s="248" t="s">
        <v>3048</v>
      </c>
      <c r="G2294" s="246"/>
      <c r="H2294" s="249">
        <v>171.38200000000001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193</v>
      </c>
      <c r="AU2294" s="255" t="s">
        <v>80</v>
      </c>
      <c r="AV2294" s="14" t="s">
        <v>80</v>
      </c>
      <c r="AW2294" s="14" t="s">
        <v>195</v>
      </c>
      <c r="AX2294" s="14" t="s">
        <v>71</v>
      </c>
      <c r="AY2294" s="255" t="s">
        <v>182</v>
      </c>
    </row>
    <row r="2295" s="15" customFormat="1">
      <c r="A2295" s="15"/>
      <c r="B2295" s="256"/>
      <c r="C2295" s="257"/>
      <c r="D2295" s="236" t="s">
        <v>193</v>
      </c>
      <c r="E2295" s="258" t="s">
        <v>19</v>
      </c>
      <c r="F2295" s="259" t="s">
        <v>215</v>
      </c>
      <c r="G2295" s="257"/>
      <c r="H2295" s="260">
        <v>225.78800000000001</v>
      </c>
      <c r="I2295" s="261"/>
      <c r="J2295" s="257"/>
      <c r="K2295" s="257"/>
      <c r="L2295" s="262"/>
      <c r="M2295" s="263"/>
      <c r="N2295" s="264"/>
      <c r="O2295" s="264"/>
      <c r="P2295" s="264"/>
      <c r="Q2295" s="264"/>
      <c r="R2295" s="264"/>
      <c r="S2295" s="264"/>
      <c r="T2295" s="26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66" t="s">
        <v>193</v>
      </c>
      <c r="AU2295" s="266" t="s">
        <v>80</v>
      </c>
      <c r="AV2295" s="15" t="s">
        <v>97</v>
      </c>
      <c r="AW2295" s="15" t="s">
        <v>195</v>
      </c>
      <c r="AX2295" s="15" t="s">
        <v>71</v>
      </c>
      <c r="AY2295" s="266" t="s">
        <v>182</v>
      </c>
    </row>
    <row r="2296" s="13" customFormat="1">
      <c r="A2296" s="13"/>
      <c r="B2296" s="234"/>
      <c r="C2296" s="235"/>
      <c r="D2296" s="236" t="s">
        <v>193</v>
      </c>
      <c r="E2296" s="237" t="s">
        <v>19</v>
      </c>
      <c r="F2296" s="238" t="s">
        <v>218</v>
      </c>
      <c r="G2296" s="235"/>
      <c r="H2296" s="237" t="s">
        <v>19</v>
      </c>
      <c r="I2296" s="239"/>
      <c r="J2296" s="235"/>
      <c r="K2296" s="235"/>
      <c r="L2296" s="240"/>
      <c r="M2296" s="241"/>
      <c r="N2296" s="242"/>
      <c r="O2296" s="242"/>
      <c r="P2296" s="242"/>
      <c r="Q2296" s="242"/>
      <c r="R2296" s="242"/>
      <c r="S2296" s="242"/>
      <c r="T2296" s="24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44" t="s">
        <v>193</v>
      </c>
      <c r="AU2296" s="244" t="s">
        <v>80</v>
      </c>
      <c r="AV2296" s="13" t="s">
        <v>78</v>
      </c>
      <c r="AW2296" s="13" t="s">
        <v>195</v>
      </c>
      <c r="AX2296" s="13" t="s">
        <v>71</v>
      </c>
      <c r="AY2296" s="244" t="s">
        <v>182</v>
      </c>
    </row>
    <row r="2297" s="14" customFormat="1">
      <c r="A2297" s="14"/>
      <c r="B2297" s="245"/>
      <c r="C2297" s="246"/>
      <c r="D2297" s="236" t="s">
        <v>193</v>
      </c>
      <c r="E2297" s="247" t="s">
        <v>19</v>
      </c>
      <c r="F2297" s="248" t="s">
        <v>3049</v>
      </c>
      <c r="G2297" s="246"/>
      <c r="H2297" s="249">
        <v>39.429000000000002</v>
      </c>
      <c r="I2297" s="250"/>
      <c r="J2297" s="246"/>
      <c r="K2297" s="246"/>
      <c r="L2297" s="251"/>
      <c r="M2297" s="252"/>
      <c r="N2297" s="253"/>
      <c r="O2297" s="253"/>
      <c r="P2297" s="253"/>
      <c r="Q2297" s="253"/>
      <c r="R2297" s="253"/>
      <c r="S2297" s="253"/>
      <c r="T2297" s="25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5" t="s">
        <v>193</v>
      </c>
      <c r="AU2297" s="255" t="s">
        <v>80</v>
      </c>
      <c r="AV2297" s="14" t="s">
        <v>80</v>
      </c>
      <c r="AW2297" s="14" t="s">
        <v>195</v>
      </c>
      <c r="AX2297" s="14" t="s">
        <v>71</v>
      </c>
      <c r="AY2297" s="255" t="s">
        <v>182</v>
      </c>
    </row>
    <row r="2298" s="14" customFormat="1">
      <c r="A2298" s="14"/>
      <c r="B2298" s="245"/>
      <c r="C2298" s="246"/>
      <c r="D2298" s="236" t="s">
        <v>193</v>
      </c>
      <c r="E2298" s="247" t="s">
        <v>19</v>
      </c>
      <c r="F2298" s="248" t="s">
        <v>3050</v>
      </c>
      <c r="G2298" s="246"/>
      <c r="H2298" s="249">
        <v>111.54300000000001</v>
      </c>
      <c r="I2298" s="250"/>
      <c r="J2298" s="246"/>
      <c r="K2298" s="246"/>
      <c r="L2298" s="251"/>
      <c r="M2298" s="252"/>
      <c r="N2298" s="253"/>
      <c r="O2298" s="253"/>
      <c r="P2298" s="253"/>
      <c r="Q2298" s="253"/>
      <c r="R2298" s="253"/>
      <c r="S2298" s="253"/>
      <c r="T2298" s="25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5" t="s">
        <v>193</v>
      </c>
      <c r="AU2298" s="255" t="s">
        <v>80</v>
      </c>
      <c r="AV2298" s="14" t="s">
        <v>80</v>
      </c>
      <c r="AW2298" s="14" t="s">
        <v>195</v>
      </c>
      <c r="AX2298" s="14" t="s">
        <v>71</v>
      </c>
      <c r="AY2298" s="255" t="s">
        <v>182</v>
      </c>
    </row>
    <row r="2299" s="15" customFormat="1">
      <c r="A2299" s="15"/>
      <c r="B2299" s="256"/>
      <c r="C2299" s="257"/>
      <c r="D2299" s="236" t="s">
        <v>193</v>
      </c>
      <c r="E2299" s="258" t="s">
        <v>19</v>
      </c>
      <c r="F2299" s="259" t="s">
        <v>215</v>
      </c>
      <c r="G2299" s="257"/>
      <c r="H2299" s="260">
        <v>150.97200000000001</v>
      </c>
      <c r="I2299" s="261"/>
      <c r="J2299" s="257"/>
      <c r="K2299" s="257"/>
      <c r="L2299" s="262"/>
      <c r="M2299" s="263"/>
      <c r="N2299" s="264"/>
      <c r="O2299" s="264"/>
      <c r="P2299" s="264"/>
      <c r="Q2299" s="264"/>
      <c r="R2299" s="264"/>
      <c r="S2299" s="264"/>
      <c r="T2299" s="26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T2299" s="266" t="s">
        <v>193</v>
      </c>
      <c r="AU2299" s="266" t="s">
        <v>80</v>
      </c>
      <c r="AV2299" s="15" t="s">
        <v>97</v>
      </c>
      <c r="AW2299" s="15" t="s">
        <v>195</v>
      </c>
      <c r="AX2299" s="15" t="s">
        <v>71</v>
      </c>
      <c r="AY2299" s="266" t="s">
        <v>182</v>
      </c>
    </row>
    <row r="2300" s="16" customFormat="1">
      <c r="A2300" s="16"/>
      <c r="B2300" s="267"/>
      <c r="C2300" s="268"/>
      <c r="D2300" s="236" t="s">
        <v>193</v>
      </c>
      <c r="E2300" s="269" t="s">
        <v>19</v>
      </c>
      <c r="F2300" s="270" t="s">
        <v>220</v>
      </c>
      <c r="G2300" s="268"/>
      <c r="H2300" s="271">
        <v>2169.0589999999997</v>
      </c>
      <c r="I2300" s="272"/>
      <c r="J2300" s="268"/>
      <c r="K2300" s="268"/>
      <c r="L2300" s="273"/>
      <c r="M2300" s="274"/>
      <c r="N2300" s="275"/>
      <c r="O2300" s="275"/>
      <c r="P2300" s="275"/>
      <c r="Q2300" s="275"/>
      <c r="R2300" s="275"/>
      <c r="S2300" s="275"/>
      <c r="T2300" s="27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T2300" s="277" t="s">
        <v>193</v>
      </c>
      <c r="AU2300" s="277" t="s">
        <v>80</v>
      </c>
      <c r="AV2300" s="16" t="s">
        <v>189</v>
      </c>
      <c r="AW2300" s="16" t="s">
        <v>195</v>
      </c>
      <c r="AX2300" s="16" t="s">
        <v>78</v>
      </c>
      <c r="AY2300" s="277" t="s">
        <v>182</v>
      </c>
    </row>
    <row r="2301" s="2" customFormat="1" ht="37.8" customHeight="1">
      <c r="A2301" s="41"/>
      <c r="B2301" s="42"/>
      <c r="C2301" s="216" t="s">
        <v>3051</v>
      </c>
      <c r="D2301" s="216" t="s">
        <v>184</v>
      </c>
      <c r="E2301" s="217" t="s">
        <v>3052</v>
      </c>
      <c r="F2301" s="218" t="s">
        <v>3053</v>
      </c>
      <c r="G2301" s="219" t="s">
        <v>283</v>
      </c>
      <c r="H2301" s="220">
        <v>544.64400000000001</v>
      </c>
      <c r="I2301" s="221"/>
      <c r="J2301" s="222">
        <f>ROUND(I2301*H2301,2)</f>
        <v>0</v>
      </c>
      <c r="K2301" s="218" t="s">
        <v>188</v>
      </c>
      <c r="L2301" s="47"/>
      <c r="M2301" s="223" t="s">
        <v>19</v>
      </c>
      <c r="N2301" s="224" t="s">
        <v>42</v>
      </c>
      <c r="O2301" s="87"/>
      <c r="P2301" s="225">
        <f>O2301*H2301</f>
        <v>0</v>
      </c>
      <c r="Q2301" s="225">
        <v>0</v>
      </c>
      <c r="R2301" s="225">
        <f>Q2301*H2301</f>
        <v>0</v>
      </c>
      <c r="S2301" s="225">
        <v>0.02</v>
      </c>
      <c r="T2301" s="226">
        <f>S2301*H2301</f>
        <v>10.89288</v>
      </c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R2301" s="227" t="s">
        <v>189</v>
      </c>
      <c r="AT2301" s="227" t="s">
        <v>184</v>
      </c>
      <c r="AU2301" s="227" t="s">
        <v>80</v>
      </c>
      <c r="AY2301" s="20" t="s">
        <v>182</v>
      </c>
      <c r="BE2301" s="228">
        <f>IF(N2301="základní",J2301,0)</f>
        <v>0</v>
      </c>
      <c r="BF2301" s="228">
        <f>IF(N2301="snížená",J2301,0)</f>
        <v>0</v>
      </c>
      <c r="BG2301" s="228">
        <f>IF(N2301="zákl. přenesená",J2301,0)</f>
        <v>0</v>
      </c>
      <c r="BH2301" s="228">
        <f>IF(N2301="sníž. přenesená",J2301,0)</f>
        <v>0</v>
      </c>
      <c r="BI2301" s="228">
        <f>IF(N2301="nulová",J2301,0)</f>
        <v>0</v>
      </c>
      <c r="BJ2301" s="20" t="s">
        <v>78</v>
      </c>
      <c r="BK2301" s="228">
        <f>ROUND(I2301*H2301,2)</f>
        <v>0</v>
      </c>
      <c r="BL2301" s="20" t="s">
        <v>189</v>
      </c>
      <c r="BM2301" s="227" t="s">
        <v>3054</v>
      </c>
    </row>
    <row r="2302" s="2" customFormat="1">
      <c r="A2302" s="41"/>
      <c r="B2302" s="42"/>
      <c r="C2302" s="43"/>
      <c r="D2302" s="229" t="s">
        <v>191</v>
      </c>
      <c r="E2302" s="43"/>
      <c r="F2302" s="230" t="s">
        <v>3055</v>
      </c>
      <c r="G2302" s="43"/>
      <c r="H2302" s="43"/>
      <c r="I2302" s="231"/>
      <c r="J2302" s="43"/>
      <c r="K2302" s="43"/>
      <c r="L2302" s="47"/>
      <c r="M2302" s="232"/>
      <c r="N2302" s="233"/>
      <c r="O2302" s="87"/>
      <c r="P2302" s="87"/>
      <c r="Q2302" s="87"/>
      <c r="R2302" s="87"/>
      <c r="S2302" s="87"/>
      <c r="T2302" s="88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T2302" s="20" t="s">
        <v>191</v>
      </c>
      <c r="AU2302" s="20" t="s">
        <v>80</v>
      </c>
    </row>
    <row r="2303" s="14" customFormat="1">
      <c r="A2303" s="14"/>
      <c r="B2303" s="245"/>
      <c r="C2303" s="246"/>
      <c r="D2303" s="236" t="s">
        <v>193</v>
      </c>
      <c r="E2303" s="247" t="s">
        <v>19</v>
      </c>
      <c r="F2303" s="248" t="s">
        <v>3056</v>
      </c>
      <c r="G2303" s="246"/>
      <c r="H2303" s="249">
        <v>385.10000000000002</v>
      </c>
      <c r="I2303" s="250"/>
      <c r="J2303" s="246"/>
      <c r="K2303" s="246"/>
      <c r="L2303" s="251"/>
      <c r="M2303" s="252"/>
      <c r="N2303" s="253"/>
      <c r="O2303" s="253"/>
      <c r="P2303" s="253"/>
      <c r="Q2303" s="253"/>
      <c r="R2303" s="253"/>
      <c r="S2303" s="253"/>
      <c r="T2303" s="25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55" t="s">
        <v>193</v>
      </c>
      <c r="AU2303" s="255" t="s">
        <v>80</v>
      </c>
      <c r="AV2303" s="14" t="s">
        <v>80</v>
      </c>
      <c r="AW2303" s="14" t="s">
        <v>195</v>
      </c>
      <c r="AX2303" s="14" t="s">
        <v>71</v>
      </c>
      <c r="AY2303" s="255" t="s">
        <v>182</v>
      </c>
    </row>
    <row r="2304" s="14" customFormat="1">
      <c r="A2304" s="14"/>
      <c r="B2304" s="245"/>
      <c r="C2304" s="246"/>
      <c r="D2304" s="236" t="s">
        <v>193</v>
      </c>
      <c r="E2304" s="247" t="s">
        <v>19</v>
      </c>
      <c r="F2304" s="248" t="s">
        <v>3057</v>
      </c>
      <c r="G2304" s="246"/>
      <c r="H2304" s="249">
        <v>159.54400000000001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5" t="s">
        <v>193</v>
      </c>
      <c r="AU2304" s="255" t="s">
        <v>80</v>
      </c>
      <c r="AV2304" s="14" t="s">
        <v>80</v>
      </c>
      <c r="AW2304" s="14" t="s">
        <v>195</v>
      </c>
      <c r="AX2304" s="14" t="s">
        <v>71</v>
      </c>
      <c r="AY2304" s="255" t="s">
        <v>182</v>
      </c>
    </row>
    <row r="2305" s="2" customFormat="1" ht="44.25" customHeight="1">
      <c r="A2305" s="41"/>
      <c r="B2305" s="42"/>
      <c r="C2305" s="216" t="s">
        <v>3058</v>
      </c>
      <c r="D2305" s="216" t="s">
        <v>184</v>
      </c>
      <c r="E2305" s="217" t="s">
        <v>3059</v>
      </c>
      <c r="F2305" s="218" t="s">
        <v>3060</v>
      </c>
      <c r="G2305" s="219" t="s">
        <v>283</v>
      </c>
      <c r="H2305" s="220">
        <v>249.53</v>
      </c>
      <c r="I2305" s="221"/>
      <c r="J2305" s="222">
        <f>ROUND(I2305*H2305,2)</f>
        <v>0</v>
      </c>
      <c r="K2305" s="218" t="s">
        <v>188</v>
      </c>
      <c r="L2305" s="47"/>
      <c r="M2305" s="223" t="s">
        <v>19</v>
      </c>
      <c r="N2305" s="224" t="s">
        <v>42</v>
      </c>
      <c r="O2305" s="87"/>
      <c r="P2305" s="225">
        <f>O2305*H2305</f>
        <v>0</v>
      </c>
      <c r="Q2305" s="225">
        <v>0</v>
      </c>
      <c r="R2305" s="225">
        <f>Q2305*H2305</f>
        <v>0</v>
      </c>
      <c r="S2305" s="225">
        <v>0.045999999999999999</v>
      </c>
      <c r="T2305" s="226">
        <f>S2305*H2305</f>
        <v>11.47838</v>
      </c>
      <c r="U2305" s="41"/>
      <c r="V2305" s="41"/>
      <c r="W2305" s="41"/>
      <c r="X2305" s="41"/>
      <c r="Y2305" s="41"/>
      <c r="Z2305" s="41"/>
      <c r="AA2305" s="41"/>
      <c r="AB2305" s="41"/>
      <c r="AC2305" s="41"/>
      <c r="AD2305" s="41"/>
      <c r="AE2305" s="41"/>
      <c r="AR2305" s="227" t="s">
        <v>189</v>
      </c>
      <c r="AT2305" s="227" t="s">
        <v>184</v>
      </c>
      <c r="AU2305" s="227" t="s">
        <v>80</v>
      </c>
      <c r="AY2305" s="20" t="s">
        <v>182</v>
      </c>
      <c r="BE2305" s="228">
        <f>IF(N2305="základní",J2305,0)</f>
        <v>0</v>
      </c>
      <c r="BF2305" s="228">
        <f>IF(N2305="snížená",J2305,0)</f>
        <v>0</v>
      </c>
      <c r="BG2305" s="228">
        <f>IF(N2305="zákl. přenesená",J2305,0)</f>
        <v>0</v>
      </c>
      <c r="BH2305" s="228">
        <f>IF(N2305="sníž. přenesená",J2305,0)</f>
        <v>0</v>
      </c>
      <c r="BI2305" s="228">
        <f>IF(N2305="nulová",J2305,0)</f>
        <v>0</v>
      </c>
      <c r="BJ2305" s="20" t="s">
        <v>78</v>
      </c>
      <c r="BK2305" s="228">
        <f>ROUND(I2305*H2305,2)</f>
        <v>0</v>
      </c>
      <c r="BL2305" s="20" t="s">
        <v>189</v>
      </c>
      <c r="BM2305" s="227" t="s">
        <v>3061</v>
      </c>
    </row>
    <row r="2306" s="2" customFormat="1">
      <c r="A2306" s="41"/>
      <c r="B2306" s="42"/>
      <c r="C2306" s="43"/>
      <c r="D2306" s="229" t="s">
        <v>191</v>
      </c>
      <c r="E2306" s="43"/>
      <c r="F2306" s="230" t="s">
        <v>3062</v>
      </c>
      <c r="G2306" s="43"/>
      <c r="H2306" s="43"/>
      <c r="I2306" s="231"/>
      <c r="J2306" s="43"/>
      <c r="K2306" s="43"/>
      <c r="L2306" s="47"/>
      <c r="M2306" s="232"/>
      <c r="N2306" s="233"/>
      <c r="O2306" s="87"/>
      <c r="P2306" s="87"/>
      <c r="Q2306" s="87"/>
      <c r="R2306" s="87"/>
      <c r="S2306" s="87"/>
      <c r="T2306" s="88"/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T2306" s="20" t="s">
        <v>191</v>
      </c>
      <c r="AU2306" s="20" t="s">
        <v>80</v>
      </c>
    </row>
    <row r="2307" s="13" customFormat="1">
      <c r="A2307" s="13"/>
      <c r="B2307" s="234"/>
      <c r="C2307" s="235"/>
      <c r="D2307" s="236" t="s">
        <v>193</v>
      </c>
      <c r="E2307" s="237" t="s">
        <v>19</v>
      </c>
      <c r="F2307" s="238" t="s">
        <v>205</v>
      </c>
      <c r="G2307" s="235"/>
      <c r="H2307" s="237" t="s">
        <v>19</v>
      </c>
      <c r="I2307" s="239"/>
      <c r="J2307" s="235"/>
      <c r="K2307" s="235"/>
      <c r="L2307" s="240"/>
      <c r="M2307" s="241"/>
      <c r="N2307" s="242"/>
      <c r="O2307" s="242"/>
      <c r="P2307" s="242"/>
      <c r="Q2307" s="242"/>
      <c r="R2307" s="242"/>
      <c r="S2307" s="242"/>
      <c r="T2307" s="24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44" t="s">
        <v>193</v>
      </c>
      <c r="AU2307" s="244" t="s">
        <v>80</v>
      </c>
      <c r="AV2307" s="13" t="s">
        <v>78</v>
      </c>
      <c r="AW2307" s="13" t="s">
        <v>195</v>
      </c>
      <c r="AX2307" s="13" t="s">
        <v>71</v>
      </c>
      <c r="AY2307" s="244" t="s">
        <v>182</v>
      </c>
    </row>
    <row r="2308" s="13" customFormat="1">
      <c r="A2308" s="13"/>
      <c r="B2308" s="234"/>
      <c r="C2308" s="235"/>
      <c r="D2308" s="236" t="s">
        <v>193</v>
      </c>
      <c r="E2308" s="237" t="s">
        <v>19</v>
      </c>
      <c r="F2308" s="238" t="s">
        <v>455</v>
      </c>
      <c r="G2308" s="235"/>
      <c r="H2308" s="237" t="s">
        <v>19</v>
      </c>
      <c r="I2308" s="239"/>
      <c r="J2308" s="235"/>
      <c r="K2308" s="235"/>
      <c r="L2308" s="240"/>
      <c r="M2308" s="241"/>
      <c r="N2308" s="242"/>
      <c r="O2308" s="242"/>
      <c r="P2308" s="242"/>
      <c r="Q2308" s="242"/>
      <c r="R2308" s="242"/>
      <c r="S2308" s="242"/>
      <c r="T2308" s="24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4" t="s">
        <v>193</v>
      </c>
      <c r="AU2308" s="244" t="s">
        <v>80</v>
      </c>
      <c r="AV2308" s="13" t="s">
        <v>78</v>
      </c>
      <c r="AW2308" s="13" t="s">
        <v>195</v>
      </c>
      <c r="AX2308" s="13" t="s">
        <v>71</v>
      </c>
      <c r="AY2308" s="244" t="s">
        <v>182</v>
      </c>
    </row>
    <row r="2309" s="14" customFormat="1">
      <c r="A2309" s="14"/>
      <c r="B2309" s="245"/>
      <c r="C2309" s="246"/>
      <c r="D2309" s="236" t="s">
        <v>193</v>
      </c>
      <c r="E2309" s="247" t="s">
        <v>19</v>
      </c>
      <c r="F2309" s="248" t="s">
        <v>3063</v>
      </c>
      <c r="G2309" s="246"/>
      <c r="H2309" s="249">
        <v>3.8212000000000002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193</v>
      </c>
      <c r="AU2309" s="255" t="s">
        <v>80</v>
      </c>
      <c r="AV2309" s="14" t="s">
        <v>80</v>
      </c>
      <c r="AW2309" s="14" t="s">
        <v>195</v>
      </c>
      <c r="AX2309" s="14" t="s">
        <v>71</v>
      </c>
      <c r="AY2309" s="255" t="s">
        <v>182</v>
      </c>
    </row>
    <row r="2310" s="14" customFormat="1">
      <c r="A2310" s="14"/>
      <c r="B2310" s="245"/>
      <c r="C2310" s="246"/>
      <c r="D2310" s="236" t="s">
        <v>193</v>
      </c>
      <c r="E2310" s="247" t="s">
        <v>19</v>
      </c>
      <c r="F2310" s="248" t="s">
        <v>3064</v>
      </c>
      <c r="G2310" s="246"/>
      <c r="H2310" s="249">
        <v>17.999999999999996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193</v>
      </c>
      <c r="AU2310" s="255" t="s">
        <v>80</v>
      </c>
      <c r="AV2310" s="14" t="s">
        <v>80</v>
      </c>
      <c r="AW2310" s="14" t="s">
        <v>195</v>
      </c>
      <c r="AX2310" s="14" t="s">
        <v>71</v>
      </c>
      <c r="AY2310" s="255" t="s">
        <v>182</v>
      </c>
    </row>
    <row r="2311" s="14" customFormat="1">
      <c r="A2311" s="14"/>
      <c r="B2311" s="245"/>
      <c r="C2311" s="246"/>
      <c r="D2311" s="236" t="s">
        <v>193</v>
      </c>
      <c r="E2311" s="247" t="s">
        <v>19</v>
      </c>
      <c r="F2311" s="248" t="s">
        <v>3065</v>
      </c>
      <c r="G2311" s="246"/>
      <c r="H2311" s="249">
        <v>13.240455000000001</v>
      </c>
      <c r="I2311" s="250"/>
      <c r="J2311" s="246"/>
      <c r="K2311" s="246"/>
      <c r="L2311" s="251"/>
      <c r="M2311" s="252"/>
      <c r="N2311" s="253"/>
      <c r="O2311" s="253"/>
      <c r="P2311" s="253"/>
      <c r="Q2311" s="253"/>
      <c r="R2311" s="253"/>
      <c r="S2311" s="253"/>
      <c r="T2311" s="25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5" t="s">
        <v>193</v>
      </c>
      <c r="AU2311" s="255" t="s">
        <v>80</v>
      </c>
      <c r="AV2311" s="14" t="s">
        <v>80</v>
      </c>
      <c r="AW2311" s="14" t="s">
        <v>195</v>
      </c>
      <c r="AX2311" s="14" t="s">
        <v>71</v>
      </c>
      <c r="AY2311" s="255" t="s">
        <v>182</v>
      </c>
    </row>
    <row r="2312" s="14" customFormat="1">
      <c r="A2312" s="14"/>
      <c r="B2312" s="245"/>
      <c r="C2312" s="246"/>
      <c r="D2312" s="236" t="s">
        <v>193</v>
      </c>
      <c r="E2312" s="247" t="s">
        <v>19</v>
      </c>
      <c r="F2312" s="248" t="s">
        <v>3066</v>
      </c>
      <c r="G2312" s="246"/>
      <c r="H2312" s="249">
        <v>99.586500000000001</v>
      </c>
      <c r="I2312" s="250"/>
      <c r="J2312" s="246"/>
      <c r="K2312" s="246"/>
      <c r="L2312" s="251"/>
      <c r="M2312" s="252"/>
      <c r="N2312" s="253"/>
      <c r="O2312" s="253"/>
      <c r="P2312" s="253"/>
      <c r="Q2312" s="253"/>
      <c r="R2312" s="253"/>
      <c r="S2312" s="253"/>
      <c r="T2312" s="25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5" t="s">
        <v>193</v>
      </c>
      <c r="AU2312" s="255" t="s">
        <v>80</v>
      </c>
      <c r="AV2312" s="14" t="s">
        <v>80</v>
      </c>
      <c r="AW2312" s="14" t="s">
        <v>195</v>
      </c>
      <c r="AX2312" s="14" t="s">
        <v>71</v>
      </c>
      <c r="AY2312" s="255" t="s">
        <v>182</v>
      </c>
    </row>
    <row r="2313" s="15" customFormat="1">
      <c r="A2313" s="15"/>
      <c r="B2313" s="256"/>
      <c r="C2313" s="257"/>
      <c r="D2313" s="236" t="s">
        <v>193</v>
      </c>
      <c r="E2313" s="258" t="s">
        <v>19</v>
      </c>
      <c r="F2313" s="259" t="s">
        <v>215</v>
      </c>
      <c r="G2313" s="257"/>
      <c r="H2313" s="260">
        <v>134.648155</v>
      </c>
      <c r="I2313" s="261"/>
      <c r="J2313" s="257"/>
      <c r="K2313" s="257"/>
      <c r="L2313" s="262"/>
      <c r="M2313" s="263"/>
      <c r="N2313" s="264"/>
      <c r="O2313" s="264"/>
      <c r="P2313" s="264"/>
      <c r="Q2313" s="264"/>
      <c r="R2313" s="264"/>
      <c r="S2313" s="264"/>
      <c r="T2313" s="26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T2313" s="266" t="s">
        <v>193</v>
      </c>
      <c r="AU2313" s="266" t="s">
        <v>80</v>
      </c>
      <c r="AV2313" s="15" t="s">
        <v>97</v>
      </c>
      <c r="AW2313" s="15" t="s">
        <v>195</v>
      </c>
      <c r="AX2313" s="15" t="s">
        <v>71</v>
      </c>
      <c r="AY2313" s="266" t="s">
        <v>182</v>
      </c>
    </row>
    <row r="2314" s="13" customFormat="1">
      <c r="A2314" s="13"/>
      <c r="B2314" s="234"/>
      <c r="C2314" s="235"/>
      <c r="D2314" s="236" t="s">
        <v>193</v>
      </c>
      <c r="E2314" s="237" t="s">
        <v>19</v>
      </c>
      <c r="F2314" s="238" t="s">
        <v>460</v>
      </c>
      <c r="G2314" s="235"/>
      <c r="H2314" s="237" t="s">
        <v>19</v>
      </c>
      <c r="I2314" s="239"/>
      <c r="J2314" s="235"/>
      <c r="K2314" s="235"/>
      <c r="L2314" s="240"/>
      <c r="M2314" s="241"/>
      <c r="N2314" s="242"/>
      <c r="O2314" s="242"/>
      <c r="P2314" s="242"/>
      <c r="Q2314" s="242"/>
      <c r="R2314" s="242"/>
      <c r="S2314" s="242"/>
      <c r="T2314" s="24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44" t="s">
        <v>193</v>
      </c>
      <c r="AU2314" s="244" t="s">
        <v>80</v>
      </c>
      <c r="AV2314" s="13" t="s">
        <v>78</v>
      </c>
      <c r="AW2314" s="13" t="s">
        <v>195</v>
      </c>
      <c r="AX2314" s="13" t="s">
        <v>71</v>
      </c>
      <c r="AY2314" s="244" t="s">
        <v>182</v>
      </c>
    </row>
    <row r="2315" s="14" customFormat="1">
      <c r="A2315" s="14"/>
      <c r="B2315" s="245"/>
      <c r="C2315" s="246"/>
      <c r="D2315" s="236" t="s">
        <v>193</v>
      </c>
      <c r="E2315" s="247" t="s">
        <v>19</v>
      </c>
      <c r="F2315" s="248" t="s">
        <v>1369</v>
      </c>
      <c r="G2315" s="246"/>
      <c r="H2315" s="249">
        <v>14.875999999999999</v>
      </c>
      <c r="I2315" s="250"/>
      <c r="J2315" s="246"/>
      <c r="K2315" s="246"/>
      <c r="L2315" s="251"/>
      <c r="M2315" s="252"/>
      <c r="N2315" s="253"/>
      <c r="O2315" s="253"/>
      <c r="P2315" s="253"/>
      <c r="Q2315" s="253"/>
      <c r="R2315" s="253"/>
      <c r="S2315" s="253"/>
      <c r="T2315" s="25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55" t="s">
        <v>193</v>
      </c>
      <c r="AU2315" s="255" t="s">
        <v>80</v>
      </c>
      <c r="AV2315" s="14" t="s">
        <v>80</v>
      </c>
      <c r="AW2315" s="14" t="s">
        <v>195</v>
      </c>
      <c r="AX2315" s="14" t="s">
        <v>71</v>
      </c>
      <c r="AY2315" s="255" t="s">
        <v>182</v>
      </c>
    </row>
    <row r="2316" s="14" customFormat="1">
      <c r="A2316" s="14"/>
      <c r="B2316" s="245"/>
      <c r="C2316" s="246"/>
      <c r="D2316" s="236" t="s">
        <v>193</v>
      </c>
      <c r="E2316" s="247" t="s">
        <v>19</v>
      </c>
      <c r="F2316" s="248" t="s">
        <v>3067</v>
      </c>
      <c r="G2316" s="246"/>
      <c r="H2316" s="249">
        <v>11.780000000000001</v>
      </c>
      <c r="I2316" s="250"/>
      <c r="J2316" s="246"/>
      <c r="K2316" s="246"/>
      <c r="L2316" s="251"/>
      <c r="M2316" s="252"/>
      <c r="N2316" s="253"/>
      <c r="O2316" s="253"/>
      <c r="P2316" s="253"/>
      <c r="Q2316" s="253"/>
      <c r="R2316" s="253"/>
      <c r="S2316" s="253"/>
      <c r="T2316" s="25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55" t="s">
        <v>193</v>
      </c>
      <c r="AU2316" s="255" t="s">
        <v>80</v>
      </c>
      <c r="AV2316" s="14" t="s">
        <v>80</v>
      </c>
      <c r="AW2316" s="14" t="s">
        <v>195</v>
      </c>
      <c r="AX2316" s="14" t="s">
        <v>71</v>
      </c>
      <c r="AY2316" s="255" t="s">
        <v>182</v>
      </c>
    </row>
    <row r="2317" s="14" customFormat="1">
      <c r="A2317" s="14"/>
      <c r="B2317" s="245"/>
      <c r="C2317" s="246"/>
      <c r="D2317" s="236" t="s">
        <v>193</v>
      </c>
      <c r="E2317" s="247" t="s">
        <v>19</v>
      </c>
      <c r="F2317" s="248" t="s">
        <v>3068</v>
      </c>
      <c r="G2317" s="246"/>
      <c r="H2317" s="249">
        <v>6.1480000000000006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193</v>
      </c>
      <c r="AU2317" s="255" t="s">
        <v>80</v>
      </c>
      <c r="AV2317" s="14" t="s">
        <v>80</v>
      </c>
      <c r="AW2317" s="14" t="s">
        <v>195</v>
      </c>
      <c r="AX2317" s="14" t="s">
        <v>71</v>
      </c>
      <c r="AY2317" s="255" t="s">
        <v>182</v>
      </c>
    </row>
    <row r="2318" s="15" customFormat="1">
      <c r="A2318" s="15"/>
      <c r="B2318" s="256"/>
      <c r="C2318" s="257"/>
      <c r="D2318" s="236" t="s">
        <v>193</v>
      </c>
      <c r="E2318" s="258" t="s">
        <v>19</v>
      </c>
      <c r="F2318" s="259" t="s">
        <v>215</v>
      </c>
      <c r="G2318" s="257"/>
      <c r="H2318" s="260">
        <v>32.804000000000002</v>
      </c>
      <c r="I2318" s="261"/>
      <c r="J2318" s="257"/>
      <c r="K2318" s="257"/>
      <c r="L2318" s="262"/>
      <c r="M2318" s="263"/>
      <c r="N2318" s="264"/>
      <c r="O2318" s="264"/>
      <c r="P2318" s="264"/>
      <c r="Q2318" s="264"/>
      <c r="R2318" s="264"/>
      <c r="S2318" s="264"/>
      <c r="T2318" s="26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T2318" s="266" t="s">
        <v>193</v>
      </c>
      <c r="AU2318" s="266" t="s">
        <v>80</v>
      </c>
      <c r="AV2318" s="15" t="s">
        <v>97</v>
      </c>
      <c r="AW2318" s="15" t="s">
        <v>195</v>
      </c>
      <c r="AX2318" s="15" t="s">
        <v>71</v>
      </c>
      <c r="AY2318" s="266" t="s">
        <v>182</v>
      </c>
    </row>
    <row r="2319" s="13" customFormat="1">
      <c r="A2319" s="13"/>
      <c r="B2319" s="234"/>
      <c r="C2319" s="235"/>
      <c r="D2319" s="236" t="s">
        <v>193</v>
      </c>
      <c r="E2319" s="237" t="s">
        <v>19</v>
      </c>
      <c r="F2319" s="238" t="s">
        <v>462</v>
      </c>
      <c r="G2319" s="235"/>
      <c r="H2319" s="237" t="s">
        <v>19</v>
      </c>
      <c r="I2319" s="239"/>
      <c r="J2319" s="235"/>
      <c r="K2319" s="235"/>
      <c r="L2319" s="240"/>
      <c r="M2319" s="241"/>
      <c r="N2319" s="242"/>
      <c r="O2319" s="242"/>
      <c r="P2319" s="242"/>
      <c r="Q2319" s="242"/>
      <c r="R2319" s="242"/>
      <c r="S2319" s="242"/>
      <c r="T2319" s="24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4" t="s">
        <v>193</v>
      </c>
      <c r="AU2319" s="244" t="s">
        <v>80</v>
      </c>
      <c r="AV2319" s="13" t="s">
        <v>78</v>
      </c>
      <c r="AW2319" s="13" t="s">
        <v>195</v>
      </c>
      <c r="AX2319" s="13" t="s">
        <v>71</v>
      </c>
      <c r="AY2319" s="244" t="s">
        <v>182</v>
      </c>
    </row>
    <row r="2320" s="14" customFormat="1">
      <c r="A2320" s="14"/>
      <c r="B2320" s="245"/>
      <c r="C2320" s="246"/>
      <c r="D2320" s="236" t="s">
        <v>193</v>
      </c>
      <c r="E2320" s="247" t="s">
        <v>19</v>
      </c>
      <c r="F2320" s="248" t="s">
        <v>3069</v>
      </c>
      <c r="G2320" s="246"/>
      <c r="H2320" s="249">
        <v>4.9550000000000001</v>
      </c>
      <c r="I2320" s="250"/>
      <c r="J2320" s="246"/>
      <c r="K2320" s="246"/>
      <c r="L2320" s="251"/>
      <c r="M2320" s="252"/>
      <c r="N2320" s="253"/>
      <c r="O2320" s="253"/>
      <c r="P2320" s="253"/>
      <c r="Q2320" s="253"/>
      <c r="R2320" s="253"/>
      <c r="S2320" s="253"/>
      <c r="T2320" s="25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55" t="s">
        <v>193</v>
      </c>
      <c r="AU2320" s="255" t="s">
        <v>80</v>
      </c>
      <c r="AV2320" s="14" t="s">
        <v>80</v>
      </c>
      <c r="AW2320" s="14" t="s">
        <v>195</v>
      </c>
      <c r="AX2320" s="14" t="s">
        <v>71</v>
      </c>
      <c r="AY2320" s="255" t="s">
        <v>182</v>
      </c>
    </row>
    <row r="2321" s="15" customFormat="1">
      <c r="A2321" s="15"/>
      <c r="B2321" s="256"/>
      <c r="C2321" s="257"/>
      <c r="D2321" s="236" t="s">
        <v>193</v>
      </c>
      <c r="E2321" s="258" t="s">
        <v>19</v>
      </c>
      <c r="F2321" s="259" t="s">
        <v>215</v>
      </c>
      <c r="G2321" s="257"/>
      <c r="H2321" s="260">
        <v>4.9550000000000001</v>
      </c>
      <c r="I2321" s="261"/>
      <c r="J2321" s="257"/>
      <c r="K2321" s="257"/>
      <c r="L2321" s="262"/>
      <c r="M2321" s="263"/>
      <c r="N2321" s="264"/>
      <c r="O2321" s="264"/>
      <c r="P2321" s="264"/>
      <c r="Q2321" s="264"/>
      <c r="R2321" s="264"/>
      <c r="S2321" s="264"/>
      <c r="T2321" s="26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T2321" s="266" t="s">
        <v>193</v>
      </c>
      <c r="AU2321" s="266" t="s">
        <v>80</v>
      </c>
      <c r="AV2321" s="15" t="s">
        <v>97</v>
      </c>
      <c r="AW2321" s="15" t="s">
        <v>195</v>
      </c>
      <c r="AX2321" s="15" t="s">
        <v>71</v>
      </c>
      <c r="AY2321" s="266" t="s">
        <v>182</v>
      </c>
    </row>
    <row r="2322" s="13" customFormat="1">
      <c r="A2322" s="13"/>
      <c r="B2322" s="234"/>
      <c r="C2322" s="235"/>
      <c r="D2322" s="236" t="s">
        <v>193</v>
      </c>
      <c r="E2322" s="237" t="s">
        <v>19</v>
      </c>
      <c r="F2322" s="238" t="s">
        <v>706</v>
      </c>
      <c r="G2322" s="235"/>
      <c r="H2322" s="237" t="s">
        <v>19</v>
      </c>
      <c r="I2322" s="239"/>
      <c r="J2322" s="235"/>
      <c r="K2322" s="235"/>
      <c r="L2322" s="240"/>
      <c r="M2322" s="241"/>
      <c r="N2322" s="242"/>
      <c r="O2322" s="242"/>
      <c r="P2322" s="242"/>
      <c r="Q2322" s="242"/>
      <c r="R2322" s="242"/>
      <c r="S2322" s="242"/>
      <c r="T2322" s="24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4" t="s">
        <v>193</v>
      </c>
      <c r="AU2322" s="244" t="s">
        <v>80</v>
      </c>
      <c r="AV2322" s="13" t="s">
        <v>78</v>
      </c>
      <c r="AW2322" s="13" t="s">
        <v>195</v>
      </c>
      <c r="AX2322" s="13" t="s">
        <v>71</v>
      </c>
      <c r="AY2322" s="244" t="s">
        <v>182</v>
      </c>
    </row>
    <row r="2323" s="14" customFormat="1">
      <c r="A2323" s="14"/>
      <c r="B2323" s="245"/>
      <c r="C2323" s="246"/>
      <c r="D2323" s="236" t="s">
        <v>193</v>
      </c>
      <c r="E2323" s="247" t="s">
        <v>19</v>
      </c>
      <c r="F2323" s="248" t="s">
        <v>3070</v>
      </c>
      <c r="G2323" s="246"/>
      <c r="H2323" s="249">
        <v>2.4975000000000001</v>
      </c>
      <c r="I2323" s="250"/>
      <c r="J2323" s="246"/>
      <c r="K2323" s="246"/>
      <c r="L2323" s="251"/>
      <c r="M2323" s="252"/>
      <c r="N2323" s="253"/>
      <c r="O2323" s="253"/>
      <c r="P2323" s="253"/>
      <c r="Q2323" s="253"/>
      <c r="R2323" s="253"/>
      <c r="S2323" s="253"/>
      <c r="T2323" s="25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5" t="s">
        <v>193</v>
      </c>
      <c r="AU2323" s="255" t="s">
        <v>80</v>
      </c>
      <c r="AV2323" s="14" t="s">
        <v>80</v>
      </c>
      <c r="AW2323" s="14" t="s">
        <v>195</v>
      </c>
      <c r="AX2323" s="14" t="s">
        <v>71</v>
      </c>
      <c r="AY2323" s="255" t="s">
        <v>182</v>
      </c>
    </row>
    <row r="2324" s="15" customFormat="1">
      <c r="A2324" s="15"/>
      <c r="B2324" s="256"/>
      <c r="C2324" s="257"/>
      <c r="D2324" s="236" t="s">
        <v>193</v>
      </c>
      <c r="E2324" s="258" t="s">
        <v>19</v>
      </c>
      <c r="F2324" s="259" t="s">
        <v>215</v>
      </c>
      <c r="G2324" s="257"/>
      <c r="H2324" s="260">
        <v>2.4975000000000001</v>
      </c>
      <c r="I2324" s="261"/>
      <c r="J2324" s="257"/>
      <c r="K2324" s="257"/>
      <c r="L2324" s="262"/>
      <c r="M2324" s="263"/>
      <c r="N2324" s="264"/>
      <c r="O2324" s="264"/>
      <c r="P2324" s="264"/>
      <c r="Q2324" s="264"/>
      <c r="R2324" s="264"/>
      <c r="S2324" s="264"/>
      <c r="T2324" s="26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T2324" s="266" t="s">
        <v>193</v>
      </c>
      <c r="AU2324" s="266" t="s">
        <v>80</v>
      </c>
      <c r="AV2324" s="15" t="s">
        <v>97</v>
      </c>
      <c r="AW2324" s="15" t="s">
        <v>195</v>
      </c>
      <c r="AX2324" s="15" t="s">
        <v>71</v>
      </c>
      <c r="AY2324" s="266" t="s">
        <v>182</v>
      </c>
    </row>
    <row r="2325" s="13" customFormat="1">
      <c r="A2325" s="13"/>
      <c r="B2325" s="234"/>
      <c r="C2325" s="235"/>
      <c r="D2325" s="236" t="s">
        <v>193</v>
      </c>
      <c r="E2325" s="237" t="s">
        <v>19</v>
      </c>
      <c r="F2325" s="238" t="s">
        <v>216</v>
      </c>
      <c r="G2325" s="235"/>
      <c r="H2325" s="237" t="s">
        <v>19</v>
      </c>
      <c r="I2325" s="239"/>
      <c r="J2325" s="235"/>
      <c r="K2325" s="235"/>
      <c r="L2325" s="240"/>
      <c r="M2325" s="241"/>
      <c r="N2325" s="242"/>
      <c r="O2325" s="242"/>
      <c r="P2325" s="242"/>
      <c r="Q2325" s="242"/>
      <c r="R2325" s="242"/>
      <c r="S2325" s="242"/>
      <c r="T2325" s="24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4" t="s">
        <v>193</v>
      </c>
      <c r="AU2325" s="244" t="s">
        <v>80</v>
      </c>
      <c r="AV2325" s="13" t="s">
        <v>78</v>
      </c>
      <c r="AW2325" s="13" t="s">
        <v>195</v>
      </c>
      <c r="AX2325" s="13" t="s">
        <v>71</v>
      </c>
      <c r="AY2325" s="244" t="s">
        <v>182</v>
      </c>
    </row>
    <row r="2326" s="14" customFormat="1">
      <c r="A2326" s="14"/>
      <c r="B2326" s="245"/>
      <c r="C2326" s="246"/>
      <c r="D2326" s="236" t="s">
        <v>193</v>
      </c>
      <c r="E2326" s="247" t="s">
        <v>19</v>
      </c>
      <c r="F2326" s="248" t="s">
        <v>3071</v>
      </c>
      <c r="G2326" s="246"/>
      <c r="H2326" s="249">
        <v>3.2999999999999998</v>
      </c>
      <c r="I2326" s="250"/>
      <c r="J2326" s="246"/>
      <c r="K2326" s="246"/>
      <c r="L2326" s="251"/>
      <c r="M2326" s="252"/>
      <c r="N2326" s="253"/>
      <c r="O2326" s="253"/>
      <c r="P2326" s="253"/>
      <c r="Q2326" s="253"/>
      <c r="R2326" s="253"/>
      <c r="S2326" s="253"/>
      <c r="T2326" s="25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5" t="s">
        <v>193</v>
      </c>
      <c r="AU2326" s="255" t="s">
        <v>80</v>
      </c>
      <c r="AV2326" s="14" t="s">
        <v>80</v>
      </c>
      <c r="AW2326" s="14" t="s">
        <v>195</v>
      </c>
      <c r="AX2326" s="14" t="s">
        <v>71</v>
      </c>
      <c r="AY2326" s="255" t="s">
        <v>182</v>
      </c>
    </row>
    <row r="2327" s="14" customFormat="1">
      <c r="A2327" s="14"/>
      <c r="B2327" s="245"/>
      <c r="C2327" s="246"/>
      <c r="D2327" s="236" t="s">
        <v>193</v>
      </c>
      <c r="E2327" s="247" t="s">
        <v>19</v>
      </c>
      <c r="F2327" s="248" t="s">
        <v>3072</v>
      </c>
      <c r="G2327" s="246"/>
      <c r="H2327" s="249">
        <v>15.4748</v>
      </c>
      <c r="I2327" s="250"/>
      <c r="J2327" s="246"/>
      <c r="K2327" s="246"/>
      <c r="L2327" s="251"/>
      <c r="M2327" s="252"/>
      <c r="N2327" s="253"/>
      <c r="O2327" s="253"/>
      <c r="P2327" s="253"/>
      <c r="Q2327" s="253"/>
      <c r="R2327" s="253"/>
      <c r="S2327" s="253"/>
      <c r="T2327" s="25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5" t="s">
        <v>193</v>
      </c>
      <c r="AU2327" s="255" t="s">
        <v>80</v>
      </c>
      <c r="AV2327" s="14" t="s">
        <v>80</v>
      </c>
      <c r="AW2327" s="14" t="s">
        <v>195</v>
      </c>
      <c r="AX2327" s="14" t="s">
        <v>71</v>
      </c>
      <c r="AY2327" s="255" t="s">
        <v>182</v>
      </c>
    </row>
    <row r="2328" s="14" customFormat="1">
      <c r="A2328" s="14"/>
      <c r="B2328" s="245"/>
      <c r="C2328" s="246"/>
      <c r="D2328" s="236" t="s">
        <v>193</v>
      </c>
      <c r="E2328" s="247" t="s">
        <v>19</v>
      </c>
      <c r="F2328" s="248" t="s">
        <v>3073</v>
      </c>
      <c r="G2328" s="246"/>
      <c r="H2328" s="249">
        <v>0.61499999999999988</v>
      </c>
      <c r="I2328" s="250"/>
      <c r="J2328" s="246"/>
      <c r="K2328" s="246"/>
      <c r="L2328" s="251"/>
      <c r="M2328" s="252"/>
      <c r="N2328" s="253"/>
      <c r="O2328" s="253"/>
      <c r="P2328" s="253"/>
      <c r="Q2328" s="253"/>
      <c r="R2328" s="253"/>
      <c r="S2328" s="253"/>
      <c r="T2328" s="25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5" t="s">
        <v>193</v>
      </c>
      <c r="AU2328" s="255" t="s">
        <v>80</v>
      </c>
      <c r="AV2328" s="14" t="s">
        <v>80</v>
      </c>
      <c r="AW2328" s="14" t="s">
        <v>195</v>
      </c>
      <c r="AX2328" s="14" t="s">
        <v>71</v>
      </c>
      <c r="AY2328" s="255" t="s">
        <v>182</v>
      </c>
    </row>
    <row r="2329" s="15" customFormat="1">
      <c r="A2329" s="15"/>
      <c r="B2329" s="256"/>
      <c r="C2329" s="257"/>
      <c r="D2329" s="236" t="s">
        <v>193</v>
      </c>
      <c r="E2329" s="258" t="s">
        <v>19</v>
      </c>
      <c r="F2329" s="259" t="s">
        <v>215</v>
      </c>
      <c r="G2329" s="257"/>
      <c r="H2329" s="260">
        <v>19.389799999999997</v>
      </c>
      <c r="I2329" s="261"/>
      <c r="J2329" s="257"/>
      <c r="K2329" s="257"/>
      <c r="L2329" s="262"/>
      <c r="M2329" s="263"/>
      <c r="N2329" s="264"/>
      <c r="O2329" s="264"/>
      <c r="P2329" s="264"/>
      <c r="Q2329" s="264"/>
      <c r="R2329" s="264"/>
      <c r="S2329" s="264"/>
      <c r="T2329" s="26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T2329" s="266" t="s">
        <v>193</v>
      </c>
      <c r="AU2329" s="266" t="s">
        <v>80</v>
      </c>
      <c r="AV2329" s="15" t="s">
        <v>97</v>
      </c>
      <c r="AW2329" s="15" t="s">
        <v>195</v>
      </c>
      <c r="AX2329" s="15" t="s">
        <v>71</v>
      </c>
      <c r="AY2329" s="266" t="s">
        <v>182</v>
      </c>
    </row>
    <row r="2330" s="13" customFormat="1">
      <c r="A2330" s="13"/>
      <c r="B2330" s="234"/>
      <c r="C2330" s="235"/>
      <c r="D2330" s="236" t="s">
        <v>193</v>
      </c>
      <c r="E2330" s="237" t="s">
        <v>19</v>
      </c>
      <c r="F2330" s="238" t="s">
        <v>218</v>
      </c>
      <c r="G2330" s="235"/>
      <c r="H2330" s="237" t="s">
        <v>19</v>
      </c>
      <c r="I2330" s="239"/>
      <c r="J2330" s="235"/>
      <c r="K2330" s="235"/>
      <c r="L2330" s="240"/>
      <c r="M2330" s="241"/>
      <c r="N2330" s="242"/>
      <c r="O2330" s="242"/>
      <c r="P2330" s="242"/>
      <c r="Q2330" s="242"/>
      <c r="R2330" s="242"/>
      <c r="S2330" s="242"/>
      <c r="T2330" s="24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4" t="s">
        <v>193</v>
      </c>
      <c r="AU2330" s="244" t="s">
        <v>80</v>
      </c>
      <c r="AV2330" s="13" t="s">
        <v>78</v>
      </c>
      <c r="AW2330" s="13" t="s">
        <v>195</v>
      </c>
      <c r="AX2330" s="13" t="s">
        <v>71</v>
      </c>
      <c r="AY2330" s="244" t="s">
        <v>182</v>
      </c>
    </row>
    <row r="2331" s="14" customFormat="1">
      <c r="A2331" s="14"/>
      <c r="B2331" s="245"/>
      <c r="C2331" s="246"/>
      <c r="D2331" s="236" t="s">
        <v>193</v>
      </c>
      <c r="E2331" s="247" t="s">
        <v>19</v>
      </c>
      <c r="F2331" s="248" t="s">
        <v>3074</v>
      </c>
      <c r="G2331" s="246"/>
      <c r="H2331" s="249">
        <v>55.235999999999997</v>
      </c>
      <c r="I2331" s="250"/>
      <c r="J2331" s="246"/>
      <c r="K2331" s="246"/>
      <c r="L2331" s="251"/>
      <c r="M2331" s="252"/>
      <c r="N2331" s="253"/>
      <c r="O2331" s="253"/>
      <c r="P2331" s="253"/>
      <c r="Q2331" s="253"/>
      <c r="R2331" s="253"/>
      <c r="S2331" s="253"/>
      <c r="T2331" s="25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5" t="s">
        <v>193</v>
      </c>
      <c r="AU2331" s="255" t="s">
        <v>80</v>
      </c>
      <c r="AV2331" s="14" t="s">
        <v>80</v>
      </c>
      <c r="AW2331" s="14" t="s">
        <v>195</v>
      </c>
      <c r="AX2331" s="14" t="s">
        <v>71</v>
      </c>
      <c r="AY2331" s="255" t="s">
        <v>182</v>
      </c>
    </row>
    <row r="2332" s="15" customFormat="1">
      <c r="A2332" s="15"/>
      <c r="B2332" s="256"/>
      <c r="C2332" s="257"/>
      <c r="D2332" s="236" t="s">
        <v>193</v>
      </c>
      <c r="E2332" s="258" t="s">
        <v>19</v>
      </c>
      <c r="F2332" s="259" t="s">
        <v>215</v>
      </c>
      <c r="G2332" s="257"/>
      <c r="H2332" s="260">
        <v>55.235999999999997</v>
      </c>
      <c r="I2332" s="261"/>
      <c r="J2332" s="257"/>
      <c r="K2332" s="257"/>
      <c r="L2332" s="262"/>
      <c r="M2332" s="263"/>
      <c r="N2332" s="264"/>
      <c r="O2332" s="264"/>
      <c r="P2332" s="264"/>
      <c r="Q2332" s="264"/>
      <c r="R2332" s="264"/>
      <c r="S2332" s="264"/>
      <c r="T2332" s="26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66" t="s">
        <v>193</v>
      </c>
      <c r="AU2332" s="266" t="s">
        <v>80</v>
      </c>
      <c r="AV2332" s="15" t="s">
        <v>97</v>
      </c>
      <c r="AW2332" s="15" t="s">
        <v>195</v>
      </c>
      <c r="AX2332" s="15" t="s">
        <v>71</v>
      </c>
      <c r="AY2332" s="266" t="s">
        <v>182</v>
      </c>
    </row>
    <row r="2333" s="16" customFormat="1">
      <c r="A2333" s="16"/>
      <c r="B2333" s="267"/>
      <c r="C2333" s="268"/>
      <c r="D2333" s="236" t="s">
        <v>193</v>
      </c>
      <c r="E2333" s="269" t="s">
        <v>19</v>
      </c>
      <c r="F2333" s="270" t="s">
        <v>220</v>
      </c>
      <c r="G2333" s="268"/>
      <c r="H2333" s="271">
        <v>249.53045500000002</v>
      </c>
      <c r="I2333" s="272"/>
      <c r="J2333" s="268"/>
      <c r="K2333" s="268"/>
      <c r="L2333" s="273"/>
      <c r="M2333" s="274"/>
      <c r="N2333" s="275"/>
      <c r="O2333" s="275"/>
      <c r="P2333" s="275"/>
      <c r="Q2333" s="275"/>
      <c r="R2333" s="275"/>
      <c r="S2333" s="275"/>
      <c r="T2333" s="27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T2333" s="277" t="s">
        <v>193</v>
      </c>
      <c r="AU2333" s="277" t="s">
        <v>80</v>
      </c>
      <c r="AV2333" s="16" t="s">
        <v>189</v>
      </c>
      <c r="AW2333" s="16" t="s">
        <v>195</v>
      </c>
      <c r="AX2333" s="16" t="s">
        <v>78</v>
      </c>
      <c r="AY2333" s="277" t="s">
        <v>182</v>
      </c>
    </row>
    <row r="2334" s="2" customFormat="1" ht="44.25" customHeight="1">
      <c r="A2334" s="41"/>
      <c r="B2334" s="42"/>
      <c r="C2334" s="216" t="s">
        <v>3075</v>
      </c>
      <c r="D2334" s="216" t="s">
        <v>184</v>
      </c>
      <c r="E2334" s="217" t="s">
        <v>3076</v>
      </c>
      <c r="F2334" s="218" t="s">
        <v>3077</v>
      </c>
      <c r="G2334" s="219" t="s">
        <v>283</v>
      </c>
      <c r="H2334" s="220">
        <v>134.28200000000001</v>
      </c>
      <c r="I2334" s="221"/>
      <c r="J2334" s="222">
        <f>ROUND(I2334*H2334,2)</f>
        <v>0</v>
      </c>
      <c r="K2334" s="218" t="s">
        <v>188</v>
      </c>
      <c r="L2334" s="47"/>
      <c r="M2334" s="223" t="s">
        <v>19</v>
      </c>
      <c r="N2334" s="224" t="s">
        <v>42</v>
      </c>
      <c r="O2334" s="87"/>
      <c r="P2334" s="225">
        <f>O2334*H2334</f>
        <v>0</v>
      </c>
      <c r="Q2334" s="225">
        <v>0</v>
      </c>
      <c r="R2334" s="225">
        <f>Q2334*H2334</f>
        <v>0</v>
      </c>
      <c r="S2334" s="225">
        <v>0.036999999999999998</v>
      </c>
      <c r="T2334" s="226">
        <f>S2334*H2334</f>
        <v>4.9684340000000002</v>
      </c>
      <c r="U2334" s="41"/>
      <c r="V2334" s="41"/>
      <c r="W2334" s="41"/>
      <c r="X2334" s="41"/>
      <c r="Y2334" s="41"/>
      <c r="Z2334" s="41"/>
      <c r="AA2334" s="41"/>
      <c r="AB2334" s="41"/>
      <c r="AC2334" s="41"/>
      <c r="AD2334" s="41"/>
      <c r="AE2334" s="41"/>
      <c r="AR2334" s="227" t="s">
        <v>189</v>
      </c>
      <c r="AT2334" s="227" t="s">
        <v>184</v>
      </c>
      <c r="AU2334" s="227" t="s">
        <v>80</v>
      </c>
      <c r="AY2334" s="20" t="s">
        <v>182</v>
      </c>
      <c r="BE2334" s="228">
        <f>IF(N2334="základní",J2334,0)</f>
        <v>0</v>
      </c>
      <c r="BF2334" s="228">
        <f>IF(N2334="snížená",J2334,0)</f>
        <v>0</v>
      </c>
      <c r="BG2334" s="228">
        <f>IF(N2334="zákl. přenesená",J2334,0)</f>
        <v>0</v>
      </c>
      <c r="BH2334" s="228">
        <f>IF(N2334="sníž. přenesená",J2334,0)</f>
        <v>0</v>
      </c>
      <c r="BI2334" s="228">
        <f>IF(N2334="nulová",J2334,0)</f>
        <v>0</v>
      </c>
      <c r="BJ2334" s="20" t="s">
        <v>78</v>
      </c>
      <c r="BK2334" s="228">
        <f>ROUND(I2334*H2334,2)</f>
        <v>0</v>
      </c>
      <c r="BL2334" s="20" t="s">
        <v>189</v>
      </c>
      <c r="BM2334" s="227" t="s">
        <v>3078</v>
      </c>
    </row>
    <row r="2335" s="2" customFormat="1">
      <c r="A2335" s="41"/>
      <c r="B2335" s="42"/>
      <c r="C2335" s="43"/>
      <c r="D2335" s="229" t="s">
        <v>191</v>
      </c>
      <c r="E2335" s="43"/>
      <c r="F2335" s="230" t="s">
        <v>3079</v>
      </c>
      <c r="G2335" s="43"/>
      <c r="H2335" s="43"/>
      <c r="I2335" s="231"/>
      <c r="J2335" s="43"/>
      <c r="K2335" s="43"/>
      <c r="L2335" s="47"/>
      <c r="M2335" s="232"/>
      <c r="N2335" s="233"/>
      <c r="O2335" s="87"/>
      <c r="P2335" s="87"/>
      <c r="Q2335" s="87"/>
      <c r="R2335" s="87"/>
      <c r="S2335" s="87"/>
      <c r="T2335" s="88"/>
      <c r="U2335" s="41"/>
      <c r="V2335" s="41"/>
      <c r="W2335" s="41"/>
      <c r="X2335" s="41"/>
      <c r="Y2335" s="41"/>
      <c r="Z2335" s="41"/>
      <c r="AA2335" s="41"/>
      <c r="AB2335" s="41"/>
      <c r="AC2335" s="41"/>
      <c r="AD2335" s="41"/>
      <c r="AE2335" s="41"/>
      <c r="AT2335" s="20" t="s">
        <v>191</v>
      </c>
      <c r="AU2335" s="20" t="s">
        <v>80</v>
      </c>
    </row>
    <row r="2336" s="14" customFormat="1">
      <c r="A2336" s="14"/>
      <c r="B2336" s="245"/>
      <c r="C2336" s="246"/>
      <c r="D2336" s="236" t="s">
        <v>193</v>
      </c>
      <c r="E2336" s="247" t="s">
        <v>19</v>
      </c>
      <c r="F2336" s="248" t="s">
        <v>3080</v>
      </c>
      <c r="G2336" s="246"/>
      <c r="H2336" s="249">
        <v>134.28200000000001</v>
      </c>
      <c r="I2336" s="250"/>
      <c r="J2336" s="246"/>
      <c r="K2336" s="246"/>
      <c r="L2336" s="251"/>
      <c r="M2336" s="252"/>
      <c r="N2336" s="253"/>
      <c r="O2336" s="253"/>
      <c r="P2336" s="253"/>
      <c r="Q2336" s="253"/>
      <c r="R2336" s="253"/>
      <c r="S2336" s="253"/>
      <c r="T2336" s="25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5" t="s">
        <v>193</v>
      </c>
      <c r="AU2336" s="255" t="s">
        <v>80</v>
      </c>
      <c r="AV2336" s="14" t="s">
        <v>80</v>
      </c>
      <c r="AW2336" s="14" t="s">
        <v>195</v>
      </c>
      <c r="AX2336" s="14" t="s">
        <v>71</v>
      </c>
      <c r="AY2336" s="255" t="s">
        <v>182</v>
      </c>
    </row>
    <row r="2337" s="2" customFormat="1" ht="24.15" customHeight="1">
      <c r="A2337" s="41"/>
      <c r="B2337" s="42"/>
      <c r="C2337" s="216" t="s">
        <v>3081</v>
      </c>
      <c r="D2337" s="216" t="s">
        <v>184</v>
      </c>
      <c r="E2337" s="217" t="s">
        <v>3082</v>
      </c>
      <c r="F2337" s="218" t="s">
        <v>3083</v>
      </c>
      <c r="G2337" s="219" t="s">
        <v>283</v>
      </c>
      <c r="H2337" s="220">
        <v>8.2530000000000001</v>
      </c>
      <c r="I2337" s="221"/>
      <c r="J2337" s="222">
        <f>ROUND(I2337*H2337,2)</f>
        <v>0</v>
      </c>
      <c r="K2337" s="218" t="s">
        <v>188</v>
      </c>
      <c r="L2337" s="47"/>
      <c r="M2337" s="223" t="s">
        <v>19</v>
      </c>
      <c r="N2337" s="224" t="s">
        <v>42</v>
      </c>
      <c r="O2337" s="87"/>
      <c r="P2337" s="225">
        <f>O2337*H2337</f>
        <v>0</v>
      </c>
      <c r="Q2337" s="225">
        <v>0</v>
      </c>
      <c r="R2337" s="225">
        <f>Q2337*H2337</f>
        <v>0</v>
      </c>
      <c r="S2337" s="225">
        <v>0.025000000000000001</v>
      </c>
      <c r="T2337" s="226">
        <f>S2337*H2337</f>
        <v>0.20632500000000001</v>
      </c>
      <c r="U2337" s="41"/>
      <c r="V2337" s="41"/>
      <c r="W2337" s="41"/>
      <c r="X2337" s="41"/>
      <c r="Y2337" s="41"/>
      <c r="Z2337" s="41"/>
      <c r="AA2337" s="41"/>
      <c r="AB2337" s="41"/>
      <c r="AC2337" s="41"/>
      <c r="AD2337" s="41"/>
      <c r="AE2337" s="41"/>
      <c r="AR2337" s="227" t="s">
        <v>189</v>
      </c>
      <c r="AT2337" s="227" t="s">
        <v>184</v>
      </c>
      <c r="AU2337" s="227" t="s">
        <v>80</v>
      </c>
      <c r="AY2337" s="20" t="s">
        <v>182</v>
      </c>
      <c r="BE2337" s="228">
        <f>IF(N2337="základní",J2337,0)</f>
        <v>0</v>
      </c>
      <c r="BF2337" s="228">
        <f>IF(N2337="snížená",J2337,0)</f>
        <v>0</v>
      </c>
      <c r="BG2337" s="228">
        <f>IF(N2337="zákl. přenesená",J2337,0)</f>
        <v>0</v>
      </c>
      <c r="BH2337" s="228">
        <f>IF(N2337="sníž. přenesená",J2337,0)</f>
        <v>0</v>
      </c>
      <c r="BI2337" s="228">
        <f>IF(N2337="nulová",J2337,0)</f>
        <v>0</v>
      </c>
      <c r="BJ2337" s="20" t="s">
        <v>78</v>
      </c>
      <c r="BK2337" s="228">
        <f>ROUND(I2337*H2337,2)</f>
        <v>0</v>
      </c>
      <c r="BL2337" s="20" t="s">
        <v>189</v>
      </c>
      <c r="BM2337" s="227" t="s">
        <v>3084</v>
      </c>
    </row>
    <row r="2338" s="2" customFormat="1">
      <c r="A2338" s="41"/>
      <c r="B2338" s="42"/>
      <c r="C2338" s="43"/>
      <c r="D2338" s="229" t="s">
        <v>191</v>
      </c>
      <c r="E2338" s="43"/>
      <c r="F2338" s="230" t="s">
        <v>3085</v>
      </c>
      <c r="G2338" s="43"/>
      <c r="H2338" s="43"/>
      <c r="I2338" s="231"/>
      <c r="J2338" s="43"/>
      <c r="K2338" s="43"/>
      <c r="L2338" s="47"/>
      <c r="M2338" s="232"/>
      <c r="N2338" s="233"/>
      <c r="O2338" s="87"/>
      <c r="P2338" s="87"/>
      <c r="Q2338" s="87"/>
      <c r="R2338" s="87"/>
      <c r="S2338" s="87"/>
      <c r="T2338" s="88"/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T2338" s="20" t="s">
        <v>191</v>
      </c>
      <c r="AU2338" s="20" t="s">
        <v>80</v>
      </c>
    </row>
    <row r="2339" s="14" customFormat="1">
      <c r="A2339" s="14"/>
      <c r="B2339" s="245"/>
      <c r="C2339" s="246"/>
      <c r="D2339" s="236" t="s">
        <v>193</v>
      </c>
      <c r="E2339" s="247" t="s">
        <v>19</v>
      </c>
      <c r="F2339" s="248" t="s">
        <v>3086</v>
      </c>
      <c r="G2339" s="246"/>
      <c r="H2339" s="249">
        <v>8.2530000000000001</v>
      </c>
      <c r="I2339" s="250"/>
      <c r="J2339" s="246"/>
      <c r="K2339" s="246"/>
      <c r="L2339" s="251"/>
      <c r="M2339" s="252"/>
      <c r="N2339" s="253"/>
      <c r="O2339" s="253"/>
      <c r="P2339" s="253"/>
      <c r="Q2339" s="253"/>
      <c r="R2339" s="253"/>
      <c r="S2339" s="253"/>
      <c r="T2339" s="25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55" t="s">
        <v>193</v>
      </c>
      <c r="AU2339" s="255" t="s">
        <v>80</v>
      </c>
      <c r="AV2339" s="14" t="s">
        <v>80</v>
      </c>
      <c r="AW2339" s="14" t="s">
        <v>195</v>
      </c>
      <c r="AX2339" s="14" t="s">
        <v>71</v>
      </c>
      <c r="AY2339" s="255" t="s">
        <v>182</v>
      </c>
    </row>
    <row r="2340" s="2" customFormat="1" ht="24.15" customHeight="1">
      <c r="A2340" s="41"/>
      <c r="B2340" s="42"/>
      <c r="C2340" s="216" t="s">
        <v>3087</v>
      </c>
      <c r="D2340" s="216" t="s">
        <v>184</v>
      </c>
      <c r="E2340" s="217" t="s">
        <v>3088</v>
      </c>
      <c r="F2340" s="218" t="s">
        <v>3089</v>
      </c>
      <c r="G2340" s="219" t="s">
        <v>283</v>
      </c>
      <c r="H2340" s="220">
        <v>27.027999999999999</v>
      </c>
      <c r="I2340" s="221"/>
      <c r="J2340" s="222">
        <f>ROUND(I2340*H2340,2)</f>
        <v>0</v>
      </c>
      <c r="K2340" s="218" t="s">
        <v>188</v>
      </c>
      <c r="L2340" s="47"/>
      <c r="M2340" s="223" t="s">
        <v>19</v>
      </c>
      <c r="N2340" s="224" t="s">
        <v>42</v>
      </c>
      <c r="O2340" s="87"/>
      <c r="P2340" s="225">
        <f>O2340*H2340</f>
        <v>0</v>
      </c>
      <c r="Q2340" s="225">
        <v>0</v>
      </c>
      <c r="R2340" s="225">
        <f>Q2340*H2340</f>
        <v>0</v>
      </c>
      <c r="S2340" s="225">
        <v>0.060999999999999999</v>
      </c>
      <c r="T2340" s="226">
        <f>S2340*H2340</f>
        <v>1.6487079999999998</v>
      </c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R2340" s="227" t="s">
        <v>189</v>
      </c>
      <c r="AT2340" s="227" t="s">
        <v>184</v>
      </c>
      <c r="AU2340" s="227" t="s">
        <v>80</v>
      </c>
      <c r="AY2340" s="20" t="s">
        <v>182</v>
      </c>
      <c r="BE2340" s="228">
        <f>IF(N2340="základní",J2340,0)</f>
        <v>0</v>
      </c>
      <c r="BF2340" s="228">
        <f>IF(N2340="snížená",J2340,0)</f>
        <v>0</v>
      </c>
      <c r="BG2340" s="228">
        <f>IF(N2340="zákl. přenesená",J2340,0)</f>
        <v>0</v>
      </c>
      <c r="BH2340" s="228">
        <f>IF(N2340="sníž. přenesená",J2340,0)</f>
        <v>0</v>
      </c>
      <c r="BI2340" s="228">
        <f>IF(N2340="nulová",J2340,0)</f>
        <v>0</v>
      </c>
      <c r="BJ2340" s="20" t="s">
        <v>78</v>
      </c>
      <c r="BK2340" s="228">
        <f>ROUND(I2340*H2340,2)</f>
        <v>0</v>
      </c>
      <c r="BL2340" s="20" t="s">
        <v>189</v>
      </c>
      <c r="BM2340" s="227" t="s">
        <v>3090</v>
      </c>
    </row>
    <row r="2341" s="2" customFormat="1">
      <c r="A2341" s="41"/>
      <c r="B2341" s="42"/>
      <c r="C2341" s="43"/>
      <c r="D2341" s="229" t="s">
        <v>191</v>
      </c>
      <c r="E2341" s="43"/>
      <c r="F2341" s="230" t="s">
        <v>3091</v>
      </c>
      <c r="G2341" s="43"/>
      <c r="H2341" s="43"/>
      <c r="I2341" s="231"/>
      <c r="J2341" s="43"/>
      <c r="K2341" s="43"/>
      <c r="L2341" s="47"/>
      <c r="M2341" s="232"/>
      <c r="N2341" s="233"/>
      <c r="O2341" s="87"/>
      <c r="P2341" s="87"/>
      <c r="Q2341" s="87"/>
      <c r="R2341" s="87"/>
      <c r="S2341" s="87"/>
      <c r="T2341" s="88"/>
      <c r="U2341" s="41"/>
      <c r="V2341" s="41"/>
      <c r="W2341" s="41"/>
      <c r="X2341" s="41"/>
      <c r="Y2341" s="41"/>
      <c r="Z2341" s="41"/>
      <c r="AA2341" s="41"/>
      <c r="AB2341" s="41"/>
      <c r="AC2341" s="41"/>
      <c r="AD2341" s="41"/>
      <c r="AE2341" s="41"/>
      <c r="AT2341" s="20" t="s">
        <v>191</v>
      </c>
      <c r="AU2341" s="20" t="s">
        <v>80</v>
      </c>
    </row>
    <row r="2342" s="14" customFormat="1">
      <c r="A2342" s="14"/>
      <c r="B2342" s="245"/>
      <c r="C2342" s="246"/>
      <c r="D2342" s="236" t="s">
        <v>193</v>
      </c>
      <c r="E2342" s="247" t="s">
        <v>19</v>
      </c>
      <c r="F2342" s="248" t="s">
        <v>3092</v>
      </c>
      <c r="G2342" s="246"/>
      <c r="H2342" s="249">
        <v>27.0275</v>
      </c>
      <c r="I2342" s="250"/>
      <c r="J2342" s="246"/>
      <c r="K2342" s="246"/>
      <c r="L2342" s="251"/>
      <c r="M2342" s="252"/>
      <c r="N2342" s="253"/>
      <c r="O2342" s="253"/>
      <c r="P2342" s="253"/>
      <c r="Q2342" s="253"/>
      <c r="R2342" s="253"/>
      <c r="S2342" s="253"/>
      <c r="T2342" s="25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5" t="s">
        <v>193</v>
      </c>
      <c r="AU2342" s="255" t="s">
        <v>80</v>
      </c>
      <c r="AV2342" s="14" t="s">
        <v>80</v>
      </c>
      <c r="AW2342" s="14" t="s">
        <v>195</v>
      </c>
      <c r="AX2342" s="14" t="s">
        <v>71</v>
      </c>
      <c r="AY2342" s="255" t="s">
        <v>182</v>
      </c>
    </row>
    <row r="2343" s="2" customFormat="1" ht="16.5" customHeight="1">
      <c r="A2343" s="41"/>
      <c r="B2343" s="42"/>
      <c r="C2343" s="216" t="s">
        <v>3093</v>
      </c>
      <c r="D2343" s="216" t="s">
        <v>184</v>
      </c>
      <c r="E2343" s="217" t="s">
        <v>3094</v>
      </c>
      <c r="F2343" s="218" t="s">
        <v>3095</v>
      </c>
      <c r="G2343" s="219" t="s">
        <v>283</v>
      </c>
      <c r="H2343" s="220">
        <v>16.780999999999999</v>
      </c>
      <c r="I2343" s="221"/>
      <c r="J2343" s="222">
        <f>ROUND(I2343*H2343,2)</f>
        <v>0</v>
      </c>
      <c r="K2343" s="218" t="s">
        <v>188</v>
      </c>
      <c r="L2343" s="47"/>
      <c r="M2343" s="223" t="s">
        <v>19</v>
      </c>
      <c r="N2343" s="224" t="s">
        <v>42</v>
      </c>
      <c r="O2343" s="87"/>
      <c r="P2343" s="225">
        <f>O2343*H2343</f>
        <v>0</v>
      </c>
      <c r="Q2343" s="225">
        <v>0</v>
      </c>
      <c r="R2343" s="225">
        <f>Q2343*H2343</f>
        <v>0</v>
      </c>
      <c r="S2343" s="225">
        <v>0</v>
      </c>
      <c r="T2343" s="226">
        <f>S2343*H2343</f>
        <v>0</v>
      </c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R2343" s="227" t="s">
        <v>189</v>
      </c>
      <c r="AT2343" s="227" t="s">
        <v>184</v>
      </c>
      <c r="AU2343" s="227" t="s">
        <v>80</v>
      </c>
      <c r="AY2343" s="20" t="s">
        <v>182</v>
      </c>
      <c r="BE2343" s="228">
        <f>IF(N2343="základní",J2343,0)</f>
        <v>0</v>
      </c>
      <c r="BF2343" s="228">
        <f>IF(N2343="snížená",J2343,0)</f>
        <v>0</v>
      </c>
      <c r="BG2343" s="228">
        <f>IF(N2343="zákl. přenesená",J2343,0)</f>
        <v>0</v>
      </c>
      <c r="BH2343" s="228">
        <f>IF(N2343="sníž. přenesená",J2343,0)</f>
        <v>0</v>
      </c>
      <c r="BI2343" s="228">
        <f>IF(N2343="nulová",J2343,0)</f>
        <v>0</v>
      </c>
      <c r="BJ2343" s="20" t="s">
        <v>78</v>
      </c>
      <c r="BK2343" s="228">
        <f>ROUND(I2343*H2343,2)</f>
        <v>0</v>
      </c>
      <c r="BL2343" s="20" t="s">
        <v>189</v>
      </c>
      <c r="BM2343" s="227" t="s">
        <v>3096</v>
      </c>
    </row>
    <row r="2344" s="2" customFormat="1">
      <c r="A2344" s="41"/>
      <c r="B2344" s="42"/>
      <c r="C2344" s="43"/>
      <c r="D2344" s="229" t="s">
        <v>191</v>
      </c>
      <c r="E2344" s="43"/>
      <c r="F2344" s="230" t="s">
        <v>3097</v>
      </c>
      <c r="G2344" s="43"/>
      <c r="H2344" s="43"/>
      <c r="I2344" s="231"/>
      <c r="J2344" s="43"/>
      <c r="K2344" s="43"/>
      <c r="L2344" s="47"/>
      <c r="M2344" s="232"/>
      <c r="N2344" s="233"/>
      <c r="O2344" s="87"/>
      <c r="P2344" s="87"/>
      <c r="Q2344" s="87"/>
      <c r="R2344" s="87"/>
      <c r="S2344" s="87"/>
      <c r="T2344" s="88"/>
      <c r="U2344" s="41"/>
      <c r="V2344" s="41"/>
      <c r="W2344" s="41"/>
      <c r="X2344" s="41"/>
      <c r="Y2344" s="41"/>
      <c r="Z2344" s="41"/>
      <c r="AA2344" s="41"/>
      <c r="AB2344" s="41"/>
      <c r="AC2344" s="41"/>
      <c r="AD2344" s="41"/>
      <c r="AE2344" s="41"/>
      <c r="AT2344" s="20" t="s">
        <v>191</v>
      </c>
      <c r="AU2344" s="20" t="s">
        <v>80</v>
      </c>
    </row>
    <row r="2345" s="14" customFormat="1">
      <c r="A2345" s="14"/>
      <c r="B2345" s="245"/>
      <c r="C2345" s="246"/>
      <c r="D2345" s="236" t="s">
        <v>193</v>
      </c>
      <c r="E2345" s="247" t="s">
        <v>19</v>
      </c>
      <c r="F2345" s="248" t="s">
        <v>3098</v>
      </c>
      <c r="G2345" s="246"/>
      <c r="H2345" s="249">
        <v>11.781000000000001</v>
      </c>
      <c r="I2345" s="250"/>
      <c r="J2345" s="246"/>
      <c r="K2345" s="246"/>
      <c r="L2345" s="251"/>
      <c r="M2345" s="252"/>
      <c r="N2345" s="253"/>
      <c r="O2345" s="253"/>
      <c r="P2345" s="253"/>
      <c r="Q2345" s="253"/>
      <c r="R2345" s="253"/>
      <c r="S2345" s="253"/>
      <c r="T2345" s="25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5" t="s">
        <v>193</v>
      </c>
      <c r="AU2345" s="255" t="s">
        <v>80</v>
      </c>
      <c r="AV2345" s="14" t="s">
        <v>80</v>
      </c>
      <c r="AW2345" s="14" t="s">
        <v>195</v>
      </c>
      <c r="AX2345" s="14" t="s">
        <v>71</v>
      </c>
      <c r="AY2345" s="255" t="s">
        <v>182</v>
      </c>
    </row>
    <row r="2346" s="14" customFormat="1">
      <c r="A2346" s="14"/>
      <c r="B2346" s="245"/>
      <c r="C2346" s="246"/>
      <c r="D2346" s="236" t="s">
        <v>193</v>
      </c>
      <c r="E2346" s="247" t="s">
        <v>19</v>
      </c>
      <c r="F2346" s="248" t="s">
        <v>3099</v>
      </c>
      <c r="G2346" s="246"/>
      <c r="H2346" s="249">
        <v>5</v>
      </c>
      <c r="I2346" s="250"/>
      <c r="J2346" s="246"/>
      <c r="K2346" s="246"/>
      <c r="L2346" s="251"/>
      <c r="M2346" s="252"/>
      <c r="N2346" s="253"/>
      <c r="O2346" s="253"/>
      <c r="P2346" s="253"/>
      <c r="Q2346" s="253"/>
      <c r="R2346" s="253"/>
      <c r="S2346" s="253"/>
      <c r="T2346" s="25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5" t="s">
        <v>193</v>
      </c>
      <c r="AU2346" s="255" t="s">
        <v>80</v>
      </c>
      <c r="AV2346" s="14" t="s">
        <v>80</v>
      </c>
      <c r="AW2346" s="14" t="s">
        <v>195</v>
      </c>
      <c r="AX2346" s="14" t="s">
        <v>71</v>
      </c>
      <c r="AY2346" s="255" t="s">
        <v>182</v>
      </c>
    </row>
    <row r="2347" s="12" customFormat="1" ht="22.8" customHeight="1">
      <c r="A2347" s="12"/>
      <c r="B2347" s="200"/>
      <c r="C2347" s="201"/>
      <c r="D2347" s="202" t="s">
        <v>70</v>
      </c>
      <c r="E2347" s="214" t="s">
        <v>915</v>
      </c>
      <c r="F2347" s="214" t="s">
        <v>3100</v>
      </c>
      <c r="G2347" s="201"/>
      <c r="H2347" s="201"/>
      <c r="I2347" s="204"/>
      <c r="J2347" s="215">
        <f>BK2347</f>
        <v>0</v>
      </c>
      <c r="K2347" s="201"/>
      <c r="L2347" s="206"/>
      <c r="M2347" s="207"/>
      <c r="N2347" s="208"/>
      <c r="O2347" s="208"/>
      <c r="P2347" s="209">
        <f>SUM(P2348:P2363)</f>
        <v>0</v>
      </c>
      <c r="Q2347" s="208"/>
      <c r="R2347" s="209">
        <f>SUM(R2348:R2363)</f>
        <v>0.066529710000000006</v>
      </c>
      <c r="S2347" s="208"/>
      <c r="T2347" s="210">
        <f>SUM(T2348:T2363)</f>
        <v>0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R2347" s="211" t="s">
        <v>78</v>
      </c>
      <c r="AT2347" s="212" t="s">
        <v>70</v>
      </c>
      <c r="AU2347" s="212" t="s">
        <v>78</v>
      </c>
      <c r="AY2347" s="211" t="s">
        <v>182</v>
      </c>
      <c r="BK2347" s="213">
        <f>SUM(BK2348:BK2363)</f>
        <v>0</v>
      </c>
    </row>
    <row r="2348" s="2" customFormat="1" ht="24.15" customHeight="1">
      <c r="A2348" s="41"/>
      <c r="B2348" s="42"/>
      <c r="C2348" s="216" t="s">
        <v>3101</v>
      </c>
      <c r="D2348" s="216" t="s">
        <v>184</v>
      </c>
      <c r="E2348" s="217" t="s">
        <v>3102</v>
      </c>
      <c r="F2348" s="218" t="s">
        <v>3103</v>
      </c>
      <c r="G2348" s="219" t="s">
        <v>283</v>
      </c>
      <c r="H2348" s="220">
        <v>362.51799999999997</v>
      </c>
      <c r="I2348" s="221"/>
      <c r="J2348" s="222">
        <f>ROUND(I2348*H2348,2)</f>
        <v>0</v>
      </c>
      <c r="K2348" s="218" t="s">
        <v>188</v>
      </c>
      <c r="L2348" s="47"/>
      <c r="M2348" s="223" t="s">
        <v>19</v>
      </c>
      <c r="N2348" s="224" t="s">
        <v>42</v>
      </c>
      <c r="O2348" s="87"/>
      <c r="P2348" s="225">
        <f>O2348*H2348</f>
        <v>0</v>
      </c>
      <c r="Q2348" s="225">
        <v>0</v>
      </c>
      <c r="R2348" s="225">
        <f>Q2348*H2348</f>
        <v>0</v>
      </c>
      <c r="S2348" s="225">
        <v>0</v>
      </c>
      <c r="T2348" s="226">
        <f>S2348*H2348</f>
        <v>0</v>
      </c>
      <c r="U2348" s="41"/>
      <c r="V2348" s="41"/>
      <c r="W2348" s="41"/>
      <c r="X2348" s="41"/>
      <c r="Y2348" s="41"/>
      <c r="Z2348" s="41"/>
      <c r="AA2348" s="41"/>
      <c r="AB2348" s="41"/>
      <c r="AC2348" s="41"/>
      <c r="AD2348" s="41"/>
      <c r="AE2348" s="41"/>
      <c r="AR2348" s="227" t="s">
        <v>189</v>
      </c>
      <c r="AT2348" s="227" t="s">
        <v>184</v>
      </c>
      <c r="AU2348" s="227" t="s">
        <v>80</v>
      </c>
      <c r="AY2348" s="20" t="s">
        <v>182</v>
      </c>
      <c r="BE2348" s="228">
        <f>IF(N2348="základní",J2348,0)</f>
        <v>0</v>
      </c>
      <c r="BF2348" s="228">
        <f>IF(N2348="snížená",J2348,0)</f>
        <v>0</v>
      </c>
      <c r="BG2348" s="228">
        <f>IF(N2348="zákl. přenesená",J2348,0)</f>
        <v>0</v>
      </c>
      <c r="BH2348" s="228">
        <f>IF(N2348="sníž. přenesená",J2348,0)</f>
        <v>0</v>
      </c>
      <c r="BI2348" s="228">
        <f>IF(N2348="nulová",J2348,0)</f>
        <v>0</v>
      </c>
      <c r="BJ2348" s="20" t="s">
        <v>78</v>
      </c>
      <c r="BK2348" s="228">
        <f>ROUND(I2348*H2348,2)</f>
        <v>0</v>
      </c>
      <c r="BL2348" s="20" t="s">
        <v>189</v>
      </c>
      <c r="BM2348" s="227" t="s">
        <v>3104</v>
      </c>
    </row>
    <row r="2349" s="2" customFormat="1">
      <c r="A2349" s="41"/>
      <c r="B2349" s="42"/>
      <c r="C2349" s="43"/>
      <c r="D2349" s="229" t="s">
        <v>191</v>
      </c>
      <c r="E2349" s="43"/>
      <c r="F2349" s="230" t="s">
        <v>3105</v>
      </c>
      <c r="G2349" s="43"/>
      <c r="H2349" s="43"/>
      <c r="I2349" s="231"/>
      <c r="J2349" s="43"/>
      <c r="K2349" s="43"/>
      <c r="L2349" s="47"/>
      <c r="M2349" s="232"/>
      <c r="N2349" s="233"/>
      <c r="O2349" s="87"/>
      <c r="P2349" s="87"/>
      <c r="Q2349" s="87"/>
      <c r="R2349" s="87"/>
      <c r="S2349" s="87"/>
      <c r="T2349" s="88"/>
      <c r="U2349" s="41"/>
      <c r="V2349" s="41"/>
      <c r="W2349" s="41"/>
      <c r="X2349" s="41"/>
      <c r="Y2349" s="41"/>
      <c r="Z2349" s="41"/>
      <c r="AA2349" s="41"/>
      <c r="AB2349" s="41"/>
      <c r="AC2349" s="41"/>
      <c r="AD2349" s="41"/>
      <c r="AE2349" s="41"/>
      <c r="AT2349" s="20" t="s">
        <v>191</v>
      </c>
      <c r="AU2349" s="20" t="s">
        <v>80</v>
      </c>
    </row>
    <row r="2350" s="14" customFormat="1">
      <c r="A2350" s="14"/>
      <c r="B2350" s="245"/>
      <c r="C2350" s="246"/>
      <c r="D2350" s="236" t="s">
        <v>193</v>
      </c>
      <c r="E2350" s="247" t="s">
        <v>19</v>
      </c>
      <c r="F2350" s="248" t="s">
        <v>3106</v>
      </c>
      <c r="G2350" s="246"/>
      <c r="H2350" s="249">
        <v>276.16649999999998</v>
      </c>
      <c r="I2350" s="250"/>
      <c r="J2350" s="246"/>
      <c r="K2350" s="246"/>
      <c r="L2350" s="251"/>
      <c r="M2350" s="252"/>
      <c r="N2350" s="253"/>
      <c r="O2350" s="253"/>
      <c r="P2350" s="253"/>
      <c r="Q2350" s="253"/>
      <c r="R2350" s="253"/>
      <c r="S2350" s="253"/>
      <c r="T2350" s="25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5" t="s">
        <v>193</v>
      </c>
      <c r="AU2350" s="255" t="s">
        <v>80</v>
      </c>
      <c r="AV2350" s="14" t="s">
        <v>80</v>
      </c>
      <c r="AW2350" s="14" t="s">
        <v>195</v>
      </c>
      <c r="AX2350" s="14" t="s">
        <v>71</v>
      </c>
      <c r="AY2350" s="255" t="s">
        <v>182</v>
      </c>
    </row>
    <row r="2351" s="14" customFormat="1">
      <c r="A2351" s="14"/>
      <c r="B2351" s="245"/>
      <c r="C2351" s="246"/>
      <c r="D2351" s="236" t="s">
        <v>193</v>
      </c>
      <c r="E2351" s="247" t="s">
        <v>19</v>
      </c>
      <c r="F2351" s="248" t="s">
        <v>3107</v>
      </c>
      <c r="G2351" s="246"/>
      <c r="H2351" s="249">
        <v>9.9480000000000004</v>
      </c>
      <c r="I2351" s="250"/>
      <c r="J2351" s="246"/>
      <c r="K2351" s="246"/>
      <c r="L2351" s="251"/>
      <c r="M2351" s="252"/>
      <c r="N2351" s="253"/>
      <c r="O2351" s="253"/>
      <c r="P2351" s="253"/>
      <c r="Q2351" s="253"/>
      <c r="R2351" s="253"/>
      <c r="S2351" s="253"/>
      <c r="T2351" s="25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T2351" s="255" t="s">
        <v>193</v>
      </c>
      <c r="AU2351" s="255" t="s">
        <v>80</v>
      </c>
      <c r="AV2351" s="14" t="s">
        <v>80</v>
      </c>
      <c r="AW2351" s="14" t="s">
        <v>195</v>
      </c>
      <c r="AX2351" s="14" t="s">
        <v>71</v>
      </c>
      <c r="AY2351" s="255" t="s">
        <v>182</v>
      </c>
    </row>
    <row r="2352" s="14" customFormat="1">
      <c r="A2352" s="14"/>
      <c r="B2352" s="245"/>
      <c r="C2352" s="246"/>
      <c r="D2352" s="236" t="s">
        <v>193</v>
      </c>
      <c r="E2352" s="247" t="s">
        <v>19</v>
      </c>
      <c r="F2352" s="248" t="s">
        <v>1870</v>
      </c>
      <c r="G2352" s="246"/>
      <c r="H2352" s="249">
        <v>30.816000000000003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193</v>
      </c>
      <c r="AU2352" s="255" t="s">
        <v>80</v>
      </c>
      <c r="AV2352" s="14" t="s">
        <v>80</v>
      </c>
      <c r="AW2352" s="14" t="s">
        <v>195</v>
      </c>
      <c r="AX2352" s="14" t="s">
        <v>71</v>
      </c>
      <c r="AY2352" s="255" t="s">
        <v>182</v>
      </c>
    </row>
    <row r="2353" s="14" customFormat="1">
      <c r="A2353" s="14"/>
      <c r="B2353" s="245"/>
      <c r="C2353" s="246"/>
      <c r="D2353" s="236" t="s">
        <v>193</v>
      </c>
      <c r="E2353" s="247" t="s">
        <v>19</v>
      </c>
      <c r="F2353" s="248" t="s">
        <v>1659</v>
      </c>
      <c r="G2353" s="246"/>
      <c r="H2353" s="249">
        <v>45.587000000000003</v>
      </c>
      <c r="I2353" s="250"/>
      <c r="J2353" s="246"/>
      <c r="K2353" s="246"/>
      <c r="L2353" s="251"/>
      <c r="M2353" s="252"/>
      <c r="N2353" s="253"/>
      <c r="O2353" s="253"/>
      <c r="P2353" s="253"/>
      <c r="Q2353" s="253"/>
      <c r="R2353" s="253"/>
      <c r="S2353" s="253"/>
      <c r="T2353" s="25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5" t="s">
        <v>193</v>
      </c>
      <c r="AU2353" s="255" t="s">
        <v>80</v>
      </c>
      <c r="AV2353" s="14" t="s">
        <v>80</v>
      </c>
      <c r="AW2353" s="14" t="s">
        <v>195</v>
      </c>
      <c r="AX2353" s="14" t="s">
        <v>71</v>
      </c>
      <c r="AY2353" s="255" t="s">
        <v>182</v>
      </c>
    </row>
    <row r="2354" s="2" customFormat="1" ht="24.15" customHeight="1">
      <c r="A2354" s="41"/>
      <c r="B2354" s="42"/>
      <c r="C2354" s="216" t="s">
        <v>3108</v>
      </c>
      <c r="D2354" s="216" t="s">
        <v>184</v>
      </c>
      <c r="E2354" s="217" t="s">
        <v>3109</v>
      </c>
      <c r="F2354" s="218" t="s">
        <v>3110</v>
      </c>
      <c r="G2354" s="219" t="s">
        <v>283</v>
      </c>
      <c r="H2354" s="220">
        <v>55.534999999999997</v>
      </c>
      <c r="I2354" s="221"/>
      <c r="J2354" s="222">
        <f>ROUND(I2354*H2354,2)</f>
        <v>0</v>
      </c>
      <c r="K2354" s="218" t="s">
        <v>188</v>
      </c>
      <c r="L2354" s="47"/>
      <c r="M2354" s="223" t="s">
        <v>19</v>
      </c>
      <c r="N2354" s="224" t="s">
        <v>42</v>
      </c>
      <c r="O2354" s="87"/>
      <c r="P2354" s="225">
        <f>O2354*H2354</f>
        <v>0</v>
      </c>
      <c r="Q2354" s="225">
        <v>0</v>
      </c>
      <c r="R2354" s="225">
        <f>Q2354*H2354</f>
        <v>0</v>
      </c>
      <c r="S2354" s="225">
        <v>0</v>
      </c>
      <c r="T2354" s="226">
        <f>S2354*H2354</f>
        <v>0</v>
      </c>
      <c r="U2354" s="41"/>
      <c r="V2354" s="41"/>
      <c r="W2354" s="41"/>
      <c r="X2354" s="41"/>
      <c r="Y2354" s="41"/>
      <c r="Z2354" s="41"/>
      <c r="AA2354" s="41"/>
      <c r="AB2354" s="41"/>
      <c r="AC2354" s="41"/>
      <c r="AD2354" s="41"/>
      <c r="AE2354" s="41"/>
      <c r="AR2354" s="227" t="s">
        <v>189</v>
      </c>
      <c r="AT2354" s="227" t="s">
        <v>184</v>
      </c>
      <c r="AU2354" s="227" t="s">
        <v>80</v>
      </c>
      <c r="AY2354" s="20" t="s">
        <v>182</v>
      </c>
      <c r="BE2354" s="228">
        <f>IF(N2354="základní",J2354,0)</f>
        <v>0</v>
      </c>
      <c r="BF2354" s="228">
        <f>IF(N2354="snížená",J2354,0)</f>
        <v>0</v>
      </c>
      <c r="BG2354" s="228">
        <f>IF(N2354="zákl. přenesená",J2354,0)</f>
        <v>0</v>
      </c>
      <c r="BH2354" s="228">
        <f>IF(N2354="sníž. přenesená",J2354,0)</f>
        <v>0</v>
      </c>
      <c r="BI2354" s="228">
        <f>IF(N2354="nulová",J2354,0)</f>
        <v>0</v>
      </c>
      <c r="BJ2354" s="20" t="s">
        <v>78</v>
      </c>
      <c r="BK2354" s="228">
        <f>ROUND(I2354*H2354,2)</f>
        <v>0</v>
      </c>
      <c r="BL2354" s="20" t="s">
        <v>189</v>
      </c>
      <c r="BM2354" s="227" t="s">
        <v>3111</v>
      </c>
    </row>
    <row r="2355" s="2" customFormat="1">
      <c r="A2355" s="41"/>
      <c r="B2355" s="42"/>
      <c r="C2355" s="43"/>
      <c r="D2355" s="229" t="s">
        <v>191</v>
      </c>
      <c r="E2355" s="43"/>
      <c r="F2355" s="230" t="s">
        <v>3112</v>
      </c>
      <c r="G2355" s="43"/>
      <c r="H2355" s="43"/>
      <c r="I2355" s="231"/>
      <c r="J2355" s="43"/>
      <c r="K2355" s="43"/>
      <c r="L2355" s="47"/>
      <c r="M2355" s="232"/>
      <c r="N2355" s="233"/>
      <c r="O2355" s="87"/>
      <c r="P2355" s="87"/>
      <c r="Q2355" s="87"/>
      <c r="R2355" s="87"/>
      <c r="S2355" s="87"/>
      <c r="T2355" s="88"/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T2355" s="20" t="s">
        <v>191</v>
      </c>
      <c r="AU2355" s="20" t="s">
        <v>80</v>
      </c>
    </row>
    <row r="2356" s="14" customFormat="1">
      <c r="A2356" s="14"/>
      <c r="B2356" s="245"/>
      <c r="C2356" s="246"/>
      <c r="D2356" s="236" t="s">
        <v>193</v>
      </c>
      <c r="E2356" s="247" t="s">
        <v>19</v>
      </c>
      <c r="F2356" s="248" t="s">
        <v>685</v>
      </c>
      <c r="G2356" s="246"/>
      <c r="H2356" s="249">
        <v>9.9480000000000004</v>
      </c>
      <c r="I2356" s="250"/>
      <c r="J2356" s="246"/>
      <c r="K2356" s="246"/>
      <c r="L2356" s="251"/>
      <c r="M2356" s="252"/>
      <c r="N2356" s="253"/>
      <c r="O2356" s="253"/>
      <c r="P2356" s="253"/>
      <c r="Q2356" s="253"/>
      <c r="R2356" s="253"/>
      <c r="S2356" s="253"/>
      <c r="T2356" s="25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5" t="s">
        <v>193</v>
      </c>
      <c r="AU2356" s="255" t="s">
        <v>80</v>
      </c>
      <c r="AV2356" s="14" t="s">
        <v>80</v>
      </c>
      <c r="AW2356" s="14" t="s">
        <v>195</v>
      </c>
      <c r="AX2356" s="14" t="s">
        <v>71</v>
      </c>
      <c r="AY2356" s="255" t="s">
        <v>182</v>
      </c>
    </row>
    <row r="2357" s="14" customFormat="1">
      <c r="A2357" s="14"/>
      <c r="B2357" s="245"/>
      <c r="C2357" s="246"/>
      <c r="D2357" s="236" t="s">
        <v>193</v>
      </c>
      <c r="E2357" s="247" t="s">
        <v>19</v>
      </c>
      <c r="F2357" s="248" t="s">
        <v>1659</v>
      </c>
      <c r="G2357" s="246"/>
      <c r="H2357" s="249">
        <v>45.587000000000003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193</v>
      </c>
      <c r="AU2357" s="255" t="s">
        <v>80</v>
      </c>
      <c r="AV2357" s="14" t="s">
        <v>80</v>
      </c>
      <c r="AW2357" s="14" t="s">
        <v>195</v>
      </c>
      <c r="AX2357" s="14" t="s">
        <v>71</v>
      </c>
      <c r="AY2357" s="255" t="s">
        <v>182</v>
      </c>
    </row>
    <row r="2358" s="2" customFormat="1" ht="21.75" customHeight="1">
      <c r="A2358" s="41"/>
      <c r="B2358" s="42"/>
      <c r="C2358" s="216" t="s">
        <v>3113</v>
      </c>
      <c r="D2358" s="216" t="s">
        <v>184</v>
      </c>
      <c r="E2358" s="217" t="s">
        <v>3114</v>
      </c>
      <c r="F2358" s="218" t="s">
        <v>3115</v>
      </c>
      <c r="G2358" s="219" t="s">
        <v>283</v>
      </c>
      <c r="H2358" s="220">
        <v>437.43200000000002</v>
      </c>
      <c r="I2358" s="221"/>
      <c r="J2358" s="222">
        <f>ROUND(I2358*H2358,2)</f>
        <v>0</v>
      </c>
      <c r="K2358" s="218" t="s">
        <v>188</v>
      </c>
      <c r="L2358" s="47"/>
      <c r="M2358" s="223" t="s">
        <v>19</v>
      </c>
      <c r="N2358" s="224" t="s">
        <v>42</v>
      </c>
      <c r="O2358" s="87"/>
      <c r="P2358" s="225">
        <f>O2358*H2358</f>
        <v>0</v>
      </c>
      <c r="Q2358" s="225">
        <v>0</v>
      </c>
      <c r="R2358" s="225">
        <f>Q2358*H2358</f>
        <v>0</v>
      </c>
      <c r="S2358" s="225">
        <v>0</v>
      </c>
      <c r="T2358" s="226">
        <f>S2358*H2358</f>
        <v>0</v>
      </c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R2358" s="227" t="s">
        <v>189</v>
      </c>
      <c r="AT2358" s="227" t="s">
        <v>184</v>
      </c>
      <c r="AU2358" s="227" t="s">
        <v>80</v>
      </c>
      <c r="AY2358" s="20" t="s">
        <v>182</v>
      </c>
      <c r="BE2358" s="228">
        <f>IF(N2358="základní",J2358,0)</f>
        <v>0</v>
      </c>
      <c r="BF2358" s="228">
        <f>IF(N2358="snížená",J2358,0)</f>
        <v>0</v>
      </c>
      <c r="BG2358" s="228">
        <f>IF(N2358="zákl. přenesená",J2358,0)</f>
        <v>0</v>
      </c>
      <c r="BH2358" s="228">
        <f>IF(N2358="sníž. přenesená",J2358,0)</f>
        <v>0</v>
      </c>
      <c r="BI2358" s="228">
        <f>IF(N2358="nulová",J2358,0)</f>
        <v>0</v>
      </c>
      <c r="BJ2358" s="20" t="s">
        <v>78</v>
      </c>
      <c r="BK2358" s="228">
        <f>ROUND(I2358*H2358,2)</f>
        <v>0</v>
      </c>
      <c r="BL2358" s="20" t="s">
        <v>189</v>
      </c>
      <c r="BM2358" s="227" t="s">
        <v>3116</v>
      </c>
    </row>
    <row r="2359" s="2" customFormat="1">
      <c r="A2359" s="41"/>
      <c r="B2359" s="42"/>
      <c r="C2359" s="43"/>
      <c r="D2359" s="229" t="s">
        <v>191</v>
      </c>
      <c r="E2359" s="43"/>
      <c r="F2359" s="230" t="s">
        <v>3117</v>
      </c>
      <c r="G2359" s="43"/>
      <c r="H2359" s="43"/>
      <c r="I2359" s="231"/>
      <c r="J2359" s="43"/>
      <c r="K2359" s="43"/>
      <c r="L2359" s="47"/>
      <c r="M2359" s="232"/>
      <c r="N2359" s="233"/>
      <c r="O2359" s="87"/>
      <c r="P2359" s="87"/>
      <c r="Q2359" s="87"/>
      <c r="R2359" s="87"/>
      <c r="S2359" s="87"/>
      <c r="T2359" s="88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T2359" s="20" t="s">
        <v>191</v>
      </c>
      <c r="AU2359" s="20" t="s">
        <v>80</v>
      </c>
    </row>
    <row r="2360" s="14" customFormat="1">
      <c r="A2360" s="14"/>
      <c r="B2360" s="245"/>
      <c r="C2360" s="246"/>
      <c r="D2360" s="236" t="s">
        <v>193</v>
      </c>
      <c r="E2360" s="247" t="s">
        <v>19</v>
      </c>
      <c r="F2360" s="248" t="s">
        <v>3118</v>
      </c>
      <c r="G2360" s="246"/>
      <c r="H2360" s="249">
        <v>377.54408000000001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193</v>
      </c>
      <c r="AU2360" s="255" t="s">
        <v>80</v>
      </c>
      <c r="AV2360" s="14" t="s">
        <v>80</v>
      </c>
      <c r="AW2360" s="14" t="s">
        <v>195</v>
      </c>
      <c r="AX2360" s="14" t="s">
        <v>71</v>
      </c>
      <c r="AY2360" s="255" t="s">
        <v>182</v>
      </c>
    </row>
    <row r="2361" s="14" customFormat="1">
      <c r="A2361" s="14"/>
      <c r="B2361" s="245"/>
      <c r="C2361" s="246"/>
      <c r="D2361" s="236" t="s">
        <v>193</v>
      </c>
      <c r="E2361" s="247" t="s">
        <v>19</v>
      </c>
      <c r="F2361" s="248" t="s">
        <v>3119</v>
      </c>
      <c r="G2361" s="246"/>
      <c r="H2361" s="249">
        <v>59.887500000000003</v>
      </c>
      <c r="I2361" s="250"/>
      <c r="J2361" s="246"/>
      <c r="K2361" s="246"/>
      <c r="L2361" s="251"/>
      <c r="M2361" s="252"/>
      <c r="N2361" s="253"/>
      <c r="O2361" s="253"/>
      <c r="P2361" s="253"/>
      <c r="Q2361" s="253"/>
      <c r="R2361" s="253"/>
      <c r="S2361" s="253"/>
      <c r="T2361" s="25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T2361" s="255" t="s">
        <v>193</v>
      </c>
      <c r="AU2361" s="255" t="s">
        <v>80</v>
      </c>
      <c r="AV2361" s="14" t="s">
        <v>80</v>
      </c>
      <c r="AW2361" s="14" t="s">
        <v>195</v>
      </c>
      <c r="AX2361" s="14" t="s">
        <v>71</v>
      </c>
      <c r="AY2361" s="255" t="s">
        <v>182</v>
      </c>
    </row>
    <row r="2362" s="2" customFormat="1" ht="24.15" customHeight="1">
      <c r="A2362" s="41"/>
      <c r="B2362" s="42"/>
      <c r="C2362" s="216" t="s">
        <v>3120</v>
      </c>
      <c r="D2362" s="216" t="s">
        <v>184</v>
      </c>
      <c r="E2362" s="217" t="s">
        <v>3121</v>
      </c>
      <c r="F2362" s="218" t="s">
        <v>3122</v>
      </c>
      <c r="G2362" s="219" t="s">
        <v>283</v>
      </c>
      <c r="H2362" s="220">
        <v>21.957000000000001</v>
      </c>
      <c r="I2362" s="221"/>
      <c r="J2362" s="222">
        <f>ROUND(I2362*H2362,2)</f>
        <v>0</v>
      </c>
      <c r="K2362" s="218" t="s">
        <v>19</v>
      </c>
      <c r="L2362" s="47"/>
      <c r="M2362" s="223" t="s">
        <v>19</v>
      </c>
      <c r="N2362" s="224" t="s">
        <v>42</v>
      </c>
      <c r="O2362" s="87"/>
      <c r="P2362" s="225">
        <f>O2362*H2362</f>
        <v>0</v>
      </c>
      <c r="Q2362" s="225">
        <v>0.0030300000000000001</v>
      </c>
      <c r="R2362" s="225">
        <f>Q2362*H2362</f>
        <v>0.066529710000000006</v>
      </c>
      <c r="S2362" s="225">
        <v>0</v>
      </c>
      <c r="T2362" s="226">
        <f>S2362*H2362</f>
        <v>0</v>
      </c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R2362" s="227" t="s">
        <v>189</v>
      </c>
      <c r="AT2362" s="227" t="s">
        <v>184</v>
      </c>
      <c r="AU2362" s="227" t="s">
        <v>80</v>
      </c>
      <c r="AY2362" s="20" t="s">
        <v>182</v>
      </c>
      <c r="BE2362" s="228">
        <f>IF(N2362="základní",J2362,0)</f>
        <v>0</v>
      </c>
      <c r="BF2362" s="228">
        <f>IF(N2362="snížená",J2362,0)</f>
        <v>0</v>
      </c>
      <c r="BG2362" s="228">
        <f>IF(N2362="zákl. přenesená",J2362,0)</f>
        <v>0</v>
      </c>
      <c r="BH2362" s="228">
        <f>IF(N2362="sníž. přenesená",J2362,0)</f>
        <v>0</v>
      </c>
      <c r="BI2362" s="228">
        <f>IF(N2362="nulová",J2362,0)</f>
        <v>0</v>
      </c>
      <c r="BJ2362" s="20" t="s">
        <v>78</v>
      </c>
      <c r="BK2362" s="228">
        <f>ROUND(I2362*H2362,2)</f>
        <v>0</v>
      </c>
      <c r="BL2362" s="20" t="s">
        <v>189</v>
      </c>
      <c r="BM2362" s="227" t="s">
        <v>3123</v>
      </c>
    </row>
    <row r="2363" s="14" customFormat="1">
      <c r="A2363" s="14"/>
      <c r="B2363" s="245"/>
      <c r="C2363" s="246"/>
      <c r="D2363" s="236" t="s">
        <v>193</v>
      </c>
      <c r="E2363" s="247" t="s">
        <v>19</v>
      </c>
      <c r="F2363" s="248" t="s">
        <v>3124</v>
      </c>
      <c r="G2363" s="246"/>
      <c r="H2363" s="249">
        <v>21.957000000000001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193</v>
      </c>
      <c r="AU2363" s="255" t="s">
        <v>80</v>
      </c>
      <c r="AV2363" s="14" t="s">
        <v>80</v>
      </c>
      <c r="AW2363" s="14" t="s">
        <v>195</v>
      </c>
      <c r="AX2363" s="14" t="s">
        <v>71</v>
      </c>
      <c r="AY2363" s="255" t="s">
        <v>182</v>
      </c>
    </row>
    <row r="2364" s="12" customFormat="1" ht="22.8" customHeight="1">
      <c r="A2364" s="12"/>
      <c r="B2364" s="200"/>
      <c r="C2364" s="201"/>
      <c r="D2364" s="202" t="s">
        <v>70</v>
      </c>
      <c r="E2364" s="214" t="s">
        <v>3125</v>
      </c>
      <c r="F2364" s="214" t="s">
        <v>3126</v>
      </c>
      <c r="G2364" s="201"/>
      <c r="H2364" s="201"/>
      <c r="I2364" s="204"/>
      <c r="J2364" s="215">
        <f>BK2364</f>
        <v>0</v>
      </c>
      <c r="K2364" s="201"/>
      <c r="L2364" s="206"/>
      <c r="M2364" s="207"/>
      <c r="N2364" s="208"/>
      <c r="O2364" s="208"/>
      <c r="P2364" s="209">
        <f>SUM(P2365:P2417)</f>
        <v>0</v>
      </c>
      <c r="Q2364" s="208"/>
      <c r="R2364" s="209">
        <f>SUM(R2365:R2417)</f>
        <v>0</v>
      </c>
      <c r="S2364" s="208"/>
      <c r="T2364" s="210">
        <f>SUM(T2365:T2417)</f>
        <v>0</v>
      </c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R2364" s="211" t="s">
        <v>78</v>
      </c>
      <c r="AT2364" s="212" t="s">
        <v>70</v>
      </c>
      <c r="AU2364" s="212" t="s">
        <v>78</v>
      </c>
      <c r="AY2364" s="211" t="s">
        <v>182</v>
      </c>
      <c r="BK2364" s="213">
        <f>SUM(BK2365:BK2417)</f>
        <v>0</v>
      </c>
    </row>
    <row r="2365" s="2" customFormat="1" ht="37.8" customHeight="1">
      <c r="A2365" s="41"/>
      <c r="B2365" s="42"/>
      <c r="C2365" s="216" t="s">
        <v>3127</v>
      </c>
      <c r="D2365" s="216" t="s">
        <v>184</v>
      </c>
      <c r="E2365" s="217" t="s">
        <v>3128</v>
      </c>
      <c r="F2365" s="218" t="s">
        <v>3129</v>
      </c>
      <c r="G2365" s="219" t="s">
        <v>256</v>
      </c>
      <c r="H2365" s="220">
        <v>517.11300000000006</v>
      </c>
      <c r="I2365" s="221"/>
      <c r="J2365" s="222">
        <f>ROUND(I2365*H2365,2)</f>
        <v>0</v>
      </c>
      <c r="K2365" s="218" t="s">
        <v>188</v>
      </c>
      <c r="L2365" s="47"/>
      <c r="M2365" s="223" t="s">
        <v>19</v>
      </c>
      <c r="N2365" s="224" t="s">
        <v>42</v>
      </c>
      <c r="O2365" s="87"/>
      <c r="P2365" s="225">
        <f>O2365*H2365</f>
        <v>0</v>
      </c>
      <c r="Q2365" s="225">
        <v>0</v>
      </c>
      <c r="R2365" s="225">
        <f>Q2365*H2365</f>
        <v>0</v>
      </c>
      <c r="S2365" s="225">
        <v>0</v>
      </c>
      <c r="T2365" s="226">
        <f>S2365*H2365</f>
        <v>0</v>
      </c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R2365" s="227" t="s">
        <v>189</v>
      </c>
      <c r="AT2365" s="227" t="s">
        <v>184</v>
      </c>
      <c r="AU2365" s="227" t="s">
        <v>80</v>
      </c>
      <c r="AY2365" s="20" t="s">
        <v>182</v>
      </c>
      <c r="BE2365" s="228">
        <f>IF(N2365="základní",J2365,0)</f>
        <v>0</v>
      </c>
      <c r="BF2365" s="228">
        <f>IF(N2365="snížená",J2365,0)</f>
        <v>0</v>
      </c>
      <c r="BG2365" s="228">
        <f>IF(N2365="zákl. přenesená",J2365,0)</f>
        <v>0</v>
      </c>
      <c r="BH2365" s="228">
        <f>IF(N2365="sníž. přenesená",J2365,0)</f>
        <v>0</v>
      </c>
      <c r="BI2365" s="228">
        <f>IF(N2365="nulová",J2365,0)</f>
        <v>0</v>
      </c>
      <c r="BJ2365" s="20" t="s">
        <v>78</v>
      </c>
      <c r="BK2365" s="228">
        <f>ROUND(I2365*H2365,2)</f>
        <v>0</v>
      </c>
      <c r="BL2365" s="20" t="s">
        <v>189</v>
      </c>
      <c r="BM2365" s="227" t="s">
        <v>3130</v>
      </c>
    </row>
    <row r="2366" s="2" customFormat="1">
      <c r="A2366" s="41"/>
      <c r="B2366" s="42"/>
      <c r="C2366" s="43"/>
      <c r="D2366" s="229" t="s">
        <v>191</v>
      </c>
      <c r="E2366" s="43"/>
      <c r="F2366" s="230" t="s">
        <v>3131</v>
      </c>
      <c r="G2366" s="43"/>
      <c r="H2366" s="43"/>
      <c r="I2366" s="231"/>
      <c r="J2366" s="43"/>
      <c r="K2366" s="43"/>
      <c r="L2366" s="47"/>
      <c r="M2366" s="232"/>
      <c r="N2366" s="233"/>
      <c r="O2366" s="87"/>
      <c r="P2366" s="87"/>
      <c r="Q2366" s="87"/>
      <c r="R2366" s="87"/>
      <c r="S2366" s="87"/>
      <c r="T2366" s="88"/>
      <c r="U2366" s="41"/>
      <c r="V2366" s="41"/>
      <c r="W2366" s="41"/>
      <c r="X2366" s="41"/>
      <c r="Y2366" s="41"/>
      <c r="Z2366" s="41"/>
      <c r="AA2366" s="41"/>
      <c r="AB2366" s="41"/>
      <c r="AC2366" s="41"/>
      <c r="AD2366" s="41"/>
      <c r="AE2366" s="41"/>
      <c r="AT2366" s="20" t="s">
        <v>191</v>
      </c>
      <c r="AU2366" s="20" t="s">
        <v>80</v>
      </c>
    </row>
    <row r="2367" s="14" customFormat="1">
      <c r="A2367" s="14"/>
      <c r="B2367" s="245"/>
      <c r="C2367" s="246"/>
      <c r="D2367" s="236" t="s">
        <v>193</v>
      </c>
      <c r="E2367" s="247" t="s">
        <v>19</v>
      </c>
      <c r="F2367" s="248" t="s">
        <v>3132</v>
      </c>
      <c r="G2367" s="246"/>
      <c r="H2367" s="249">
        <v>517.11300000000006</v>
      </c>
      <c r="I2367" s="250"/>
      <c r="J2367" s="246"/>
      <c r="K2367" s="246"/>
      <c r="L2367" s="251"/>
      <c r="M2367" s="252"/>
      <c r="N2367" s="253"/>
      <c r="O2367" s="253"/>
      <c r="P2367" s="253"/>
      <c r="Q2367" s="253"/>
      <c r="R2367" s="253"/>
      <c r="S2367" s="253"/>
      <c r="T2367" s="25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5" t="s">
        <v>193</v>
      </c>
      <c r="AU2367" s="255" t="s">
        <v>80</v>
      </c>
      <c r="AV2367" s="14" t="s">
        <v>80</v>
      </c>
      <c r="AW2367" s="14" t="s">
        <v>195</v>
      </c>
      <c r="AX2367" s="14" t="s">
        <v>71</v>
      </c>
      <c r="AY2367" s="255" t="s">
        <v>182</v>
      </c>
    </row>
    <row r="2368" s="2" customFormat="1" ht="44.25" customHeight="1">
      <c r="A2368" s="41"/>
      <c r="B2368" s="42"/>
      <c r="C2368" s="216" t="s">
        <v>3133</v>
      </c>
      <c r="D2368" s="216" t="s">
        <v>184</v>
      </c>
      <c r="E2368" s="217" t="s">
        <v>3134</v>
      </c>
      <c r="F2368" s="218" t="s">
        <v>3135</v>
      </c>
      <c r="G2368" s="219" t="s">
        <v>256</v>
      </c>
      <c r="H2368" s="220">
        <v>505.05799999999999</v>
      </c>
      <c r="I2368" s="221"/>
      <c r="J2368" s="222">
        <f>ROUND(I2368*H2368,2)</f>
        <v>0</v>
      </c>
      <c r="K2368" s="218" t="s">
        <v>188</v>
      </c>
      <c r="L2368" s="47"/>
      <c r="M2368" s="223" t="s">
        <v>19</v>
      </c>
      <c r="N2368" s="224" t="s">
        <v>42</v>
      </c>
      <c r="O2368" s="87"/>
      <c r="P2368" s="225">
        <f>O2368*H2368</f>
        <v>0</v>
      </c>
      <c r="Q2368" s="225">
        <v>0</v>
      </c>
      <c r="R2368" s="225">
        <f>Q2368*H2368</f>
        <v>0</v>
      </c>
      <c r="S2368" s="225">
        <v>0</v>
      </c>
      <c r="T2368" s="226">
        <f>S2368*H2368</f>
        <v>0</v>
      </c>
      <c r="U2368" s="41"/>
      <c r="V2368" s="41"/>
      <c r="W2368" s="41"/>
      <c r="X2368" s="41"/>
      <c r="Y2368" s="41"/>
      <c r="Z2368" s="41"/>
      <c r="AA2368" s="41"/>
      <c r="AB2368" s="41"/>
      <c r="AC2368" s="41"/>
      <c r="AD2368" s="41"/>
      <c r="AE2368" s="41"/>
      <c r="AR2368" s="227" t="s">
        <v>189</v>
      </c>
      <c r="AT2368" s="227" t="s">
        <v>184</v>
      </c>
      <c r="AU2368" s="227" t="s">
        <v>80</v>
      </c>
      <c r="AY2368" s="20" t="s">
        <v>182</v>
      </c>
      <c r="BE2368" s="228">
        <f>IF(N2368="základní",J2368,0)</f>
        <v>0</v>
      </c>
      <c r="BF2368" s="228">
        <f>IF(N2368="snížená",J2368,0)</f>
        <v>0</v>
      </c>
      <c r="BG2368" s="228">
        <f>IF(N2368="zákl. přenesená",J2368,0)</f>
        <v>0</v>
      </c>
      <c r="BH2368" s="228">
        <f>IF(N2368="sníž. přenesená",J2368,0)</f>
        <v>0</v>
      </c>
      <c r="BI2368" s="228">
        <f>IF(N2368="nulová",J2368,0)</f>
        <v>0</v>
      </c>
      <c r="BJ2368" s="20" t="s">
        <v>78</v>
      </c>
      <c r="BK2368" s="228">
        <f>ROUND(I2368*H2368,2)</f>
        <v>0</v>
      </c>
      <c r="BL2368" s="20" t="s">
        <v>189</v>
      </c>
      <c r="BM2368" s="227" t="s">
        <v>3136</v>
      </c>
    </row>
    <row r="2369" s="2" customFormat="1">
      <c r="A2369" s="41"/>
      <c r="B2369" s="42"/>
      <c r="C2369" s="43"/>
      <c r="D2369" s="229" t="s">
        <v>191</v>
      </c>
      <c r="E2369" s="43"/>
      <c r="F2369" s="230" t="s">
        <v>3137</v>
      </c>
      <c r="G2369" s="43"/>
      <c r="H2369" s="43"/>
      <c r="I2369" s="231"/>
      <c r="J2369" s="43"/>
      <c r="K2369" s="43"/>
      <c r="L2369" s="47"/>
      <c r="M2369" s="232"/>
      <c r="N2369" s="233"/>
      <c r="O2369" s="87"/>
      <c r="P2369" s="87"/>
      <c r="Q2369" s="87"/>
      <c r="R2369" s="87"/>
      <c r="S2369" s="87"/>
      <c r="T2369" s="88"/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T2369" s="20" t="s">
        <v>191</v>
      </c>
      <c r="AU2369" s="20" t="s">
        <v>80</v>
      </c>
    </row>
    <row r="2370" s="14" customFormat="1">
      <c r="A2370" s="14"/>
      <c r="B2370" s="245"/>
      <c r="C2370" s="246"/>
      <c r="D2370" s="236" t="s">
        <v>193</v>
      </c>
      <c r="E2370" s="247" t="s">
        <v>19</v>
      </c>
      <c r="F2370" s="248" t="s">
        <v>3138</v>
      </c>
      <c r="G2370" s="246"/>
      <c r="H2370" s="249">
        <v>505.05799999999999</v>
      </c>
      <c r="I2370" s="250"/>
      <c r="J2370" s="246"/>
      <c r="K2370" s="246"/>
      <c r="L2370" s="251"/>
      <c r="M2370" s="252"/>
      <c r="N2370" s="253"/>
      <c r="O2370" s="253"/>
      <c r="P2370" s="253"/>
      <c r="Q2370" s="253"/>
      <c r="R2370" s="253"/>
      <c r="S2370" s="253"/>
      <c r="T2370" s="25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5" t="s">
        <v>193</v>
      </c>
      <c r="AU2370" s="255" t="s">
        <v>80</v>
      </c>
      <c r="AV2370" s="14" t="s">
        <v>80</v>
      </c>
      <c r="AW2370" s="14" t="s">
        <v>195</v>
      </c>
      <c r="AX2370" s="14" t="s">
        <v>71</v>
      </c>
      <c r="AY2370" s="255" t="s">
        <v>182</v>
      </c>
    </row>
    <row r="2371" s="2" customFormat="1" ht="37.8" customHeight="1">
      <c r="A2371" s="41"/>
      <c r="B2371" s="42"/>
      <c r="C2371" s="216" t="s">
        <v>3139</v>
      </c>
      <c r="D2371" s="216" t="s">
        <v>184</v>
      </c>
      <c r="E2371" s="217" t="s">
        <v>3140</v>
      </c>
      <c r="F2371" s="218" t="s">
        <v>3141</v>
      </c>
      <c r="G2371" s="219" t="s">
        <v>256</v>
      </c>
      <c r="H2371" s="220">
        <v>350</v>
      </c>
      <c r="I2371" s="221"/>
      <c r="J2371" s="222">
        <f>ROUND(I2371*H2371,2)</f>
        <v>0</v>
      </c>
      <c r="K2371" s="218" t="s">
        <v>188</v>
      </c>
      <c r="L2371" s="47"/>
      <c r="M2371" s="223" t="s">
        <v>19</v>
      </c>
      <c r="N2371" s="224" t="s">
        <v>42</v>
      </c>
      <c r="O2371" s="87"/>
      <c r="P2371" s="225">
        <f>O2371*H2371</f>
        <v>0</v>
      </c>
      <c r="Q2371" s="225">
        <v>0</v>
      </c>
      <c r="R2371" s="225">
        <f>Q2371*H2371</f>
        <v>0</v>
      </c>
      <c r="S2371" s="225">
        <v>0</v>
      </c>
      <c r="T2371" s="226">
        <f>S2371*H2371</f>
        <v>0</v>
      </c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R2371" s="227" t="s">
        <v>189</v>
      </c>
      <c r="AT2371" s="227" t="s">
        <v>184</v>
      </c>
      <c r="AU2371" s="227" t="s">
        <v>80</v>
      </c>
      <c r="AY2371" s="20" t="s">
        <v>182</v>
      </c>
      <c r="BE2371" s="228">
        <f>IF(N2371="základní",J2371,0)</f>
        <v>0</v>
      </c>
      <c r="BF2371" s="228">
        <f>IF(N2371="snížená",J2371,0)</f>
        <v>0</v>
      </c>
      <c r="BG2371" s="228">
        <f>IF(N2371="zákl. přenesená",J2371,0)</f>
        <v>0</v>
      </c>
      <c r="BH2371" s="228">
        <f>IF(N2371="sníž. přenesená",J2371,0)</f>
        <v>0</v>
      </c>
      <c r="BI2371" s="228">
        <f>IF(N2371="nulová",J2371,0)</f>
        <v>0</v>
      </c>
      <c r="BJ2371" s="20" t="s">
        <v>78</v>
      </c>
      <c r="BK2371" s="228">
        <f>ROUND(I2371*H2371,2)</f>
        <v>0</v>
      </c>
      <c r="BL2371" s="20" t="s">
        <v>189</v>
      </c>
      <c r="BM2371" s="227" t="s">
        <v>3142</v>
      </c>
    </row>
    <row r="2372" s="2" customFormat="1">
      <c r="A2372" s="41"/>
      <c r="B2372" s="42"/>
      <c r="C2372" s="43"/>
      <c r="D2372" s="229" t="s">
        <v>191</v>
      </c>
      <c r="E2372" s="43"/>
      <c r="F2372" s="230" t="s">
        <v>3143</v>
      </c>
      <c r="G2372" s="43"/>
      <c r="H2372" s="43"/>
      <c r="I2372" s="231"/>
      <c r="J2372" s="43"/>
      <c r="K2372" s="43"/>
      <c r="L2372" s="47"/>
      <c r="M2372" s="232"/>
      <c r="N2372" s="233"/>
      <c r="O2372" s="87"/>
      <c r="P2372" s="87"/>
      <c r="Q2372" s="87"/>
      <c r="R2372" s="87"/>
      <c r="S2372" s="87"/>
      <c r="T2372" s="88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T2372" s="20" t="s">
        <v>191</v>
      </c>
      <c r="AU2372" s="20" t="s">
        <v>80</v>
      </c>
    </row>
    <row r="2373" s="14" customFormat="1">
      <c r="A2373" s="14"/>
      <c r="B2373" s="245"/>
      <c r="C2373" s="246"/>
      <c r="D2373" s="236" t="s">
        <v>193</v>
      </c>
      <c r="E2373" s="247" t="s">
        <v>19</v>
      </c>
      <c r="F2373" s="248" t="s">
        <v>3144</v>
      </c>
      <c r="G2373" s="246"/>
      <c r="H2373" s="249">
        <v>350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193</v>
      </c>
      <c r="AU2373" s="255" t="s">
        <v>80</v>
      </c>
      <c r="AV2373" s="14" t="s">
        <v>80</v>
      </c>
      <c r="AW2373" s="14" t="s">
        <v>195</v>
      </c>
      <c r="AX2373" s="14" t="s">
        <v>71</v>
      </c>
      <c r="AY2373" s="255" t="s">
        <v>182</v>
      </c>
    </row>
    <row r="2374" s="2" customFormat="1" ht="24.15" customHeight="1">
      <c r="A2374" s="41"/>
      <c r="B2374" s="42"/>
      <c r="C2374" s="216" t="s">
        <v>3145</v>
      </c>
      <c r="D2374" s="216" t="s">
        <v>184</v>
      </c>
      <c r="E2374" s="217" t="s">
        <v>3146</v>
      </c>
      <c r="F2374" s="218" t="s">
        <v>3147</v>
      </c>
      <c r="G2374" s="219" t="s">
        <v>304</v>
      </c>
      <c r="H2374" s="220">
        <v>52</v>
      </c>
      <c r="I2374" s="221"/>
      <c r="J2374" s="222">
        <f>ROUND(I2374*H2374,2)</f>
        <v>0</v>
      </c>
      <c r="K2374" s="218" t="s">
        <v>188</v>
      </c>
      <c r="L2374" s="47"/>
      <c r="M2374" s="223" t="s">
        <v>19</v>
      </c>
      <c r="N2374" s="224" t="s">
        <v>42</v>
      </c>
      <c r="O2374" s="87"/>
      <c r="P2374" s="225">
        <f>O2374*H2374</f>
        <v>0</v>
      </c>
      <c r="Q2374" s="225">
        <v>0</v>
      </c>
      <c r="R2374" s="225">
        <f>Q2374*H2374</f>
        <v>0</v>
      </c>
      <c r="S2374" s="225">
        <v>0</v>
      </c>
      <c r="T2374" s="226">
        <f>S2374*H2374</f>
        <v>0</v>
      </c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R2374" s="227" t="s">
        <v>189</v>
      </c>
      <c r="AT2374" s="227" t="s">
        <v>184</v>
      </c>
      <c r="AU2374" s="227" t="s">
        <v>80</v>
      </c>
      <c r="AY2374" s="20" t="s">
        <v>182</v>
      </c>
      <c r="BE2374" s="228">
        <f>IF(N2374="základní",J2374,0)</f>
        <v>0</v>
      </c>
      <c r="BF2374" s="228">
        <f>IF(N2374="snížená",J2374,0)</f>
        <v>0</v>
      </c>
      <c r="BG2374" s="228">
        <f>IF(N2374="zákl. přenesená",J2374,0)</f>
        <v>0</v>
      </c>
      <c r="BH2374" s="228">
        <f>IF(N2374="sníž. přenesená",J2374,0)</f>
        <v>0</v>
      </c>
      <c r="BI2374" s="228">
        <f>IF(N2374="nulová",J2374,0)</f>
        <v>0</v>
      </c>
      <c r="BJ2374" s="20" t="s">
        <v>78</v>
      </c>
      <c r="BK2374" s="228">
        <f>ROUND(I2374*H2374,2)</f>
        <v>0</v>
      </c>
      <c r="BL2374" s="20" t="s">
        <v>189</v>
      </c>
      <c r="BM2374" s="227" t="s">
        <v>3148</v>
      </c>
    </row>
    <row r="2375" s="2" customFormat="1">
      <c r="A2375" s="41"/>
      <c r="B2375" s="42"/>
      <c r="C2375" s="43"/>
      <c r="D2375" s="229" t="s">
        <v>191</v>
      </c>
      <c r="E2375" s="43"/>
      <c r="F2375" s="230" t="s">
        <v>3149</v>
      </c>
      <c r="G2375" s="43"/>
      <c r="H2375" s="43"/>
      <c r="I2375" s="231"/>
      <c r="J2375" s="43"/>
      <c r="K2375" s="43"/>
      <c r="L2375" s="47"/>
      <c r="M2375" s="232"/>
      <c r="N2375" s="233"/>
      <c r="O2375" s="87"/>
      <c r="P2375" s="87"/>
      <c r="Q2375" s="87"/>
      <c r="R2375" s="87"/>
      <c r="S2375" s="87"/>
      <c r="T2375" s="88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T2375" s="20" t="s">
        <v>191</v>
      </c>
      <c r="AU2375" s="20" t="s">
        <v>80</v>
      </c>
    </row>
    <row r="2376" s="14" customFormat="1">
      <c r="A2376" s="14"/>
      <c r="B2376" s="245"/>
      <c r="C2376" s="246"/>
      <c r="D2376" s="236" t="s">
        <v>193</v>
      </c>
      <c r="E2376" s="247" t="s">
        <v>19</v>
      </c>
      <c r="F2376" s="248" t="s">
        <v>3150</v>
      </c>
      <c r="G2376" s="246"/>
      <c r="H2376" s="249">
        <v>22</v>
      </c>
      <c r="I2376" s="250"/>
      <c r="J2376" s="246"/>
      <c r="K2376" s="246"/>
      <c r="L2376" s="251"/>
      <c r="M2376" s="252"/>
      <c r="N2376" s="253"/>
      <c r="O2376" s="253"/>
      <c r="P2376" s="253"/>
      <c r="Q2376" s="253"/>
      <c r="R2376" s="253"/>
      <c r="S2376" s="253"/>
      <c r="T2376" s="25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5" t="s">
        <v>193</v>
      </c>
      <c r="AU2376" s="255" t="s">
        <v>80</v>
      </c>
      <c r="AV2376" s="14" t="s">
        <v>80</v>
      </c>
      <c r="AW2376" s="14" t="s">
        <v>195</v>
      </c>
      <c r="AX2376" s="14" t="s">
        <v>71</v>
      </c>
      <c r="AY2376" s="255" t="s">
        <v>182</v>
      </c>
    </row>
    <row r="2377" s="14" customFormat="1">
      <c r="A2377" s="14"/>
      <c r="B2377" s="245"/>
      <c r="C2377" s="246"/>
      <c r="D2377" s="236" t="s">
        <v>193</v>
      </c>
      <c r="E2377" s="247" t="s">
        <v>19</v>
      </c>
      <c r="F2377" s="248" t="s">
        <v>3151</v>
      </c>
      <c r="G2377" s="246"/>
      <c r="H2377" s="249">
        <v>12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5" t="s">
        <v>193</v>
      </c>
      <c r="AU2377" s="255" t="s">
        <v>80</v>
      </c>
      <c r="AV2377" s="14" t="s">
        <v>80</v>
      </c>
      <c r="AW2377" s="14" t="s">
        <v>195</v>
      </c>
      <c r="AX2377" s="14" t="s">
        <v>71</v>
      </c>
      <c r="AY2377" s="255" t="s">
        <v>182</v>
      </c>
    </row>
    <row r="2378" s="14" customFormat="1">
      <c r="A2378" s="14"/>
      <c r="B2378" s="245"/>
      <c r="C2378" s="246"/>
      <c r="D2378" s="236" t="s">
        <v>193</v>
      </c>
      <c r="E2378" s="247" t="s">
        <v>19</v>
      </c>
      <c r="F2378" s="248" t="s">
        <v>3152</v>
      </c>
      <c r="G2378" s="246"/>
      <c r="H2378" s="249">
        <v>8</v>
      </c>
      <c r="I2378" s="250"/>
      <c r="J2378" s="246"/>
      <c r="K2378" s="246"/>
      <c r="L2378" s="251"/>
      <c r="M2378" s="252"/>
      <c r="N2378" s="253"/>
      <c r="O2378" s="253"/>
      <c r="P2378" s="253"/>
      <c r="Q2378" s="253"/>
      <c r="R2378" s="253"/>
      <c r="S2378" s="253"/>
      <c r="T2378" s="25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5" t="s">
        <v>193</v>
      </c>
      <c r="AU2378" s="255" t="s">
        <v>80</v>
      </c>
      <c r="AV2378" s="14" t="s">
        <v>80</v>
      </c>
      <c r="AW2378" s="14" t="s">
        <v>195</v>
      </c>
      <c r="AX2378" s="14" t="s">
        <v>71</v>
      </c>
      <c r="AY2378" s="255" t="s">
        <v>182</v>
      </c>
    </row>
    <row r="2379" s="14" customFormat="1">
      <c r="A2379" s="14"/>
      <c r="B2379" s="245"/>
      <c r="C2379" s="246"/>
      <c r="D2379" s="236" t="s">
        <v>193</v>
      </c>
      <c r="E2379" s="247" t="s">
        <v>19</v>
      </c>
      <c r="F2379" s="248" t="s">
        <v>3153</v>
      </c>
      <c r="G2379" s="246"/>
      <c r="H2379" s="249">
        <v>10</v>
      </c>
      <c r="I2379" s="250"/>
      <c r="J2379" s="246"/>
      <c r="K2379" s="246"/>
      <c r="L2379" s="251"/>
      <c r="M2379" s="252"/>
      <c r="N2379" s="253"/>
      <c r="O2379" s="253"/>
      <c r="P2379" s="253"/>
      <c r="Q2379" s="253"/>
      <c r="R2379" s="253"/>
      <c r="S2379" s="253"/>
      <c r="T2379" s="25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5" t="s">
        <v>193</v>
      </c>
      <c r="AU2379" s="255" t="s">
        <v>80</v>
      </c>
      <c r="AV2379" s="14" t="s">
        <v>80</v>
      </c>
      <c r="AW2379" s="14" t="s">
        <v>195</v>
      </c>
      <c r="AX2379" s="14" t="s">
        <v>71</v>
      </c>
      <c r="AY2379" s="255" t="s">
        <v>182</v>
      </c>
    </row>
    <row r="2380" s="2" customFormat="1" ht="24.15" customHeight="1">
      <c r="A2380" s="41"/>
      <c r="B2380" s="42"/>
      <c r="C2380" s="216" t="s">
        <v>3154</v>
      </c>
      <c r="D2380" s="216" t="s">
        <v>184</v>
      </c>
      <c r="E2380" s="217" t="s">
        <v>3155</v>
      </c>
      <c r="F2380" s="218" t="s">
        <v>3156</v>
      </c>
      <c r="G2380" s="219" t="s">
        <v>304</v>
      </c>
      <c r="H2380" s="220">
        <v>25</v>
      </c>
      <c r="I2380" s="221"/>
      <c r="J2380" s="222">
        <f>ROUND(I2380*H2380,2)</f>
        <v>0</v>
      </c>
      <c r="K2380" s="218" t="s">
        <v>188</v>
      </c>
      <c r="L2380" s="47"/>
      <c r="M2380" s="223" t="s">
        <v>19</v>
      </c>
      <c r="N2380" s="224" t="s">
        <v>42</v>
      </c>
      <c r="O2380" s="87"/>
      <c r="P2380" s="225">
        <f>O2380*H2380</f>
        <v>0</v>
      </c>
      <c r="Q2380" s="225">
        <v>0</v>
      </c>
      <c r="R2380" s="225">
        <f>Q2380*H2380</f>
        <v>0</v>
      </c>
      <c r="S2380" s="225">
        <v>0</v>
      </c>
      <c r="T2380" s="226">
        <f>S2380*H2380</f>
        <v>0</v>
      </c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R2380" s="227" t="s">
        <v>189</v>
      </c>
      <c r="AT2380" s="227" t="s">
        <v>184</v>
      </c>
      <c r="AU2380" s="227" t="s">
        <v>80</v>
      </c>
      <c r="AY2380" s="20" t="s">
        <v>182</v>
      </c>
      <c r="BE2380" s="228">
        <f>IF(N2380="základní",J2380,0)</f>
        <v>0</v>
      </c>
      <c r="BF2380" s="228">
        <f>IF(N2380="snížená",J2380,0)</f>
        <v>0</v>
      </c>
      <c r="BG2380" s="228">
        <f>IF(N2380="zákl. přenesená",J2380,0)</f>
        <v>0</v>
      </c>
      <c r="BH2380" s="228">
        <f>IF(N2380="sníž. přenesená",J2380,0)</f>
        <v>0</v>
      </c>
      <c r="BI2380" s="228">
        <f>IF(N2380="nulová",J2380,0)</f>
        <v>0</v>
      </c>
      <c r="BJ2380" s="20" t="s">
        <v>78</v>
      </c>
      <c r="BK2380" s="228">
        <f>ROUND(I2380*H2380,2)</f>
        <v>0</v>
      </c>
      <c r="BL2380" s="20" t="s">
        <v>189</v>
      </c>
      <c r="BM2380" s="227" t="s">
        <v>3157</v>
      </c>
    </row>
    <row r="2381" s="2" customFormat="1">
      <c r="A2381" s="41"/>
      <c r="B2381" s="42"/>
      <c r="C2381" s="43"/>
      <c r="D2381" s="229" t="s">
        <v>191</v>
      </c>
      <c r="E2381" s="43"/>
      <c r="F2381" s="230" t="s">
        <v>3158</v>
      </c>
      <c r="G2381" s="43"/>
      <c r="H2381" s="43"/>
      <c r="I2381" s="231"/>
      <c r="J2381" s="43"/>
      <c r="K2381" s="43"/>
      <c r="L2381" s="47"/>
      <c r="M2381" s="232"/>
      <c r="N2381" s="233"/>
      <c r="O2381" s="87"/>
      <c r="P2381" s="87"/>
      <c r="Q2381" s="87"/>
      <c r="R2381" s="87"/>
      <c r="S2381" s="87"/>
      <c r="T2381" s="88"/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T2381" s="20" t="s">
        <v>191</v>
      </c>
      <c r="AU2381" s="20" t="s">
        <v>80</v>
      </c>
    </row>
    <row r="2382" s="14" customFormat="1">
      <c r="A2382" s="14"/>
      <c r="B2382" s="245"/>
      <c r="C2382" s="246"/>
      <c r="D2382" s="236" t="s">
        <v>193</v>
      </c>
      <c r="E2382" s="247" t="s">
        <v>19</v>
      </c>
      <c r="F2382" s="248" t="s">
        <v>3159</v>
      </c>
      <c r="G2382" s="246"/>
      <c r="H2382" s="249">
        <v>25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193</v>
      </c>
      <c r="AU2382" s="255" t="s">
        <v>80</v>
      </c>
      <c r="AV2382" s="14" t="s">
        <v>80</v>
      </c>
      <c r="AW2382" s="14" t="s">
        <v>195</v>
      </c>
      <c r="AX2382" s="14" t="s">
        <v>71</v>
      </c>
      <c r="AY2382" s="255" t="s">
        <v>182</v>
      </c>
    </row>
    <row r="2383" s="2" customFormat="1" ht="37.8" customHeight="1">
      <c r="A2383" s="41"/>
      <c r="B2383" s="42"/>
      <c r="C2383" s="216" t="s">
        <v>3160</v>
      </c>
      <c r="D2383" s="216" t="s">
        <v>184</v>
      </c>
      <c r="E2383" s="217" t="s">
        <v>3161</v>
      </c>
      <c r="F2383" s="218" t="s">
        <v>3162</v>
      </c>
      <c r="G2383" s="219" t="s">
        <v>304</v>
      </c>
      <c r="H2383" s="220">
        <v>7800</v>
      </c>
      <c r="I2383" s="221"/>
      <c r="J2383" s="222">
        <f>ROUND(I2383*H2383,2)</f>
        <v>0</v>
      </c>
      <c r="K2383" s="218" t="s">
        <v>188</v>
      </c>
      <c r="L2383" s="47"/>
      <c r="M2383" s="223" t="s">
        <v>19</v>
      </c>
      <c r="N2383" s="224" t="s">
        <v>42</v>
      </c>
      <c r="O2383" s="87"/>
      <c r="P2383" s="225">
        <f>O2383*H2383</f>
        <v>0</v>
      </c>
      <c r="Q2383" s="225">
        <v>0</v>
      </c>
      <c r="R2383" s="225">
        <f>Q2383*H2383</f>
        <v>0</v>
      </c>
      <c r="S2383" s="225">
        <v>0</v>
      </c>
      <c r="T2383" s="226">
        <f>S2383*H2383</f>
        <v>0</v>
      </c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R2383" s="227" t="s">
        <v>189</v>
      </c>
      <c r="AT2383" s="227" t="s">
        <v>184</v>
      </c>
      <c r="AU2383" s="227" t="s">
        <v>80</v>
      </c>
      <c r="AY2383" s="20" t="s">
        <v>182</v>
      </c>
      <c r="BE2383" s="228">
        <f>IF(N2383="základní",J2383,0)</f>
        <v>0</v>
      </c>
      <c r="BF2383" s="228">
        <f>IF(N2383="snížená",J2383,0)</f>
        <v>0</v>
      </c>
      <c r="BG2383" s="228">
        <f>IF(N2383="zákl. přenesená",J2383,0)</f>
        <v>0</v>
      </c>
      <c r="BH2383" s="228">
        <f>IF(N2383="sníž. přenesená",J2383,0)</f>
        <v>0</v>
      </c>
      <c r="BI2383" s="228">
        <f>IF(N2383="nulová",J2383,0)</f>
        <v>0</v>
      </c>
      <c r="BJ2383" s="20" t="s">
        <v>78</v>
      </c>
      <c r="BK2383" s="228">
        <f>ROUND(I2383*H2383,2)</f>
        <v>0</v>
      </c>
      <c r="BL2383" s="20" t="s">
        <v>189</v>
      </c>
      <c r="BM2383" s="227" t="s">
        <v>3163</v>
      </c>
    </row>
    <row r="2384" s="2" customFormat="1">
      <c r="A2384" s="41"/>
      <c r="B2384" s="42"/>
      <c r="C2384" s="43"/>
      <c r="D2384" s="229" t="s">
        <v>191</v>
      </c>
      <c r="E2384" s="43"/>
      <c r="F2384" s="230" t="s">
        <v>3164</v>
      </c>
      <c r="G2384" s="43"/>
      <c r="H2384" s="43"/>
      <c r="I2384" s="231"/>
      <c r="J2384" s="43"/>
      <c r="K2384" s="43"/>
      <c r="L2384" s="47"/>
      <c r="M2384" s="232"/>
      <c r="N2384" s="233"/>
      <c r="O2384" s="87"/>
      <c r="P2384" s="87"/>
      <c r="Q2384" s="87"/>
      <c r="R2384" s="87"/>
      <c r="S2384" s="87"/>
      <c r="T2384" s="88"/>
      <c r="U2384" s="41"/>
      <c r="V2384" s="41"/>
      <c r="W2384" s="41"/>
      <c r="X2384" s="41"/>
      <c r="Y2384" s="41"/>
      <c r="Z2384" s="41"/>
      <c r="AA2384" s="41"/>
      <c r="AB2384" s="41"/>
      <c r="AC2384" s="41"/>
      <c r="AD2384" s="41"/>
      <c r="AE2384" s="41"/>
      <c r="AT2384" s="20" t="s">
        <v>191</v>
      </c>
      <c r="AU2384" s="20" t="s">
        <v>80</v>
      </c>
    </row>
    <row r="2385" s="14" customFormat="1">
      <c r="A2385" s="14"/>
      <c r="B2385" s="245"/>
      <c r="C2385" s="246"/>
      <c r="D2385" s="236" t="s">
        <v>193</v>
      </c>
      <c r="E2385" s="246"/>
      <c r="F2385" s="248" t="s">
        <v>3165</v>
      </c>
      <c r="G2385" s="246"/>
      <c r="H2385" s="249">
        <v>7800</v>
      </c>
      <c r="I2385" s="250"/>
      <c r="J2385" s="246"/>
      <c r="K2385" s="246"/>
      <c r="L2385" s="251"/>
      <c r="M2385" s="252"/>
      <c r="N2385" s="253"/>
      <c r="O2385" s="253"/>
      <c r="P2385" s="253"/>
      <c r="Q2385" s="253"/>
      <c r="R2385" s="253"/>
      <c r="S2385" s="253"/>
      <c r="T2385" s="25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55" t="s">
        <v>193</v>
      </c>
      <c r="AU2385" s="255" t="s">
        <v>80</v>
      </c>
      <c r="AV2385" s="14" t="s">
        <v>80</v>
      </c>
      <c r="AW2385" s="14" t="s">
        <v>4</v>
      </c>
      <c r="AX2385" s="14" t="s">
        <v>78</v>
      </c>
      <c r="AY2385" s="255" t="s">
        <v>182</v>
      </c>
    </row>
    <row r="2386" s="2" customFormat="1" ht="37.8" customHeight="1">
      <c r="A2386" s="41"/>
      <c r="B2386" s="42"/>
      <c r="C2386" s="216" t="s">
        <v>3166</v>
      </c>
      <c r="D2386" s="216" t="s">
        <v>184</v>
      </c>
      <c r="E2386" s="217" t="s">
        <v>3167</v>
      </c>
      <c r="F2386" s="218" t="s">
        <v>3168</v>
      </c>
      <c r="G2386" s="219" t="s">
        <v>304</v>
      </c>
      <c r="H2386" s="220">
        <v>3750</v>
      </c>
      <c r="I2386" s="221"/>
      <c r="J2386" s="222">
        <f>ROUND(I2386*H2386,2)</f>
        <v>0</v>
      </c>
      <c r="K2386" s="218" t="s">
        <v>188</v>
      </c>
      <c r="L2386" s="47"/>
      <c r="M2386" s="223" t="s">
        <v>19</v>
      </c>
      <c r="N2386" s="224" t="s">
        <v>42</v>
      </c>
      <c r="O2386" s="87"/>
      <c r="P2386" s="225">
        <f>O2386*H2386</f>
        <v>0</v>
      </c>
      <c r="Q2386" s="225">
        <v>0</v>
      </c>
      <c r="R2386" s="225">
        <f>Q2386*H2386</f>
        <v>0</v>
      </c>
      <c r="S2386" s="225">
        <v>0</v>
      </c>
      <c r="T2386" s="226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7" t="s">
        <v>189</v>
      </c>
      <c r="AT2386" s="227" t="s">
        <v>184</v>
      </c>
      <c r="AU2386" s="227" t="s">
        <v>80</v>
      </c>
      <c r="AY2386" s="20" t="s">
        <v>182</v>
      </c>
      <c r="BE2386" s="228">
        <f>IF(N2386="základní",J2386,0)</f>
        <v>0</v>
      </c>
      <c r="BF2386" s="228">
        <f>IF(N2386="snížená",J2386,0)</f>
        <v>0</v>
      </c>
      <c r="BG2386" s="228">
        <f>IF(N2386="zákl. přenesená",J2386,0)</f>
        <v>0</v>
      </c>
      <c r="BH2386" s="228">
        <f>IF(N2386="sníž. přenesená",J2386,0)</f>
        <v>0</v>
      </c>
      <c r="BI2386" s="228">
        <f>IF(N2386="nulová",J2386,0)</f>
        <v>0</v>
      </c>
      <c r="BJ2386" s="20" t="s">
        <v>78</v>
      </c>
      <c r="BK2386" s="228">
        <f>ROUND(I2386*H2386,2)</f>
        <v>0</v>
      </c>
      <c r="BL2386" s="20" t="s">
        <v>189</v>
      </c>
      <c r="BM2386" s="227" t="s">
        <v>3169</v>
      </c>
    </row>
    <row r="2387" s="2" customFormat="1">
      <c r="A2387" s="41"/>
      <c r="B2387" s="42"/>
      <c r="C2387" s="43"/>
      <c r="D2387" s="229" t="s">
        <v>191</v>
      </c>
      <c r="E2387" s="43"/>
      <c r="F2387" s="230" t="s">
        <v>3170</v>
      </c>
      <c r="G2387" s="43"/>
      <c r="H2387" s="43"/>
      <c r="I2387" s="231"/>
      <c r="J2387" s="43"/>
      <c r="K2387" s="43"/>
      <c r="L2387" s="47"/>
      <c r="M2387" s="232"/>
      <c r="N2387" s="233"/>
      <c r="O2387" s="87"/>
      <c r="P2387" s="87"/>
      <c r="Q2387" s="87"/>
      <c r="R2387" s="87"/>
      <c r="S2387" s="87"/>
      <c r="T2387" s="88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T2387" s="20" t="s">
        <v>191</v>
      </c>
      <c r="AU2387" s="20" t="s">
        <v>80</v>
      </c>
    </row>
    <row r="2388" s="14" customFormat="1">
      <c r="A2388" s="14"/>
      <c r="B2388" s="245"/>
      <c r="C2388" s="246"/>
      <c r="D2388" s="236" t="s">
        <v>193</v>
      </c>
      <c r="E2388" s="246"/>
      <c r="F2388" s="248" t="s">
        <v>3171</v>
      </c>
      <c r="G2388" s="246"/>
      <c r="H2388" s="249">
        <v>3750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193</v>
      </c>
      <c r="AU2388" s="255" t="s">
        <v>80</v>
      </c>
      <c r="AV2388" s="14" t="s">
        <v>80</v>
      </c>
      <c r="AW2388" s="14" t="s">
        <v>4</v>
      </c>
      <c r="AX2388" s="14" t="s">
        <v>78</v>
      </c>
      <c r="AY2388" s="255" t="s">
        <v>182</v>
      </c>
    </row>
    <row r="2389" s="2" customFormat="1" ht="33" customHeight="1">
      <c r="A2389" s="41"/>
      <c r="B2389" s="42"/>
      <c r="C2389" s="216" t="s">
        <v>3172</v>
      </c>
      <c r="D2389" s="216" t="s">
        <v>184</v>
      </c>
      <c r="E2389" s="217" t="s">
        <v>3173</v>
      </c>
      <c r="F2389" s="218" t="s">
        <v>3174</v>
      </c>
      <c r="G2389" s="219" t="s">
        <v>256</v>
      </c>
      <c r="H2389" s="220">
        <v>686.08600000000001</v>
      </c>
      <c r="I2389" s="221"/>
      <c r="J2389" s="222">
        <f>ROUND(I2389*H2389,2)</f>
        <v>0</v>
      </c>
      <c r="K2389" s="218" t="s">
        <v>3175</v>
      </c>
      <c r="L2389" s="47"/>
      <c r="M2389" s="223" t="s">
        <v>19</v>
      </c>
      <c r="N2389" s="224" t="s">
        <v>42</v>
      </c>
      <c r="O2389" s="87"/>
      <c r="P2389" s="225">
        <f>O2389*H2389</f>
        <v>0</v>
      </c>
      <c r="Q2389" s="225">
        <v>0</v>
      </c>
      <c r="R2389" s="225">
        <f>Q2389*H2389</f>
        <v>0</v>
      </c>
      <c r="S2389" s="225">
        <v>0</v>
      </c>
      <c r="T2389" s="226">
        <f>S2389*H2389</f>
        <v>0</v>
      </c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R2389" s="227" t="s">
        <v>189</v>
      </c>
      <c r="AT2389" s="227" t="s">
        <v>184</v>
      </c>
      <c r="AU2389" s="227" t="s">
        <v>80</v>
      </c>
      <c r="AY2389" s="20" t="s">
        <v>182</v>
      </c>
      <c r="BE2389" s="228">
        <f>IF(N2389="základní",J2389,0)</f>
        <v>0</v>
      </c>
      <c r="BF2389" s="228">
        <f>IF(N2389="snížená",J2389,0)</f>
        <v>0</v>
      </c>
      <c r="BG2389" s="228">
        <f>IF(N2389="zákl. přenesená",J2389,0)</f>
        <v>0</v>
      </c>
      <c r="BH2389" s="228">
        <f>IF(N2389="sníž. přenesená",J2389,0)</f>
        <v>0</v>
      </c>
      <c r="BI2389" s="228">
        <f>IF(N2389="nulová",J2389,0)</f>
        <v>0</v>
      </c>
      <c r="BJ2389" s="20" t="s">
        <v>78</v>
      </c>
      <c r="BK2389" s="228">
        <f>ROUND(I2389*H2389,2)</f>
        <v>0</v>
      </c>
      <c r="BL2389" s="20" t="s">
        <v>189</v>
      </c>
      <c r="BM2389" s="227" t="s">
        <v>3176</v>
      </c>
    </row>
    <row r="2390" s="14" customFormat="1">
      <c r="A2390" s="14"/>
      <c r="B2390" s="245"/>
      <c r="C2390" s="246"/>
      <c r="D2390" s="236" t="s">
        <v>193</v>
      </c>
      <c r="E2390" s="247" t="s">
        <v>19</v>
      </c>
      <c r="F2390" s="248" t="s">
        <v>3177</v>
      </c>
      <c r="G2390" s="246"/>
      <c r="H2390" s="249">
        <v>686.08550000000002</v>
      </c>
      <c r="I2390" s="250"/>
      <c r="J2390" s="246"/>
      <c r="K2390" s="246"/>
      <c r="L2390" s="251"/>
      <c r="M2390" s="252"/>
      <c r="N2390" s="253"/>
      <c r="O2390" s="253"/>
      <c r="P2390" s="253"/>
      <c r="Q2390" s="253"/>
      <c r="R2390" s="253"/>
      <c r="S2390" s="253"/>
      <c r="T2390" s="25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5" t="s">
        <v>193</v>
      </c>
      <c r="AU2390" s="255" t="s">
        <v>80</v>
      </c>
      <c r="AV2390" s="14" t="s">
        <v>80</v>
      </c>
      <c r="AW2390" s="14" t="s">
        <v>195</v>
      </c>
      <c r="AX2390" s="14" t="s">
        <v>71</v>
      </c>
      <c r="AY2390" s="255" t="s">
        <v>182</v>
      </c>
    </row>
    <row r="2391" s="2" customFormat="1" ht="44.25" customHeight="1">
      <c r="A2391" s="41"/>
      <c r="B2391" s="42"/>
      <c r="C2391" s="216" t="s">
        <v>3178</v>
      </c>
      <c r="D2391" s="216" t="s">
        <v>184</v>
      </c>
      <c r="E2391" s="217" t="s">
        <v>3179</v>
      </c>
      <c r="F2391" s="218" t="s">
        <v>3180</v>
      </c>
      <c r="G2391" s="219" t="s">
        <v>256</v>
      </c>
      <c r="H2391" s="220">
        <v>8233.0259999999998</v>
      </c>
      <c r="I2391" s="221"/>
      <c r="J2391" s="222">
        <f>ROUND(I2391*H2391,2)</f>
        <v>0</v>
      </c>
      <c r="K2391" s="218" t="s">
        <v>188</v>
      </c>
      <c r="L2391" s="47"/>
      <c r="M2391" s="223" t="s">
        <v>19</v>
      </c>
      <c r="N2391" s="224" t="s">
        <v>42</v>
      </c>
      <c r="O2391" s="87"/>
      <c r="P2391" s="225">
        <f>O2391*H2391</f>
        <v>0</v>
      </c>
      <c r="Q2391" s="225">
        <v>0</v>
      </c>
      <c r="R2391" s="225">
        <f>Q2391*H2391</f>
        <v>0</v>
      </c>
      <c r="S2391" s="225">
        <v>0</v>
      </c>
      <c r="T2391" s="226">
        <f>S2391*H2391</f>
        <v>0</v>
      </c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R2391" s="227" t="s">
        <v>189</v>
      </c>
      <c r="AT2391" s="227" t="s">
        <v>184</v>
      </c>
      <c r="AU2391" s="227" t="s">
        <v>80</v>
      </c>
      <c r="AY2391" s="20" t="s">
        <v>182</v>
      </c>
      <c r="BE2391" s="228">
        <f>IF(N2391="základní",J2391,0)</f>
        <v>0</v>
      </c>
      <c r="BF2391" s="228">
        <f>IF(N2391="snížená",J2391,0)</f>
        <v>0</v>
      </c>
      <c r="BG2391" s="228">
        <f>IF(N2391="zákl. přenesená",J2391,0)</f>
        <v>0</v>
      </c>
      <c r="BH2391" s="228">
        <f>IF(N2391="sníž. přenesená",J2391,0)</f>
        <v>0</v>
      </c>
      <c r="BI2391" s="228">
        <f>IF(N2391="nulová",J2391,0)</f>
        <v>0</v>
      </c>
      <c r="BJ2391" s="20" t="s">
        <v>78</v>
      </c>
      <c r="BK2391" s="228">
        <f>ROUND(I2391*H2391,2)</f>
        <v>0</v>
      </c>
      <c r="BL2391" s="20" t="s">
        <v>189</v>
      </c>
      <c r="BM2391" s="227" t="s">
        <v>3181</v>
      </c>
    </row>
    <row r="2392" s="2" customFormat="1">
      <c r="A2392" s="41"/>
      <c r="B2392" s="42"/>
      <c r="C2392" s="43"/>
      <c r="D2392" s="229" t="s">
        <v>191</v>
      </c>
      <c r="E2392" s="43"/>
      <c r="F2392" s="230" t="s">
        <v>3182</v>
      </c>
      <c r="G2392" s="43"/>
      <c r="H2392" s="43"/>
      <c r="I2392" s="231"/>
      <c r="J2392" s="43"/>
      <c r="K2392" s="43"/>
      <c r="L2392" s="47"/>
      <c r="M2392" s="232"/>
      <c r="N2392" s="233"/>
      <c r="O2392" s="87"/>
      <c r="P2392" s="87"/>
      <c r="Q2392" s="87"/>
      <c r="R2392" s="87"/>
      <c r="S2392" s="87"/>
      <c r="T2392" s="88"/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T2392" s="20" t="s">
        <v>191</v>
      </c>
      <c r="AU2392" s="20" t="s">
        <v>80</v>
      </c>
    </row>
    <row r="2393" s="14" customFormat="1">
      <c r="A2393" s="14"/>
      <c r="B2393" s="245"/>
      <c r="C2393" s="246"/>
      <c r="D2393" s="236" t="s">
        <v>193</v>
      </c>
      <c r="E2393" s="246"/>
      <c r="F2393" s="248" t="s">
        <v>3183</v>
      </c>
      <c r="G2393" s="246"/>
      <c r="H2393" s="249">
        <v>8233.0259999999998</v>
      </c>
      <c r="I2393" s="250"/>
      <c r="J2393" s="246"/>
      <c r="K2393" s="246"/>
      <c r="L2393" s="251"/>
      <c r="M2393" s="252"/>
      <c r="N2393" s="253"/>
      <c r="O2393" s="253"/>
      <c r="P2393" s="253"/>
      <c r="Q2393" s="253"/>
      <c r="R2393" s="253"/>
      <c r="S2393" s="253"/>
      <c r="T2393" s="25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55" t="s">
        <v>193</v>
      </c>
      <c r="AU2393" s="255" t="s">
        <v>80</v>
      </c>
      <c r="AV2393" s="14" t="s">
        <v>80</v>
      </c>
      <c r="AW2393" s="14" t="s">
        <v>4</v>
      </c>
      <c r="AX2393" s="14" t="s">
        <v>78</v>
      </c>
      <c r="AY2393" s="255" t="s">
        <v>182</v>
      </c>
    </row>
    <row r="2394" s="2" customFormat="1" ht="37.8" customHeight="1">
      <c r="A2394" s="41"/>
      <c r="B2394" s="42"/>
      <c r="C2394" s="216" t="s">
        <v>3184</v>
      </c>
      <c r="D2394" s="216" t="s">
        <v>184</v>
      </c>
      <c r="E2394" s="217" t="s">
        <v>3185</v>
      </c>
      <c r="F2394" s="218" t="s">
        <v>3186</v>
      </c>
      <c r="G2394" s="219" t="s">
        <v>256</v>
      </c>
      <c r="H2394" s="220">
        <v>686.08600000000001</v>
      </c>
      <c r="I2394" s="221"/>
      <c r="J2394" s="222">
        <f>ROUND(I2394*H2394,2)</f>
        <v>0</v>
      </c>
      <c r="K2394" s="218" t="s">
        <v>188</v>
      </c>
      <c r="L2394" s="47"/>
      <c r="M2394" s="223" t="s">
        <v>19</v>
      </c>
      <c r="N2394" s="224" t="s">
        <v>42</v>
      </c>
      <c r="O2394" s="87"/>
      <c r="P2394" s="225">
        <f>O2394*H2394</f>
        <v>0</v>
      </c>
      <c r="Q2394" s="225">
        <v>0</v>
      </c>
      <c r="R2394" s="225">
        <f>Q2394*H2394</f>
        <v>0</v>
      </c>
      <c r="S2394" s="225">
        <v>0</v>
      </c>
      <c r="T2394" s="226">
        <f>S2394*H2394</f>
        <v>0</v>
      </c>
      <c r="U2394" s="41"/>
      <c r="V2394" s="41"/>
      <c r="W2394" s="41"/>
      <c r="X2394" s="41"/>
      <c r="Y2394" s="41"/>
      <c r="Z2394" s="41"/>
      <c r="AA2394" s="41"/>
      <c r="AB2394" s="41"/>
      <c r="AC2394" s="41"/>
      <c r="AD2394" s="41"/>
      <c r="AE2394" s="41"/>
      <c r="AR2394" s="227" t="s">
        <v>189</v>
      </c>
      <c r="AT2394" s="227" t="s">
        <v>184</v>
      </c>
      <c r="AU2394" s="227" t="s">
        <v>80</v>
      </c>
      <c r="AY2394" s="20" t="s">
        <v>182</v>
      </c>
      <c r="BE2394" s="228">
        <f>IF(N2394="základní",J2394,0)</f>
        <v>0</v>
      </c>
      <c r="BF2394" s="228">
        <f>IF(N2394="snížená",J2394,0)</f>
        <v>0</v>
      </c>
      <c r="BG2394" s="228">
        <f>IF(N2394="zákl. přenesená",J2394,0)</f>
        <v>0</v>
      </c>
      <c r="BH2394" s="228">
        <f>IF(N2394="sníž. přenesená",J2394,0)</f>
        <v>0</v>
      </c>
      <c r="BI2394" s="228">
        <f>IF(N2394="nulová",J2394,0)</f>
        <v>0</v>
      </c>
      <c r="BJ2394" s="20" t="s">
        <v>78</v>
      </c>
      <c r="BK2394" s="228">
        <f>ROUND(I2394*H2394,2)</f>
        <v>0</v>
      </c>
      <c r="BL2394" s="20" t="s">
        <v>189</v>
      </c>
      <c r="BM2394" s="227" t="s">
        <v>3187</v>
      </c>
    </row>
    <row r="2395" s="2" customFormat="1">
      <c r="A2395" s="41"/>
      <c r="B2395" s="42"/>
      <c r="C2395" s="43"/>
      <c r="D2395" s="229" t="s">
        <v>191</v>
      </c>
      <c r="E2395" s="43"/>
      <c r="F2395" s="230" t="s">
        <v>3188</v>
      </c>
      <c r="G2395" s="43"/>
      <c r="H2395" s="43"/>
      <c r="I2395" s="231"/>
      <c r="J2395" s="43"/>
      <c r="K2395" s="43"/>
      <c r="L2395" s="47"/>
      <c r="M2395" s="232"/>
      <c r="N2395" s="233"/>
      <c r="O2395" s="87"/>
      <c r="P2395" s="87"/>
      <c r="Q2395" s="87"/>
      <c r="R2395" s="87"/>
      <c r="S2395" s="87"/>
      <c r="T2395" s="88"/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T2395" s="20" t="s">
        <v>191</v>
      </c>
      <c r="AU2395" s="20" t="s">
        <v>80</v>
      </c>
    </row>
    <row r="2396" s="14" customFormat="1">
      <c r="A2396" s="14"/>
      <c r="B2396" s="245"/>
      <c r="C2396" s="246"/>
      <c r="D2396" s="236" t="s">
        <v>193</v>
      </c>
      <c r="E2396" s="247" t="s">
        <v>19</v>
      </c>
      <c r="F2396" s="248" t="s">
        <v>3177</v>
      </c>
      <c r="G2396" s="246"/>
      <c r="H2396" s="249">
        <v>686.08550000000002</v>
      </c>
      <c r="I2396" s="250"/>
      <c r="J2396" s="246"/>
      <c r="K2396" s="246"/>
      <c r="L2396" s="251"/>
      <c r="M2396" s="252"/>
      <c r="N2396" s="253"/>
      <c r="O2396" s="253"/>
      <c r="P2396" s="253"/>
      <c r="Q2396" s="253"/>
      <c r="R2396" s="253"/>
      <c r="S2396" s="253"/>
      <c r="T2396" s="25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55" t="s">
        <v>193</v>
      </c>
      <c r="AU2396" s="255" t="s">
        <v>80</v>
      </c>
      <c r="AV2396" s="14" t="s">
        <v>80</v>
      </c>
      <c r="AW2396" s="14" t="s">
        <v>195</v>
      </c>
      <c r="AX2396" s="14" t="s">
        <v>71</v>
      </c>
      <c r="AY2396" s="255" t="s">
        <v>182</v>
      </c>
    </row>
    <row r="2397" s="2" customFormat="1" ht="37.8" customHeight="1">
      <c r="A2397" s="41"/>
      <c r="B2397" s="42"/>
      <c r="C2397" s="216" t="s">
        <v>3189</v>
      </c>
      <c r="D2397" s="216" t="s">
        <v>184</v>
      </c>
      <c r="E2397" s="217" t="s">
        <v>3190</v>
      </c>
      <c r="F2397" s="218" t="s">
        <v>3191</v>
      </c>
      <c r="G2397" s="219" t="s">
        <v>256</v>
      </c>
      <c r="H2397" s="220">
        <v>5</v>
      </c>
      <c r="I2397" s="221"/>
      <c r="J2397" s="222">
        <f>ROUND(I2397*H2397,2)</f>
        <v>0</v>
      </c>
      <c r="K2397" s="218" t="s">
        <v>188</v>
      </c>
      <c r="L2397" s="47"/>
      <c r="M2397" s="223" t="s">
        <v>19</v>
      </c>
      <c r="N2397" s="224" t="s">
        <v>42</v>
      </c>
      <c r="O2397" s="87"/>
      <c r="P2397" s="225">
        <f>O2397*H2397</f>
        <v>0</v>
      </c>
      <c r="Q2397" s="225">
        <v>0</v>
      </c>
      <c r="R2397" s="225">
        <f>Q2397*H2397</f>
        <v>0</v>
      </c>
      <c r="S2397" s="225">
        <v>0</v>
      </c>
      <c r="T2397" s="226">
        <f>S2397*H2397</f>
        <v>0</v>
      </c>
      <c r="U2397" s="41"/>
      <c r="V2397" s="41"/>
      <c r="W2397" s="41"/>
      <c r="X2397" s="41"/>
      <c r="Y2397" s="41"/>
      <c r="Z2397" s="41"/>
      <c r="AA2397" s="41"/>
      <c r="AB2397" s="41"/>
      <c r="AC2397" s="41"/>
      <c r="AD2397" s="41"/>
      <c r="AE2397" s="41"/>
      <c r="AR2397" s="227" t="s">
        <v>189</v>
      </c>
      <c r="AT2397" s="227" t="s">
        <v>184</v>
      </c>
      <c r="AU2397" s="227" t="s">
        <v>80</v>
      </c>
      <c r="AY2397" s="20" t="s">
        <v>182</v>
      </c>
      <c r="BE2397" s="228">
        <f>IF(N2397="základní",J2397,0)</f>
        <v>0</v>
      </c>
      <c r="BF2397" s="228">
        <f>IF(N2397="snížená",J2397,0)</f>
        <v>0</v>
      </c>
      <c r="BG2397" s="228">
        <f>IF(N2397="zákl. přenesená",J2397,0)</f>
        <v>0</v>
      </c>
      <c r="BH2397" s="228">
        <f>IF(N2397="sníž. přenesená",J2397,0)</f>
        <v>0</v>
      </c>
      <c r="BI2397" s="228">
        <f>IF(N2397="nulová",J2397,0)</f>
        <v>0</v>
      </c>
      <c r="BJ2397" s="20" t="s">
        <v>78</v>
      </c>
      <c r="BK2397" s="228">
        <f>ROUND(I2397*H2397,2)</f>
        <v>0</v>
      </c>
      <c r="BL2397" s="20" t="s">
        <v>189</v>
      </c>
      <c r="BM2397" s="227" t="s">
        <v>3192</v>
      </c>
    </row>
    <row r="2398" s="2" customFormat="1">
      <c r="A2398" s="41"/>
      <c r="B2398" s="42"/>
      <c r="C2398" s="43"/>
      <c r="D2398" s="229" t="s">
        <v>191</v>
      </c>
      <c r="E2398" s="43"/>
      <c r="F2398" s="230" t="s">
        <v>3193</v>
      </c>
      <c r="G2398" s="43"/>
      <c r="H2398" s="43"/>
      <c r="I2398" s="231"/>
      <c r="J2398" s="43"/>
      <c r="K2398" s="43"/>
      <c r="L2398" s="47"/>
      <c r="M2398" s="232"/>
      <c r="N2398" s="233"/>
      <c r="O2398" s="87"/>
      <c r="P2398" s="87"/>
      <c r="Q2398" s="87"/>
      <c r="R2398" s="87"/>
      <c r="S2398" s="87"/>
      <c r="T2398" s="88"/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T2398" s="20" t="s">
        <v>191</v>
      </c>
      <c r="AU2398" s="20" t="s">
        <v>80</v>
      </c>
    </row>
    <row r="2399" s="2" customFormat="1" ht="37.8" customHeight="1">
      <c r="A2399" s="41"/>
      <c r="B2399" s="42"/>
      <c r="C2399" s="216" t="s">
        <v>3194</v>
      </c>
      <c r="D2399" s="216" t="s">
        <v>184</v>
      </c>
      <c r="E2399" s="217" t="s">
        <v>3195</v>
      </c>
      <c r="F2399" s="218" t="s">
        <v>3196</v>
      </c>
      <c r="G2399" s="219" t="s">
        <v>256</v>
      </c>
      <c r="H2399" s="220">
        <v>93.423000000000002</v>
      </c>
      <c r="I2399" s="221"/>
      <c r="J2399" s="222">
        <f>ROUND(I2399*H2399,2)</f>
        <v>0</v>
      </c>
      <c r="K2399" s="218" t="s">
        <v>188</v>
      </c>
      <c r="L2399" s="47"/>
      <c r="M2399" s="223" t="s">
        <v>19</v>
      </c>
      <c r="N2399" s="224" t="s">
        <v>42</v>
      </c>
      <c r="O2399" s="87"/>
      <c r="P2399" s="225">
        <f>O2399*H2399</f>
        <v>0</v>
      </c>
      <c r="Q2399" s="225">
        <v>0</v>
      </c>
      <c r="R2399" s="225">
        <f>Q2399*H2399</f>
        <v>0</v>
      </c>
      <c r="S2399" s="225">
        <v>0</v>
      </c>
      <c r="T2399" s="226">
        <f>S2399*H2399</f>
        <v>0</v>
      </c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R2399" s="227" t="s">
        <v>189</v>
      </c>
      <c r="AT2399" s="227" t="s">
        <v>184</v>
      </c>
      <c r="AU2399" s="227" t="s">
        <v>80</v>
      </c>
      <c r="AY2399" s="20" t="s">
        <v>182</v>
      </c>
      <c r="BE2399" s="228">
        <f>IF(N2399="základní",J2399,0)</f>
        <v>0</v>
      </c>
      <c r="BF2399" s="228">
        <f>IF(N2399="snížená",J2399,0)</f>
        <v>0</v>
      </c>
      <c r="BG2399" s="228">
        <f>IF(N2399="zákl. přenesená",J2399,0)</f>
        <v>0</v>
      </c>
      <c r="BH2399" s="228">
        <f>IF(N2399="sníž. přenesená",J2399,0)</f>
        <v>0</v>
      </c>
      <c r="BI2399" s="228">
        <f>IF(N2399="nulová",J2399,0)</f>
        <v>0</v>
      </c>
      <c r="BJ2399" s="20" t="s">
        <v>78</v>
      </c>
      <c r="BK2399" s="228">
        <f>ROUND(I2399*H2399,2)</f>
        <v>0</v>
      </c>
      <c r="BL2399" s="20" t="s">
        <v>189</v>
      </c>
      <c r="BM2399" s="227" t="s">
        <v>3197</v>
      </c>
    </row>
    <row r="2400" s="2" customFormat="1">
      <c r="A2400" s="41"/>
      <c r="B2400" s="42"/>
      <c r="C2400" s="43"/>
      <c r="D2400" s="229" t="s">
        <v>191</v>
      </c>
      <c r="E2400" s="43"/>
      <c r="F2400" s="230" t="s">
        <v>3198</v>
      </c>
      <c r="G2400" s="43"/>
      <c r="H2400" s="43"/>
      <c r="I2400" s="231"/>
      <c r="J2400" s="43"/>
      <c r="K2400" s="43"/>
      <c r="L2400" s="47"/>
      <c r="M2400" s="232"/>
      <c r="N2400" s="233"/>
      <c r="O2400" s="87"/>
      <c r="P2400" s="87"/>
      <c r="Q2400" s="87"/>
      <c r="R2400" s="87"/>
      <c r="S2400" s="87"/>
      <c r="T2400" s="88"/>
      <c r="U2400" s="41"/>
      <c r="V2400" s="41"/>
      <c r="W2400" s="41"/>
      <c r="X2400" s="41"/>
      <c r="Y2400" s="41"/>
      <c r="Z2400" s="41"/>
      <c r="AA2400" s="41"/>
      <c r="AB2400" s="41"/>
      <c r="AC2400" s="41"/>
      <c r="AD2400" s="41"/>
      <c r="AE2400" s="41"/>
      <c r="AT2400" s="20" t="s">
        <v>191</v>
      </c>
      <c r="AU2400" s="20" t="s">
        <v>80</v>
      </c>
    </row>
    <row r="2401" s="14" customFormat="1">
      <c r="A2401" s="14"/>
      <c r="B2401" s="245"/>
      <c r="C2401" s="246"/>
      <c r="D2401" s="236" t="s">
        <v>193</v>
      </c>
      <c r="E2401" s="247" t="s">
        <v>19</v>
      </c>
      <c r="F2401" s="248" t="s">
        <v>3199</v>
      </c>
      <c r="G2401" s="246"/>
      <c r="H2401" s="249">
        <v>19.152000000000001</v>
      </c>
      <c r="I2401" s="250"/>
      <c r="J2401" s="246"/>
      <c r="K2401" s="246"/>
      <c r="L2401" s="251"/>
      <c r="M2401" s="252"/>
      <c r="N2401" s="253"/>
      <c r="O2401" s="253"/>
      <c r="P2401" s="253"/>
      <c r="Q2401" s="253"/>
      <c r="R2401" s="253"/>
      <c r="S2401" s="253"/>
      <c r="T2401" s="25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5" t="s">
        <v>193</v>
      </c>
      <c r="AU2401" s="255" t="s">
        <v>80</v>
      </c>
      <c r="AV2401" s="14" t="s">
        <v>80</v>
      </c>
      <c r="AW2401" s="14" t="s">
        <v>195</v>
      </c>
      <c r="AX2401" s="14" t="s">
        <v>71</v>
      </c>
      <c r="AY2401" s="255" t="s">
        <v>182</v>
      </c>
    </row>
    <row r="2402" s="14" customFormat="1">
      <c r="A2402" s="14"/>
      <c r="B2402" s="245"/>
      <c r="C2402" s="246"/>
      <c r="D2402" s="236" t="s">
        <v>193</v>
      </c>
      <c r="E2402" s="247" t="s">
        <v>19</v>
      </c>
      <c r="F2402" s="248" t="s">
        <v>3200</v>
      </c>
      <c r="G2402" s="246"/>
      <c r="H2402" s="249">
        <v>7.0369999999999999</v>
      </c>
      <c r="I2402" s="250"/>
      <c r="J2402" s="246"/>
      <c r="K2402" s="246"/>
      <c r="L2402" s="251"/>
      <c r="M2402" s="252"/>
      <c r="N2402" s="253"/>
      <c r="O2402" s="253"/>
      <c r="P2402" s="253"/>
      <c r="Q2402" s="253"/>
      <c r="R2402" s="253"/>
      <c r="S2402" s="253"/>
      <c r="T2402" s="25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55" t="s">
        <v>193</v>
      </c>
      <c r="AU2402" s="255" t="s">
        <v>80</v>
      </c>
      <c r="AV2402" s="14" t="s">
        <v>80</v>
      </c>
      <c r="AW2402" s="14" t="s">
        <v>195</v>
      </c>
      <c r="AX2402" s="14" t="s">
        <v>71</v>
      </c>
      <c r="AY2402" s="255" t="s">
        <v>182</v>
      </c>
    </row>
    <row r="2403" s="14" customFormat="1">
      <c r="A2403" s="14"/>
      <c r="B2403" s="245"/>
      <c r="C2403" s="246"/>
      <c r="D2403" s="236" t="s">
        <v>193</v>
      </c>
      <c r="E2403" s="247" t="s">
        <v>19</v>
      </c>
      <c r="F2403" s="248" t="s">
        <v>3201</v>
      </c>
      <c r="G2403" s="246"/>
      <c r="H2403" s="249">
        <v>15.340999999999999</v>
      </c>
      <c r="I2403" s="250"/>
      <c r="J2403" s="246"/>
      <c r="K2403" s="246"/>
      <c r="L2403" s="251"/>
      <c r="M2403" s="252"/>
      <c r="N2403" s="253"/>
      <c r="O2403" s="253"/>
      <c r="P2403" s="253"/>
      <c r="Q2403" s="253"/>
      <c r="R2403" s="253"/>
      <c r="S2403" s="253"/>
      <c r="T2403" s="25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5" t="s">
        <v>193</v>
      </c>
      <c r="AU2403" s="255" t="s">
        <v>80</v>
      </c>
      <c r="AV2403" s="14" t="s">
        <v>80</v>
      </c>
      <c r="AW2403" s="14" t="s">
        <v>195</v>
      </c>
      <c r="AX2403" s="14" t="s">
        <v>71</v>
      </c>
      <c r="AY2403" s="255" t="s">
        <v>182</v>
      </c>
    </row>
    <row r="2404" s="14" customFormat="1">
      <c r="A2404" s="14"/>
      <c r="B2404" s="245"/>
      <c r="C2404" s="246"/>
      <c r="D2404" s="236" t="s">
        <v>193</v>
      </c>
      <c r="E2404" s="247" t="s">
        <v>19</v>
      </c>
      <c r="F2404" s="248" t="s">
        <v>3202</v>
      </c>
      <c r="G2404" s="246"/>
      <c r="H2404" s="249">
        <v>40.938000000000002</v>
      </c>
      <c r="I2404" s="250"/>
      <c r="J2404" s="246"/>
      <c r="K2404" s="246"/>
      <c r="L2404" s="251"/>
      <c r="M2404" s="252"/>
      <c r="N2404" s="253"/>
      <c r="O2404" s="253"/>
      <c r="P2404" s="253"/>
      <c r="Q2404" s="253"/>
      <c r="R2404" s="253"/>
      <c r="S2404" s="253"/>
      <c r="T2404" s="25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5" t="s">
        <v>193</v>
      </c>
      <c r="AU2404" s="255" t="s">
        <v>80</v>
      </c>
      <c r="AV2404" s="14" t="s">
        <v>80</v>
      </c>
      <c r="AW2404" s="14" t="s">
        <v>195</v>
      </c>
      <c r="AX2404" s="14" t="s">
        <v>71</v>
      </c>
      <c r="AY2404" s="255" t="s">
        <v>182</v>
      </c>
    </row>
    <row r="2405" s="14" customFormat="1">
      <c r="A2405" s="14"/>
      <c r="B2405" s="245"/>
      <c r="C2405" s="246"/>
      <c r="D2405" s="236" t="s">
        <v>193</v>
      </c>
      <c r="E2405" s="247" t="s">
        <v>19</v>
      </c>
      <c r="F2405" s="248" t="s">
        <v>3203</v>
      </c>
      <c r="G2405" s="246"/>
      <c r="H2405" s="249">
        <v>10.954799999999999</v>
      </c>
      <c r="I2405" s="250"/>
      <c r="J2405" s="246"/>
      <c r="K2405" s="246"/>
      <c r="L2405" s="251"/>
      <c r="M2405" s="252"/>
      <c r="N2405" s="253"/>
      <c r="O2405" s="253"/>
      <c r="P2405" s="253"/>
      <c r="Q2405" s="253"/>
      <c r="R2405" s="253"/>
      <c r="S2405" s="253"/>
      <c r="T2405" s="25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5" t="s">
        <v>193</v>
      </c>
      <c r="AU2405" s="255" t="s">
        <v>80</v>
      </c>
      <c r="AV2405" s="14" t="s">
        <v>80</v>
      </c>
      <c r="AW2405" s="14" t="s">
        <v>195</v>
      </c>
      <c r="AX2405" s="14" t="s">
        <v>71</v>
      </c>
      <c r="AY2405" s="255" t="s">
        <v>182</v>
      </c>
    </row>
    <row r="2406" s="2" customFormat="1" ht="44.25" customHeight="1">
      <c r="A2406" s="41"/>
      <c r="B2406" s="42"/>
      <c r="C2406" s="216" t="s">
        <v>3204</v>
      </c>
      <c r="D2406" s="216" t="s">
        <v>184</v>
      </c>
      <c r="E2406" s="217" t="s">
        <v>3205</v>
      </c>
      <c r="F2406" s="218" t="s">
        <v>3206</v>
      </c>
      <c r="G2406" s="219" t="s">
        <v>256</v>
      </c>
      <c r="H2406" s="220">
        <v>4.9829999999999997</v>
      </c>
      <c r="I2406" s="221"/>
      <c r="J2406" s="222">
        <f>ROUND(I2406*H2406,2)</f>
        <v>0</v>
      </c>
      <c r="K2406" s="218" t="s">
        <v>188</v>
      </c>
      <c r="L2406" s="47"/>
      <c r="M2406" s="223" t="s">
        <v>19</v>
      </c>
      <c r="N2406" s="224" t="s">
        <v>42</v>
      </c>
      <c r="O2406" s="87"/>
      <c r="P2406" s="225">
        <f>O2406*H2406</f>
        <v>0</v>
      </c>
      <c r="Q2406" s="225">
        <v>0</v>
      </c>
      <c r="R2406" s="225">
        <f>Q2406*H2406</f>
        <v>0</v>
      </c>
      <c r="S2406" s="225">
        <v>0</v>
      </c>
      <c r="T2406" s="226">
        <f>S2406*H2406</f>
        <v>0</v>
      </c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R2406" s="227" t="s">
        <v>189</v>
      </c>
      <c r="AT2406" s="227" t="s">
        <v>184</v>
      </c>
      <c r="AU2406" s="227" t="s">
        <v>80</v>
      </c>
      <c r="AY2406" s="20" t="s">
        <v>182</v>
      </c>
      <c r="BE2406" s="228">
        <f>IF(N2406="základní",J2406,0)</f>
        <v>0</v>
      </c>
      <c r="BF2406" s="228">
        <f>IF(N2406="snížená",J2406,0)</f>
        <v>0</v>
      </c>
      <c r="BG2406" s="228">
        <f>IF(N2406="zákl. přenesená",J2406,0)</f>
        <v>0</v>
      </c>
      <c r="BH2406" s="228">
        <f>IF(N2406="sníž. přenesená",J2406,0)</f>
        <v>0</v>
      </c>
      <c r="BI2406" s="228">
        <f>IF(N2406="nulová",J2406,0)</f>
        <v>0</v>
      </c>
      <c r="BJ2406" s="20" t="s">
        <v>78</v>
      </c>
      <c r="BK2406" s="228">
        <f>ROUND(I2406*H2406,2)</f>
        <v>0</v>
      </c>
      <c r="BL2406" s="20" t="s">
        <v>189</v>
      </c>
      <c r="BM2406" s="227" t="s">
        <v>3207</v>
      </c>
    </row>
    <row r="2407" s="2" customFormat="1">
      <c r="A2407" s="41"/>
      <c r="B2407" s="42"/>
      <c r="C2407" s="43"/>
      <c r="D2407" s="229" t="s">
        <v>191</v>
      </c>
      <c r="E2407" s="43"/>
      <c r="F2407" s="230" t="s">
        <v>3208</v>
      </c>
      <c r="G2407" s="43"/>
      <c r="H2407" s="43"/>
      <c r="I2407" s="231"/>
      <c r="J2407" s="43"/>
      <c r="K2407" s="43"/>
      <c r="L2407" s="47"/>
      <c r="M2407" s="232"/>
      <c r="N2407" s="233"/>
      <c r="O2407" s="87"/>
      <c r="P2407" s="87"/>
      <c r="Q2407" s="87"/>
      <c r="R2407" s="87"/>
      <c r="S2407" s="87"/>
      <c r="T2407" s="88"/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T2407" s="20" t="s">
        <v>191</v>
      </c>
      <c r="AU2407" s="20" t="s">
        <v>80</v>
      </c>
    </row>
    <row r="2408" s="14" customFormat="1">
      <c r="A2408" s="14"/>
      <c r="B2408" s="245"/>
      <c r="C2408" s="246"/>
      <c r="D2408" s="236" t="s">
        <v>193</v>
      </c>
      <c r="E2408" s="247" t="s">
        <v>19</v>
      </c>
      <c r="F2408" s="248" t="s">
        <v>3209</v>
      </c>
      <c r="G2408" s="246"/>
      <c r="H2408" s="249">
        <v>4.9829999999999997</v>
      </c>
      <c r="I2408" s="250"/>
      <c r="J2408" s="246"/>
      <c r="K2408" s="246"/>
      <c r="L2408" s="251"/>
      <c r="M2408" s="252"/>
      <c r="N2408" s="253"/>
      <c r="O2408" s="253"/>
      <c r="P2408" s="253"/>
      <c r="Q2408" s="253"/>
      <c r="R2408" s="253"/>
      <c r="S2408" s="253"/>
      <c r="T2408" s="25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55" t="s">
        <v>193</v>
      </c>
      <c r="AU2408" s="255" t="s">
        <v>80</v>
      </c>
      <c r="AV2408" s="14" t="s">
        <v>80</v>
      </c>
      <c r="AW2408" s="14" t="s">
        <v>195</v>
      </c>
      <c r="AX2408" s="14" t="s">
        <v>71</v>
      </c>
      <c r="AY2408" s="255" t="s">
        <v>182</v>
      </c>
    </row>
    <row r="2409" s="2" customFormat="1" ht="44.25" customHeight="1">
      <c r="A2409" s="41"/>
      <c r="B2409" s="42"/>
      <c r="C2409" s="216" t="s">
        <v>3210</v>
      </c>
      <c r="D2409" s="216" t="s">
        <v>184</v>
      </c>
      <c r="E2409" s="217" t="s">
        <v>3211</v>
      </c>
      <c r="F2409" s="218" t="s">
        <v>3212</v>
      </c>
      <c r="G2409" s="219" t="s">
        <v>256</v>
      </c>
      <c r="H2409" s="220">
        <v>185.23400000000001</v>
      </c>
      <c r="I2409" s="221"/>
      <c r="J2409" s="222">
        <f>ROUND(I2409*H2409,2)</f>
        <v>0</v>
      </c>
      <c r="K2409" s="218" t="s">
        <v>188</v>
      </c>
      <c r="L2409" s="47"/>
      <c r="M2409" s="223" t="s">
        <v>19</v>
      </c>
      <c r="N2409" s="224" t="s">
        <v>42</v>
      </c>
      <c r="O2409" s="87"/>
      <c r="P2409" s="225">
        <f>O2409*H2409</f>
        <v>0</v>
      </c>
      <c r="Q2409" s="225">
        <v>0</v>
      </c>
      <c r="R2409" s="225">
        <f>Q2409*H2409</f>
        <v>0</v>
      </c>
      <c r="S2409" s="225">
        <v>0</v>
      </c>
      <c r="T2409" s="226">
        <f>S2409*H2409</f>
        <v>0</v>
      </c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R2409" s="227" t="s">
        <v>189</v>
      </c>
      <c r="AT2409" s="227" t="s">
        <v>184</v>
      </c>
      <c r="AU2409" s="227" t="s">
        <v>80</v>
      </c>
      <c r="AY2409" s="20" t="s">
        <v>182</v>
      </c>
      <c r="BE2409" s="228">
        <f>IF(N2409="základní",J2409,0)</f>
        <v>0</v>
      </c>
      <c r="BF2409" s="228">
        <f>IF(N2409="snížená",J2409,0)</f>
        <v>0</v>
      </c>
      <c r="BG2409" s="228">
        <f>IF(N2409="zákl. přenesená",J2409,0)</f>
        <v>0</v>
      </c>
      <c r="BH2409" s="228">
        <f>IF(N2409="sníž. přenesená",J2409,0)</f>
        <v>0</v>
      </c>
      <c r="BI2409" s="228">
        <f>IF(N2409="nulová",J2409,0)</f>
        <v>0</v>
      </c>
      <c r="BJ2409" s="20" t="s">
        <v>78</v>
      </c>
      <c r="BK2409" s="228">
        <f>ROUND(I2409*H2409,2)</f>
        <v>0</v>
      </c>
      <c r="BL2409" s="20" t="s">
        <v>189</v>
      </c>
      <c r="BM2409" s="227" t="s">
        <v>3213</v>
      </c>
    </row>
    <row r="2410" s="2" customFormat="1">
      <c r="A2410" s="41"/>
      <c r="B2410" s="42"/>
      <c r="C2410" s="43"/>
      <c r="D2410" s="229" t="s">
        <v>191</v>
      </c>
      <c r="E2410" s="43"/>
      <c r="F2410" s="230" t="s">
        <v>3214</v>
      </c>
      <c r="G2410" s="43"/>
      <c r="H2410" s="43"/>
      <c r="I2410" s="231"/>
      <c r="J2410" s="43"/>
      <c r="K2410" s="43"/>
      <c r="L2410" s="47"/>
      <c r="M2410" s="232"/>
      <c r="N2410" s="233"/>
      <c r="O2410" s="87"/>
      <c r="P2410" s="87"/>
      <c r="Q2410" s="87"/>
      <c r="R2410" s="87"/>
      <c r="S2410" s="87"/>
      <c r="T2410" s="88"/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T2410" s="20" t="s">
        <v>191</v>
      </c>
      <c r="AU2410" s="20" t="s">
        <v>80</v>
      </c>
    </row>
    <row r="2411" s="2" customFormat="1" ht="44.25" customHeight="1">
      <c r="A2411" s="41"/>
      <c r="B2411" s="42"/>
      <c r="C2411" s="216" t="s">
        <v>3215</v>
      </c>
      <c r="D2411" s="216" t="s">
        <v>184</v>
      </c>
      <c r="E2411" s="217" t="s">
        <v>3216</v>
      </c>
      <c r="F2411" s="218" t="s">
        <v>3217</v>
      </c>
      <c r="G2411" s="219" t="s">
        <v>256</v>
      </c>
      <c r="H2411" s="220">
        <v>440.30000000000001</v>
      </c>
      <c r="I2411" s="221"/>
      <c r="J2411" s="222">
        <f>ROUND(I2411*H2411,2)</f>
        <v>0</v>
      </c>
      <c r="K2411" s="218" t="s">
        <v>188</v>
      </c>
      <c r="L2411" s="47"/>
      <c r="M2411" s="223" t="s">
        <v>19</v>
      </c>
      <c r="N2411" s="224" t="s">
        <v>42</v>
      </c>
      <c r="O2411" s="87"/>
      <c r="P2411" s="225">
        <f>O2411*H2411</f>
        <v>0</v>
      </c>
      <c r="Q2411" s="225">
        <v>0</v>
      </c>
      <c r="R2411" s="225">
        <f>Q2411*H2411</f>
        <v>0</v>
      </c>
      <c r="S2411" s="225">
        <v>0</v>
      </c>
      <c r="T2411" s="226">
        <f>S2411*H2411</f>
        <v>0</v>
      </c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R2411" s="227" t="s">
        <v>189</v>
      </c>
      <c r="AT2411" s="227" t="s">
        <v>184</v>
      </c>
      <c r="AU2411" s="227" t="s">
        <v>80</v>
      </c>
      <c r="AY2411" s="20" t="s">
        <v>182</v>
      </c>
      <c r="BE2411" s="228">
        <f>IF(N2411="základní",J2411,0)</f>
        <v>0</v>
      </c>
      <c r="BF2411" s="228">
        <f>IF(N2411="snížená",J2411,0)</f>
        <v>0</v>
      </c>
      <c r="BG2411" s="228">
        <f>IF(N2411="zákl. přenesená",J2411,0)</f>
        <v>0</v>
      </c>
      <c r="BH2411" s="228">
        <f>IF(N2411="sníž. přenesená",J2411,0)</f>
        <v>0</v>
      </c>
      <c r="BI2411" s="228">
        <f>IF(N2411="nulová",J2411,0)</f>
        <v>0</v>
      </c>
      <c r="BJ2411" s="20" t="s">
        <v>78</v>
      </c>
      <c r="BK2411" s="228">
        <f>ROUND(I2411*H2411,2)</f>
        <v>0</v>
      </c>
      <c r="BL2411" s="20" t="s">
        <v>189</v>
      </c>
      <c r="BM2411" s="227" t="s">
        <v>3218</v>
      </c>
    </row>
    <row r="2412" s="2" customFormat="1">
      <c r="A2412" s="41"/>
      <c r="B2412" s="42"/>
      <c r="C2412" s="43"/>
      <c r="D2412" s="229" t="s">
        <v>191</v>
      </c>
      <c r="E2412" s="43"/>
      <c r="F2412" s="230" t="s">
        <v>3219</v>
      </c>
      <c r="G2412" s="43"/>
      <c r="H2412" s="43"/>
      <c r="I2412" s="231"/>
      <c r="J2412" s="43"/>
      <c r="K2412" s="43"/>
      <c r="L2412" s="47"/>
      <c r="M2412" s="232"/>
      <c r="N2412" s="233"/>
      <c r="O2412" s="87"/>
      <c r="P2412" s="87"/>
      <c r="Q2412" s="87"/>
      <c r="R2412" s="87"/>
      <c r="S2412" s="87"/>
      <c r="T2412" s="88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T2412" s="20" t="s">
        <v>191</v>
      </c>
      <c r="AU2412" s="20" t="s">
        <v>80</v>
      </c>
    </row>
    <row r="2413" s="2" customFormat="1" ht="44.25" customHeight="1">
      <c r="A2413" s="41"/>
      <c r="B2413" s="42"/>
      <c r="C2413" s="216" t="s">
        <v>3220</v>
      </c>
      <c r="D2413" s="216" t="s">
        <v>184</v>
      </c>
      <c r="E2413" s="217" t="s">
        <v>3221</v>
      </c>
      <c r="F2413" s="218" t="s">
        <v>3222</v>
      </c>
      <c r="G2413" s="219" t="s">
        <v>256</v>
      </c>
      <c r="H2413" s="220">
        <v>238.74199999999999</v>
      </c>
      <c r="I2413" s="221"/>
      <c r="J2413" s="222">
        <f>ROUND(I2413*H2413,2)</f>
        <v>0</v>
      </c>
      <c r="K2413" s="218" t="s">
        <v>188</v>
      </c>
      <c r="L2413" s="47"/>
      <c r="M2413" s="223" t="s">
        <v>19</v>
      </c>
      <c r="N2413" s="224" t="s">
        <v>42</v>
      </c>
      <c r="O2413" s="87"/>
      <c r="P2413" s="225">
        <f>O2413*H2413</f>
        <v>0</v>
      </c>
      <c r="Q2413" s="225">
        <v>0</v>
      </c>
      <c r="R2413" s="225">
        <f>Q2413*H2413</f>
        <v>0</v>
      </c>
      <c r="S2413" s="225">
        <v>0</v>
      </c>
      <c r="T2413" s="226">
        <f>S2413*H2413</f>
        <v>0</v>
      </c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R2413" s="227" t="s">
        <v>189</v>
      </c>
      <c r="AT2413" s="227" t="s">
        <v>184</v>
      </c>
      <c r="AU2413" s="227" t="s">
        <v>80</v>
      </c>
      <c r="AY2413" s="20" t="s">
        <v>182</v>
      </c>
      <c r="BE2413" s="228">
        <f>IF(N2413="základní",J2413,0)</f>
        <v>0</v>
      </c>
      <c r="BF2413" s="228">
        <f>IF(N2413="snížená",J2413,0)</f>
        <v>0</v>
      </c>
      <c r="BG2413" s="228">
        <f>IF(N2413="zákl. přenesená",J2413,0)</f>
        <v>0</v>
      </c>
      <c r="BH2413" s="228">
        <f>IF(N2413="sníž. přenesená",J2413,0)</f>
        <v>0</v>
      </c>
      <c r="BI2413" s="228">
        <f>IF(N2413="nulová",J2413,0)</f>
        <v>0</v>
      </c>
      <c r="BJ2413" s="20" t="s">
        <v>78</v>
      </c>
      <c r="BK2413" s="228">
        <f>ROUND(I2413*H2413,2)</f>
        <v>0</v>
      </c>
      <c r="BL2413" s="20" t="s">
        <v>189</v>
      </c>
      <c r="BM2413" s="227" t="s">
        <v>3223</v>
      </c>
    </row>
    <row r="2414" s="2" customFormat="1">
      <c r="A2414" s="41"/>
      <c r="B2414" s="42"/>
      <c r="C2414" s="43"/>
      <c r="D2414" s="229" t="s">
        <v>191</v>
      </c>
      <c r="E2414" s="43"/>
      <c r="F2414" s="230" t="s">
        <v>3224</v>
      </c>
      <c r="G2414" s="43"/>
      <c r="H2414" s="43"/>
      <c r="I2414" s="231"/>
      <c r="J2414" s="43"/>
      <c r="K2414" s="43"/>
      <c r="L2414" s="47"/>
      <c r="M2414" s="232"/>
      <c r="N2414" s="233"/>
      <c r="O2414" s="87"/>
      <c r="P2414" s="87"/>
      <c r="Q2414" s="87"/>
      <c r="R2414" s="87"/>
      <c r="S2414" s="87"/>
      <c r="T2414" s="88"/>
      <c r="U2414" s="41"/>
      <c r="V2414" s="41"/>
      <c r="W2414" s="41"/>
      <c r="X2414" s="41"/>
      <c r="Y2414" s="41"/>
      <c r="Z2414" s="41"/>
      <c r="AA2414" s="41"/>
      <c r="AB2414" s="41"/>
      <c r="AC2414" s="41"/>
      <c r="AD2414" s="41"/>
      <c r="AE2414" s="41"/>
      <c r="AT2414" s="20" t="s">
        <v>191</v>
      </c>
      <c r="AU2414" s="20" t="s">
        <v>80</v>
      </c>
    </row>
    <row r="2415" s="2" customFormat="1" ht="49.05" customHeight="1">
      <c r="A2415" s="41"/>
      <c r="B2415" s="42"/>
      <c r="C2415" s="216" t="s">
        <v>3225</v>
      </c>
      <c r="D2415" s="216" t="s">
        <v>184</v>
      </c>
      <c r="E2415" s="217" t="s">
        <v>3226</v>
      </c>
      <c r="F2415" s="218" t="s">
        <v>3227</v>
      </c>
      <c r="G2415" s="219" t="s">
        <v>256</v>
      </c>
      <c r="H2415" s="220">
        <v>404.48899999999998</v>
      </c>
      <c r="I2415" s="221"/>
      <c r="J2415" s="222">
        <f>ROUND(I2415*H2415,2)</f>
        <v>0</v>
      </c>
      <c r="K2415" s="218" t="s">
        <v>188</v>
      </c>
      <c r="L2415" s="47"/>
      <c r="M2415" s="223" t="s">
        <v>19</v>
      </c>
      <c r="N2415" s="224" t="s">
        <v>42</v>
      </c>
      <c r="O2415" s="87"/>
      <c r="P2415" s="225">
        <f>O2415*H2415</f>
        <v>0</v>
      </c>
      <c r="Q2415" s="225">
        <v>0</v>
      </c>
      <c r="R2415" s="225">
        <f>Q2415*H2415</f>
        <v>0</v>
      </c>
      <c r="S2415" s="225">
        <v>0</v>
      </c>
      <c r="T2415" s="226">
        <f>S2415*H2415</f>
        <v>0</v>
      </c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R2415" s="227" t="s">
        <v>189</v>
      </c>
      <c r="AT2415" s="227" t="s">
        <v>184</v>
      </c>
      <c r="AU2415" s="227" t="s">
        <v>80</v>
      </c>
      <c r="AY2415" s="20" t="s">
        <v>182</v>
      </c>
      <c r="BE2415" s="228">
        <f>IF(N2415="základní",J2415,0)</f>
        <v>0</v>
      </c>
      <c r="BF2415" s="228">
        <f>IF(N2415="snížená",J2415,0)</f>
        <v>0</v>
      </c>
      <c r="BG2415" s="228">
        <f>IF(N2415="zákl. přenesená",J2415,0)</f>
        <v>0</v>
      </c>
      <c r="BH2415" s="228">
        <f>IF(N2415="sníž. přenesená",J2415,0)</f>
        <v>0</v>
      </c>
      <c r="BI2415" s="228">
        <f>IF(N2415="nulová",J2415,0)</f>
        <v>0</v>
      </c>
      <c r="BJ2415" s="20" t="s">
        <v>78</v>
      </c>
      <c r="BK2415" s="228">
        <f>ROUND(I2415*H2415,2)</f>
        <v>0</v>
      </c>
      <c r="BL2415" s="20" t="s">
        <v>189</v>
      </c>
      <c r="BM2415" s="227" t="s">
        <v>3228</v>
      </c>
    </row>
    <row r="2416" s="2" customFormat="1">
      <c r="A2416" s="41"/>
      <c r="B2416" s="42"/>
      <c r="C2416" s="43"/>
      <c r="D2416" s="229" t="s">
        <v>191</v>
      </c>
      <c r="E2416" s="43"/>
      <c r="F2416" s="230" t="s">
        <v>3229</v>
      </c>
      <c r="G2416" s="43"/>
      <c r="H2416" s="43"/>
      <c r="I2416" s="231"/>
      <c r="J2416" s="43"/>
      <c r="K2416" s="43"/>
      <c r="L2416" s="47"/>
      <c r="M2416" s="232"/>
      <c r="N2416" s="233"/>
      <c r="O2416" s="87"/>
      <c r="P2416" s="87"/>
      <c r="Q2416" s="87"/>
      <c r="R2416" s="87"/>
      <c r="S2416" s="87"/>
      <c r="T2416" s="88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T2416" s="20" t="s">
        <v>191</v>
      </c>
      <c r="AU2416" s="20" t="s">
        <v>80</v>
      </c>
    </row>
    <row r="2417" s="14" customFormat="1">
      <c r="A2417" s="14"/>
      <c r="B2417" s="245"/>
      <c r="C2417" s="246"/>
      <c r="D2417" s="236" t="s">
        <v>193</v>
      </c>
      <c r="E2417" s="247" t="s">
        <v>19</v>
      </c>
      <c r="F2417" s="248" t="s">
        <v>3230</v>
      </c>
      <c r="G2417" s="246"/>
      <c r="H2417" s="249">
        <v>404.48900000000003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5" t="s">
        <v>193</v>
      </c>
      <c r="AU2417" s="255" t="s">
        <v>80</v>
      </c>
      <c r="AV2417" s="14" t="s">
        <v>80</v>
      </c>
      <c r="AW2417" s="14" t="s">
        <v>195</v>
      </c>
      <c r="AX2417" s="14" t="s">
        <v>71</v>
      </c>
      <c r="AY2417" s="255" t="s">
        <v>182</v>
      </c>
    </row>
    <row r="2418" s="12" customFormat="1" ht="22.8" customHeight="1">
      <c r="A2418" s="12"/>
      <c r="B2418" s="200"/>
      <c r="C2418" s="201"/>
      <c r="D2418" s="202" t="s">
        <v>70</v>
      </c>
      <c r="E2418" s="214" t="s">
        <v>3231</v>
      </c>
      <c r="F2418" s="214" t="s">
        <v>3232</v>
      </c>
      <c r="G2418" s="201"/>
      <c r="H2418" s="201"/>
      <c r="I2418" s="204"/>
      <c r="J2418" s="215">
        <f>BK2418</f>
        <v>0</v>
      </c>
      <c r="K2418" s="201"/>
      <c r="L2418" s="206"/>
      <c r="M2418" s="207"/>
      <c r="N2418" s="208"/>
      <c r="O2418" s="208"/>
      <c r="P2418" s="209">
        <f>SUM(P2419:P2427)</f>
        <v>0</v>
      </c>
      <c r="Q2418" s="208"/>
      <c r="R2418" s="209">
        <f>SUM(R2419:R2427)</f>
        <v>0</v>
      </c>
      <c r="S2418" s="208"/>
      <c r="T2418" s="210">
        <f>SUM(T2419:T2427)</f>
        <v>0</v>
      </c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R2418" s="211" t="s">
        <v>78</v>
      </c>
      <c r="AT2418" s="212" t="s">
        <v>70</v>
      </c>
      <c r="AU2418" s="212" t="s">
        <v>78</v>
      </c>
      <c r="AY2418" s="211" t="s">
        <v>182</v>
      </c>
      <c r="BK2418" s="213">
        <f>SUM(BK2419:BK2427)</f>
        <v>0</v>
      </c>
    </row>
    <row r="2419" s="2" customFormat="1" ht="66.75" customHeight="1">
      <c r="A2419" s="41"/>
      <c r="B2419" s="42"/>
      <c r="C2419" s="216" t="s">
        <v>3233</v>
      </c>
      <c r="D2419" s="216" t="s">
        <v>184</v>
      </c>
      <c r="E2419" s="217" t="s">
        <v>3234</v>
      </c>
      <c r="F2419" s="218" t="s">
        <v>3235</v>
      </c>
      <c r="G2419" s="219" t="s">
        <v>256</v>
      </c>
      <c r="H2419" s="220">
        <v>740.83900000000006</v>
      </c>
      <c r="I2419" s="221"/>
      <c r="J2419" s="222">
        <f>ROUND(I2419*H2419,2)</f>
        <v>0</v>
      </c>
      <c r="K2419" s="218" t="s">
        <v>188</v>
      </c>
      <c r="L2419" s="47"/>
      <c r="M2419" s="223" t="s">
        <v>19</v>
      </c>
      <c r="N2419" s="224" t="s">
        <v>42</v>
      </c>
      <c r="O2419" s="87"/>
      <c r="P2419" s="225">
        <f>O2419*H2419</f>
        <v>0</v>
      </c>
      <c r="Q2419" s="225">
        <v>0</v>
      </c>
      <c r="R2419" s="225">
        <f>Q2419*H2419</f>
        <v>0</v>
      </c>
      <c r="S2419" s="225">
        <v>0</v>
      </c>
      <c r="T2419" s="226">
        <f>S2419*H2419</f>
        <v>0</v>
      </c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R2419" s="227" t="s">
        <v>189</v>
      </c>
      <c r="AT2419" s="227" t="s">
        <v>184</v>
      </c>
      <c r="AU2419" s="227" t="s">
        <v>80</v>
      </c>
      <c r="AY2419" s="20" t="s">
        <v>182</v>
      </c>
      <c r="BE2419" s="228">
        <f>IF(N2419="základní",J2419,0)</f>
        <v>0</v>
      </c>
      <c r="BF2419" s="228">
        <f>IF(N2419="snížená",J2419,0)</f>
        <v>0</v>
      </c>
      <c r="BG2419" s="228">
        <f>IF(N2419="zákl. přenesená",J2419,0)</f>
        <v>0</v>
      </c>
      <c r="BH2419" s="228">
        <f>IF(N2419="sníž. přenesená",J2419,0)</f>
        <v>0</v>
      </c>
      <c r="BI2419" s="228">
        <f>IF(N2419="nulová",J2419,0)</f>
        <v>0</v>
      </c>
      <c r="BJ2419" s="20" t="s">
        <v>78</v>
      </c>
      <c r="BK2419" s="228">
        <f>ROUND(I2419*H2419,2)</f>
        <v>0</v>
      </c>
      <c r="BL2419" s="20" t="s">
        <v>189</v>
      </c>
      <c r="BM2419" s="227" t="s">
        <v>3236</v>
      </c>
    </row>
    <row r="2420" s="2" customFormat="1">
      <c r="A2420" s="41"/>
      <c r="B2420" s="42"/>
      <c r="C2420" s="43"/>
      <c r="D2420" s="229" t="s">
        <v>191</v>
      </c>
      <c r="E2420" s="43"/>
      <c r="F2420" s="230" t="s">
        <v>3237</v>
      </c>
      <c r="G2420" s="43"/>
      <c r="H2420" s="43"/>
      <c r="I2420" s="231"/>
      <c r="J2420" s="43"/>
      <c r="K2420" s="43"/>
      <c r="L2420" s="47"/>
      <c r="M2420" s="232"/>
      <c r="N2420" s="233"/>
      <c r="O2420" s="87"/>
      <c r="P2420" s="87"/>
      <c r="Q2420" s="87"/>
      <c r="R2420" s="87"/>
      <c r="S2420" s="87"/>
      <c r="T2420" s="88"/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T2420" s="20" t="s">
        <v>191</v>
      </c>
      <c r="AU2420" s="20" t="s">
        <v>80</v>
      </c>
    </row>
    <row r="2421" s="14" customFormat="1">
      <c r="A2421" s="14"/>
      <c r="B2421" s="245"/>
      <c r="C2421" s="246"/>
      <c r="D2421" s="236" t="s">
        <v>193</v>
      </c>
      <c r="E2421" s="247" t="s">
        <v>19</v>
      </c>
      <c r="F2421" s="248" t="s">
        <v>3238</v>
      </c>
      <c r="G2421" s="246"/>
      <c r="H2421" s="249">
        <v>740.83899999999994</v>
      </c>
      <c r="I2421" s="250"/>
      <c r="J2421" s="246"/>
      <c r="K2421" s="246"/>
      <c r="L2421" s="251"/>
      <c r="M2421" s="252"/>
      <c r="N2421" s="253"/>
      <c r="O2421" s="253"/>
      <c r="P2421" s="253"/>
      <c r="Q2421" s="253"/>
      <c r="R2421" s="253"/>
      <c r="S2421" s="253"/>
      <c r="T2421" s="25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55" t="s">
        <v>193</v>
      </c>
      <c r="AU2421" s="255" t="s">
        <v>80</v>
      </c>
      <c r="AV2421" s="14" t="s">
        <v>80</v>
      </c>
      <c r="AW2421" s="14" t="s">
        <v>195</v>
      </c>
      <c r="AX2421" s="14" t="s">
        <v>71</v>
      </c>
      <c r="AY2421" s="255" t="s">
        <v>182</v>
      </c>
    </row>
    <row r="2422" s="2" customFormat="1" ht="66.75" customHeight="1">
      <c r="A2422" s="41"/>
      <c r="B2422" s="42"/>
      <c r="C2422" s="216" t="s">
        <v>3239</v>
      </c>
      <c r="D2422" s="216" t="s">
        <v>184</v>
      </c>
      <c r="E2422" s="217" t="s">
        <v>3240</v>
      </c>
      <c r="F2422" s="218" t="s">
        <v>3241</v>
      </c>
      <c r="G2422" s="219" t="s">
        <v>256</v>
      </c>
      <c r="H2422" s="220">
        <v>462.39299999999997</v>
      </c>
      <c r="I2422" s="221"/>
      <c r="J2422" s="222">
        <f>ROUND(I2422*H2422,2)</f>
        <v>0</v>
      </c>
      <c r="K2422" s="218" t="s">
        <v>188</v>
      </c>
      <c r="L2422" s="47"/>
      <c r="M2422" s="223" t="s">
        <v>19</v>
      </c>
      <c r="N2422" s="224" t="s">
        <v>42</v>
      </c>
      <c r="O2422" s="87"/>
      <c r="P2422" s="225">
        <f>O2422*H2422</f>
        <v>0</v>
      </c>
      <c r="Q2422" s="225">
        <v>0</v>
      </c>
      <c r="R2422" s="225">
        <f>Q2422*H2422</f>
        <v>0</v>
      </c>
      <c r="S2422" s="225">
        <v>0</v>
      </c>
      <c r="T2422" s="226">
        <f>S2422*H2422</f>
        <v>0</v>
      </c>
      <c r="U2422" s="41"/>
      <c r="V2422" s="41"/>
      <c r="W2422" s="41"/>
      <c r="X2422" s="41"/>
      <c r="Y2422" s="41"/>
      <c r="Z2422" s="41"/>
      <c r="AA2422" s="41"/>
      <c r="AB2422" s="41"/>
      <c r="AC2422" s="41"/>
      <c r="AD2422" s="41"/>
      <c r="AE2422" s="41"/>
      <c r="AR2422" s="227" t="s">
        <v>189</v>
      </c>
      <c r="AT2422" s="227" t="s">
        <v>184</v>
      </c>
      <c r="AU2422" s="227" t="s">
        <v>80</v>
      </c>
      <c r="AY2422" s="20" t="s">
        <v>182</v>
      </c>
      <c r="BE2422" s="228">
        <f>IF(N2422="základní",J2422,0)</f>
        <v>0</v>
      </c>
      <c r="BF2422" s="228">
        <f>IF(N2422="snížená",J2422,0)</f>
        <v>0</v>
      </c>
      <c r="BG2422" s="228">
        <f>IF(N2422="zákl. přenesená",J2422,0)</f>
        <v>0</v>
      </c>
      <c r="BH2422" s="228">
        <f>IF(N2422="sníž. přenesená",J2422,0)</f>
        <v>0</v>
      </c>
      <c r="BI2422" s="228">
        <f>IF(N2422="nulová",J2422,0)</f>
        <v>0</v>
      </c>
      <c r="BJ2422" s="20" t="s">
        <v>78</v>
      </c>
      <c r="BK2422" s="228">
        <f>ROUND(I2422*H2422,2)</f>
        <v>0</v>
      </c>
      <c r="BL2422" s="20" t="s">
        <v>189</v>
      </c>
      <c r="BM2422" s="227" t="s">
        <v>3242</v>
      </c>
    </row>
    <row r="2423" s="2" customFormat="1">
      <c r="A2423" s="41"/>
      <c r="B2423" s="42"/>
      <c r="C2423" s="43"/>
      <c r="D2423" s="229" t="s">
        <v>191</v>
      </c>
      <c r="E2423" s="43"/>
      <c r="F2423" s="230" t="s">
        <v>3243</v>
      </c>
      <c r="G2423" s="43"/>
      <c r="H2423" s="43"/>
      <c r="I2423" s="231"/>
      <c r="J2423" s="43"/>
      <c r="K2423" s="43"/>
      <c r="L2423" s="47"/>
      <c r="M2423" s="232"/>
      <c r="N2423" s="233"/>
      <c r="O2423" s="87"/>
      <c r="P2423" s="87"/>
      <c r="Q2423" s="87"/>
      <c r="R2423" s="87"/>
      <c r="S2423" s="87"/>
      <c r="T2423" s="88"/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T2423" s="20" t="s">
        <v>191</v>
      </c>
      <c r="AU2423" s="20" t="s">
        <v>80</v>
      </c>
    </row>
    <row r="2424" s="14" customFormat="1">
      <c r="A2424" s="14"/>
      <c r="B2424" s="245"/>
      <c r="C2424" s="246"/>
      <c r="D2424" s="236" t="s">
        <v>193</v>
      </c>
      <c r="E2424" s="247" t="s">
        <v>19</v>
      </c>
      <c r="F2424" s="248" t="s">
        <v>3244</v>
      </c>
      <c r="G2424" s="246"/>
      <c r="H2424" s="249">
        <v>462.39266666666668</v>
      </c>
      <c r="I2424" s="250"/>
      <c r="J2424" s="246"/>
      <c r="K2424" s="246"/>
      <c r="L2424" s="251"/>
      <c r="M2424" s="252"/>
      <c r="N2424" s="253"/>
      <c r="O2424" s="253"/>
      <c r="P2424" s="253"/>
      <c r="Q2424" s="253"/>
      <c r="R2424" s="253"/>
      <c r="S2424" s="253"/>
      <c r="T2424" s="25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5" t="s">
        <v>193</v>
      </c>
      <c r="AU2424" s="255" t="s">
        <v>80</v>
      </c>
      <c r="AV2424" s="14" t="s">
        <v>80</v>
      </c>
      <c r="AW2424" s="14" t="s">
        <v>195</v>
      </c>
      <c r="AX2424" s="14" t="s">
        <v>71</v>
      </c>
      <c r="AY2424" s="255" t="s">
        <v>182</v>
      </c>
    </row>
    <row r="2425" s="2" customFormat="1" ht="55.5" customHeight="1">
      <c r="A2425" s="41"/>
      <c r="B2425" s="42"/>
      <c r="C2425" s="216" t="s">
        <v>3245</v>
      </c>
      <c r="D2425" s="216" t="s">
        <v>184</v>
      </c>
      <c r="E2425" s="217" t="s">
        <v>3246</v>
      </c>
      <c r="F2425" s="218" t="s">
        <v>3247</v>
      </c>
      <c r="G2425" s="219" t="s">
        <v>256</v>
      </c>
      <c r="H2425" s="220">
        <v>400</v>
      </c>
      <c r="I2425" s="221"/>
      <c r="J2425" s="222">
        <f>ROUND(I2425*H2425,2)</f>
        <v>0</v>
      </c>
      <c r="K2425" s="218" t="s">
        <v>188</v>
      </c>
      <c r="L2425" s="47"/>
      <c r="M2425" s="223" t="s">
        <v>19</v>
      </c>
      <c r="N2425" s="224" t="s">
        <v>42</v>
      </c>
      <c r="O2425" s="87"/>
      <c r="P2425" s="225">
        <f>O2425*H2425</f>
        <v>0</v>
      </c>
      <c r="Q2425" s="225">
        <v>0</v>
      </c>
      <c r="R2425" s="225">
        <f>Q2425*H2425</f>
        <v>0</v>
      </c>
      <c r="S2425" s="225">
        <v>0</v>
      </c>
      <c r="T2425" s="226">
        <f>S2425*H2425</f>
        <v>0</v>
      </c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R2425" s="227" t="s">
        <v>189</v>
      </c>
      <c r="AT2425" s="227" t="s">
        <v>184</v>
      </c>
      <c r="AU2425" s="227" t="s">
        <v>80</v>
      </c>
      <c r="AY2425" s="20" t="s">
        <v>182</v>
      </c>
      <c r="BE2425" s="228">
        <f>IF(N2425="základní",J2425,0)</f>
        <v>0</v>
      </c>
      <c r="BF2425" s="228">
        <f>IF(N2425="snížená",J2425,0)</f>
        <v>0</v>
      </c>
      <c r="BG2425" s="228">
        <f>IF(N2425="zákl. přenesená",J2425,0)</f>
        <v>0</v>
      </c>
      <c r="BH2425" s="228">
        <f>IF(N2425="sníž. přenesená",J2425,0)</f>
        <v>0</v>
      </c>
      <c r="BI2425" s="228">
        <f>IF(N2425="nulová",J2425,0)</f>
        <v>0</v>
      </c>
      <c r="BJ2425" s="20" t="s">
        <v>78</v>
      </c>
      <c r="BK2425" s="228">
        <f>ROUND(I2425*H2425,2)</f>
        <v>0</v>
      </c>
      <c r="BL2425" s="20" t="s">
        <v>189</v>
      </c>
      <c r="BM2425" s="227" t="s">
        <v>3248</v>
      </c>
    </row>
    <row r="2426" s="2" customFormat="1">
      <c r="A2426" s="41"/>
      <c r="B2426" s="42"/>
      <c r="C2426" s="43"/>
      <c r="D2426" s="229" t="s">
        <v>191</v>
      </c>
      <c r="E2426" s="43"/>
      <c r="F2426" s="230" t="s">
        <v>3249</v>
      </c>
      <c r="G2426" s="43"/>
      <c r="H2426" s="43"/>
      <c r="I2426" s="231"/>
      <c r="J2426" s="43"/>
      <c r="K2426" s="43"/>
      <c r="L2426" s="47"/>
      <c r="M2426" s="232"/>
      <c r="N2426" s="233"/>
      <c r="O2426" s="87"/>
      <c r="P2426" s="87"/>
      <c r="Q2426" s="87"/>
      <c r="R2426" s="87"/>
      <c r="S2426" s="87"/>
      <c r="T2426" s="88"/>
      <c r="U2426" s="41"/>
      <c r="V2426" s="41"/>
      <c r="W2426" s="41"/>
      <c r="X2426" s="41"/>
      <c r="Y2426" s="41"/>
      <c r="Z2426" s="41"/>
      <c r="AA2426" s="41"/>
      <c r="AB2426" s="41"/>
      <c r="AC2426" s="41"/>
      <c r="AD2426" s="41"/>
      <c r="AE2426" s="41"/>
      <c r="AT2426" s="20" t="s">
        <v>191</v>
      </c>
      <c r="AU2426" s="20" t="s">
        <v>80</v>
      </c>
    </row>
    <row r="2427" s="14" customFormat="1">
      <c r="A2427" s="14"/>
      <c r="B2427" s="245"/>
      <c r="C2427" s="246"/>
      <c r="D2427" s="236" t="s">
        <v>193</v>
      </c>
      <c r="E2427" s="247" t="s">
        <v>19</v>
      </c>
      <c r="F2427" s="248" t="s">
        <v>3250</v>
      </c>
      <c r="G2427" s="246"/>
      <c r="H2427" s="249">
        <v>400</v>
      </c>
      <c r="I2427" s="250"/>
      <c r="J2427" s="246"/>
      <c r="K2427" s="246"/>
      <c r="L2427" s="251"/>
      <c r="M2427" s="252"/>
      <c r="N2427" s="253"/>
      <c r="O2427" s="253"/>
      <c r="P2427" s="253"/>
      <c r="Q2427" s="253"/>
      <c r="R2427" s="253"/>
      <c r="S2427" s="253"/>
      <c r="T2427" s="25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55" t="s">
        <v>193</v>
      </c>
      <c r="AU2427" s="255" t="s">
        <v>80</v>
      </c>
      <c r="AV2427" s="14" t="s">
        <v>80</v>
      </c>
      <c r="AW2427" s="14" t="s">
        <v>195</v>
      </c>
      <c r="AX2427" s="14" t="s">
        <v>71</v>
      </c>
      <c r="AY2427" s="255" t="s">
        <v>182</v>
      </c>
    </row>
    <row r="2428" s="12" customFormat="1" ht="25.92" customHeight="1">
      <c r="A2428" s="12"/>
      <c r="B2428" s="200"/>
      <c r="C2428" s="201"/>
      <c r="D2428" s="202" t="s">
        <v>70</v>
      </c>
      <c r="E2428" s="203" t="s">
        <v>3251</v>
      </c>
      <c r="F2428" s="203" t="s">
        <v>3252</v>
      </c>
      <c r="G2428" s="201"/>
      <c r="H2428" s="201"/>
      <c r="I2428" s="204"/>
      <c r="J2428" s="205">
        <f>BK2428</f>
        <v>0</v>
      </c>
      <c r="K2428" s="201"/>
      <c r="L2428" s="206"/>
      <c r="M2428" s="207"/>
      <c r="N2428" s="208"/>
      <c r="O2428" s="208"/>
      <c r="P2428" s="209">
        <f>P2429+P2526+P2601+P2606+P2612+P2624+P2792+P2834+P2835+P3422+P3634+P3855+P3870+P3885+P4161+P4254+P4347+P4466+P4634</f>
        <v>0</v>
      </c>
      <c r="Q2428" s="208"/>
      <c r="R2428" s="209">
        <f>R2429+R2526+R2601+R2606+R2612+R2624+R2792+R2834+R2835+R3422+R3634+R3855+R3870+R3885+R4161+R4254+R4347+R4466+R4634</f>
        <v>242.39295724107603</v>
      </c>
      <c r="S2428" s="208"/>
      <c r="T2428" s="210">
        <f>T2429+T2526+T2601+T2606+T2612+T2624+T2792+T2834+T2835+T3422+T3634+T3855+T3870+T3885+T4161+T4254+T4347+T4466+T4634</f>
        <v>171.92401833999998</v>
      </c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R2428" s="211" t="s">
        <v>80</v>
      </c>
      <c r="AT2428" s="212" t="s">
        <v>70</v>
      </c>
      <c r="AU2428" s="212" t="s">
        <v>71</v>
      </c>
      <c r="AY2428" s="211" t="s">
        <v>182</v>
      </c>
      <c r="BK2428" s="213">
        <f>BK2429+BK2526+BK2601+BK2606+BK2612+BK2624+BK2792+BK2834+BK2835+BK3422+BK3634+BK3855+BK3870+BK3885+BK4161+BK4254+BK4347+BK4466+BK4634</f>
        <v>0</v>
      </c>
    </row>
    <row r="2429" s="12" customFormat="1" ht="22.8" customHeight="1">
      <c r="A2429" s="12"/>
      <c r="B2429" s="200"/>
      <c r="C2429" s="201"/>
      <c r="D2429" s="202" t="s">
        <v>70</v>
      </c>
      <c r="E2429" s="214" t="s">
        <v>3253</v>
      </c>
      <c r="F2429" s="214" t="s">
        <v>3254</v>
      </c>
      <c r="G2429" s="201"/>
      <c r="H2429" s="201"/>
      <c r="I2429" s="204"/>
      <c r="J2429" s="215">
        <f>BK2429</f>
        <v>0</v>
      </c>
      <c r="K2429" s="201"/>
      <c r="L2429" s="206"/>
      <c r="M2429" s="207"/>
      <c r="N2429" s="208"/>
      <c r="O2429" s="208"/>
      <c r="P2429" s="209">
        <f>SUM(P2430:P2525)</f>
        <v>0</v>
      </c>
      <c r="Q2429" s="208"/>
      <c r="R2429" s="209">
        <f>SUM(R2430:R2525)</f>
        <v>6.6684651800000001</v>
      </c>
      <c r="S2429" s="208"/>
      <c r="T2429" s="210">
        <f>SUM(T2430:T2525)</f>
        <v>0.14859900000000001</v>
      </c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R2429" s="211" t="s">
        <v>80</v>
      </c>
      <c r="AT2429" s="212" t="s">
        <v>70</v>
      </c>
      <c r="AU2429" s="212" t="s">
        <v>78</v>
      </c>
      <c r="AY2429" s="211" t="s">
        <v>182</v>
      </c>
      <c r="BK2429" s="213">
        <f>SUM(BK2430:BK2525)</f>
        <v>0</v>
      </c>
    </row>
    <row r="2430" s="2" customFormat="1" ht="37.8" customHeight="1">
      <c r="A2430" s="41"/>
      <c r="B2430" s="42"/>
      <c r="C2430" s="216" t="s">
        <v>3255</v>
      </c>
      <c r="D2430" s="216" t="s">
        <v>184</v>
      </c>
      <c r="E2430" s="217" t="s">
        <v>3256</v>
      </c>
      <c r="F2430" s="218" t="s">
        <v>3257</v>
      </c>
      <c r="G2430" s="219" t="s">
        <v>283</v>
      </c>
      <c r="H2430" s="220">
        <v>785.10400000000004</v>
      </c>
      <c r="I2430" s="221"/>
      <c r="J2430" s="222">
        <f>ROUND(I2430*H2430,2)</f>
        <v>0</v>
      </c>
      <c r="K2430" s="218" t="s">
        <v>188</v>
      </c>
      <c r="L2430" s="47"/>
      <c r="M2430" s="223" t="s">
        <v>19</v>
      </c>
      <c r="N2430" s="224" t="s">
        <v>42</v>
      </c>
      <c r="O2430" s="87"/>
      <c r="P2430" s="225">
        <f>O2430*H2430</f>
        <v>0</v>
      </c>
      <c r="Q2430" s="225">
        <v>0</v>
      </c>
      <c r="R2430" s="225">
        <f>Q2430*H2430</f>
        <v>0</v>
      </c>
      <c r="S2430" s="225">
        <v>0</v>
      </c>
      <c r="T2430" s="226">
        <f>S2430*H2430</f>
        <v>0</v>
      </c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R2430" s="227" t="s">
        <v>308</v>
      </c>
      <c r="AT2430" s="227" t="s">
        <v>184</v>
      </c>
      <c r="AU2430" s="227" t="s">
        <v>80</v>
      </c>
      <c r="AY2430" s="20" t="s">
        <v>182</v>
      </c>
      <c r="BE2430" s="228">
        <f>IF(N2430="základní",J2430,0)</f>
        <v>0</v>
      </c>
      <c r="BF2430" s="228">
        <f>IF(N2430="snížená",J2430,0)</f>
        <v>0</v>
      </c>
      <c r="BG2430" s="228">
        <f>IF(N2430="zákl. přenesená",J2430,0)</f>
        <v>0</v>
      </c>
      <c r="BH2430" s="228">
        <f>IF(N2430="sníž. přenesená",J2430,0)</f>
        <v>0</v>
      </c>
      <c r="BI2430" s="228">
        <f>IF(N2430="nulová",J2430,0)</f>
        <v>0</v>
      </c>
      <c r="BJ2430" s="20" t="s">
        <v>78</v>
      </c>
      <c r="BK2430" s="228">
        <f>ROUND(I2430*H2430,2)</f>
        <v>0</v>
      </c>
      <c r="BL2430" s="20" t="s">
        <v>308</v>
      </c>
      <c r="BM2430" s="227" t="s">
        <v>3258</v>
      </c>
    </row>
    <row r="2431" s="2" customFormat="1">
      <c r="A2431" s="41"/>
      <c r="B2431" s="42"/>
      <c r="C2431" s="43"/>
      <c r="D2431" s="229" t="s">
        <v>191</v>
      </c>
      <c r="E2431" s="43"/>
      <c r="F2431" s="230" t="s">
        <v>3259</v>
      </c>
      <c r="G2431" s="43"/>
      <c r="H2431" s="43"/>
      <c r="I2431" s="231"/>
      <c r="J2431" s="43"/>
      <c r="K2431" s="43"/>
      <c r="L2431" s="47"/>
      <c r="M2431" s="232"/>
      <c r="N2431" s="233"/>
      <c r="O2431" s="87"/>
      <c r="P2431" s="87"/>
      <c r="Q2431" s="87"/>
      <c r="R2431" s="87"/>
      <c r="S2431" s="87"/>
      <c r="T2431" s="88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T2431" s="20" t="s">
        <v>191</v>
      </c>
      <c r="AU2431" s="20" t="s">
        <v>80</v>
      </c>
    </row>
    <row r="2432" s="14" customFormat="1">
      <c r="A2432" s="14"/>
      <c r="B2432" s="245"/>
      <c r="C2432" s="246"/>
      <c r="D2432" s="236" t="s">
        <v>193</v>
      </c>
      <c r="E2432" s="247" t="s">
        <v>19</v>
      </c>
      <c r="F2432" s="248" t="s">
        <v>3260</v>
      </c>
      <c r="G2432" s="246"/>
      <c r="H2432" s="249">
        <v>497.88</v>
      </c>
      <c r="I2432" s="250"/>
      <c r="J2432" s="246"/>
      <c r="K2432" s="246"/>
      <c r="L2432" s="251"/>
      <c r="M2432" s="252"/>
      <c r="N2432" s="253"/>
      <c r="O2432" s="253"/>
      <c r="P2432" s="253"/>
      <c r="Q2432" s="253"/>
      <c r="R2432" s="253"/>
      <c r="S2432" s="253"/>
      <c r="T2432" s="25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55" t="s">
        <v>193</v>
      </c>
      <c r="AU2432" s="255" t="s">
        <v>80</v>
      </c>
      <c r="AV2432" s="14" t="s">
        <v>80</v>
      </c>
      <c r="AW2432" s="14" t="s">
        <v>195</v>
      </c>
      <c r="AX2432" s="14" t="s">
        <v>71</v>
      </c>
      <c r="AY2432" s="255" t="s">
        <v>182</v>
      </c>
    </row>
    <row r="2433" s="14" customFormat="1">
      <c r="A2433" s="14"/>
      <c r="B2433" s="245"/>
      <c r="C2433" s="246"/>
      <c r="D2433" s="236" t="s">
        <v>193</v>
      </c>
      <c r="E2433" s="247" t="s">
        <v>19</v>
      </c>
      <c r="F2433" s="248" t="s">
        <v>3261</v>
      </c>
      <c r="G2433" s="246"/>
      <c r="H2433" s="249">
        <v>6.3112500000000002</v>
      </c>
      <c r="I2433" s="250"/>
      <c r="J2433" s="246"/>
      <c r="K2433" s="246"/>
      <c r="L2433" s="251"/>
      <c r="M2433" s="252"/>
      <c r="N2433" s="253"/>
      <c r="O2433" s="253"/>
      <c r="P2433" s="253"/>
      <c r="Q2433" s="253"/>
      <c r="R2433" s="253"/>
      <c r="S2433" s="253"/>
      <c r="T2433" s="25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55" t="s">
        <v>193</v>
      </c>
      <c r="AU2433" s="255" t="s">
        <v>80</v>
      </c>
      <c r="AV2433" s="14" t="s">
        <v>80</v>
      </c>
      <c r="AW2433" s="14" t="s">
        <v>195</v>
      </c>
      <c r="AX2433" s="14" t="s">
        <v>71</v>
      </c>
      <c r="AY2433" s="255" t="s">
        <v>182</v>
      </c>
    </row>
    <row r="2434" s="14" customFormat="1">
      <c r="A2434" s="14"/>
      <c r="B2434" s="245"/>
      <c r="C2434" s="246"/>
      <c r="D2434" s="236" t="s">
        <v>193</v>
      </c>
      <c r="E2434" s="247" t="s">
        <v>19</v>
      </c>
      <c r="F2434" s="248" t="s">
        <v>3262</v>
      </c>
      <c r="G2434" s="246"/>
      <c r="H2434" s="249">
        <v>1</v>
      </c>
      <c r="I2434" s="250"/>
      <c r="J2434" s="246"/>
      <c r="K2434" s="246"/>
      <c r="L2434" s="251"/>
      <c r="M2434" s="252"/>
      <c r="N2434" s="253"/>
      <c r="O2434" s="253"/>
      <c r="P2434" s="253"/>
      <c r="Q2434" s="253"/>
      <c r="R2434" s="253"/>
      <c r="S2434" s="253"/>
      <c r="T2434" s="25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55" t="s">
        <v>193</v>
      </c>
      <c r="AU2434" s="255" t="s">
        <v>80</v>
      </c>
      <c r="AV2434" s="14" t="s">
        <v>80</v>
      </c>
      <c r="AW2434" s="14" t="s">
        <v>195</v>
      </c>
      <c r="AX2434" s="14" t="s">
        <v>71</v>
      </c>
      <c r="AY2434" s="255" t="s">
        <v>182</v>
      </c>
    </row>
    <row r="2435" s="14" customFormat="1">
      <c r="A2435" s="14"/>
      <c r="B2435" s="245"/>
      <c r="C2435" s="246"/>
      <c r="D2435" s="236" t="s">
        <v>193</v>
      </c>
      <c r="E2435" s="247" t="s">
        <v>19</v>
      </c>
      <c r="F2435" s="248" t="s">
        <v>3263</v>
      </c>
      <c r="G2435" s="246"/>
      <c r="H2435" s="249">
        <v>15.408000000000001</v>
      </c>
      <c r="I2435" s="250"/>
      <c r="J2435" s="246"/>
      <c r="K2435" s="246"/>
      <c r="L2435" s="251"/>
      <c r="M2435" s="252"/>
      <c r="N2435" s="253"/>
      <c r="O2435" s="253"/>
      <c r="P2435" s="253"/>
      <c r="Q2435" s="253"/>
      <c r="R2435" s="253"/>
      <c r="S2435" s="253"/>
      <c r="T2435" s="25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55" t="s">
        <v>193</v>
      </c>
      <c r="AU2435" s="255" t="s">
        <v>80</v>
      </c>
      <c r="AV2435" s="14" t="s">
        <v>80</v>
      </c>
      <c r="AW2435" s="14" t="s">
        <v>195</v>
      </c>
      <c r="AX2435" s="14" t="s">
        <v>71</v>
      </c>
      <c r="AY2435" s="255" t="s">
        <v>182</v>
      </c>
    </row>
    <row r="2436" s="14" customFormat="1">
      <c r="A2436" s="14"/>
      <c r="B2436" s="245"/>
      <c r="C2436" s="246"/>
      <c r="D2436" s="236" t="s">
        <v>193</v>
      </c>
      <c r="E2436" s="247" t="s">
        <v>19</v>
      </c>
      <c r="F2436" s="248" t="s">
        <v>3264</v>
      </c>
      <c r="G2436" s="246"/>
      <c r="H2436" s="249">
        <v>34.875</v>
      </c>
      <c r="I2436" s="250"/>
      <c r="J2436" s="246"/>
      <c r="K2436" s="246"/>
      <c r="L2436" s="251"/>
      <c r="M2436" s="252"/>
      <c r="N2436" s="253"/>
      <c r="O2436" s="253"/>
      <c r="P2436" s="253"/>
      <c r="Q2436" s="253"/>
      <c r="R2436" s="253"/>
      <c r="S2436" s="253"/>
      <c r="T2436" s="25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55" t="s">
        <v>193</v>
      </c>
      <c r="AU2436" s="255" t="s">
        <v>80</v>
      </c>
      <c r="AV2436" s="14" t="s">
        <v>80</v>
      </c>
      <c r="AW2436" s="14" t="s">
        <v>195</v>
      </c>
      <c r="AX2436" s="14" t="s">
        <v>71</v>
      </c>
      <c r="AY2436" s="255" t="s">
        <v>182</v>
      </c>
    </row>
    <row r="2437" s="14" customFormat="1">
      <c r="A2437" s="14"/>
      <c r="B2437" s="245"/>
      <c r="C2437" s="246"/>
      <c r="D2437" s="236" t="s">
        <v>193</v>
      </c>
      <c r="E2437" s="247" t="s">
        <v>19</v>
      </c>
      <c r="F2437" s="248" t="s">
        <v>1903</v>
      </c>
      <c r="G2437" s="246"/>
      <c r="H2437" s="249">
        <v>152.38999999999999</v>
      </c>
      <c r="I2437" s="250"/>
      <c r="J2437" s="246"/>
      <c r="K2437" s="246"/>
      <c r="L2437" s="251"/>
      <c r="M2437" s="252"/>
      <c r="N2437" s="253"/>
      <c r="O2437" s="253"/>
      <c r="P2437" s="253"/>
      <c r="Q2437" s="253"/>
      <c r="R2437" s="253"/>
      <c r="S2437" s="253"/>
      <c r="T2437" s="25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T2437" s="255" t="s">
        <v>193</v>
      </c>
      <c r="AU2437" s="255" t="s">
        <v>80</v>
      </c>
      <c r="AV2437" s="14" t="s">
        <v>80</v>
      </c>
      <c r="AW2437" s="14" t="s">
        <v>195</v>
      </c>
      <c r="AX2437" s="14" t="s">
        <v>71</v>
      </c>
      <c r="AY2437" s="255" t="s">
        <v>182</v>
      </c>
    </row>
    <row r="2438" s="14" customFormat="1">
      <c r="A2438" s="14"/>
      <c r="B2438" s="245"/>
      <c r="C2438" s="246"/>
      <c r="D2438" s="236" t="s">
        <v>193</v>
      </c>
      <c r="E2438" s="247" t="s">
        <v>19</v>
      </c>
      <c r="F2438" s="248" t="s">
        <v>1904</v>
      </c>
      <c r="G2438" s="246"/>
      <c r="H2438" s="249">
        <v>63.729999999999997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193</v>
      </c>
      <c r="AU2438" s="255" t="s">
        <v>80</v>
      </c>
      <c r="AV2438" s="14" t="s">
        <v>80</v>
      </c>
      <c r="AW2438" s="14" t="s">
        <v>195</v>
      </c>
      <c r="AX2438" s="14" t="s">
        <v>71</v>
      </c>
      <c r="AY2438" s="255" t="s">
        <v>182</v>
      </c>
    </row>
    <row r="2439" s="14" customFormat="1">
      <c r="A2439" s="14"/>
      <c r="B2439" s="245"/>
      <c r="C2439" s="246"/>
      <c r="D2439" s="236" t="s">
        <v>193</v>
      </c>
      <c r="E2439" s="247" t="s">
        <v>19</v>
      </c>
      <c r="F2439" s="248" t="s">
        <v>3265</v>
      </c>
      <c r="G2439" s="246"/>
      <c r="H2439" s="249">
        <v>13.509349999999998</v>
      </c>
      <c r="I2439" s="250"/>
      <c r="J2439" s="246"/>
      <c r="K2439" s="246"/>
      <c r="L2439" s="251"/>
      <c r="M2439" s="252"/>
      <c r="N2439" s="253"/>
      <c r="O2439" s="253"/>
      <c r="P2439" s="253"/>
      <c r="Q2439" s="253"/>
      <c r="R2439" s="253"/>
      <c r="S2439" s="253"/>
      <c r="T2439" s="25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5" t="s">
        <v>193</v>
      </c>
      <c r="AU2439" s="255" t="s">
        <v>80</v>
      </c>
      <c r="AV2439" s="14" t="s">
        <v>80</v>
      </c>
      <c r="AW2439" s="14" t="s">
        <v>195</v>
      </c>
      <c r="AX2439" s="14" t="s">
        <v>71</v>
      </c>
      <c r="AY2439" s="255" t="s">
        <v>182</v>
      </c>
    </row>
    <row r="2440" s="2" customFormat="1" ht="33" customHeight="1">
      <c r="A2440" s="41"/>
      <c r="B2440" s="42"/>
      <c r="C2440" s="216" t="s">
        <v>3266</v>
      </c>
      <c r="D2440" s="216" t="s">
        <v>184</v>
      </c>
      <c r="E2440" s="217" t="s">
        <v>3267</v>
      </c>
      <c r="F2440" s="218" t="s">
        <v>3268</v>
      </c>
      <c r="G2440" s="219" t="s">
        <v>283</v>
      </c>
      <c r="H2440" s="220">
        <v>79.090999999999994</v>
      </c>
      <c r="I2440" s="221"/>
      <c r="J2440" s="222">
        <f>ROUND(I2440*H2440,2)</f>
        <v>0</v>
      </c>
      <c r="K2440" s="218" t="s">
        <v>188</v>
      </c>
      <c r="L2440" s="47"/>
      <c r="M2440" s="223" t="s">
        <v>19</v>
      </c>
      <c r="N2440" s="224" t="s">
        <v>42</v>
      </c>
      <c r="O2440" s="87"/>
      <c r="P2440" s="225">
        <f>O2440*H2440</f>
        <v>0</v>
      </c>
      <c r="Q2440" s="225">
        <v>0</v>
      </c>
      <c r="R2440" s="225">
        <f>Q2440*H2440</f>
        <v>0</v>
      </c>
      <c r="S2440" s="225">
        <v>0</v>
      </c>
      <c r="T2440" s="226">
        <f>S2440*H2440</f>
        <v>0</v>
      </c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R2440" s="227" t="s">
        <v>308</v>
      </c>
      <c r="AT2440" s="227" t="s">
        <v>184</v>
      </c>
      <c r="AU2440" s="227" t="s">
        <v>80</v>
      </c>
      <c r="AY2440" s="20" t="s">
        <v>182</v>
      </c>
      <c r="BE2440" s="228">
        <f>IF(N2440="základní",J2440,0)</f>
        <v>0</v>
      </c>
      <c r="BF2440" s="228">
        <f>IF(N2440="snížená",J2440,0)</f>
        <v>0</v>
      </c>
      <c r="BG2440" s="228">
        <f>IF(N2440="zákl. přenesená",J2440,0)</f>
        <v>0</v>
      </c>
      <c r="BH2440" s="228">
        <f>IF(N2440="sníž. přenesená",J2440,0)</f>
        <v>0</v>
      </c>
      <c r="BI2440" s="228">
        <f>IF(N2440="nulová",J2440,0)</f>
        <v>0</v>
      </c>
      <c r="BJ2440" s="20" t="s">
        <v>78</v>
      </c>
      <c r="BK2440" s="228">
        <f>ROUND(I2440*H2440,2)</f>
        <v>0</v>
      </c>
      <c r="BL2440" s="20" t="s">
        <v>308</v>
      </c>
      <c r="BM2440" s="227" t="s">
        <v>3269</v>
      </c>
    </row>
    <row r="2441" s="2" customFormat="1">
      <c r="A2441" s="41"/>
      <c r="B2441" s="42"/>
      <c r="C2441" s="43"/>
      <c r="D2441" s="229" t="s">
        <v>191</v>
      </c>
      <c r="E2441" s="43"/>
      <c r="F2441" s="230" t="s">
        <v>3270</v>
      </c>
      <c r="G2441" s="43"/>
      <c r="H2441" s="43"/>
      <c r="I2441" s="231"/>
      <c r="J2441" s="43"/>
      <c r="K2441" s="43"/>
      <c r="L2441" s="47"/>
      <c r="M2441" s="232"/>
      <c r="N2441" s="233"/>
      <c r="O2441" s="87"/>
      <c r="P2441" s="87"/>
      <c r="Q2441" s="87"/>
      <c r="R2441" s="87"/>
      <c r="S2441" s="87"/>
      <c r="T2441" s="88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T2441" s="20" t="s">
        <v>191</v>
      </c>
      <c r="AU2441" s="20" t="s">
        <v>80</v>
      </c>
    </row>
    <row r="2442" s="14" customFormat="1">
      <c r="A2442" s="14"/>
      <c r="B2442" s="245"/>
      <c r="C2442" s="246"/>
      <c r="D2442" s="236" t="s">
        <v>193</v>
      </c>
      <c r="E2442" s="247" t="s">
        <v>19</v>
      </c>
      <c r="F2442" s="248" t="s">
        <v>3271</v>
      </c>
      <c r="G2442" s="246"/>
      <c r="H2442" s="249">
        <v>11.850000000000001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193</v>
      </c>
      <c r="AU2442" s="255" t="s">
        <v>80</v>
      </c>
      <c r="AV2442" s="14" t="s">
        <v>80</v>
      </c>
      <c r="AW2442" s="14" t="s">
        <v>195</v>
      </c>
      <c r="AX2442" s="14" t="s">
        <v>71</v>
      </c>
      <c r="AY2442" s="255" t="s">
        <v>182</v>
      </c>
    </row>
    <row r="2443" s="14" customFormat="1">
      <c r="A2443" s="14"/>
      <c r="B2443" s="245"/>
      <c r="C2443" s="246"/>
      <c r="D2443" s="236" t="s">
        <v>193</v>
      </c>
      <c r="E2443" s="247" t="s">
        <v>19</v>
      </c>
      <c r="F2443" s="248" t="s">
        <v>685</v>
      </c>
      <c r="G2443" s="246"/>
      <c r="H2443" s="249">
        <v>9.9480000000000004</v>
      </c>
      <c r="I2443" s="250"/>
      <c r="J2443" s="246"/>
      <c r="K2443" s="246"/>
      <c r="L2443" s="251"/>
      <c r="M2443" s="252"/>
      <c r="N2443" s="253"/>
      <c r="O2443" s="253"/>
      <c r="P2443" s="253"/>
      <c r="Q2443" s="253"/>
      <c r="R2443" s="253"/>
      <c r="S2443" s="253"/>
      <c r="T2443" s="25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5" t="s">
        <v>193</v>
      </c>
      <c r="AU2443" s="255" t="s">
        <v>80</v>
      </c>
      <c r="AV2443" s="14" t="s">
        <v>80</v>
      </c>
      <c r="AW2443" s="14" t="s">
        <v>195</v>
      </c>
      <c r="AX2443" s="14" t="s">
        <v>71</v>
      </c>
      <c r="AY2443" s="255" t="s">
        <v>182</v>
      </c>
    </row>
    <row r="2444" s="14" customFormat="1">
      <c r="A2444" s="14"/>
      <c r="B2444" s="245"/>
      <c r="C2444" s="246"/>
      <c r="D2444" s="236" t="s">
        <v>193</v>
      </c>
      <c r="E2444" s="247" t="s">
        <v>19</v>
      </c>
      <c r="F2444" s="248" t="s">
        <v>3272</v>
      </c>
      <c r="G2444" s="246"/>
      <c r="H2444" s="249">
        <v>57.292999999999999</v>
      </c>
      <c r="I2444" s="250"/>
      <c r="J2444" s="246"/>
      <c r="K2444" s="246"/>
      <c r="L2444" s="251"/>
      <c r="M2444" s="252"/>
      <c r="N2444" s="253"/>
      <c r="O2444" s="253"/>
      <c r="P2444" s="253"/>
      <c r="Q2444" s="253"/>
      <c r="R2444" s="253"/>
      <c r="S2444" s="253"/>
      <c r="T2444" s="25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55" t="s">
        <v>193</v>
      </c>
      <c r="AU2444" s="255" t="s">
        <v>80</v>
      </c>
      <c r="AV2444" s="14" t="s">
        <v>80</v>
      </c>
      <c r="AW2444" s="14" t="s">
        <v>195</v>
      </c>
      <c r="AX2444" s="14" t="s">
        <v>71</v>
      </c>
      <c r="AY2444" s="255" t="s">
        <v>182</v>
      </c>
    </row>
    <row r="2445" s="2" customFormat="1" ht="16.5" customHeight="1">
      <c r="A2445" s="41"/>
      <c r="B2445" s="42"/>
      <c r="C2445" s="278" t="s">
        <v>3273</v>
      </c>
      <c r="D2445" s="278" t="s">
        <v>296</v>
      </c>
      <c r="E2445" s="279" t="s">
        <v>3274</v>
      </c>
      <c r="F2445" s="280" t="s">
        <v>3275</v>
      </c>
      <c r="G2445" s="281" t="s">
        <v>256</v>
      </c>
      <c r="H2445" s="282">
        <v>0.29399999999999998</v>
      </c>
      <c r="I2445" s="283"/>
      <c r="J2445" s="284">
        <f>ROUND(I2445*H2445,2)</f>
        <v>0</v>
      </c>
      <c r="K2445" s="280" t="s">
        <v>188</v>
      </c>
      <c r="L2445" s="285"/>
      <c r="M2445" s="286" t="s">
        <v>19</v>
      </c>
      <c r="N2445" s="287" t="s">
        <v>42</v>
      </c>
      <c r="O2445" s="87"/>
      <c r="P2445" s="225">
        <f>O2445*H2445</f>
        <v>0</v>
      </c>
      <c r="Q2445" s="225">
        <v>1</v>
      </c>
      <c r="R2445" s="225">
        <f>Q2445*H2445</f>
        <v>0.29399999999999998</v>
      </c>
      <c r="S2445" s="225">
        <v>0</v>
      </c>
      <c r="T2445" s="226">
        <f>S2445*H2445</f>
        <v>0</v>
      </c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R2445" s="227" t="s">
        <v>410</v>
      </c>
      <c r="AT2445" s="227" t="s">
        <v>296</v>
      </c>
      <c r="AU2445" s="227" t="s">
        <v>80</v>
      </c>
      <c r="AY2445" s="20" t="s">
        <v>182</v>
      </c>
      <c r="BE2445" s="228">
        <f>IF(N2445="základní",J2445,0)</f>
        <v>0</v>
      </c>
      <c r="BF2445" s="228">
        <f>IF(N2445="snížená",J2445,0)</f>
        <v>0</v>
      </c>
      <c r="BG2445" s="228">
        <f>IF(N2445="zákl. přenesená",J2445,0)</f>
        <v>0</v>
      </c>
      <c r="BH2445" s="228">
        <f>IF(N2445="sníž. přenesená",J2445,0)</f>
        <v>0</v>
      </c>
      <c r="BI2445" s="228">
        <f>IF(N2445="nulová",J2445,0)</f>
        <v>0</v>
      </c>
      <c r="BJ2445" s="20" t="s">
        <v>78</v>
      </c>
      <c r="BK2445" s="228">
        <f>ROUND(I2445*H2445,2)</f>
        <v>0</v>
      </c>
      <c r="BL2445" s="20" t="s">
        <v>308</v>
      </c>
      <c r="BM2445" s="227" t="s">
        <v>3276</v>
      </c>
    </row>
    <row r="2446" s="14" customFormat="1">
      <c r="A2446" s="14"/>
      <c r="B2446" s="245"/>
      <c r="C2446" s="246"/>
      <c r="D2446" s="236" t="s">
        <v>193</v>
      </c>
      <c r="E2446" s="247" t="s">
        <v>19</v>
      </c>
      <c r="F2446" s="248" t="s">
        <v>3277</v>
      </c>
      <c r="G2446" s="246"/>
      <c r="H2446" s="249">
        <v>864.19500000000005</v>
      </c>
      <c r="I2446" s="250"/>
      <c r="J2446" s="246"/>
      <c r="K2446" s="246"/>
      <c r="L2446" s="251"/>
      <c r="M2446" s="252"/>
      <c r="N2446" s="253"/>
      <c r="O2446" s="253"/>
      <c r="P2446" s="253"/>
      <c r="Q2446" s="253"/>
      <c r="R2446" s="253"/>
      <c r="S2446" s="253"/>
      <c r="T2446" s="25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55" t="s">
        <v>193</v>
      </c>
      <c r="AU2446" s="255" t="s">
        <v>80</v>
      </c>
      <c r="AV2446" s="14" t="s">
        <v>80</v>
      </c>
      <c r="AW2446" s="14" t="s">
        <v>195</v>
      </c>
      <c r="AX2446" s="14" t="s">
        <v>78</v>
      </c>
      <c r="AY2446" s="255" t="s">
        <v>182</v>
      </c>
    </row>
    <row r="2447" s="14" customFormat="1">
      <c r="A2447" s="14"/>
      <c r="B2447" s="245"/>
      <c r="C2447" s="246"/>
      <c r="D2447" s="236" t="s">
        <v>193</v>
      </c>
      <c r="E2447" s="246"/>
      <c r="F2447" s="248" t="s">
        <v>3278</v>
      </c>
      <c r="G2447" s="246"/>
      <c r="H2447" s="249">
        <v>0.29399999999999998</v>
      </c>
      <c r="I2447" s="250"/>
      <c r="J2447" s="246"/>
      <c r="K2447" s="246"/>
      <c r="L2447" s="251"/>
      <c r="M2447" s="252"/>
      <c r="N2447" s="253"/>
      <c r="O2447" s="253"/>
      <c r="P2447" s="253"/>
      <c r="Q2447" s="253"/>
      <c r="R2447" s="253"/>
      <c r="S2447" s="253"/>
      <c r="T2447" s="25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T2447" s="255" t="s">
        <v>193</v>
      </c>
      <c r="AU2447" s="255" t="s">
        <v>80</v>
      </c>
      <c r="AV2447" s="14" t="s">
        <v>80</v>
      </c>
      <c r="AW2447" s="14" t="s">
        <v>4</v>
      </c>
      <c r="AX2447" s="14" t="s">
        <v>78</v>
      </c>
      <c r="AY2447" s="255" t="s">
        <v>182</v>
      </c>
    </row>
    <row r="2448" s="2" customFormat="1" ht="24.15" customHeight="1">
      <c r="A2448" s="41"/>
      <c r="B2448" s="42"/>
      <c r="C2448" s="216" t="s">
        <v>3279</v>
      </c>
      <c r="D2448" s="216" t="s">
        <v>184</v>
      </c>
      <c r="E2448" s="217" t="s">
        <v>3280</v>
      </c>
      <c r="F2448" s="218" t="s">
        <v>3281</v>
      </c>
      <c r="G2448" s="219" t="s">
        <v>304</v>
      </c>
      <c r="H2448" s="220">
        <v>23.481999999999999</v>
      </c>
      <c r="I2448" s="221"/>
      <c r="J2448" s="222">
        <f>ROUND(I2448*H2448,2)</f>
        <v>0</v>
      </c>
      <c r="K2448" s="218" t="s">
        <v>19</v>
      </c>
      <c r="L2448" s="47"/>
      <c r="M2448" s="223" t="s">
        <v>19</v>
      </c>
      <c r="N2448" s="224" t="s">
        <v>42</v>
      </c>
      <c r="O2448" s="87"/>
      <c r="P2448" s="225">
        <f>O2448*H2448</f>
        <v>0</v>
      </c>
      <c r="Q2448" s="225">
        <v>0</v>
      </c>
      <c r="R2448" s="225">
        <f>Q2448*H2448</f>
        <v>0</v>
      </c>
      <c r="S2448" s="225">
        <v>0</v>
      </c>
      <c r="T2448" s="226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27" t="s">
        <v>308</v>
      </c>
      <c r="AT2448" s="227" t="s">
        <v>184</v>
      </c>
      <c r="AU2448" s="227" t="s">
        <v>80</v>
      </c>
      <c r="AY2448" s="20" t="s">
        <v>182</v>
      </c>
      <c r="BE2448" s="228">
        <f>IF(N2448="základní",J2448,0)</f>
        <v>0</v>
      </c>
      <c r="BF2448" s="228">
        <f>IF(N2448="snížená",J2448,0)</f>
        <v>0</v>
      </c>
      <c r="BG2448" s="228">
        <f>IF(N2448="zákl. přenesená",J2448,0)</f>
        <v>0</v>
      </c>
      <c r="BH2448" s="228">
        <f>IF(N2448="sníž. přenesená",J2448,0)</f>
        <v>0</v>
      </c>
      <c r="BI2448" s="228">
        <f>IF(N2448="nulová",J2448,0)</f>
        <v>0</v>
      </c>
      <c r="BJ2448" s="20" t="s">
        <v>78</v>
      </c>
      <c r="BK2448" s="228">
        <f>ROUND(I2448*H2448,2)</f>
        <v>0</v>
      </c>
      <c r="BL2448" s="20" t="s">
        <v>308</v>
      </c>
      <c r="BM2448" s="227" t="s">
        <v>3282</v>
      </c>
    </row>
    <row r="2449" s="14" customFormat="1">
      <c r="A2449" s="14"/>
      <c r="B2449" s="245"/>
      <c r="C2449" s="246"/>
      <c r="D2449" s="236" t="s">
        <v>193</v>
      </c>
      <c r="E2449" s="247" t="s">
        <v>19</v>
      </c>
      <c r="F2449" s="248" t="s">
        <v>3283</v>
      </c>
      <c r="G2449" s="246"/>
      <c r="H2449" s="249">
        <v>23.481999999999999</v>
      </c>
      <c r="I2449" s="250"/>
      <c r="J2449" s="246"/>
      <c r="K2449" s="246"/>
      <c r="L2449" s="251"/>
      <c r="M2449" s="252"/>
      <c r="N2449" s="253"/>
      <c r="O2449" s="253"/>
      <c r="P2449" s="253"/>
      <c r="Q2449" s="253"/>
      <c r="R2449" s="253"/>
      <c r="S2449" s="253"/>
      <c r="T2449" s="25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T2449" s="255" t="s">
        <v>193</v>
      </c>
      <c r="AU2449" s="255" t="s">
        <v>80</v>
      </c>
      <c r="AV2449" s="14" t="s">
        <v>80</v>
      </c>
      <c r="AW2449" s="14" t="s">
        <v>195</v>
      </c>
      <c r="AX2449" s="14" t="s">
        <v>71</v>
      </c>
      <c r="AY2449" s="255" t="s">
        <v>182</v>
      </c>
    </row>
    <row r="2450" s="2" customFormat="1" ht="33" customHeight="1">
      <c r="A2450" s="41"/>
      <c r="B2450" s="42"/>
      <c r="C2450" s="216" t="s">
        <v>3284</v>
      </c>
      <c r="D2450" s="216" t="s">
        <v>184</v>
      </c>
      <c r="E2450" s="217" t="s">
        <v>3285</v>
      </c>
      <c r="F2450" s="218" t="s">
        <v>3286</v>
      </c>
      <c r="G2450" s="219" t="s">
        <v>283</v>
      </c>
      <c r="H2450" s="220">
        <v>14.5</v>
      </c>
      <c r="I2450" s="221"/>
      <c r="J2450" s="222">
        <f>ROUND(I2450*H2450,2)</f>
        <v>0</v>
      </c>
      <c r="K2450" s="218" t="s">
        <v>19</v>
      </c>
      <c r="L2450" s="47"/>
      <c r="M2450" s="223" t="s">
        <v>19</v>
      </c>
      <c r="N2450" s="224" t="s">
        <v>42</v>
      </c>
      <c r="O2450" s="87"/>
      <c r="P2450" s="225">
        <f>O2450*H2450</f>
        <v>0</v>
      </c>
      <c r="Q2450" s="225">
        <v>0</v>
      </c>
      <c r="R2450" s="225">
        <f>Q2450*H2450</f>
        <v>0</v>
      </c>
      <c r="S2450" s="225">
        <v>0</v>
      </c>
      <c r="T2450" s="226">
        <f>S2450*H2450</f>
        <v>0</v>
      </c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R2450" s="227" t="s">
        <v>308</v>
      </c>
      <c r="AT2450" s="227" t="s">
        <v>184</v>
      </c>
      <c r="AU2450" s="227" t="s">
        <v>80</v>
      </c>
      <c r="AY2450" s="20" t="s">
        <v>182</v>
      </c>
      <c r="BE2450" s="228">
        <f>IF(N2450="základní",J2450,0)</f>
        <v>0</v>
      </c>
      <c r="BF2450" s="228">
        <f>IF(N2450="snížená",J2450,0)</f>
        <v>0</v>
      </c>
      <c r="BG2450" s="228">
        <f>IF(N2450="zákl. přenesená",J2450,0)</f>
        <v>0</v>
      </c>
      <c r="BH2450" s="228">
        <f>IF(N2450="sníž. přenesená",J2450,0)</f>
        <v>0</v>
      </c>
      <c r="BI2450" s="228">
        <f>IF(N2450="nulová",J2450,0)</f>
        <v>0</v>
      </c>
      <c r="BJ2450" s="20" t="s">
        <v>78</v>
      </c>
      <c r="BK2450" s="228">
        <f>ROUND(I2450*H2450,2)</f>
        <v>0</v>
      </c>
      <c r="BL2450" s="20" t="s">
        <v>308</v>
      </c>
      <c r="BM2450" s="227" t="s">
        <v>3287</v>
      </c>
    </row>
    <row r="2451" s="14" customFormat="1">
      <c r="A2451" s="14"/>
      <c r="B2451" s="245"/>
      <c r="C2451" s="246"/>
      <c r="D2451" s="236" t="s">
        <v>193</v>
      </c>
      <c r="E2451" s="247" t="s">
        <v>19</v>
      </c>
      <c r="F2451" s="248" t="s">
        <v>3288</v>
      </c>
      <c r="G2451" s="246"/>
      <c r="H2451" s="249">
        <v>14.5</v>
      </c>
      <c r="I2451" s="250"/>
      <c r="J2451" s="246"/>
      <c r="K2451" s="246"/>
      <c r="L2451" s="251"/>
      <c r="M2451" s="252"/>
      <c r="N2451" s="253"/>
      <c r="O2451" s="253"/>
      <c r="P2451" s="253"/>
      <c r="Q2451" s="253"/>
      <c r="R2451" s="253"/>
      <c r="S2451" s="253"/>
      <c r="T2451" s="25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55" t="s">
        <v>193</v>
      </c>
      <c r="AU2451" s="255" t="s">
        <v>80</v>
      </c>
      <c r="AV2451" s="14" t="s">
        <v>80</v>
      </c>
      <c r="AW2451" s="14" t="s">
        <v>195</v>
      </c>
      <c r="AX2451" s="14" t="s">
        <v>71</v>
      </c>
      <c r="AY2451" s="255" t="s">
        <v>182</v>
      </c>
    </row>
    <row r="2452" s="2" customFormat="1" ht="24.15" customHeight="1">
      <c r="A2452" s="41"/>
      <c r="B2452" s="42"/>
      <c r="C2452" s="216" t="s">
        <v>3289</v>
      </c>
      <c r="D2452" s="216" t="s">
        <v>184</v>
      </c>
      <c r="E2452" s="217" t="s">
        <v>3290</v>
      </c>
      <c r="F2452" s="218" t="s">
        <v>3291</v>
      </c>
      <c r="G2452" s="219" t="s">
        <v>283</v>
      </c>
      <c r="H2452" s="220">
        <v>16.282</v>
      </c>
      <c r="I2452" s="221"/>
      <c r="J2452" s="222">
        <f>ROUND(I2452*H2452,2)</f>
        <v>0</v>
      </c>
      <c r="K2452" s="218" t="s">
        <v>19</v>
      </c>
      <c r="L2452" s="47"/>
      <c r="M2452" s="223" t="s">
        <v>19</v>
      </c>
      <c r="N2452" s="224" t="s">
        <v>42</v>
      </c>
      <c r="O2452" s="87"/>
      <c r="P2452" s="225">
        <f>O2452*H2452</f>
        <v>0</v>
      </c>
      <c r="Q2452" s="225">
        <v>0</v>
      </c>
      <c r="R2452" s="225">
        <f>Q2452*H2452</f>
        <v>0</v>
      </c>
      <c r="S2452" s="225">
        <v>0</v>
      </c>
      <c r="T2452" s="226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7" t="s">
        <v>308</v>
      </c>
      <c r="AT2452" s="227" t="s">
        <v>184</v>
      </c>
      <c r="AU2452" s="227" t="s">
        <v>80</v>
      </c>
      <c r="AY2452" s="20" t="s">
        <v>182</v>
      </c>
      <c r="BE2452" s="228">
        <f>IF(N2452="základní",J2452,0)</f>
        <v>0</v>
      </c>
      <c r="BF2452" s="228">
        <f>IF(N2452="snížená",J2452,0)</f>
        <v>0</v>
      </c>
      <c r="BG2452" s="228">
        <f>IF(N2452="zákl. přenesená",J2452,0)</f>
        <v>0</v>
      </c>
      <c r="BH2452" s="228">
        <f>IF(N2452="sníž. přenesená",J2452,0)</f>
        <v>0</v>
      </c>
      <c r="BI2452" s="228">
        <f>IF(N2452="nulová",J2452,0)</f>
        <v>0</v>
      </c>
      <c r="BJ2452" s="20" t="s">
        <v>78</v>
      </c>
      <c r="BK2452" s="228">
        <f>ROUND(I2452*H2452,2)</f>
        <v>0</v>
      </c>
      <c r="BL2452" s="20" t="s">
        <v>308</v>
      </c>
      <c r="BM2452" s="227" t="s">
        <v>3292</v>
      </c>
    </row>
    <row r="2453" s="14" customFormat="1">
      <c r="A2453" s="14"/>
      <c r="B2453" s="245"/>
      <c r="C2453" s="246"/>
      <c r="D2453" s="236" t="s">
        <v>193</v>
      </c>
      <c r="E2453" s="247" t="s">
        <v>19</v>
      </c>
      <c r="F2453" s="248" t="s">
        <v>3293</v>
      </c>
      <c r="G2453" s="246"/>
      <c r="H2453" s="249">
        <v>16.281499999999998</v>
      </c>
      <c r="I2453" s="250"/>
      <c r="J2453" s="246"/>
      <c r="K2453" s="246"/>
      <c r="L2453" s="251"/>
      <c r="M2453" s="252"/>
      <c r="N2453" s="253"/>
      <c r="O2453" s="253"/>
      <c r="P2453" s="253"/>
      <c r="Q2453" s="253"/>
      <c r="R2453" s="253"/>
      <c r="S2453" s="253"/>
      <c r="T2453" s="25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5" t="s">
        <v>193</v>
      </c>
      <c r="AU2453" s="255" t="s">
        <v>80</v>
      </c>
      <c r="AV2453" s="14" t="s">
        <v>80</v>
      </c>
      <c r="AW2453" s="14" t="s">
        <v>195</v>
      </c>
      <c r="AX2453" s="14" t="s">
        <v>71</v>
      </c>
      <c r="AY2453" s="255" t="s">
        <v>182</v>
      </c>
    </row>
    <row r="2454" s="2" customFormat="1" ht="24.15" customHeight="1">
      <c r="A2454" s="41"/>
      <c r="B2454" s="42"/>
      <c r="C2454" s="216" t="s">
        <v>3294</v>
      </c>
      <c r="D2454" s="216" t="s">
        <v>184</v>
      </c>
      <c r="E2454" s="217" t="s">
        <v>3295</v>
      </c>
      <c r="F2454" s="218" t="s">
        <v>3296</v>
      </c>
      <c r="G2454" s="219" t="s">
        <v>283</v>
      </c>
      <c r="H2454" s="220">
        <v>6.9939999999999998</v>
      </c>
      <c r="I2454" s="221"/>
      <c r="J2454" s="222">
        <f>ROUND(I2454*H2454,2)</f>
        <v>0</v>
      </c>
      <c r="K2454" s="218" t="s">
        <v>188</v>
      </c>
      <c r="L2454" s="47"/>
      <c r="M2454" s="223" t="s">
        <v>19</v>
      </c>
      <c r="N2454" s="224" t="s">
        <v>42</v>
      </c>
      <c r="O2454" s="87"/>
      <c r="P2454" s="225">
        <f>O2454*H2454</f>
        <v>0</v>
      </c>
      <c r="Q2454" s="225">
        <v>0</v>
      </c>
      <c r="R2454" s="225">
        <f>Q2454*H2454</f>
        <v>0</v>
      </c>
      <c r="S2454" s="225">
        <v>0</v>
      </c>
      <c r="T2454" s="226">
        <f>S2454*H2454</f>
        <v>0</v>
      </c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R2454" s="227" t="s">
        <v>308</v>
      </c>
      <c r="AT2454" s="227" t="s">
        <v>184</v>
      </c>
      <c r="AU2454" s="227" t="s">
        <v>80</v>
      </c>
      <c r="AY2454" s="20" t="s">
        <v>182</v>
      </c>
      <c r="BE2454" s="228">
        <f>IF(N2454="základní",J2454,0)</f>
        <v>0</v>
      </c>
      <c r="BF2454" s="228">
        <f>IF(N2454="snížená",J2454,0)</f>
        <v>0</v>
      </c>
      <c r="BG2454" s="228">
        <f>IF(N2454="zákl. přenesená",J2454,0)</f>
        <v>0</v>
      </c>
      <c r="BH2454" s="228">
        <f>IF(N2454="sníž. přenesená",J2454,0)</f>
        <v>0</v>
      </c>
      <c r="BI2454" s="228">
        <f>IF(N2454="nulová",J2454,0)</f>
        <v>0</v>
      </c>
      <c r="BJ2454" s="20" t="s">
        <v>78</v>
      </c>
      <c r="BK2454" s="228">
        <f>ROUND(I2454*H2454,2)</f>
        <v>0</v>
      </c>
      <c r="BL2454" s="20" t="s">
        <v>308</v>
      </c>
      <c r="BM2454" s="227" t="s">
        <v>3297</v>
      </c>
    </row>
    <row r="2455" s="2" customFormat="1">
      <c r="A2455" s="41"/>
      <c r="B2455" s="42"/>
      <c r="C2455" s="43"/>
      <c r="D2455" s="229" t="s">
        <v>191</v>
      </c>
      <c r="E2455" s="43"/>
      <c r="F2455" s="230" t="s">
        <v>3298</v>
      </c>
      <c r="G2455" s="43"/>
      <c r="H2455" s="43"/>
      <c r="I2455" s="231"/>
      <c r="J2455" s="43"/>
      <c r="K2455" s="43"/>
      <c r="L2455" s="47"/>
      <c r="M2455" s="232"/>
      <c r="N2455" s="233"/>
      <c r="O2455" s="87"/>
      <c r="P2455" s="87"/>
      <c r="Q2455" s="87"/>
      <c r="R2455" s="87"/>
      <c r="S2455" s="87"/>
      <c r="T2455" s="88"/>
      <c r="U2455" s="41"/>
      <c r="V2455" s="41"/>
      <c r="W2455" s="41"/>
      <c r="X2455" s="41"/>
      <c r="Y2455" s="41"/>
      <c r="Z2455" s="41"/>
      <c r="AA2455" s="41"/>
      <c r="AB2455" s="41"/>
      <c r="AC2455" s="41"/>
      <c r="AD2455" s="41"/>
      <c r="AE2455" s="41"/>
      <c r="AT2455" s="20" t="s">
        <v>191</v>
      </c>
      <c r="AU2455" s="20" t="s">
        <v>80</v>
      </c>
    </row>
    <row r="2456" s="14" customFormat="1">
      <c r="A2456" s="14"/>
      <c r="B2456" s="245"/>
      <c r="C2456" s="246"/>
      <c r="D2456" s="236" t="s">
        <v>193</v>
      </c>
      <c r="E2456" s="247" t="s">
        <v>19</v>
      </c>
      <c r="F2456" s="248" t="s">
        <v>3299</v>
      </c>
      <c r="G2456" s="246"/>
      <c r="H2456" s="249">
        <v>6.9939999999999998</v>
      </c>
      <c r="I2456" s="250"/>
      <c r="J2456" s="246"/>
      <c r="K2456" s="246"/>
      <c r="L2456" s="251"/>
      <c r="M2456" s="252"/>
      <c r="N2456" s="253"/>
      <c r="O2456" s="253"/>
      <c r="P2456" s="253"/>
      <c r="Q2456" s="253"/>
      <c r="R2456" s="253"/>
      <c r="S2456" s="253"/>
      <c r="T2456" s="25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5" t="s">
        <v>193</v>
      </c>
      <c r="AU2456" s="255" t="s">
        <v>80</v>
      </c>
      <c r="AV2456" s="14" t="s">
        <v>80</v>
      </c>
      <c r="AW2456" s="14" t="s">
        <v>195</v>
      </c>
      <c r="AX2456" s="14" t="s">
        <v>71</v>
      </c>
      <c r="AY2456" s="255" t="s">
        <v>182</v>
      </c>
    </row>
    <row r="2457" s="2" customFormat="1" ht="24.15" customHeight="1">
      <c r="A2457" s="41"/>
      <c r="B2457" s="42"/>
      <c r="C2457" s="278" t="s">
        <v>3300</v>
      </c>
      <c r="D2457" s="278" t="s">
        <v>296</v>
      </c>
      <c r="E2457" s="279" t="s">
        <v>3301</v>
      </c>
      <c r="F2457" s="280" t="s">
        <v>3302</v>
      </c>
      <c r="G2457" s="281" t="s">
        <v>283</v>
      </c>
      <c r="H2457" s="282">
        <v>8.1519999999999992</v>
      </c>
      <c r="I2457" s="283"/>
      <c r="J2457" s="284">
        <f>ROUND(I2457*H2457,2)</f>
        <v>0</v>
      </c>
      <c r="K2457" s="280" t="s">
        <v>188</v>
      </c>
      <c r="L2457" s="285"/>
      <c r="M2457" s="286" t="s">
        <v>19</v>
      </c>
      <c r="N2457" s="287" t="s">
        <v>42</v>
      </c>
      <c r="O2457" s="87"/>
      <c r="P2457" s="225">
        <f>O2457*H2457</f>
        <v>0</v>
      </c>
      <c r="Q2457" s="225">
        <v>0.0016999999999999999</v>
      </c>
      <c r="R2457" s="225">
        <f>Q2457*H2457</f>
        <v>0.013858399999999998</v>
      </c>
      <c r="S2457" s="225">
        <v>0</v>
      </c>
      <c r="T2457" s="226">
        <f>S2457*H2457</f>
        <v>0</v>
      </c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R2457" s="227" t="s">
        <v>410</v>
      </c>
      <c r="AT2457" s="227" t="s">
        <v>296</v>
      </c>
      <c r="AU2457" s="227" t="s">
        <v>80</v>
      </c>
      <c r="AY2457" s="20" t="s">
        <v>182</v>
      </c>
      <c r="BE2457" s="228">
        <f>IF(N2457="základní",J2457,0)</f>
        <v>0</v>
      </c>
      <c r="BF2457" s="228">
        <f>IF(N2457="snížená",J2457,0)</f>
        <v>0</v>
      </c>
      <c r="BG2457" s="228">
        <f>IF(N2457="zákl. přenesená",J2457,0)</f>
        <v>0</v>
      </c>
      <c r="BH2457" s="228">
        <f>IF(N2457="sníž. přenesená",J2457,0)</f>
        <v>0</v>
      </c>
      <c r="BI2457" s="228">
        <f>IF(N2457="nulová",J2457,0)</f>
        <v>0</v>
      </c>
      <c r="BJ2457" s="20" t="s">
        <v>78</v>
      </c>
      <c r="BK2457" s="228">
        <f>ROUND(I2457*H2457,2)</f>
        <v>0</v>
      </c>
      <c r="BL2457" s="20" t="s">
        <v>308</v>
      </c>
      <c r="BM2457" s="227" t="s">
        <v>3303</v>
      </c>
    </row>
    <row r="2458" s="14" customFormat="1">
      <c r="A2458" s="14"/>
      <c r="B2458" s="245"/>
      <c r="C2458" s="246"/>
      <c r="D2458" s="236" t="s">
        <v>193</v>
      </c>
      <c r="E2458" s="246"/>
      <c r="F2458" s="248" t="s">
        <v>3304</v>
      </c>
      <c r="G2458" s="246"/>
      <c r="H2458" s="249">
        <v>8.1519999999999992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193</v>
      </c>
      <c r="AU2458" s="255" t="s">
        <v>80</v>
      </c>
      <c r="AV2458" s="14" t="s">
        <v>80</v>
      </c>
      <c r="AW2458" s="14" t="s">
        <v>4</v>
      </c>
      <c r="AX2458" s="14" t="s">
        <v>78</v>
      </c>
      <c r="AY2458" s="255" t="s">
        <v>182</v>
      </c>
    </row>
    <row r="2459" s="2" customFormat="1" ht="24.15" customHeight="1">
      <c r="A2459" s="41"/>
      <c r="B2459" s="42"/>
      <c r="C2459" s="216" t="s">
        <v>3305</v>
      </c>
      <c r="D2459" s="216" t="s">
        <v>184</v>
      </c>
      <c r="E2459" s="217" t="s">
        <v>3306</v>
      </c>
      <c r="F2459" s="218" t="s">
        <v>3307</v>
      </c>
      <c r="G2459" s="219" t="s">
        <v>283</v>
      </c>
      <c r="H2459" s="220">
        <v>828.52999999999997</v>
      </c>
      <c r="I2459" s="221"/>
      <c r="J2459" s="222">
        <f>ROUND(I2459*H2459,2)</f>
        <v>0</v>
      </c>
      <c r="K2459" s="218" t="s">
        <v>188</v>
      </c>
      <c r="L2459" s="47"/>
      <c r="M2459" s="223" t="s">
        <v>19</v>
      </c>
      <c r="N2459" s="224" t="s">
        <v>42</v>
      </c>
      <c r="O2459" s="87"/>
      <c r="P2459" s="225">
        <f>O2459*H2459</f>
        <v>0</v>
      </c>
      <c r="Q2459" s="225">
        <v>0.00040000000000000002</v>
      </c>
      <c r="R2459" s="225">
        <f>Q2459*H2459</f>
        <v>0.33141199999999998</v>
      </c>
      <c r="S2459" s="225">
        <v>0</v>
      </c>
      <c r="T2459" s="226">
        <f>S2459*H2459</f>
        <v>0</v>
      </c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R2459" s="227" t="s">
        <v>308</v>
      </c>
      <c r="AT2459" s="227" t="s">
        <v>184</v>
      </c>
      <c r="AU2459" s="227" t="s">
        <v>80</v>
      </c>
      <c r="AY2459" s="20" t="s">
        <v>182</v>
      </c>
      <c r="BE2459" s="228">
        <f>IF(N2459="základní",J2459,0)</f>
        <v>0</v>
      </c>
      <c r="BF2459" s="228">
        <f>IF(N2459="snížená",J2459,0)</f>
        <v>0</v>
      </c>
      <c r="BG2459" s="228">
        <f>IF(N2459="zákl. přenesená",J2459,0)</f>
        <v>0</v>
      </c>
      <c r="BH2459" s="228">
        <f>IF(N2459="sníž. přenesená",J2459,0)</f>
        <v>0</v>
      </c>
      <c r="BI2459" s="228">
        <f>IF(N2459="nulová",J2459,0)</f>
        <v>0</v>
      </c>
      <c r="BJ2459" s="20" t="s">
        <v>78</v>
      </c>
      <c r="BK2459" s="228">
        <f>ROUND(I2459*H2459,2)</f>
        <v>0</v>
      </c>
      <c r="BL2459" s="20" t="s">
        <v>308</v>
      </c>
      <c r="BM2459" s="227" t="s">
        <v>3308</v>
      </c>
    </row>
    <row r="2460" s="2" customFormat="1">
      <c r="A2460" s="41"/>
      <c r="B2460" s="42"/>
      <c r="C2460" s="43"/>
      <c r="D2460" s="229" t="s">
        <v>191</v>
      </c>
      <c r="E2460" s="43"/>
      <c r="F2460" s="230" t="s">
        <v>3309</v>
      </c>
      <c r="G2460" s="43"/>
      <c r="H2460" s="43"/>
      <c r="I2460" s="231"/>
      <c r="J2460" s="43"/>
      <c r="K2460" s="43"/>
      <c r="L2460" s="47"/>
      <c r="M2460" s="232"/>
      <c r="N2460" s="233"/>
      <c r="O2460" s="87"/>
      <c r="P2460" s="87"/>
      <c r="Q2460" s="87"/>
      <c r="R2460" s="87"/>
      <c r="S2460" s="87"/>
      <c r="T2460" s="88"/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T2460" s="20" t="s">
        <v>191</v>
      </c>
      <c r="AU2460" s="20" t="s">
        <v>80</v>
      </c>
    </row>
    <row r="2461" s="14" customFormat="1">
      <c r="A2461" s="14"/>
      <c r="B2461" s="245"/>
      <c r="C2461" s="246"/>
      <c r="D2461" s="236" t="s">
        <v>193</v>
      </c>
      <c r="E2461" s="247" t="s">
        <v>19</v>
      </c>
      <c r="F2461" s="248" t="s">
        <v>3260</v>
      </c>
      <c r="G2461" s="246"/>
      <c r="H2461" s="249">
        <v>497.88</v>
      </c>
      <c r="I2461" s="250"/>
      <c r="J2461" s="246"/>
      <c r="K2461" s="246"/>
      <c r="L2461" s="251"/>
      <c r="M2461" s="252"/>
      <c r="N2461" s="253"/>
      <c r="O2461" s="253"/>
      <c r="P2461" s="253"/>
      <c r="Q2461" s="253"/>
      <c r="R2461" s="253"/>
      <c r="S2461" s="253"/>
      <c r="T2461" s="25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5" t="s">
        <v>193</v>
      </c>
      <c r="AU2461" s="255" t="s">
        <v>80</v>
      </c>
      <c r="AV2461" s="14" t="s">
        <v>80</v>
      </c>
      <c r="AW2461" s="14" t="s">
        <v>195</v>
      </c>
      <c r="AX2461" s="14" t="s">
        <v>71</v>
      </c>
      <c r="AY2461" s="255" t="s">
        <v>182</v>
      </c>
    </row>
    <row r="2462" s="14" customFormat="1">
      <c r="A2462" s="14"/>
      <c r="B2462" s="245"/>
      <c r="C2462" s="246"/>
      <c r="D2462" s="236" t="s">
        <v>193</v>
      </c>
      <c r="E2462" s="247" t="s">
        <v>19</v>
      </c>
      <c r="F2462" s="248" t="s">
        <v>3261</v>
      </c>
      <c r="G2462" s="246"/>
      <c r="H2462" s="249">
        <v>6.3112500000000002</v>
      </c>
      <c r="I2462" s="250"/>
      <c r="J2462" s="246"/>
      <c r="K2462" s="246"/>
      <c r="L2462" s="251"/>
      <c r="M2462" s="252"/>
      <c r="N2462" s="253"/>
      <c r="O2462" s="253"/>
      <c r="P2462" s="253"/>
      <c r="Q2462" s="253"/>
      <c r="R2462" s="253"/>
      <c r="S2462" s="253"/>
      <c r="T2462" s="25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55" t="s">
        <v>193</v>
      </c>
      <c r="AU2462" s="255" t="s">
        <v>80</v>
      </c>
      <c r="AV2462" s="14" t="s">
        <v>80</v>
      </c>
      <c r="AW2462" s="14" t="s">
        <v>195</v>
      </c>
      <c r="AX2462" s="14" t="s">
        <v>71</v>
      </c>
      <c r="AY2462" s="255" t="s">
        <v>182</v>
      </c>
    </row>
    <row r="2463" s="14" customFormat="1">
      <c r="A2463" s="14"/>
      <c r="B2463" s="245"/>
      <c r="C2463" s="246"/>
      <c r="D2463" s="236" t="s">
        <v>193</v>
      </c>
      <c r="E2463" s="247" t="s">
        <v>19</v>
      </c>
      <c r="F2463" s="248" t="s">
        <v>3310</v>
      </c>
      <c r="G2463" s="246"/>
      <c r="H2463" s="249">
        <v>2</v>
      </c>
      <c r="I2463" s="250"/>
      <c r="J2463" s="246"/>
      <c r="K2463" s="246"/>
      <c r="L2463" s="251"/>
      <c r="M2463" s="252"/>
      <c r="N2463" s="253"/>
      <c r="O2463" s="253"/>
      <c r="P2463" s="253"/>
      <c r="Q2463" s="253"/>
      <c r="R2463" s="253"/>
      <c r="S2463" s="253"/>
      <c r="T2463" s="25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5" t="s">
        <v>193</v>
      </c>
      <c r="AU2463" s="255" t="s">
        <v>80</v>
      </c>
      <c r="AV2463" s="14" t="s">
        <v>80</v>
      </c>
      <c r="AW2463" s="14" t="s">
        <v>195</v>
      </c>
      <c r="AX2463" s="14" t="s">
        <v>71</v>
      </c>
      <c r="AY2463" s="255" t="s">
        <v>182</v>
      </c>
    </row>
    <row r="2464" s="14" customFormat="1">
      <c r="A2464" s="14"/>
      <c r="B2464" s="245"/>
      <c r="C2464" s="246"/>
      <c r="D2464" s="236" t="s">
        <v>193</v>
      </c>
      <c r="E2464" s="247" t="s">
        <v>19</v>
      </c>
      <c r="F2464" s="248" t="s">
        <v>3311</v>
      </c>
      <c r="G2464" s="246"/>
      <c r="H2464" s="249">
        <v>30.816000000000003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193</v>
      </c>
      <c r="AU2464" s="255" t="s">
        <v>80</v>
      </c>
      <c r="AV2464" s="14" t="s">
        <v>80</v>
      </c>
      <c r="AW2464" s="14" t="s">
        <v>195</v>
      </c>
      <c r="AX2464" s="14" t="s">
        <v>71</v>
      </c>
      <c r="AY2464" s="255" t="s">
        <v>182</v>
      </c>
    </row>
    <row r="2465" s="14" customFormat="1">
      <c r="A2465" s="14"/>
      <c r="B2465" s="245"/>
      <c r="C2465" s="246"/>
      <c r="D2465" s="236" t="s">
        <v>193</v>
      </c>
      <c r="E2465" s="247" t="s">
        <v>19</v>
      </c>
      <c r="F2465" s="248" t="s">
        <v>3312</v>
      </c>
      <c r="G2465" s="246"/>
      <c r="H2465" s="249">
        <v>34.875</v>
      </c>
      <c r="I2465" s="250"/>
      <c r="J2465" s="246"/>
      <c r="K2465" s="246"/>
      <c r="L2465" s="251"/>
      <c r="M2465" s="252"/>
      <c r="N2465" s="253"/>
      <c r="O2465" s="253"/>
      <c r="P2465" s="253"/>
      <c r="Q2465" s="253"/>
      <c r="R2465" s="253"/>
      <c r="S2465" s="253"/>
      <c r="T2465" s="25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5" t="s">
        <v>193</v>
      </c>
      <c r="AU2465" s="255" t="s">
        <v>80</v>
      </c>
      <c r="AV2465" s="14" t="s">
        <v>80</v>
      </c>
      <c r="AW2465" s="14" t="s">
        <v>195</v>
      </c>
      <c r="AX2465" s="14" t="s">
        <v>71</v>
      </c>
      <c r="AY2465" s="255" t="s">
        <v>182</v>
      </c>
    </row>
    <row r="2466" s="14" customFormat="1">
      <c r="A2466" s="14"/>
      <c r="B2466" s="245"/>
      <c r="C2466" s="246"/>
      <c r="D2466" s="236" t="s">
        <v>193</v>
      </c>
      <c r="E2466" s="247" t="s">
        <v>19</v>
      </c>
      <c r="F2466" s="248" t="s">
        <v>1903</v>
      </c>
      <c r="G2466" s="246"/>
      <c r="H2466" s="249">
        <v>152.38999999999999</v>
      </c>
      <c r="I2466" s="250"/>
      <c r="J2466" s="246"/>
      <c r="K2466" s="246"/>
      <c r="L2466" s="251"/>
      <c r="M2466" s="252"/>
      <c r="N2466" s="253"/>
      <c r="O2466" s="253"/>
      <c r="P2466" s="253"/>
      <c r="Q2466" s="253"/>
      <c r="R2466" s="253"/>
      <c r="S2466" s="253"/>
      <c r="T2466" s="25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T2466" s="255" t="s">
        <v>193</v>
      </c>
      <c r="AU2466" s="255" t="s">
        <v>80</v>
      </c>
      <c r="AV2466" s="14" t="s">
        <v>80</v>
      </c>
      <c r="AW2466" s="14" t="s">
        <v>195</v>
      </c>
      <c r="AX2466" s="14" t="s">
        <v>71</v>
      </c>
      <c r="AY2466" s="255" t="s">
        <v>182</v>
      </c>
    </row>
    <row r="2467" s="14" customFormat="1">
      <c r="A2467" s="14"/>
      <c r="B2467" s="245"/>
      <c r="C2467" s="246"/>
      <c r="D2467" s="236" t="s">
        <v>193</v>
      </c>
      <c r="E2467" s="247" t="s">
        <v>19</v>
      </c>
      <c r="F2467" s="248" t="s">
        <v>1904</v>
      </c>
      <c r="G2467" s="246"/>
      <c r="H2467" s="249">
        <v>63.729999999999997</v>
      </c>
      <c r="I2467" s="250"/>
      <c r="J2467" s="246"/>
      <c r="K2467" s="246"/>
      <c r="L2467" s="251"/>
      <c r="M2467" s="252"/>
      <c r="N2467" s="253"/>
      <c r="O2467" s="253"/>
      <c r="P2467" s="253"/>
      <c r="Q2467" s="253"/>
      <c r="R2467" s="253"/>
      <c r="S2467" s="253"/>
      <c r="T2467" s="25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5" t="s">
        <v>193</v>
      </c>
      <c r="AU2467" s="255" t="s">
        <v>80</v>
      </c>
      <c r="AV2467" s="14" t="s">
        <v>80</v>
      </c>
      <c r="AW2467" s="14" t="s">
        <v>195</v>
      </c>
      <c r="AX2467" s="14" t="s">
        <v>71</v>
      </c>
      <c r="AY2467" s="255" t="s">
        <v>182</v>
      </c>
    </row>
    <row r="2468" s="15" customFormat="1">
      <c r="A2468" s="15"/>
      <c r="B2468" s="256"/>
      <c r="C2468" s="257"/>
      <c r="D2468" s="236" t="s">
        <v>193</v>
      </c>
      <c r="E2468" s="258" t="s">
        <v>19</v>
      </c>
      <c r="F2468" s="259" t="s">
        <v>215</v>
      </c>
      <c r="G2468" s="257"/>
      <c r="H2468" s="260">
        <v>788.00225</v>
      </c>
      <c r="I2468" s="261"/>
      <c r="J2468" s="257"/>
      <c r="K2468" s="257"/>
      <c r="L2468" s="262"/>
      <c r="M2468" s="263"/>
      <c r="N2468" s="264"/>
      <c r="O2468" s="264"/>
      <c r="P2468" s="264"/>
      <c r="Q2468" s="264"/>
      <c r="R2468" s="264"/>
      <c r="S2468" s="264"/>
      <c r="T2468" s="26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T2468" s="266" t="s">
        <v>193</v>
      </c>
      <c r="AU2468" s="266" t="s">
        <v>80</v>
      </c>
      <c r="AV2468" s="15" t="s">
        <v>97</v>
      </c>
      <c r="AW2468" s="15" t="s">
        <v>195</v>
      </c>
      <c r="AX2468" s="15" t="s">
        <v>71</v>
      </c>
      <c r="AY2468" s="266" t="s">
        <v>182</v>
      </c>
    </row>
    <row r="2469" s="14" customFormat="1">
      <c r="A2469" s="14"/>
      <c r="B2469" s="245"/>
      <c r="C2469" s="246"/>
      <c r="D2469" s="236" t="s">
        <v>193</v>
      </c>
      <c r="E2469" s="247" t="s">
        <v>19</v>
      </c>
      <c r="F2469" s="248" t="s">
        <v>3313</v>
      </c>
      <c r="G2469" s="246"/>
      <c r="H2469" s="249">
        <v>40.528049999999993</v>
      </c>
      <c r="I2469" s="250"/>
      <c r="J2469" s="246"/>
      <c r="K2469" s="246"/>
      <c r="L2469" s="251"/>
      <c r="M2469" s="252"/>
      <c r="N2469" s="253"/>
      <c r="O2469" s="253"/>
      <c r="P2469" s="253"/>
      <c r="Q2469" s="253"/>
      <c r="R2469" s="253"/>
      <c r="S2469" s="253"/>
      <c r="T2469" s="25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5" t="s">
        <v>193</v>
      </c>
      <c r="AU2469" s="255" t="s">
        <v>80</v>
      </c>
      <c r="AV2469" s="14" t="s">
        <v>80</v>
      </c>
      <c r="AW2469" s="14" t="s">
        <v>195</v>
      </c>
      <c r="AX2469" s="14" t="s">
        <v>71</v>
      </c>
      <c r="AY2469" s="255" t="s">
        <v>182</v>
      </c>
    </row>
    <row r="2470" s="15" customFormat="1">
      <c r="A2470" s="15"/>
      <c r="B2470" s="256"/>
      <c r="C2470" s="257"/>
      <c r="D2470" s="236" t="s">
        <v>193</v>
      </c>
      <c r="E2470" s="258" t="s">
        <v>19</v>
      </c>
      <c r="F2470" s="259" t="s">
        <v>215</v>
      </c>
      <c r="G2470" s="257"/>
      <c r="H2470" s="260">
        <v>40.528049999999993</v>
      </c>
      <c r="I2470" s="261"/>
      <c r="J2470" s="257"/>
      <c r="K2470" s="257"/>
      <c r="L2470" s="262"/>
      <c r="M2470" s="263"/>
      <c r="N2470" s="264"/>
      <c r="O2470" s="264"/>
      <c r="P2470" s="264"/>
      <c r="Q2470" s="264"/>
      <c r="R2470" s="264"/>
      <c r="S2470" s="264"/>
      <c r="T2470" s="26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T2470" s="266" t="s">
        <v>193</v>
      </c>
      <c r="AU2470" s="266" t="s">
        <v>80</v>
      </c>
      <c r="AV2470" s="15" t="s">
        <v>97</v>
      </c>
      <c r="AW2470" s="15" t="s">
        <v>195</v>
      </c>
      <c r="AX2470" s="15" t="s">
        <v>71</v>
      </c>
      <c r="AY2470" s="266" t="s">
        <v>182</v>
      </c>
    </row>
    <row r="2471" s="16" customFormat="1">
      <c r="A2471" s="16"/>
      <c r="B2471" s="267"/>
      <c r="C2471" s="268"/>
      <c r="D2471" s="236" t="s">
        <v>193</v>
      </c>
      <c r="E2471" s="269" t="s">
        <v>19</v>
      </c>
      <c r="F2471" s="270" t="s">
        <v>220</v>
      </c>
      <c r="G2471" s="268"/>
      <c r="H2471" s="271">
        <v>828.53030000000001</v>
      </c>
      <c r="I2471" s="272"/>
      <c r="J2471" s="268"/>
      <c r="K2471" s="268"/>
      <c r="L2471" s="273"/>
      <c r="M2471" s="274"/>
      <c r="N2471" s="275"/>
      <c r="O2471" s="275"/>
      <c r="P2471" s="275"/>
      <c r="Q2471" s="275"/>
      <c r="R2471" s="275"/>
      <c r="S2471" s="275"/>
      <c r="T2471" s="27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T2471" s="277" t="s">
        <v>193</v>
      </c>
      <c r="AU2471" s="277" t="s">
        <v>80</v>
      </c>
      <c r="AV2471" s="16" t="s">
        <v>189</v>
      </c>
      <c r="AW2471" s="16" t="s">
        <v>195</v>
      </c>
      <c r="AX2471" s="16" t="s">
        <v>78</v>
      </c>
      <c r="AY2471" s="277" t="s">
        <v>182</v>
      </c>
    </row>
    <row r="2472" s="2" customFormat="1" ht="33" customHeight="1">
      <c r="A2472" s="41"/>
      <c r="B2472" s="42"/>
      <c r="C2472" s="216" t="s">
        <v>3314</v>
      </c>
      <c r="D2472" s="216" t="s">
        <v>184</v>
      </c>
      <c r="E2472" s="217" t="s">
        <v>3315</v>
      </c>
      <c r="F2472" s="218" t="s">
        <v>3316</v>
      </c>
      <c r="G2472" s="219" t="s">
        <v>283</v>
      </c>
      <c r="H2472" s="220">
        <v>13.509</v>
      </c>
      <c r="I2472" s="221"/>
      <c r="J2472" s="222">
        <f>ROUND(I2472*H2472,2)</f>
        <v>0</v>
      </c>
      <c r="K2472" s="218" t="s">
        <v>188</v>
      </c>
      <c r="L2472" s="47"/>
      <c r="M2472" s="223" t="s">
        <v>19</v>
      </c>
      <c r="N2472" s="224" t="s">
        <v>42</v>
      </c>
      <c r="O2472" s="87"/>
      <c r="P2472" s="225">
        <f>O2472*H2472</f>
        <v>0</v>
      </c>
      <c r="Q2472" s="225">
        <v>0</v>
      </c>
      <c r="R2472" s="225">
        <f>Q2472*H2472</f>
        <v>0</v>
      </c>
      <c r="S2472" s="225">
        <v>0.010999999999999999</v>
      </c>
      <c r="T2472" s="226">
        <f>S2472*H2472</f>
        <v>0.14859900000000001</v>
      </c>
      <c r="U2472" s="41"/>
      <c r="V2472" s="41"/>
      <c r="W2472" s="41"/>
      <c r="X2472" s="41"/>
      <c r="Y2472" s="41"/>
      <c r="Z2472" s="41"/>
      <c r="AA2472" s="41"/>
      <c r="AB2472" s="41"/>
      <c r="AC2472" s="41"/>
      <c r="AD2472" s="41"/>
      <c r="AE2472" s="41"/>
      <c r="AR2472" s="227" t="s">
        <v>308</v>
      </c>
      <c r="AT2472" s="227" t="s">
        <v>184</v>
      </c>
      <c r="AU2472" s="227" t="s">
        <v>80</v>
      </c>
      <c r="AY2472" s="20" t="s">
        <v>182</v>
      </c>
      <c r="BE2472" s="228">
        <f>IF(N2472="základní",J2472,0)</f>
        <v>0</v>
      </c>
      <c r="BF2472" s="228">
        <f>IF(N2472="snížená",J2472,0)</f>
        <v>0</v>
      </c>
      <c r="BG2472" s="228">
        <f>IF(N2472="zákl. přenesená",J2472,0)</f>
        <v>0</v>
      </c>
      <c r="BH2472" s="228">
        <f>IF(N2472="sníž. přenesená",J2472,0)</f>
        <v>0</v>
      </c>
      <c r="BI2472" s="228">
        <f>IF(N2472="nulová",J2472,0)</f>
        <v>0</v>
      </c>
      <c r="BJ2472" s="20" t="s">
        <v>78</v>
      </c>
      <c r="BK2472" s="228">
        <f>ROUND(I2472*H2472,2)</f>
        <v>0</v>
      </c>
      <c r="BL2472" s="20" t="s">
        <v>308</v>
      </c>
      <c r="BM2472" s="227" t="s">
        <v>3317</v>
      </c>
    </row>
    <row r="2473" s="2" customFormat="1">
      <c r="A2473" s="41"/>
      <c r="B2473" s="42"/>
      <c r="C2473" s="43"/>
      <c r="D2473" s="229" t="s">
        <v>191</v>
      </c>
      <c r="E2473" s="43"/>
      <c r="F2473" s="230" t="s">
        <v>3318</v>
      </c>
      <c r="G2473" s="43"/>
      <c r="H2473" s="43"/>
      <c r="I2473" s="231"/>
      <c r="J2473" s="43"/>
      <c r="K2473" s="43"/>
      <c r="L2473" s="47"/>
      <c r="M2473" s="232"/>
      <c r="N2473" s="233"/>
      <c r="O2473" s="87"/>
      <c r="P2473" s="87"/>
      <c r="Q2473" s="87"/>
      <c r="R2473" s="87"/>
      <c r="S2473" s="87"/>
      <c r="T2473" s="88"/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T2473" s="20" t="s">
        <v>191</v>
      </c>
      <c r="AU2473" s="20" t="s">
        <v>80</v>
      </c>
    </row>
    <row r="2474" s="14" customFormat="1">
      <c r="A2474" s="14"/>
      <c r="B2474" s="245"/>
      <c r="C2474" s="246"/>
      <c r="D2474" s="236" t="s">
        <v>193</v>
      </c>
      <c r="E2474" s="247" t="s">
        <v>19</v>
      </c>
      <c r="F2474" s="248" t="s">
        <v>3265</v>
      </c>
      <c r="G2474" s="246"/>
      <c r="H2474" s="249">
        <v>13.509349999999998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193</v>
      </c>
      <c r="AU2474" s="255" t="s">
        <v>80</v>
      </c>
      <c r="AV2474" s="14" t="s">
        <v>80</v>
      </c>
      <c r="AW2474" s="14" t="s">
        <v>195</v>
      </c>
      <c r="AX2474" s="14" t="s">
        <v>71</v>
      </c>
      <c r="AY2474" s="255" t="s">
        <v>182</v>
      </c>
    </row>
    <row r="2475" s="2" customFormat="1" ht="24.15" customHeight="1">
      <c r="A2475" s="41"/>
      <c r="B2475" s="42"/>
      <c r="C2475" s="216" t="s">
        <v>3319</v>
      </c>
      <c r="D2475" s="216" t="s">
        <v>184</v>
      </c>
      <c r="E2475" s="217" t="s">
        <v>3320</v>
      </c>
      <c r="F2475" s="218" t="s">
        <v>3321</v>
      </c>
      <c r="G2475" s="219" t="s">
        <v>283</v>
      </c>
      <c r="H2475" s="220">
        <v>79.090999999999994</v>
      </c>
      <c r="I2475" s="221"/>
      <c r="J2475" s="222">
        <f>ROUND(I2475*H2475,2)</f>
        <v>0</v>
      </c>
      <c r="K2475" s="218" t="s">
        <v>188</v>
      </c>
      <c r="L2475" s="47"/>
      <c r="M2475" s="223" t="s">
        <v>19</v>
      </c>
      <c r="N2475" s="224" t="s">
        <v>42</v>
      </c>
      <c r="O2475" s="87"/>
      <c r="P2475" s="225">
        <f>O2475*H2475</f>
        <v>0</v>
      </c>
      <c r="Q2475" s="225">
        <v>0.00040000000000000002</v>
      </c>
      <c r="R2475" s="225">
        <f>Q2475*H2475</f>
        <v>0.031636400000000002</v>
      </c>
      <c r="S2475" s="225">
        <v>0</v>
      </c>
      <c r="T2475" s="226">
        <f>S2475*H2475</f>
        <v>0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7" t="s">
        <v>308</v>
      </c>
      <c r="AT2475" s="227" t="s">
        <v>184</v>
      </c>
      <c r="AU2475" s="227" t="s">
        <v>80</v>
      </c>
      <c r="AY2475" s="20" t="s">
        <v>182</v>
      </c>
      <c r="BE2475" s="228">
        <f>IF(N2475="základní",J2475,0)</f>
        <v>0</v>
      </c>
      <c r="BF2475" s="228">
        <f>IF(N2475="snížená",J2475,0)</f>
        <v>0</v>
      </c>
      <c r="BG2475" s="228">
        <f>IF(N2475="zákl. přenesená",J2475,0)</f>
        <v>0</v>
      </c>
      <c r="BH2475" s="228">
        <f>IF(N2475="sníž. přenesená",J2475,0)</f>
        <v>0</v>
      </c>
      <c r="BI2475" s="228">
        <f>IF(N2475="nulová",J2475,0)</f>
        <v>0</v>
      </c>
      <c r="BJ2475" s="20" t="s">
        <v>78</v>
      </c>
      <c r="BK2475" s="228">
        <f>ROUND(I2475*H2475,2)</f>
        <v>0</v>
      </c>
      <c r="BL2475" s="20" t="s">
        <v>308</v>
      </c>
      <c r="BM2475" s="227" t="s">
        <v>3322</v>
      </c>
    </row>
    <row r="2476" s="2" customFormat="1">
      <c r="A2476" s="41"/>
      <c r="B2476" s="42"/>
      <c r="C2476" s="43"/>
      <c r="D2476" s="229" t="s">
        <v>191</v>
      </c>
      <c r="E2476" s="43"/>
      <c r="F2476" s="230" t="s">
        <v>3323</v>
      </c>
      <c r="G2476" s="43"/>
      <c r="H2476" s="43"/>
      <c r="I2476" s="231"/>
      <c r="J2476" s="43"/>
      <c r="K2476" s="43"/>
      <c r="L2476" s="47"/>
      <c r="M2476" s="232"/>
      <c r="N2476" s="233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191</v>
      </c>
      <c r="AU2476" s="20" t="s">
        <v>80</v>
      </c>
    </row>
    <row r="2477" s="14" customFormat="1">
      <c r="A2477" s="14"/>
      <c r="B2477" s="245"/>
      <c r="C2477" s="246"/>
      <c r="D2477" s="236" t="s">
        <v>193</v>
      </c>
      <c r="E2477" s="247" t="s">
        <v>19</v>
      </c>
      <c r="F2477" s="248" t="s">
        <v>3271</v>
      </c>
      <c r="G2477" s="246"/>
      <c r="H2477" s="249">
        <v>11.850000000000001</v>
      </c>
      <c r="I2477" s="250"/>
      <c r="J2477" s="246"/>
      <c r="K2477" s="246"/>
      <c r="L2477" s="251"/>
      <c r="M2477" s="252"/>
      <c r="N2477" s="253"/>
      <c r="O2477" s="253"/>
      <c r="P2477" s="253"/>
      <c r="Q2477" s="253"/>
      <c r="R2477" s="253"/>
      <c r="S2477" s="253"/>
      <c r="T2477" s="25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5" t="s">
        <v>193</v>
      </c>
      <c r="AU2477" s="255" t="s">
        <v>80</v>
      </c>
      <c r="AV2477" s="14" t="s">
        <v>80</v>
      </c>
      <c r="AW2477" s="14" t="s">
        <v>195</v>
      </c>
      <c r="AX2477" s="14" t="s">
        <v>71</v>
      </c>
      <c r="AY2477" s="255" t="s">
        <v>182</v>
      </c>
    </row>
    <row r="2478" s="14" customFormat="1">
      <c r="A2478" s="14"/>
      <c r="B2478" s="245"/>
      <c r="C2478" s="246"/>
      <c r="D2478" s="236" t="s">
        <v>193</v>
      </c>
      <c r="E2478" s="247" t="s">
        <v>19</v>
      </c>
      <c r="F2478" s="248" t="s">
        <v>685</v>
      </c>
      <c r="G2478" s="246"/>
      <c r="H2478" s="249">
        <v>9.9480000000000004</v>
      </c>
      <c r="I2478" s="250"/>
      <c r="J2478" s="246"/>
      <c r="K2478" s="246"/>
      <c r="L2478" s="251"/>
      <c r="M2478" s="252"/>
      <c r="N2478" s="253"/>
      <c r="O2478" s="253"/>
      <c r="P2478" s="253"/>
      <c r="Q2478" s="253"/>
      <c r="R2478" s="253"/>
      <c r="S2478" s="253"/>
      <c r="T2478" s="25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55" t="s">
        <v>193</v>
      </c>
      <c r="AU2478" s="255" t="s">
        <v>80</v>
      </c>
      <c r="AV2478" s="14" t="s">
        <v>80</v>
      </c>
      <c r="AW2478" s="14" t="s">
        <v>195</v>
      </c>
      <c r="AX2478" s="14" t="s">
        <v>71</v>
      </c>
      <c r="AY2478" s="255" t="s">
        <v>182</v>
      </c>
    </row>
    <row r="2479" s="14" customFormat="1">
      <c r="A2479" s="14"/>
      <c r="B2479" s="245"/>
      <c r="C2479" s="246"/>
      <c r="D2479" s="236" t="s">
        <v>193</v>
      </c>
      <c r="E2479" s="247" t="s">
        <v>19</v>
      </c>
      <c r="F2479" s="248" t="s">
        <v>3324</v>
      </c>
      <c r="G2479" s="246"/>
      <c r="H2479" s="249">
        <v>57.292999999999999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193</v>
      </c>
      <c r="AU2479" s="255" t="s">
        <v>80</v>
      </c>
      <c r="AV2479" s="14" t="s">
        <v>80</v>
      </c>
      <c r="AW2479" s="14" t="s">
        <v>195</v>
      </c>
      <c r="AX2479" s="14" t="s">
        <v>71</v>
      </c>
      <c r="AY2479" s="255" t="s">
        <v>182</v>
      </c>
    </row>
    <row r="2480" s="2" customFormat="1" ht="49.05" customHeight="1">
      <c r="A2480" s="41"/>
      <c r="B2480" s="42"/>
      <c r="C2480" s="278" t="s">
        <v>3325</v>
      </c>
      <c r="D2480" s="278" t="s">
        <v>296</v>
      </c>
      <c r="E2480" s="279" t="s">
        <v>3326</v>
      </c>
      <c r="F2480" s="280" t="s">
        <v>3327</v>
      </c>
      <c r="G2480" s="281" t="s">
        <v>283</v>
      </c>
      <c r="H2480" s="282">
        <v>1075.2149999999999</v>
      </c>
      <c r="I2480" s="283"/>
      <c r="J2480" s="284">
        <f>ROUND(I2480*H2480,2)</f>
        <v>0</v>
      </c>
      <c r="K2480" s="280" t="s">
        <v>188</v>
      </c>
      <c r="L2480" s="285"/>
      <c r="M2480" s="286" t="s">
        <v>19</v>
      </c>
      <c r="N2480" s="287" t="s">
        <v>42</v>
      </c>
      <c r="O2480" s="87"/>
      <c r="P2480" s="225">
        <f>O2480*H2480</f>
        <v>0</v>
      </c>
      <c r="Q2480" s="225">
        <v>0.0054000000000000003</v>
      </c>
      <c r="R2480" s="225">
        <f>Q2480*H2480</f>
        <v>5.8061609999999995</v>
      </c>
      <c r="S2480" s="225">
        <v>0</v>
      </c>
      <c r="T2480" s="226">
        <f>S2480*H2480</f>
        <v>0</v>
      </c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R2480" s="227" t="s">
        <v>410</v>
      </c>
      <c r="AT2480" s="227" t="s">
        <v>296</v>
      </c>
      <c r="AU2480" s="227" t="s">
        <v>80</v>
      </c>
      <c r="AY2480" s="20" t="s">
        <v>182</v>
      </c>
      <c r="BE2480" s="228">
        <f>IF(N2480="základní",J2480,0)</f>
        <v>0</v>
      </c>
      <c r="BF2480" s="228">
        <f>IF(N2480="snížená",J2480,0)</f>
        <v>0</v>
      </c>
      <c r="BG2480" s="228">
        <f>IF(N2480="zákl. přenesená",J2480,0)</f>
        <v>0</v>
      </c>
      <c r="BH2480" s="228">
        <f>IF(N2480="sníž. přenesená",J2480,0)</f>
        <v>0</v>
      </c>
      <c r="BI2480" s="228">
        <f>IF(N2480="nulová",J2480,0)</f>
        <v>0</v>
      </c>
      <c r="BJ2480" s="20" t="s">
        <v>78</v>
      </c>
      <c r="BK2480" s="228">
        <f>ROUND(I2480*H2480,2)</f>
        <v>0</v>
      </c>
      <c r="BL2480" s="20" t="s">
        <v>308</v>
      </c>
      <c r="BM2480" s="227" t="s">
        <v>3328</v>
      </c>
    </row>
    <row r="2481" s="14" customFormat="1">
      <c r="A2481" s="14"/>
      <c r="B2481" s="245"/>
      <c r="C2481" s="246"/>
      <c r="D2481" s="236" t="s">
        <v>193</v>
      </c>
      <c r="E2481" s="247" t="s">
        <v>19</v>
      </c>
      <c r="F2481" s="248" t="s">
        <v>3329</v>
      </c>
      <c r="G2481" s="246"/>
      <c r="H2481" s="249">
        <v>880.60199999999998</v>
      </c>
      <c r="I2481" s="250"/>
      <c r="J2481" s="246"/>
      <c r="K2481" s="246"/>
      <c r="L2481" s="251"/>
      <c r="M2481" s="252"/>
      <c r="N2481" s="253"/>
      <c r="O2481" s="253"/>
      <c r="P2481" s="253"/>
      <c r="Q2481" s="253"/>
      <c r="R2481" s="253"/>
      <c r="S2481" s="253"/>
      <c r="T2481" s="25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5" t="s">
        <v>193</v>
      </c>
      <c r="AU2481" s="255" t="s">
        <v>80</v>
      </c>
      <c r="AV2481" s="14" t="s">
        <v>80</v>
      </c>
      <c r="AW2481" s="14" t="s">
        <v>195</v>
      </c>
      <c r="AX2481" s="14" t="s">
        <v>78</v>
      </c>
      <c r="AY2481" s="255" t="s">
        <v>182</v>
      </c>
    </row>
    <row r="2482" s="14" customFormat="1">
      <c r="A2482" s="14"/>
      <c r="B2482" s="245"/>
      <c r="C2482" s="246"/>
      <c r="D2482" s="236" t="s">
        <v>193</v>
      </c>
      <c r="E2482" s="246"/>
      <c r="F2482" s="248" t="s">
        <v>3330</v>
      </c>
      <c r="G2482" s="246"/>
      <c r="H2482" s="249">
        <v>1075.2149999999999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5" t="s">
        <v>193</v>
      </c>
      <c r="AU2482" s="255" t="s">
        <v>80</v>
      </c>
      <c r="AV2482" s="14" t="s">
        <v>80</v>
      </c>
      <c r="AW2482" s="14" t="s">
        <v>4</v>
      </c>
      <c r="AX2482" s="14" t="s">
        <v>78</v>
      </c>
      <c r="AY2482" s="255" t="s">
        <v>182</v>
      </c>
    </row>
    <row r="2483" s="2" customFormat="1" ht="49.05" customHeight="1">
      <c r="A2483" s="41"/>
      <c r="B2483" s="42"/>
      <c r="C2483" s="278" t="s">
        <v>3331</v>
      </c>
      <c r="D2483" s="278" t="s">
        <v>296</v>
      </c>
      <c r="E2483" s="279" t="s">
        <v>3332</v>
      </c>
      <c r="F2483" s="280" t="s">
        <v>3333</v>
      </c>
      <c r="G2483" s="281" t="s">
        <v>283</v>
      </c>
      <c r="H2483" s="282">
        <v>16.494</v>
      </c>
      <c r="I2483" s="283"/>
      <c r="J2483" s="284">
        <f>ROUND(I2483*H2483,2)</f>
        <v>0</v>
      </c>
      <c r="K2483" s="280" t="s">
        <v>188</v>
      </c>
      <c r="L2483" s="285"/>
      <c r="M2483" s="286" t="s">
        <v>19</v>
      </c>
      <c r="N2483" s="287" t="s">
        <v>42</v>
      </c>
      <c r="O2483" s="87"/>
      <c r="P2483" s="225">
        <f>O2483*H2483</f>
        <v>0</v>
      </c>
      <c r="Q2483" s="225">
        <v>0.0047999999999999996</v>
      </c>
      <c r="R2483" s="225">
        <f>Q2483*H2483</f>
        <v>0.079171199999999997</v>
      </c>
      <c r="S2483" s="225">
        <v>0</v>
      </c>
      <c r="T2483" s="226">
        <f>S2483*H2483</f>
        <v>0</v>
      </c>
      <c r="U2483" s="41"/>
      <c r="V2483" s="41"/>
      <c r="W2483" s="41"/>
      <c r="X2483" s="41"/>
      <c r="Y2483" s="41"/>
      <c r="Z2483" s="41"/>
      <c r="AA2483" s="41"/>
      <c r="AB2483" s="41"/>
      <c r="AC2483" s="41"/>
      <c r="AD2483" s="41"/>
      <c r="AE2483" s="41"/>
      <c r="AR2483" s="227" t="s">
        <v>410</v>
      </c>
      <c r="AT2483" s="227" t="s">
        <v>296</v>
      </c>
      <c r="AU2483" s="227" t="s">
        <v>80</v>
      </c>
      <c r="AY2483" s="20" t="s">
        <v>182</v>
      </c>
      <c r="BE2483" s="228">
        <f>IF(N2483="základní",J2483,0)</f>
        <v>0</v>
      </c>
      <c r="BF2483" s="228">
        <f>IF(N2483="snížená",J2483,0)</f>
        <v>0</v>
      </c>
      <c r="BG2483" s="228">
        <f>IF(N2483="zákl. přenesená",J2483,0)</f>
        <v>0</v>
      </c>
      <c r="BH2483" s="228">
        <f>IF(N2483="sníž. přenesená",J2483,0)</f>
        <v>0</v>
      </c>
      <c r="BI2483" s="228">
        <f>IF(N2483="nulová",J2483,0)</f>
        <v>0</v>
      </c>
      <c r="BJ2483" s="20" t="s">
        <v>78</v>
      </c>
      <c r="BK2483" s="228">
        <f>ROUND(I2483*H2483,2)</f>
        <v>0</v>
      </c>
      <c r="BL2483" s="20" t="s">
        <v>308</v>
      </c>
      <c r="BM2483" s="227" t="s">
        <v>3334</v>
      </c>
    </row>
    <row r="2484" s="14" customFormat="1">
      <c r="A2484" s="14"/>
      <c r="B2484" s="245"/>
      <c r="C2484" s="246"/>
      <c r="D2484" s="236" t="s">
        <v>193</v>
      </c>
      <c r="E2484" s="247" t="s">
        <v>19</v>
      </c>
      <c r="F2484" s="248" t="s">
        <v>3265</v>
      </c>
      <c r="G2484" s="246"/>
      <c r="H2484" s="249">
        <v>13.509349999999998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193</v>
      </c>
      <c r="AU2484" s="255" t="s">
        <v>80</v>
      </c>
      <c r="AV2484" s="14" t="s">
        <v>80</v>
      </c>
      <c r="AW2484" s="14" t="s">
        <v>195</v>
      </c>
      <c r="AX2484" s="14" t="s">
        <v>71</v>
      </c>
      <c r="AY2484" s="255" t="s">
        <v>182</v>
      </c>
    </row>
    <row r="2485" s="14" customFormat="1">
      <c r="A2485" s="14"/>
      <c r="B2485" s="245"/>
      <c r="C2485" s="246"/>
      <c r="D2485" s="236" t="s">
        <v>193</v>
      </c>
      <c r="E2485" s="246"/>
      <c r="F2485" s="248" t="s">
        <v>3335</v>
      </c>
      <c r="G2485" s="246"/>
      <c r="H2485" s="249">
        <v>16.494</v>
      </c>
      <c r="I2485" s="250"/>
      <c r="J2485" s="246"/>
      <c r="K2485" s="246"/>
      <c r="L2485" s="251"/>
      <c r="M2485" s="252"/>
      <c r="N2485" s="253"/>
      <c r="O2485" s="253"/>
      <c r="P2485" s="253"/>
      <c r="Q2485" s="253"/>
      <c r="R2485" s="253"/>
      <c r="S2485" s="253"/>
      <c r="T2485" s="25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5" t="s">
        <v>193</v>
      </c>
      <c r="AU2485" s="255" t="s">
        <v>80</v>
      </c>
      <c r="AV2485" s="14" t="s">
        <v>80</v>
      </c>
      <c r="AW2485" s="14" t="s">
        <v>4</v>
      </c>
      <c r="AX2485" s="14" t="s">
        <v>78</v>
      </c>
      <c r="AY2485" s="255" t="s">
        <v>182</v>
      </c>
    </row>
    <row r="2486" s="2" customFormat="1" ht="49.05" customHeight="1">
      <c r="A2486" s="41"/>
      <c r="B2486" s="42"/>
      <c r="C2486" s="278" t="s">
        <v>3336</v>
      </c>
      <c r="D2486" s="278" t="s">
        <v>296</v>
      </c>
      <c r="E2486" s="279" t="s">
        <v>3337</v>
      </c>
      <c r="F2486" s="280" t="s">
        <v>3338</v>
      </c>
      <c r="G2486" s="281" t="s">
        <v>283</v>
      </c>
      <c r="H2486" s="282">
        <v>16.494</v>
      </c>
      <c r="I2486" s="283"/>
      <c r="J2486" s="284">
        <f>ROUND(I2486*H2486,2)</f>
        <v>0</v>
      </c>
      <c r="K2486" s="280" t="s">
        <v>188</v>
      </c>
      <c r="L2486" s="285"/>
      <c r="M2486" s="286" t="s">
        <v>19</v>
      </c>
      <c r="N2486" s="287" t="s">
        <v>42</v>
      </c>
      <c r="O2486" s="87"/>
      <c r="P2486" s="225">
        <f>O2486*H2486</f>
        <v>0</v>
      </c>
      <c r="Q2486" s="225">
        <v>0.0047999999999999996</v>
      </c>
      <c r="R2486" s="225">
        <f>Q2486*H2486</f>
        <v>0.079171199999999997</v>
      </c>
      <c r="S2486" s="225">
        <v>0</v>
      </c>
      <c r="T2486" s="226">
        <f>S2486*H2486</f>
        <v>0</v>
      </c>
      <c r="U2486" s="41"/>
      <c r="V2486" s="41"/>
      <c r="W2486" s="41"/>
      <c r="X2486" s="41"/>
      <c r="Y2486" s="41"/>
      <c r="Z2486" s="41"/>
      <c r="AA2486" s="41"/>
      <c r="AB2486" s="41"/>
      <c r="AC2486" s="41"/>
      <c r="AD2486" s="41"/>
      <c r="AE2486" s="41"/>
      <c r="AR2486" s="227" t="s">
        <v>410</v>
      </c>
      <c r="AT2486" s="227" t="s">
        <v>296</v>
      </c>
      <c r="AU2486" s="227" t="s">
        <v>80</v>
      </c>
      <c r="AY2486" s="20" t="s">
        <v>182</v>
      </c>
      <c r="BE2486" s="228">
        <f>IF(N2486="základní",J2486,0)</f>
        <v>0</v>
      </c>
      <c r="BF2486" s="228">
        <f>IF(N2486="snížená",J2486,0)</f>
        <v>0</v>
      </c>
      <c r="BG2486" s="228">
        <f>IF(N2486="zákl. přenesená",J2486,0)</f>
        <v>0</v>
      </c>
      <c r="BH2486" s="228">
        <f>IF(N2486="sníž. přenesená",J2486,0)</f>
        <v>0</v>
      </c>
      <c r="BI2486" s="228">
        <f>IF(N2486="nulová",J2486,0)</f>
        <v>0</v>
      </c>
      <c r="BJ2486" s="20" t="s">
        <v>78</v>
      </c>
      <c r="BK2486" s="228">
        <f>ROUND(I2486*H2486,2)</f>
        <v>0</v>
      </c>
      <c r="BL2486" s="20" t="s">
        <v>308</v>
      </c>
      <c r="BM2486" s="227" t="s">
        <v>3339</v>
      </c>
    </row>
    <row r="2487" s="14" customFormat="1">
      <c r="A2487" s="14"/>
      <c r="B2487" s="245"/>
      <c r="C2487" s="246"/>
      <c r="D2487" s="236" t="s">
        <v>193</v>
      </c>
      <c r="E2487" s="247" t="s">
        <v>19</v>
      </c>
      <c r="F2487" s="248" t="s">
        <v>3265</v>
      </c>
      <c r="G2487" s="246"/>
      <c r="H2487" s="249">
        <v>13.509349999999998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5" t="s">
        <v>193</v>
      </c>
      <c r="AU2487" s="255" t="s">
        <v>80</v>
      </c>
      <c r="AV2487" s="14" t="s">
        <v>80</v>
      </c>
      <c r="AW2487" s="14" t="s">
        <v>195</v>
      </c>
      <c r="AX2487" s="14" t="s">
        <v>71</v>
      </c>
      <c r="AY2487" s="255" t="s">
        <v>182</v>
      </c>
    </row>
    <row r="2488" s="14" customFormat="1">
      <c r="A2488" s="14"/>
      <c r="B2488" s="245"/>
      <c r="C2488" s="246"/>
      <c r="D2488" s="236" t="s">
        <v>193</v>
      </c>
      <c r="E2488" s="246"/>
      <c r="F2488" s="248" t="s">
        <v>3335</v>
      </c>
      <c r="G2488" s="246"/>
      <c r="H2488" s="249">
        <v>16.494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193</v>
      </c>
      <c r="AU2488" s="255" t="s">
        <v>80</v>
      </c>
      <c r="AV2488" s="14" t="s">
        <v>80</v>
      </c>
      <c r="AW2488" s="14" t="s">
        <v>4</v>
      </c>
      <c r="AX2488" s="14" t="s">
        <v>78</v>
      </c>
      <c r="AY2488" s="255" t="s">
        <v>182</v>
      </c>
    </row>
    <row r="2489" s="2" customFormat="1" ht="24.15" customHeight="1">
      <c r="A2489" s="41"/>
      <c r="B2489" s="42"/>
      <c r="C2489" s="216" t="s">
        <v>3340</v>
      </c>
      <c r="D2489" s="216" t="s">
        <v>184</v>
      </c>
      <c r="E2489" s="217" t="s">
        <v>3341</v>
      </c>
      <c r="F2489" s="218" t="s">
        <v>3342</v>
      </c>
      <c r="G2489" s="219" t="s">
        <v>283</v>
      </c>
      <c r="H2489" s="220">
        <v>9.9480000000000004</v>
      </c>
      <c r="I2489" s="221"/>
      <c r="J2489" s="222">
        <f>ROUND(I2489*H2489,2)</f>
        <v>0</v>
      </c>
      <c r="K2489" s="218" t="s">
        <v>188</v>
      </c>
      <c r="L2489" s="47"/>
      <c r="M2489" s="223" t="s">
        <v>19</v>
      </c>
      <c r="N2489" s="224" t="s">
        <v>42</v>
      </c>
      <c r="O2489" s="87"/>
      <c r="P2489" s="225">
        <f>O2489*H2489</f>
        <v>0</v>
      </c>
      <c r="Q2489" s="225">
        <v>5.0000000000000002E-05</v>
      </c>
      <c r="R2489" s="225">
        <f>Q2489*H2489</f>
        <v>0.00049740000000000006</v>
      </c>
      <c r="S2489" s="225">
        <v>0</v>
      </c>
      <c r="T2489" s="226">
        <f>S2489*H2489</f>
        <v>0</v>
      </c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  <c r="AE2489" s="41"/>
      <c r="AR2489" s="227" t="s">
        <v>308</v>
      </c>
      <c r="AT2489" s="227" t="s">
        <v>184</v>
      </c>
      <c r="AU2489" s="227" t="s">
        <v>80</v>
      </c>
      <c r="AY2489" s="20" t="s">
        <v>182</v>
      </c>
      <c r="BE2489" s="228">
        <f>IF(N2489="základní",J2489,0)</f>
        <v>0</v>
      </c>
      <c r="BF2489" s="228">
        <f>IF(N2489="snížená",J2489,0)</f>
        <v>0</v>
      </c>
      <c r="BG2489" s="228">
        <f>IF(N2489="zákl. přenesená",J2489,0)</f>
        <v>0</v>
      </c>
      <c r="BH2489" s="228">
        <f>IF(N2489="sníž. přenesená",J2489,0)</f>
        <v>0</v>
      </c>
      <c r="BI2489" s="228">
        <f>IF(N2489="nulová",J2489,0)</f>
        <v>0</v>
      </c>
      <c r="BJ2489" s="20" t="s">
        <v>78</v>
      </c>
      <c r="BK2489" s="228">
        <f>ROUND(I2489*H2489,2)</f>
        <v>0</v>
      </c>
      <c r="BL2489" s="20" t="s">
        <v>308</v>
      </c>
      <c r="BM2489" s="227" t="s">
        <v>3343</v>
      </c>
    </row>
    <row r="2490" s="2" customFormat="1">
      <c r="A2490" s="41"/>
      <c r="B2490" s="42"/>
      <c r="C2490" s="43"/>
      <c r="D2490" s="229" t="s">
        <v>191</v>
      </c>
      <c r="E2490" s="43"/>
      <c r="F2490" s="230" t="s">
        <v>3344</v>
      </c>
      <c r="G2490" s="43"/>
      <c r="H2490" s="43"/>
      <c r="I2490" s="231"/>
      <c r="J2490" s="43"/>
      <c r="K2490" s="43"/>
      <c r="L2490" s="47"/>
      <c r="M2490" s="232"/>
      <c r="N2490" s="233"/>
      <c r="O2490" s="87"/>
      <c r="P2490" s="87"/>
      <c r="Q2490" s="87"/>
      <c r="R2490" s="87"/>
      <c r="S2490" s="87"/>
      <c r="T2490" s="88"/>
      <c r="U2490" s="41"/>
      <c r="V2490" s="41"/>
      <c r="W2490" s="41"/>
      <c r="X2490" s="41"/>
      <c r="Y2490" s="41"/>
      <c r="Z2490" s="41"/>
      <c r="AA2490" s="41"/>
      <c r="AB2490" s="41"/>
      <c r="AC2490" s="41"/>
      <c r="AD2490" s="41"/>
      <c r="AE2490" s="41"/>
      <c r="AT2490" s="20" t="s">
        <v>191</v>
      </c>
      <c r="AU2490" s="20" t="s">
        <v>80</v>
      </c>
    </row>
    <row r="2491" s="14" customFormat="1">
      <c r="A2491" s="14"/>
      <c r="B2491" s="245"/>
      <c r="C2491" s="246"/>
      <c r="D2491" s="236" t="s">
        <v>193</v>
      </c>
      <c r="E2491" s="247" t="s">
        <v>19</v>
      </c>
      <c r="F2491" s="248" t="s">
        <v>685</v>
      </c>
      <c r="G2491" s="246"/>
      <c r="H2491" s="249">
        <v>9.9480000000000004</v>
      </c>
      <c r="I2491" s="250"/>
      <c r="J2491" s="246"/>
      <c r="K2491" s="246"/>
      <c r="L2491" s="251"/>
      <c r="M2491" s="252"/>
      <c r="N2491" s="253"/>
      <c r="O2491" s="253"/>
      <c r="P2491" s="253"/>
      <c r="Q2491" s="253"/>
      <c r="R2491" s="253"/>
      <c r="S2491" s="253"/>
      <c r="T2491" s="25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5" t="s">
        <v>193</v>
      </c>
      <c r="AU2491" s="255" t="s">
        <v>80</v>
      </c>
      <c r="AV2491" s="14" t="s">
        <v>80</v>
      </c>
      <c r="AW2491" s="14" t="s">
        <v>195</v>
      </c>
      <c r="AX2491" s="14" t="s">
        <v>71</v>
      </c>
      <c r="AY2491" s="255" t="s">
        <v>182</v>
      </c>
    </row>
    <row r="2492" s="2" customFormat="1" ht="24.15" customHeight="1">
      <c r="A2492" s="41"/>
      <c r="B2492" s="42"/>
      <c r="C2492" s="278" t="s">
        <v>3345</v>
      </c>
      <c r="D2492" s="278" t="s">
        <v>296</v>
      </c>
      <c r="E2492" s="279" t="s">
        <v>3346</v>
      </c>
      <c r="F2492" s="280" t="s">
        <v>3347</v>
      </c>
      <c r="G2492" s="281" t="s">
        <v>283</v>
      </c>
      <c r="H2492" s="282">
        <v>12.147</v>
      </c>
      <c r="I2492" s="283"/>
      <c r="J2492" s="284">
        <f>ROUND(I2492*H2492,2)</f>
        <v>0</v>
      </c>
      <c r="K2492" s="280" t="s">
        <v>188</v>
      </c>
      <c r="L2492" s="285"/>
      <c r="M2492" s="286" t="s">
        <v>19</v>
      </c>
      <c r="N2492" s="287" t="s">
        <v>42</v>
      </c>
      <c r="O2492" s="87"/>
      <c r="P2492" s="225">
        <f>O2492*H2492</f>
        <v>0</v>
      </c>
      <c r="Q2492" s="225">
        <v>0.00029999999999999997</v>
      </c>
      <c r="R2492" s="225">
        <f>Q2492*H2492</f>
        <v>0.0036440999999999999</v>
      </c>
      <c r="S2492" s="225">
        <v>0</v>
      </c>
      <c r="T2492" s="226">
        <f>S2492*H2492</f>
        <v>0</v>
      </c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R2492" s="227" t="s">
        <v>410</v>
      </c>
      <c r="AT2492" s="227" t="s">
        <v>296</v>
      </c>
      <c r="AU2492" s="227" t="s">
        <v>80</v>
      </c>
      <c r="AY2492" s="20" t="s">
        <v>182</v>
      </c>
      <c r="BE2492" s="228">
        <f>IF(N2492="základní",J2492,0)</f>
        <v>0</v>
      </c>
      <c r="BF2492" s="228">
        <f>IF(N2492="snížená",J2492,0)</f>
        <v>0</v>
      </c>
      <c r="BG2492" s="228">
        <f>IF(N2492="zákl. přenesená",J2492,0)</f>
        <v>0</v>
      </c>
      <c r="BH2492" s="228">
        <f>IF(N2492="sníž. přenesená",J2492,0)</f>
        <v>0</v>
      </c>
      <c r="BI2492" s="228">
        <f>IF(N2492="nulová",J2492,0)</f>
        <v>0</v>
      </c>
      <c r="BJ2492" s="20" t="s">
        <v>78</v>
      </c>
      <c r="BK2492" s="228">
        <f>ROUND(I2492*H2492,2)</f>
        <v>0</v>
      </c>
      <c r="BL2492" s="20" t="s">
        <v>308</v>
      </c>
      <c r="BM2492" s="227" t="s">
        <v>3348</v>
      </c>
    </row>
    <row r="2493" s="14" customFormat="1">
      <c r="A2493" s="14"/>
      <c r="B2493" s="245"/>
      <c r="C2493" s="246"/>
      <c r="D2493" s="236" t="s">
        <v>193</v>
      </c>
      <c r="E2493" s="246"/>
      <c r="F2493" s="248" t="s">
        <v>3349</v>
      </c>
      <c r="G2493" s="246"/>
      <c r="H2493" s="249">
        <v>12.147</v>
      </c>
      <c r="I2493" s="250"/>
      <c r="J2493" s="246"/>
      <c r="K2493" s="246"/>
      <c r="L2493" s="251"/>
      <c r="M2493" s="252"/>
      <c r="N2493" s="253"/>
      <c r="O2493" s="253"/>
      <c r="P2493" s="253"/>
      <c r="Q2493" s="253"/>
      <c r="R2493" s="253"/>
      <c r="S2493" s="253"/>
      <c r="T2493" s="25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5" t="s">
        <v>193</v>
      </c>
      <c r="AU2493" s="255" t="s">
        <v>80</v>
      </c>
      <c r="AV2493" s="14" t="s">
        <v>80</v>
      </c>
      <c r="AW2493" s="14" t="s">
        <v>4</v>
      </c>
      <c r="AX2493" s="14" t="s">
        <v>78</v>
      </c>
      <c r="AY2493" s="255" t="s">
        <v>182</v>
      </c>
    </row>
    <row r="2494" s="2" customFormat="1" ht="37.8" customHeight="1">
      <c r="A2494" s="41"/>
      <c r="B2494" s="42"/>
      <c r="C2494" s="216" t="s">
        <v>3350</v>
      </c>
      <c r="D2494" s="216" t="s">
        <v>184</v>
      </c>
      <c r="E2494" s="217" t="s">
        <v>3351</v>
      </c>
      <c r="F2494" s="218" t="s">
        <v>3352</v>
      </c>
      <c r="G2494" s="219" t="s">
        <v>283</v>
      </c>
      <c r="H2494" s="220">
        <v>18.259</v>
      </c>
      <c r="I2494" s="221"/>
      <c r="J2494" s="222">
        <f>ROUND(I2494*H2494,2)</f>
        <v>0</v>
      </c>
      <c r="K2494" s="218" t="s">
        <v>188</v>
      </c>
      <c r="L2494" s="47"/>
      <c r="M2494" s="223" t="s">
        <v>19</v>
      </c>
      <c r="N2494" s="224" t="s">
        <v>42</v>
      </c>
      <c r="O2494" s="87"/>
      <c r="P2494" s="225">
        <f>O2494*H2494</f>
        <v>0</v>
      </c>
      <c r="Q2494" s="225">
        <v>0</v>
      </c>
      <c r="R2494" s="225">
        <f>Q2494*H2494</f>
        <v>0</v>
      </c>
      <c r="S2494" s="225">
        <v>0</v>
      </c>
      <c r="T2494" s="226">
        <f>S2494*H2494</f>
        <v>0</v>
      </c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R2494" s="227" t="s">
        <v>308</v>
      </c>
      <c r="AT2494" s="227" t="s">
        <v>184</v>
      </c>
      <c r="AU2494" s="227" t="s">
        <v>80</v>
      </c>
      <c r="AY2494" s="20" t="s">
        <v>182</v>
      </c>
      <c r="BE2494" s="228">
        <f>IF(N2494="základní",J2494,0)</f>
        <v>0</v>
      </c>
      <c r="BF2494" s="228">
        <f>IF(N2494="snížená",J2494,0)</f>
        <v>0</v>
      </c>
      <c r="BG2494" s="228">
        <f>IF(N2494="zákl. přenesená",J2494,0)</f>
        <v>0</v>
      </c>
      <c r="BH2494" s="228">
        <f>IF(N2494="sníž. přenesená",J2494,0)</f>
        <v>0</v>
      </c>
      <c r="BI2494" s="228">
        <f>IF(N2494="nulová",J2494,0)</f>
        <v>0</v>
      </c>
      <c r="BJ2494" s="20" t="s">
        <v>78</v>
      </c>
      <c r="BK2494" s="228">
        <f>ROUND(I2494*H2494,2)</f>
        <v>0</v>
      </c>
      <c r="BL2494" s="20" t="s">
        <v>308</v>
      </c>
      <c r="BM2494" s="227" t="s">
        <v>3353</v>
      </c>
    </row>
    <row r="2495" s="2" customFormat="1">
      <c r="A2495" s="41"/>
      <c r="B2495" s="42"/>
      <c r="C2495" s="43"/>
      <c r="D2495" s="229" t="s">
        <v>191</v>
      </c>
      <c r="E2495" s="43"/>
      <c r="F2495" s="230" t="s">
        <v>3354</v>
      </c>
      <c r="G2495" s="43"/>
      <c r="H2495" s="43"/>
      <c r="I2495" s="231"/>
      <c r="J2495" s="43"/>
      <c r="K2495" s="43"/>
      <c r="L2495" s="47"/>
      <c r="M2495" s="232"/>
      <c r="N2495" s="233"/>
      <c r="O2495" s="87"/>
      <c r="P2495" s="87"/>
      <c r="Q2495" s="87"/>
      <c r="R2495" s="87"/>
      <c r="S2495" s="87"/>
      <c r="T2495" s="88"/>
      <c r="U2495" s="41"/>
      <c r="V2495" s="41"/>
      <c r="W2495" s="41"/>
      <c r="X2495" s="41"/>
      <c r="Y2495" s="41"/>
      <c r="Z2495" s="41"/>
      <c r="AA2495" s="41"/>
      <c r="AB2495" s="41"/>
      <c r="AC2495" s="41"/>
      <c r="AD2495" s="41"/>
      <c r="AE2495" s="41"/>
      <c r="AT2495" s="20" t="s">
        <v>191</v>
      </c>
      <c r="AU2495" s="20" t="s">
        <v>80</v>
      </c>
    </row>
    <row r="2496" s="14" customFormat="1">
      <c r="A2496" s="14"/>
      <c r="B2496" s="245"/>
      <c r="C2496" s="246"/>
      <c r="D2496" s="236" t="s">
        <v>193</v>
      </c>
      <c r="E2496" s="247" t="s">
        <v>19</v>
      </c>
      <c r="F2496" s="248" t="s">
        <v>3261</v>
      </c>
      <c r="G2496" s="246"/>
      <c r="H2496" s="249">
        <v>6.3112500000000002</v>
      </c>
      <c r="I2496" s="250"/>
      <c r="J2496" s="246"/>
      <c r="K2496" s="246"/>
      <c r="L2496" s="251"/>
      <c r="M2496" s="252"/>
      <c r="N2496" s="253"/>
      <c r="O2496" s="253"/>
      <c r="P2496" s="253"/>
      <c r="Q2496" s="253"/>
      <c r="R2496" s="253"/>
      <c r="S2496" s="253"/>
      <c r="T2496" s="25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5" t="s">
        <v>193</v>
      </c>
      <c r="AU2496" s="255" t="s">
        <v>80</v>
      </c>
      <c r="AV2496" s="14" t="s">
        <v>80</v>
      </c>
      <c r="AW2496" s="14" t="s">
        <v>195</v>
      </c>
      <c r="AX2496" s="14" t="s">
        <v>71</v>
      </c>
      <c r="AY2496" s="255" t="s">
        <v>182</v>
      </c>
    </row>
    <row r="2497" s="14" customFormat="1">
      <c r="A2497" s="14"/>
      <c r="B2497" s="245"/>
      <c r="C2497" s="246"/>
      <c r="D2497" s="236" t="s">
        <v>193</v>
      </c>
      <c r="E2497" s="247" t="s">
        <v>19</v>
      </c>
      <c r="F2497" s="248" t="s">
        <v>3310</v>
      </c>
      <c r="G2497" s="246"/>
      <c r="H2497" s="249">
        <v>2</v>
      </c>
      <c r="I2497" s="250"/>
      <c r="J2497" s="246"/>
      <c r="K2497" s="246"/>
      <c r="L2497" s="251"/>
      <c r="M2497" s="252"/>
      <c r="N2497" s="253"/>
      <c r="O2497" s="253"/>
      <c r="P2497" s="253"/>
      <c r="Q2497" s="253"/>
      <c r="R2497" s="253"/>
      <c r="S2497" s="253"/>
      <c r="T2497" s="25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5" t="s">
        <v>193</v>
      </c>
      <c r="AU2497" s="255" t="s">
        <v>80</v>
      </c>
      <c r="AV2497" s="14" t="s">
        <v>80</v>
      </c>
      <c r="AW2497" s="14" t="s">
        <v>195</v>
      </c>
      <c r="AX2497" s="14" t="s">
        <v>71</v>
      </c>
      <c r="AY2497" s="255" t="s">
        <v>182</v>
      </c>
    </row>
    <row r="2498" s="14" customFormat="1">
      <c r="A2498" s="14"/>
      <c r="B2498" s="245"/>
      <c r="C2498" s="246"/>
      <c r="D2498" s="236" t="s">
        <v>193</v>
      </c>
      <c r="E2498" s="247" t="s">
        <v>19</v>
      </c>
      <c r="F2498" s="248" t="s">
        <v>685</v>
      </c>
      <c r="G2498" s="246"/>
      <c r="H2498" s="249">
        <v>9.9480000000000004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193</v>
      </c>
      <c r="AU2498" s="255" t="s">
        <v>80</v>
      </c>
      <c r="AV2498" s="14" t="s">
        <v>80</v>
      </c>
      <c r="AW2498" s="14" t="s">
        <v>195</v>
      </c>
      <c r="AX2498" s="14" t="s">
        <v>71</v>
      </c>
      <c r="AY2498" s="255" t="s">
        <v>182</v>
      </c>
    </row>
    <row r="2499" s="2" customFormat="1" ht="37.8" customHeight="1">
      <c r="A2499" s="41"/>
      <c r="B2499" s="42"/>
      <c r="C2499" s="216" t="s">
        <v>3355</v>
      </c>
      <c r="D2499" s="216" t="s">
        <v>184</v>
      </c>
      <c r="E2499" s="217" t="s">
        <v>3356</v>
      </c>
      <c r="F2499" s="218" t="s">
        <v>3357</v>
      </c>
      <c r="G2499" s="219" t="s">
        <v>283</v>
      </c>
      <c r="H2499" s="220">
        <v>18.259</v>
      </c>
      <c r="I2499" s="221"/>
      <c r="J2499" s="222">
        <f>ROUND(I2499*H2499,2)</f>
        <v>0</v>
      </c>
      <c r="K2499" s="218" t="s">
        <v>188</v>
      </c>
      <c r="L2499" s="47"/>
      <c r="M2499" s="223" t="s">
        <v>19</v>
      </c>
      <c r="N2499" s="224" t="s">
        <v>42</v>
      </c>
      <c r="O2499" s="87"/>
      <c r="P2499" s="225">
        <f>O2499*H2499</f>
        <v>0</v>
      </c>
      <c r="Q2499" s="225">
        <v>0</v>
      </c>
      <c r="R2499" s="225">
        <f>Q2499*H2499</f>
        <v>0</v>
      </c>
      <c r="S2499" s="225">
        <v>0</v>
      </c>
      <c r="T2499" s="226">
        <f>S2499*H2499</f>
        <v>0</v>
      </c>
      <c r="U2499" s="41"/>
      <c r="V2499" s="41"/>
      <c r="W2499" s="41"/>
      <c r="X2499" s="41"/>
      <c r="Y2499" s="41"/>
      <c r="Z2499" s="41"/>
      <c r="AA2499" s="41"/>
      <c r="AB2499" s="41"/>
      <c r="AC2499" s="41"/>
      <c r="AD2499" s="41"/>
      <c r="AE2499" s="41"/>
      <c r="AR2499" s="227" t="s">
        <v>308</v>
      </c>
      <c r="AT2499" s="227" t="s">
        <v>184</v>
      </c>
      <c r="AU2499" s="227" t="s">
        <v>80</v>
      </c>
      <c r="AY2499" s="20" t="s">
        <v>182</v>
      </c>
      <c r="BE2499" s="228">
        <f>IF(N2499="základní",J2499,0)</f>
        <v>0</v>
      </c>
      <c r="BF2499" s="228">
        <f>IF(N2499="snížená",J2499,0)</f>
        <v>0</v>
      </c>
      <c r="BG2499" s="228">
        <f>IF(N2499="zákl. přenesená",J2499,0)</f>
        <v>0</v>
      </c>
      <c r="BH2499" s="228">
        <f>IF(N2499="sníž. přenesená",J2499,0)</f>
        <v>0</v>
      </c>
      <c r="BI2499" s="228">
        <f>IF(N2499="nulová",J2499,0)</f>
        <v>0</v>
      </c>
      <c r="BJ2499" s="20" t="s">
        <v>78</v>
      </c>
      <c r="BK2499" s="228">
        <f>ROUND(I2499*H2499,2)</f>
        <v>0</v>
      </c>
      <c r="BL2499" s="20" t="s">
        <v>308</v>
      </c>
      <c r="BM2499" s="227" t="s">
        <v>3358</v>
      </c>
    </row>
    <row r="2500" s="2" customFormat="1">
      <c r="A2500" s="41"/>
      <c r="B2500" s="42"/>
      <c r="C2500" s="43"/>
      <c r="D2500" s="229" t="s">
        <v>191</v>
      </c>
      <c r="E2500" s="43"/>
      <c r="F2500" s="230" t="s">
        <v>3359</v>
      </c>
      <c r="G2500" s="43"/>
      <c r="H2500" s="43"/>
      <c r="I2500" s="231"/>
      <c r="J2500" s="43"/>
      <c r="K2500" s="43"/>
      <c r="L2500" s="47"/>
      <c r="M2500" s="232"/>
      <c r="N2500" s="233"/>
      <c r="O2500" s="87"/>
      <c r="P2500" s="87"/>
      <c r="Q2500" s="87"/>
      <c r="R2500" s="87"/>
      <c r="S2500" s="87"/>
      <c r="T2500" s="88"/>
      <c r="U2500" s="41"/>
      <c r="V2500" s="41"/>
      <c r="W2500" s="41"/>
      <c r="X2500" s="41"/>
      <c r="Y2500" s="41"/>
      <c r="Z2500" s="41"/>
      <c r="AA2500" s="41"/>
      <c r="AB2500" s="41"/>
      <c r="AC2500" s="41"/>
      <c r="AD2500" s="41"/>
      <c r="AE2500" s="41"/>
      <c r="AT2500" s="20" t="s">
        <v>191</v>
      </c>
      <c r="AU2500" s="20" t="s">
        <v>80</v>
      </c>
    </row>
    <row r="2501" s="14" customFormat="1">
      <c r="A2501" s="14"/>
      <c r="B2501" s="245"/>
      <c r="C2501" s="246"/>
      <c r="D2501" s="236" t="s">
        <v>193</v>
      </c>
      <c r="E2501" s="247" t="s">
        <v>19</v>
      </c>
      <c r="F2501" s="248" t="s">
        <v>3261</v>
      </c>
      <c r="G2501" s="246"/>
      <c r="H2501" s="249">
        <v>6.3112500000000002</v>
      </c>
      <c r="I2501" s="250"/>
      <c r="J2501" s="246"/>
      <c r="K2501" s="246"/>
      <c r="L2501" s="251"/>
      <c r="M2501" s="252"/>
      <c r="N2501" s="253"/>
      <c r="O2501" s="253"/>
      <c r="P2501" s="253"/>
      <c r="Q2501" s="253"/>
      <c r="R2501" s="253"/>
      <c r="S2501" s="253"/>
      <c r="T2501" s="25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5" t="s">
        <v>193</v>
      </c>
      <c r="AU2501" s="255" t="s">
        <v>80</v>
      </c>
      <c r="AV2501" s="14" t="s">
        <v>80</v>
      </c>
      <c r="AW2501" s="14" t="s">
        <v>195</v>
      </c>
      <c r="AX2501" s="14" t="s">
        <v>71</v>
      </c>
      <c r="AY2501" s="255" t="s">
        <v>182</v>
      </c>
    </row>
    <row r="2502" s="14" customFormat="1">
      <c r="A2502" s="14"/>
      <c r="B2502" s="245"/>
      <c r="C2502" s="246"/>
      <c r="D2502" s="236" t="s">
        <v>193</v>
      </c>
      <c r="E2502" s="247" t="s">
        <v>19</v>
      </c>
      <c r="F2502" s="248" t="s">
        <v>3310</v>
      </c>
      <c r="G2502" s="246"/>
      <c r="H2502" s="249">
        <v>2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193</v>
      </c>
      <c r="AU2502" s="255" t="s">
        <v>80</v>
      </c>
      <c r="AV2502" s="14" t="s">
        <v>80</v>
      </c>
      <c r="AW2502" s="14" t="s">
        <v>195</v>
      </c>
      <c r="AX2502" s="14" t="s">
        <v>71</v>
      </c>
      <c r="AY2502" s="255" t="s">
        <v>182</v>
      </c>
    </row>
    <row r="2503" s="14" customFormat="1">
      <c r="A2503" s="14"/>
      <c r="B2503" s="245"/>
      <c r="C2503" s="246"/>
      <c r="D2503" s="236" t="s">
        <v>193</v>
      </c>
      <c r="E2503" s="247" t="s">
        <v>19</v>
      </c>
      <c r="F2503" s="248" t="s">
        <v>685</v>
      </c>
      <c r="G2503" s="246"/>
      <c r="H2503" s="249">
        <v>9.9480000000000004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193</v>
      </c>
      <c r="AU2503" s="255" t="s">
        <v>80</v>
      </c>
      <c r="AV2503" s="14" t="s">
        <v>80</v>
      </c>
      <c r="AW2503" s="14" t="s">
        <v>195</v>
      </c>
      <c r="AX2503" s="14" t="s">
        <v>71</v>
      </c>
      <c r="AY2503" s="255" t="s">
        <v>182</v>
      </c>
    </row>
    <row r="2504" s="2" customFormat="1" ht="24.15" customHeight="1">
      <c r="A2504" s="41"/>
      <c r="B2504" s="42"/>
      <c r="C2504" s="216" t="s">
        <v>3360</v>
      </c>
      <c r="D2504" s="216" t="s">
        <v>184</v>
      </c>
      <c r="E2504" s="217" t="s">
        <v>3361</v>
      </c>
      <c r="F2504" s="218" t="s">
        <v>3362</v>
      </c>
      <c r="G2504" s="219" t="s">
        <v>283</v>
      </c>
      <c r="H2504" s="220">
        <v>9.9480000000000004</v>
      </c>
      <c r="I2504" s="221"/>
      <c r="J2504" s="222">
        <f>ROUND(I2504*H2504,2)</f>
        <v>0</v>
      </c>
      <c r="K2504" s="218" t="s">
        <v>188</v>
      </c>
      <c r="L2504" s="47"/>
      <c r="M2504" s="223" t="s">
        <v>19</v>
      </c>
      <c r="N2504" s="224" t="s">
        <v>42</v>
      </c>
      <c r="O2504" s="87"/>
      <c r="P2504" s="225">
        <f>O2504*H2504</f>
        <v>0</v>
      </c>
      <c r="Q2504" s="225">
        <v>0</v>
      </c>
      <c r="R2504" s="225">
        <f>Q2504*H2504</f>
        <v>0</v>
      </c>
      <c r="S2504" s="225">
        <v>0</v>
      </c>
      <c r="T2504" s="226">
        <f>S2504*H2504</f>
        <v>0</v>
      </c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R2504" s="227" t="s">
        <v>308</v>
      </c>
      <c r="AT2504" s="227" t="s">
        <v>184</v>
      </c>
      <c r="AU2504" s="227" t="s">
        <v>80</v>
      </c>
      <c r="AY2504" s="20" t="s">
        <v>182</v>
      </c>
      <c r="BE2504" s="228">
        <f>IF(N2504="základní",J2504,0)</f>
        <v>0</v>
      </c>
      <c r="BF2504" s="228">
        <f>IF(N2504="snížená",J2504,0)</f>
        <v>0</v>
      </c>
      <c r="BG2504" s="228">
        <f>IF(N2504="zákl. přenesená",J2504,0)</f>
        <v>0</v>
      </c>
      <c r="BH2504" s="228">
        <f>IF(N2504="sníž. přenesená",J2504,0)</f>
        <v>0</v>
      </c>
      <c r="BI2504" s="228">
        <f>IF(N2504="nulová",J2504,0)</f>
        <v>0</v>
      </c>
      <c r="BJ2504" s="20" t="s">
        <v>78</v>
      </c>
      <c r="BK2504" s="228">
        <f>ROUND(I2504*H2504,2)</f>
        <v>0</v>
      </c>
      <c r="BL2504" s="20" t="s">
        <v>308</v>
      </c>
      <c r="BM2504" s="227" t="s">
        <v>3363</v>
      </c>
    </row>
    <row r="2505" s="2" customFormat="1">
      <c r="A2505" s="41"/>
      <c r="B2505" s="42"/>
      <c r="C2505" s="43"/>
      <c r="D2505" s="229" t="s">
        <v>191</v>
      </c>
      <c r="E2505" s="43"/>
      <c r="F2505" s="230" t="s">
        <v>3364</v>
      </c>
      <c r="G2505" s="43"/>
      <c r="H2505" s="43"/>
      <c r="I2505" s="231"/>
      <c r="J2505" s="43"/>
      <c r="K2505" s="43"/>
      <c r="L2505" s="47"/>
      <c r="M2505" s="232"/>
      <c r="N2505" s="233"/>
      <c r="O2505" s="87"/>
      <c r="P2505" s="87"/>
      <c r="Q2505" s="87"/>
      <c r="R2505" s="87"/>
      <c r="S2505" s="87"/>
      <c r="T2505" s="88"/>
      <c r="U2505" s="41"/>
      <c r="V2505" s="41"/>
      <c r="W2505" s="41"/>
      <c r="X2505" s="41"/>
      <c r="Y2505" s="41"/>
      <c r="Z2505" s="41"/>
      <c r="AA2505" s="41"/>
      <c r="AB2505" s="41"/>
      <c r="AC2505" s="41"/>
      <c r="AD2505" s="41"/>
      <c r="AE2505" s="41"/>
      <c r="AT2505" s="20" t="s">
        <v>191</v>
      </c>
      <c r="AU2505" s="20" t="s">
        <v>80</v>
      </c>
    </row>
    <row r="2506" s="2" customFormat="1" ht="24.15" customHeight="1">
      <c r="A2506" s="41"/>
      <c r="B2506" s="42"/>
      <c r="C2506" s="216" t="s">
        <v>3365</v>
      </c>
      <c r="D2506" s="216" t="s">
        <v>184</v>
      </c>
      <c r="E2506" s="217" t="s">
        <v>3366</v>
      </c>
      <c r="F2506" s="218" t="s">
        <v>3367</v>
      </c>
      <c r="G2506" s="219" t="s">
        <v>283</v>
      </c>
      <c r="H2506" s="220">
        <v>34.875</v>
      </c>
      <c r="I2506" s="221"/>
      <c r="J2506" s="222">
        <f>ROUND(I2506*H2506,2)</f>
        <v>0</v>
      </c>
      <c r="K2506" s="218" t="s">
        <v>188</v>
      </c>
      <c r="L2506" s="47"/>
      <c r="M2506" s="223" t="s">
        <v>19</v>
      </c>
      <c r="N2506" s="224" t="s">
        <v>42</v>
      </c>
      <c r="O2506" s="87"/>
      <c r="P2506" s="225">
        <f>O2506*H2506</f>
        <v>0</v>
      </c>
      <c r="Q2506" s="225">
        <v>0</v>
      </c>
      <c r="R2506" s="225">
        <f>Q2506*H2506</f>
        <v>0</v>
      </c>
      <c r="S2506" s="225">
        <v>0</v>
      </c>
      <c r="T2506" s="226">
        <f>S2506*H2506</f>
        <v>0</v>
      </c>
      <c r="U2506" s="41"/>
      <c r="V2506" s="41"/>
      <c r="W2506" s="41"/>
      <c r="X2506" s="41"/>
      <c r="Y2506" s="41"/>
      <c r="Z2506" s="41"/>
      <c r="AA2506" s="41"/>
      <c r="AB2506" s="41"/>
      <c r="AC2506" s="41"/>
      <c r="AD2506" s="41"/>
      <c r="AE2506" s="41"/>
      <c r="AR2506" s="227" t="s">
        <v>308</v>
      </c>
      <c r="AT2506" s="227" t="s">
        <v>184</v>
      </c>
      <c r="AU2506" s="227" t="s">
        <v>80</v>
      </c>
      <c r="AY2506" s="20" t="s">
        <v>182</v>
      </c>
      <c r="BE2506" s="228">
        <f>IF(N2506="základní",J2506,0)</f>
        <v>0</v>
      </c>
      <c r="BF2506" s="228">
        <f>IF(N2506="snížená",J2506,0)</f>
        <v>0</v>
      </c>
      <c r="BG2506" s="228">
        <f>IF(N2506="zákl. přenesená",J2506,0)</f>
        <v>0</v>
      </c>
      <c r="BH2506" s="228">
        <f>IF(N2506="sníž. přenesená",J2506,0)</f>
        <v>0</v>
      </c>
      <c r="BI2506" s="228">
        <f>IF(N2506="nulová",J2506,0)</f>
        <v>0</v>
      </c>
      <c r="BJ2506" s="20" t="s">
        <v>78</v>
      </c>
      <c r="BK2506" s="228">
        <f>ROUND(I2506*H2506,2)</f>
        <v>0</v>
      </c>
      <c r="BL2506" s="20" t="s">
        <v>308</v>
      </c>
      <c r="BM2506" s="227" t="s">
        <v>3368</v>
      </c>
    </row>
    <row r="2507" s="2" customFormat="1">
      <c r="A2507" s="41"/>
      <c r="B2507" s="42"/>
      <c r="C2507" s="43"/>
      <c r="D2507" s="229" t="s">
        <v>191</v>
      </c>
      <c r="E2507" s="43"/>
      <c r="F2507" s="230" t="s">
        <v>3369</v>
      </c>
      <c r="G2507" s="43"/>
      <c r="H2507" s="43"/>
      <c r="I2507" s="231"/>
      <c r="J2507" s="43"/>
      <c r="K2507" s="43"/>
      <c r="L2507" s="47"/>
      <c r="M2507" s="232"/>
      <c r="N2507" s="233"/>
      <c r="O2507" s="87"/>
      <c r="P2507" s="87"/>
      <c r="Q2507" s="87"/>
      <c r="R2507" s="87"/>
      <c r="S2507" s="87"/>
      <c r="T2507" s="88"/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T2507" s="20" t="s">
        <v>191</v>
      </c>
      <c r="AU2507" s="20" t="s">
        <v>80</v>
      </c>
    </row>
    <row r="2508" s="14" customFormat="1">
      <c r="A2508" s="14"/>
      <c r="B2508" s="245"/>
      <c r="C2508" s="246"/>
      <c r="D2508" s="236" t="s">
        <v>193</v>
      </c>
      <c r="E2508" s="247" t="s">
        <v>19</v>
      </c>
      <c r="F2508" s="248" t="s">
        <v>3370</v>
      </c>
      <c r="G2508" s="246"/>
      <c r="H2508" s="249">
        <v>34.875</v>
      </c>
      <c r="I2508" s="250"/>
      <c r="J2508" s="246"/>
      <c r="K2508" s="246"/>
      <c r="L2508" s="251"/>
      <c r="M2508" s="252"/>
      <c r="N2508" s="253"/>
      <c r="O2508" s="253"/>
      <c r="P2508" s="253"/>
      <c r="Q2508" s="253"/>
      <c r="R2508" s="253"/>
      <c r="S2508" s="253"/>
      <c r="T2508" s="25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5" t="s">
        <v>193</v>
      </c>
      <c r="AU2508" s="255" t="s">
        <v>80</v>
      </c>
      <c r="AV2508" s="14" t="s">
        <v>80</v>
      </c>
      <c r="AW2508" s="14" t="s">
        <v>195</v>
      </c>
      <c r="AX2508" s="14" t="s">
        <v>71</v>
      </c>
      <c r="AY2508" s="255" t="s">
        <v>182</v>
      </c>
    </row>
    <row r="2509" s="2" customFormat="1" ht="24.15" customHeight="1">
      <c r="A2509" s="41"/>
      <c r="B2509" s="42"/>
      <c r="C2509" s="216" t="s">
        <v>3371</v>
      </c>
      <c r="D2509" s="216" t="s">
        <v>184</v>
      </c>
      <c r="E2509" s="217" t="s">
        <v>3372</v>
      </c>
      <c r="F2509" s="218" t="s">
        <v>3373</v>
      </c>
      <c r="G2509" s="219" t="s">
        <v>304</v>
      </c>
      <c r="H2509" s="220">
        <v>12.435000000000001</v>
      </c>
      <c r="I2509" s="221"/>
      <c r="J2509" s="222">
        <f>ROUND(I2509*H2509,2)</f>
        <v>0</v>
      </c>
      <c r="K2509" s="218" t="s">
        <v>188</v>
      </c>
      <c r="L2509" s="47"/>
      <c r="M2509" s="223" t="s">
        <v>19</v>
      </c>
      <c r="N2509" s="224" t="s">
        <v>42</v>
      </c>
      <c r="O2509" s="87"/>
      <c r="P2509" s="225">
        <f>O2509*H2509</f>
        <v>0</v>
      </c>
      <c r="Q2509" s="225">
        <v>4.0000000000000003E-05</v>
      </c>
      <c r="R2509" s="225">
        <f>Q2509*H2509</f>
        <v>0.00049740000000000006</v>
      </c>
      <c r="S2509" s="225">
        <v>0</v>
      </c>
      <c r="T2509" s="226">
        <f>S2509*H2509</f>
        <v>0</v>
      </c>
      <c r="U2509" s="41"/>
      <c r="V2509" s="41"/>
      <c r="W2509" s="41"/>
      <c r="X2509" s="41"/>
      <c r="Y2509" s="41"/>
      <c r="Z2509" s="41"/>
      <c r="AA2509" s="41"/>
      <c r="AB2509" s="41"/>
      <c r="AC2509" s="41"/>
      <c r="AD2509" s="41"/>
      <c r="AE2509" s="41"/>
      <c r="AR2509" s="227" t="s">
        <v>308</v>
      </c>
      <c r="AT2509" s="227" t="s">
        <v>184</v>
      </c>
      <c r="AU2509" s="227" t="s">
        <v>80</v>
      </c>
      <c r="AY2509" s="20" t="s">
        <v>182</v>
      </c>
      <c r="BE2509" s="228">
        <f>IF(N2509="základní",J2509,0)</f>
        <v>0</v>
      </c>
      <c r="BF2509" s="228">
        <f>IF(N2509="snížená",J2509,0)</f>
        <v>0</v>
      </c>
      <c r="BG2509" s="228">
        <f>IF(N2509="zákl. přenesená",J2509,0)</f>
        <v>0</v>
      </c>
      <c r="BH2509" s="228">
        <f>IF(N2509="sníž. přenesená",J2509,0)</f>
        <v>0</v>
      </c>
      <c r="BI2509" s="228">
        <f>IF(N2509="nulová",J2509,0)</f>
        <v>0</v>
      </c>
      <c r="BJ2509" s="20" t="s">
        <v>78</v>
      </c>
      <c r="BK2509" s="228">
        <f>ROUND(I2509*H2509,2)</f>
        <v>0</v>
      </c>
      <c r="BL2509" s="20" t="s">
        <v>308</v>
      </c>
      <c r="BM2509" s="227" t="s">
        <v>3374</v>
      </c>
    </row>
    <row r="2510" s="2" customFormat="1">
      <c r="A2510" s="41"/>
      <c r="B2510" s="42"/>
      <c r="C2510" s="43"/>
      <c r="D2510" s="229" t="s">
        <v>191</v>
      </c>
      <c r="E2510" s="43"/>
      <c r="F2510" s="230" t="s">
        <v>3375</v>
      </c>
      <c r="G2510" s="43"/>
      <c r="H2510" s="43"/>
      <c r="I2510" s="231"/>
      <c r="J2510" s="43"/>
      <c r="K2510" s="43"/>
      <c r="L2510" s="47"/>
      <c r="M2510" s="232"/>
      <c r="N2510" s="233"/>
      <c r="O2510" s="87"/>
      <c r="P2510" s="87"/>
      <c r="Q2510" s="87"/>
      <c r="R2510" s="87"/>
      <c r="S2510" s="87"/>
      <c r="T2510" s="88"/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T2510" s="20" t="s">
        <v>191</v>
      </c>
      <c r="AU2510" s="20" t="s">
        <v>80</v>
      </c>
    </row>
    <row r="2511" s="14" customFormat="1">
      <c r="A2511" s="14"/>
      <c r="B2511" s="245"/>
      <c r="C2511" s="246"/>
      <c r="D2511" s="236" t="s">
        <v>193</v>
      </c>
      <c r="E2511" s="247" t="s">
        <v>19</v>
      </c>
      <c r="F2511" s="248" t="s">
        <v>3376</v>
      </c>
      <c r="G2511" s="246"/>
      <c r="H2511" s="249">
        <v>12.435000000000001</v>
      </c>
      <c r="I2511" s="250"/>
      <c r="J2511" s="246"/>
      <c r="K2511" s="246"/>
      <c r="L2511" s="251"/>
      <c r="M2511" s="252"/>
      <c r="N2511" s="253"/>
      <c r="O2511" s="253"/>
      <c r="P2511" s="253"/>
      <c r="Q2511" s="253"/>
      <c r="R2511" s="253"/>
      <c r="S2511" s="253"/>
      <c r="T2511" s="25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5" t="s">
        <v>193</v>
      </c>
      <c r="AU2511" s="255" t="s">
        <v>80</v>
      </c>
      <c r="AV2511" s="14" t="s">
        <v>80</v>
      </c>
      <c r="AW2511" s="14" t="s">
        <v>195</v>
      </c>
      <c r="AX2511" s="14" t="s">
        <v>71</v>
      </c>
      <c r="AY2511" s="255" t="s">
        <v>182</v>
      </c>
    </row>
    <row r="2512" s="2" customFormat="1" ht="21.75" customHeight="1">
      <c r="A2512" s="41"/>
      <c r="B2512" s="42"/>
      <c r="C2512" s="278" t="s">
        <v>3377</v>
      </c>
      <c r="D2512" s="278" t="s">
        <v>296</v>
      </c>
      <c r="E2512" s="279" t="s">
        <v>3378</v>
      </c>
      <c r="F2512" s="280" t="s">
        <v>3379</v>
      </c>
      <c r="G2512" s="281" t="s">
        <v>304</v>
      </c>
      <c r="H2512" s="282">
        <v>12.683999999999999</v>
      </c>
      <c r="I2512" s="283"/>
      <c r="J2512" s="284">
        <f>ROUND(I2512*H2512,2)</f>
        <v>0</v>
      </c>
      <c r="K2512" s="280" t="s">
        <v>188</v>
      </c>
      <c r="L2512" s="285"/>
      <c r="M2512" s="286" t="s">
        <v>19</v>
      </c>
      <c r="N2512" s="287" t="s">
        <v>42</v>
      </c>
      <c r="O2512" s="87"/>
      <c r="P2512" s="225">
        <f>O2512*H2512</f>
        <v>0</v>
      </c>
      <c r="Q2512" s="225">
        <v>0.00012</v>
      </c>
      <c r="R2512" s="225">
        <f>Q2512*H2512</f>
        <v>0.0015220799999999999</v>
      </c>
      <c r="S2512" s="225">
        <v>0</v>
      </c>
      <c r="T2512" s="226">
        <f>S2512*H2512</f>
        <v>0</v>
      </c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R2512" s="227" t="s">
        <v>410</v>
      </c>
      <c r="AT2512" s="227" t="s">
        <v>296</v>
      </c>
      <c r="AU2512" s="227" t="s">
        <v>80</v>
      </c>
      <c r="AY2512" s="20" t="s">
        <v>182</v>
      </c>
      <c r="BE2512" s="228">
        <f>IF(N2512="základní",J2512,0)</f>
        <v>0</v>
      </c>
      <c r="BF2512" s="228">
        <f>IF(N2512="snížená",J2512,0)</f>
        <v>0</v>
      </c>
      <c r="BG2512" s="228">
        <f>IF(N2512="zákl. přenesená",J2512,0)</f>
        <v>0</v>
      </c>
      <c r="BH2512" s="228">
        <f>IF(N2512="sníž. přenesená",J2512,0)</f>
        <v>0</v>
      </c>
      <c r="BI2512" s="228">
        <f>IF(N2512="nulová",J2512,0)</f>
        <v>0</v>
      </c>
      <c r="BJ2512" s="20" t="s">
        <v>78</v>
      </c>
      <c r="BK2512" s="228">
        <f>ROUND(I2512*H2512,2)</f>
        <v>0</v>
      </c>
      <c r="BL2512" s="20" t="s">
        <v>308</v>
      </c>
      <c r="BM2512" s="227" t="s">
        <v>3380</v>
      </c>
    </row>
    <row r="2513" s="14" customFormat="1">
      <c r="A2513" s="14"/>
      <c r="B2513" s="245"/>
      <c r="C2513" s="246"/>
      <c r="D2513" s="236" t="s">
        <v>193</v>
      </c>
      <c r="E2513" s="246"/>
      <c r="F2513" s="248" t="s">
        <v>3381</v>
      </c>
      <c r="G2513" s="246"/>
      <c r="H2513" s="249">
        <v>12.683999999999999</v>
      </c>
      <c r="I2513" s="250"/>
      <c r="J2513" s="246"/>
      <c r="K2513" s="246"/>
      <c r="L2513" s="251"/>
      <c r="M2513" s="252"/>
      <c r="N2513" s="253"/>
      <c r="O2513" s="253"/>
      <c r="P2513" s="253"/>
      <c r="Q2513" s="253"/>
      <c r="R2513" s="253"/>
      <c r="S2513" s="253"/>
      <c r="T2513" s="25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5" t="s">
        <v>193</v>
      </c>
      <c r="AU2513" s="255" t="s">
        <v>80</v>
      </c>
      <c r="AV2513" s="14" t="s">
        <v>80</v>
      </c>
      <c r="AW2513" s="14" t="s">
        <v>4</v>
      </c>
      <c r="AX2513" s="14" t="s">
        <v>78</v>
      </c>
      <c r="AY2513" s="255" t="s">
        <v>182</v>
      </c>
    </row>
    <row r="2514" s="2" customFormat="1" ht="24.15" customHeight="1">
      <c r="A2514" s="41"/>
      <c r="B2514" s="42"/>
      <c r="C2514" s="216" t="s">
        <v>3382</v>
      </c>
      <c r="D2514" s="216" t="s">
        <v>184</v>
      </c>
      <c r="E2514" s="217" t="s">
        <v>3383</v>
      </c>
      <c r="F2514" s="218" t="s">
        <v>3384</v>
      </c>
      <c r="G2514" s="219" t="s">
        <v>283</v>
      </c>
      <c r="H2514" s="220">
        <v>9.9480000000000004</v>
      </c>
      <c r="I2514" s="221"/>
      <c r="J2514" s="222">
        <f>ROUND(I2514*H2514,2)</f>
        <v>0</v>
      </c>
      <c r="K2514" s="218" t="s">
        <v>188</v>
      </c>
      <c r="L2514" s="47"/>
      <c r="M2514" s="223" t="s">
        <v>19</v>
      </c>
      <c r="N2514" s="224" t="s">
        <v>42</v>
      </c>
      <c r="O2514" s="87"/>
      <c r="P2514" s="225">
        <f>O2514*H2514</f>
        <v>0</v>
      </c>
      <c r="Q2514" s="225">
        <v>0</v>
      </c>
      <c r="R2514" s="225">
        <f>Q2514*H2514</f>
        <v>0</v>
      </c>
      <c r="S2514" s="225">
        <v>0</v>
      </c>
      <c r="T2514" s="226">
        <f>S2514*H2514</f>
        <v>0</v>
      </c>
      <c r="U2514" s="41"/>
      <c r="V2514" s="41"/>
      <c r="W2514" s="41"/>
      <c r="X2514" s="41"/>
      <c r="Y2514" s="41"/>
      <c r="Z2514" s="41"/>
      <c r="AA2514" s="41"/>
      <c r="AB2514" s="41"/>
      <c r="AC2514" s="41"/>
      <c r="AD2514" s="41"/>
      <c r="AE2514" s="41"/>
      <c r="AR2514" s="227" t="s">
        <v>308</v>
      </c>
      <c r="AT2514" s="227" t="s">
        <v>184</v>
      </c>
      <c r="AU2514" s="227" t="s">
        <v>80</v>
      </c>
      <c r="AY2514" s="20" t="s">
        <v>182</v>
      </c>
      <c r="BE2514" s="228">
        <f>IF(N2514="základní",J2514,0)</f>
        <v>0</v>
      </c>
      <c r="BF2514" s="228">
        <f>IF(N2514="snížená",J2514,0)</f>
        <v>0</v>
      </c>
      <c r="BG2514" s="228">
        <f>IF(N2514="zákl. přenesená",J2514,0)</f>
        <v>0</v>
      </c>
      <c r="BH2514" s="228">
        <f>IF(N2514="sníž. přenesená",J2514,0)</f>
        <v>0</v>
      </c>
      <c r="BI2514" s="228">
        <f>IF(N2514="nulová",J2514,0)</f>
        <v>0</v>
      </c>
      <c r="BJ2514" s="20" t="s">
        <v>78</v>
      </c>
      <c r="BK2514" s="228">
        <f>ROUND(I2514*H2514,2)</f>
        <v>0</v>
      </c>
      <c r="BL2514" s="20" t="s">
        <v>308</v>
      </c>
      <c r="BM2514" s="227" t="s">
        <v>3385</v>
      </c>
    </row>
    <row r="2515" s="2" customFormat="1">
      <c r="A2515" s="41"/>
      <c r="B2515" s="42"/>
      <c r="C2515" s="43"/>
      <c r="D2515" s="229" t="s">
        <v>191</v>
      </c>
      <c r="E2515" s="43"/>
      <c r="F2515" s="230" t="s">
        <v>3386</v>
      </c>
      <c r="G2515" s="43"/>
      <c r="H2515" s="43"/>
      <c r="I2515" s="231"/>
      <c r="J2515" s="43"/>
      <c r="K2515" s="43"/>
      <c r="L2515" s="47"/>
      <c r="M2515" s="232"/>
      <c r="N2515" s="233"/>
      <c r="O2515" s="87"/>
      <c r="P2515" s="87"/>
      <c r="Q2515" s="87"/>
      <c r="R2515" s="87"/>
      <c r="S2515" s="87"/>
      <c r="T2515" s="88"/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T2515" s="20" t="s">
        <v>191</v>
      </c>
      <c r="AU2515" s="20" t="s">
        <v>80</v>
      </c>
    </row>
    <row r="2516" s="14" customFormat="1">
      <c r="A2516" s="14"/>
      <c r="B2516" s="245"/>
      <c r="C2516" s="246"/>
      <c r="D2516" s="236" t="s">
        <v>193</v>
      </c>
      <c r="E2516" s="247" t="s">
        <v>19</v>
      </c>
      <c r="F2516" s="248" t="s">
        <v>685</v>
      </c>
      <c r="G2516" s="246"/>
      <c r="H2516" s="249">
        <v>9.9480000000000004</v>
      </c>
      <c r="I2516" s="250"/>
      <c r="J2516" s="246"/>
      <c r="K2516" s="246"/>
      <c r="L2516" s="251"/>
      <c r="M2516" s="252"/>
      <c r="N2516" s="253"/>
      <c r="O2516" s="253"/>
      <c r="P2516" s="253"/>
      <c r="Q2516" s="253"/>
      <c r="R2516" s="253"/>
      <c r="S2516" s="253"/>
      <c r="T2516" s="25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5" t="s">
        <v>193</v>
      </c>
      <c r="AU2516" s="255" t="s">
        <v>80</v>
      </c>
      <c r="AV2516" s="14" t="s">
        <v>80</v>
      </c>
      <c r="AW2516" s="14" t="s">
        <v>195</v>
      </c>
      <c r="AX2516" s="14" t="s">
        <v>71</v>
      </c>
      <c r="AY2516" s="255" t="s">
        <v>182</v>
      </c>
    </row>
    <row r="2517" s="2" customFormat="1" ht="24.15" customHeight="1">
      <c r="A2517" s="41"/>
      <c r="B2517" s="42"/>
      <c r="C2517" s="278" t="s">
        <v>3387</v>
      </c>
      <c r="D2517" s="278" t="s">
        <v>296</v>
      </c>
      <c r="E2517" s="279" t="s">
        <v>3388</v>
      </c>
      <c r="F2517" s="280" t="s">
        <v>3389</v>
      </c>
      <c r="G2517" s="281" t="s">
        <v>283</v>
      </c>
      <c r="H2517" s="282">
        <v>53.787999999999997</v>
      </c>
      <c r="I2517" s="283"/>
      <c r="J2517" s="284">
        <f>ROUND(I2517*H2517,2)</f>
        <v>0</v>
      </c>
      <c r="K2517" s="280" t="s">
        <v>188</v>
      </c>
      <c r="L2517" s="285"/>
      <c r="M2517" s="286" t="s">
        <v>19</v>
      </c>
      <c r="N2517" s="287" t="s">
        <v>42</v>
      </c>
      <c r="O2517" s="87"/>
      <c r="P2517" s="225">
        <f>O2517*H2517</f>
        <v>0</v>
      </c>
      <c r="Q2517" s="225">
        <v>0.00050000000000000001</v>
      </c>
      <c r="R2517" s="225">
        <f>Q2517*H2517</f>
        <v>0.026893999999999998</v>
      </c>
      <c r="S2517" s="225">
        <v>0</v>
      </c>
      <c r="T2517" s="226">
        <f>S2517*H2517</f>
        <v>0</v>
      </c>
      <c r="U2517" s="41"/>
      <c r="V2517" s="41"/>
      <c r="W2517" s="41"/>
      <c r="X2517" s="41"/>
      <c r="Y2517" s="41"/>
      <c r="Z2517" s="41"/>
      <c r="AA2517" s="41"/>
      <c r="AB2517" s="41"/>
      <c r="AC2517" s="41"/>
      <c r="AD2517" s="41"/>
      <c r="AE2517" s="41"/>
      <c r="AR2517" s="227" t="s">
        <v>410</v>
      </c>
      <c r="AT2517" s="227" t="s">
        <v>296</v>
      </c>
      <c r="AU2517" s="227" t="s">
        <v>80</v>
      </c>
      <c r="AY2517" s="20" t="s">
        <v>182</v>
      </c>
      <c r="BE2517" s="228">
        <f>IF(N2517="základní",J2517,0)</f>
        <v>0</v>
      </c>
      <c r="BF2517" s="228">
        <f>IF(N2517="snížená",J2517,0)</f>
        <v>0</v>
      </c>
      <c r="BG2517" s="228">
        <f>IF(N2517="zákl. přenesená",J2517,0)</f>
        <v>0</v>
      </c>
      <c r="BH2517" s="228">
        <f>IF(N2517="sníž. přenesená",J2517,0)</f>
        <v>0</v>
      </c>
      <c r="BI2517" s="228">
        <f>IF(N2517="nulová",J2517,0)</f>
        <v>0</v>
      </c>
      <c r="BJ2517" s="20" t="s">
        <v>78</v>
      </c>
      <c r="BK2517" s="228">
        <f>ROUND(I2517*H2517,2)</f>
        <v>0</v>
      </c>
      <c r="BL2517" s="20" t="s">
        <v>308</v>
      </c>
      <c r="BM2517" s="227" t="s">
        <v>3390</v>
      </c>
    </row>
    <row r="2518" s="14" customFormat="1">
      <c r="A2518" s="14"/>
      <c r="B2518" s="245"/>
      <c r="C2518" s="246"/>
      <c r="D2518" s="236" t="s">
        <v>193</v>
      </c>
      <c r="E2518" s="247" t="s">
        <v>19</v>
      </c>
      <c r="F2518" s="248" t="s">
        <v>3391</v>
      </c>
      <c r="G2518" s="246"/>
      <c r="H2518" s="249">
        <v>44.823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193</v>
      </c>
      <c r="AU2518" s="255" t="s">
        <v>80</v>
      </c>
      <c r="AV2518" s="14" t="s">
        <v>80</v>
      </c>
      <c r="AW2518" s="14" t="s">
        <v>195</v>
      </c>
      <c r="AX2518" s="14" t="s">
        <v>71</v>
      </c>
      <c r="AY2518" s="255" t="s">
        <v>182</v>
      </c>
    </row>
    <row r="2519" s="14" customFormat="1">
      <c r="A2519" s="14"/>
      <c r="B2519" s="245"/>
      <c r="C2519" s="246"/>
      <c r="D2519" s="236" t="s">
        <v>193</v>
      </c>
      <c r="E2519" s="246"/>
      <c r="F2519" s="248" t="s">
        <v>3392</v>
      </c>
      <c r="G2519" s="246"/>
      <c r="H2519" s="249">
        <v>53.787999999999997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193</v>
      </c>
      <c r="AU2519" s="255" t="s">
        <v>80</v>
      </c>
      <c r="AV2519" s="14" t="s">
        <v>80</v>
      </c>
      <c r="AW2519" s="14" t="s">
        <v>4</v>
      </c>
      <c r="AX2519" s="14" t="s">
        <v>78</v>
      </c>
      <c r="AY2519" s="255" t="s">
        <v>182</v>
      </c>
    </row>
    <row r="2520" s="2" customFormat="1" ht="44.25" customHeight="1">
      <c r="A2520" s="41"/>
      <c r="B2520" s="42"/>
      <c r="C2520" s="216" t="s">
        <v>3393</v>
      </c>
      <c r="D2520" s="216" t="s">
        <v>184</v>
      </c>
      <c r="E2520" s="217" t="s">
        <v>3394</v>
      </c>
      <c r="F2520" s="218" t="s">
        <v>3395</v>
      </c>
      <c r="G2520" s="219" t="s">
        <v>283</v>
      </c>
      <c r="H2520" s="220">
        <v>8.3109999999999999</v>
      </c>
      <c r="I2520" s="221"/>
      <c r="J2520" s="222">
        <f>ROUND(I2520*H2520,2)</f>
        <v>0</v>
      </c>
      <c r="K2520" s="218" t="s">
        <v>188</v>
      </c>
      <c r="L2520" s="47"/>
      <c r="M2520" s="223" t="s">
        <v>19</v>
      </c>
      <c r="N2520" s="224" t="s">
        <v>42</v>
      </c>
      <c r="O2520" s="87"/>
      <c r="P2520" s="225">
        <f>O2520*H2520</f>
        <v>0</v>
      </c>
      <c r="Q2520" s="225">
        <v>0</v>
      </c>
      <c r="R2520" s="225">
        <f>Q2520*H2520</f>
        <v>0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308</v>
      </c>
      <c r="AT2520" s="227" t="s">
        <v>184</v>
      </c>
      <c r="AU2520" s="227" t="s">
        <v>80</v>
      </c>
      <c r="AY2520" s="20" t="s">
        <v>182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308</v>
      </c>
      <c r="BM2520" s="227" t="s">
        <v>3396</v>
      </c>
    </row>
    <row r="2521" s="2" customFormat="1">
      <c r="A2521" s="41"/>
      <c r="B2521" s="42"/>
      <c r="C2521" s="43"/>
      <c r="D2521" s="229" t="s">
        <v>191</v>
      </c>
      <c r="E2521" s="43"/>
      <c r="F2521" s="230" t="s">
        <v>3397</v>
      </c>
      <c r="G2521" s="43"/>
      <c r="H2521" s="43"/>
      <c r="I2521" s="231"/>
      <c r="J2521" s="43"/>
      <c r="K2521" s="43"/>
      <c r="L2521" s="47"/>
      <c r="M2521" s="232"/>
      <c r="N2521" s="233"/>
      <c r="O2521" s="87"/>
      <c r="P2521" s="87"/>
      <c r="Q2521" s="87"/>
      <c r="R2521" s="87"/>
      <c r="S2521" s="87"/>
      <c r="T2521" s="88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T2521" s="20" t="s">
        <v>191</v>
      </c>
      <c r="AU2521" s="20" t="s">
        <v>80</v>
      </c>
    </row>
    <row r="2522" s="14" customFormat="1">
      <c r="A2522" s="14"/>
      <c r="B2522" s="245"/>
      <c r="C2522" s="246"/>
      <c r="D2522" s="236" t="s">
        <v>193</v>
      </c>
      <c r="E2522" s="247" t="s">
        <v>19</v>
      </c>
      <c r="F2522" s="248" t="s">
        <v>3261</v>
      </c>
      <c r="G2522" s="246"/>
      <c r="H2522" s="249">
        <v>6.3112500000000002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193</v>
      </c>
      <c r="AU2522" s="255" t="s">
        <v>80</v>
      </c>
      <c r="AV2522" s="14" t="s">
        <v>80</v>
      </c>
      <c r="AW2522" s="14" t="s">
        <v>195</v>
      </c>
      <c r="AX2522" s="14" t="s">
        <v>71</v>
      </c>
      <c r="AY2522" s="255" t="s">
        <v>182</v>
      </c>
    </row>
    <row r="2523" s="14" customFormat="1">
      <c r="A2523" s="14"/>
      <c r="B2523" s="245"/>
      <c r="C2523" s="246"/>
      <c r="D2523" s="236" t="s">
        <v>193</v>
      </c>
      <c r="E2523" s="247" t="s">
        <v>19</v>
      </c>
      <c r="F2523" s="248" t="s">
        <v>3310</v>
      </c>
      <c r="G2523" s="246"/>
      <c r="H2523" s="249">
        <v>2</v>
      </c>
      <c r="I2523" s="250"/>
      <c r="J2523" s="246"/>
      <c r="K2523" s="246"/>
      <c r="L2523" s="251"/>
      <c r="M2523" s="252"/>
      <c r="N2523" s="253"/>
      <c r="O2523" s="253"/>
      <c r="P2523" s="253"/>
      <c r="Q2523" s="253"/>
      <c r="R2523" s="253"/>
      <c r="S2523" s="253"/>
      <c r="T2523" s="25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5" t="s">
        <v>193</v>
      </c>
      <c r="AU2523" s="255" t="s">
        <v>80</v>
      </c>
      <c r="AV2523" s="14" t="s">
        <v>80</v>
      </c>
      <c r="AW2523" s="14" t="s">
        <v>195</v>
      </c>
      <c r="AX2523" s="14" t="s">
        <v>71</v>
      </c>
      <c r="AY2523" s="255" t="s">
        <v>182</v>
      </c>
    </row>
    <row r="2524" s="2" customFormat="1" ht="55.5" customHeight="1">
      <c r="A2524" s="41"/>
      <c r="B2524" s="42"/>
      <c r="C2524" s="216" t="s">
        <v>3398</v>
      </c>
      <c r="D2524" s="216" t="s">
        <v>184</v>
      </c>
      <c r="E2524" s="217" t="s">
        <v>3399</v>
      </c>
      <c r="F2524" s="218" t="s">
        <v>3400</v>
      </c>
      <c r="G2524" s="219" t="s">
        <v>256</v>
      </c>
      <c r="H2524" s="220">
        <v>6.6680000000000001</v>
      </c>
      <c r="I2524" s="221"/>
      <c r="J2524" s="222">
        <f>ROUND(I2524*H2524,2)</f>
        <v>0</v>
      </c>
      <c r="K2524" s="218" t="s">
        <v>188</v>
      </c>
      <c r="L2524" s="47"/>
      <c r="M2524" s="223" t="s">
        <v>19</v>
      </c>
      <c r="N2524" s="224" t="s">
        <v>42</v>
      </c>
      <c r="O2524" s="87"/>
      <c r="P2524" s="225">
        <f>O2524*H2524</f>
        <v>0</v>
      </c>
      <c r="Q2524" s="225">
        <v>0</v>
      </c>
      <c r="R2524" s="225">
        <f>Q2524*H2524</f>
        <v>0</v>
      </c>
      <c r="S2524" s="225">
        <v>0</v>
      </c>
      <c r="T2524" s="226">
        <f>S2524*H2524</f>
        <v>0</v>
      </c>
      <c r="U2524" s="41"/>
      <c r="V2524" s="41"/>
      <c r="W2524" s="41"/>
      <c r="X2524" s="41"/>
      <c r="Y2524" s="41"/>
      <c r="Z2524" s="41"/>
      <c r="AA2524" s="41"/>
      <c r="AB2524" s="41"/>
      <c r="AC2524" s="41"/>
      <c r="AD2524" s="41"/>
      <c r="AE2524" s="41"/>
      <c r="AR2524" s="227" t="s">
        <v>308</v>
      </c>
      <c r="AT2524" s="227" t="s">
        <v>184</v>
      </c>
      <c r="AU2524" s="227" t="s">
        <v>80</v>
      </c>
      <c r="AY2524" s="20" t="s">
        <v>182</v>
      </c>
      <c r="BE2524" s="228">
        <f>IF(N2524="základní",J2524,0)</f>
        <v>0</v>
      </c>
      <c r="BF2524" s="228">
        <f>IF(N2524="snížená",J2524,0)</f>
        <v>0</v>
      </c>
      <c r="BG2524" s="228">
        <f>IF(N2524="zákl. přenesená",J2524,0)</f>
        <v>0</v>
      </c>
      <c r="BH2524" s="228">
        <f>IF(N2524="sníž. přenesená",J2524,0)</f>
        <v>0</v>
      </c>
      <c r="BI2524" s="228">
        <f>IF(N2524="nulová",J2524,0)</f>
        <v>0</v>
      </c>
      <c r="BJ2524" s="20" t="s">
        <v>78</v>
      </c>
      <c r="BK2524" s="228">
        <f>ROUND(I2524*H2524,2)</f>
        <v>0</v>
      </c>
      <c r="BL2524" s="20" t="s">
        <v>308</v>
      </c>
      <c r="BM2524" s="227" t="s">
        <v>3401</v>
      </c>
    </row>
    <row r="2525" s="2" customFormat="1">
      <c r="A2525" s="41"/>
      <c r="B2525" s="42"/>
      <c r="C2525" s="43"/>
      <c r="D2525" s="229" t="s">
        <v>191</v>
      </c>
      <c r="E2525" s="43"/>
      <c r="F2525" s="230" t="s">
        <v>3402</v>
      </c>
      <c r="G2525" s="43"/>
      <c r="H2525" s="43"/>
      <c r="I2525" s="231"/>
      <c r="J2525" s="43"/>
      <c r="K2525" s="43"/>
      <c r="L2525" s="47"/>
      <c r="M2525" s="232"/>
      <c r="N2525" s="233"/>
      <c r="O2525" s="87"/>
      <c r="P2525" s="87"/>
      <c r="Q2525" s="87"/>
      <c r="R2525" s="87"/>
      <c r="S2525" s="87"/>
      <c r="T2525" s="88"/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T2525" s="20" t="s">
        <v>191</v>
      </c>
      <c r="AU2525" s="20" t="s">
        <v>80</v>
      </c>
    </row>
    <row r="2526" s="12" customFormat="1" ht="22.8" customHeight="1">
      <c r="A2526" s="12"/>
      <c r="B2526" s="200"/>
      <c r="C2526" s="201"/>
      <c r="D2526" s="202" t="s">
        <v>70</v>
      </c>
      <c r="E2526" s="214" t="s">
        <v>3403</v>
      </c>
      <c r="F2526" s="214" t="s">
        <v>3404</v>
      </c>
      <c r="G2526" s="201"/>
      <c r="H2526" s="201"/>
      <c r="I2526" s="204"/>
      <c r="J2526" s="215">
        <f>BK2526</f>
        <v>0</v>
      </c>
      <c r="K2526" s="201"/>
      <c r="L2526" s="206"/>
      <c r="M2526" s="207"/>
      <c r="N2526" s="208"/>
      <c r="O2526" s="208"/>
      <c r="P2526" s="209">
        <f>SUM(P2527:P2600)</f>
        <v>0</v>
      </c>
      <c r="Q2526" s="208"/>
      <c r="R2526" s="209">
        <f>SUM(R2527:R2600)</f>
        <v>11.597110760000003</v>
      </c>
      <c r="S2526" s="208"/>
      <c r="T2526" s="210">
        <f>SUM(T2527:T2600)</f>
        <v>4.8344659999999999</v>
      </c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R2526" s="211" t="s">
        <v>80</v>
      </c>
      <c r="AT2526" s="212" t="s">
        <v>70</v>
      </c>
      <c r="AU2526" s="212" t="s">
        <v>78</v>
      </c>
      <c r="AY2526" s="211" t="s">
        <v>182</v>
      </c>
      <c r="BK2526" s="213">
        <f>SUM(BK2527:BK2600)</f>
        <v>0</v>
      </c>
    </row>
    <row r="2527" s="2" customFormat="1" ht="44.25" customHeight="1">
      <c r="A2527" s="41"/>
      <c r="B2527" s="42"/>
      <c r="C2527" s="216" t="s">
        <v>3405</v>
      </c>
      <c r="D2527" s="216" t="s">
        <v>184</v>
      </c>
      <c r="E2527" s="217" t="s">
        <v>3406</v>
      </c>
      <c r="F2527" s="218" t="s">
        <v>3407</v>
      </c>
      <c r="G2527" s="219" t="s">
        <v>283</v>
      </c>
      <c r="H2527" s="220">
        <v>1855.336</v>
      </c>
      <c r="I2527" s="221"/>
      <c r="J2527" s="222">
        <f>ROUND(I2527*H2527,2)</f>
        <v>0</v>
      </c>
      <c r="K2527" s="218" t="s">
        <v>188</v>
      </c>
      <c r="L2527" s="47"/>
      <c r="M2527" s="223" t="s">
        <v>19</v>
      </c>
      <c r="N2527" s="224" t="s">
        <v>42</v>
      </c>
      <c r="O2527" s="87"/>
      <c r="P2527" s="225">
        <f>O2527*H2527</f>
        <v>0</v>
      </c>
      <c r="Q2527" s="225">
        <v>0</v>
      </c>
      <c r="R2527" s="225">
        <f>Q2527*H2527</f>
        <v>0</v>
      </c>
      <c r="S2527" s="225">
        <v>0</v>
      </c>
      <c r="T2527" s="226">
        <f>S2527*H2527</f>
        <v>0</v>
      </c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R2527" s="227" t="s">
        <v>308</v>
      </c>
      <c r="AT2527" s="227" t="s">
        <v>184</v>
      </c>
      <c r="AU2527" s="227" t="s">
        <v>80</v>
      </c>
      <c r="AY2527" s="20" t="s">
        <v>182</v>
      </c>
      <c r="BE2527" s="228">
        <f>IF(N2527="základní",J2527,0)</f>
        <v>0</v>
      </c>
      <c r="BF2527" s="228">
        <f>IF(N2527="snížená",J2527,0)</f>
        <v>0</v>
      </c>
      <c r="BG2527" s="228">
        <f>IF(N2527="zákl. přenesená",J2527,0)</f>
        <v>0</v>
      </c>
      <c r="BH2527" s="228">
        <f>IF(N2527="sníž. přenesená",J2527,0)</f>
        <v>0</v>
      </c>
      <c r="BI2527" s="228">
        <f>IF(N2527="nulová",J2527,0)</f>
        <v>0</v>
      </c>
      <c r="BJ2527" s="20" t="s">
        <v>78</v>
      </c>
      <c r="BK2527" s="228">
        <f>ROUND(I2527*H2527,2)</f>
        <v>0</v>
      </c>
      <c r="BL2527" s="20" t="s">
        <v>308</v>
      </c>
      <c r="BM2527" s="227" t="s">
        <v>3408</v>
      </c>
    </row>
    <row r="2528" s="2" customFormat="1">
      <c r="A2528" s="41"/>
      <c r="B2528" s="42"/>
      <c r="C2528" s="43"/>
      <c r="D2528" s="229" t="s">
        <v>191</v>
      </c>
      <c r="E2528" s="43"/>
      <c r="F2528" s="230" t="s">
        <v>3409</v>
      </c>
      <c r="G2528" s="43"/>
      <c r="H2528" s="43"/>
      <c r="I2528" s="231"/>
      <c r="J2528" s="43"/>
      <c r="K2528" s="43"/>
      <c r="L2528" s="47"/>
      <c r="M2528" s="232"/>
      <c r="N2528" s="233"/>
      <c r="O2528" s="87"/>
      <c r="P2528" s="87"/>
      <c r="Q2528" s="87"/>
      <c r="R2528" s="87"/>
      <c r="S2528" s="87"/>
      <c r="T2528" s="88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T2528" s="20" t="s">
        <v>191</v>
      </c>
      <c r="AU2528" s="20" t="s">
        <v>80</v>
      </c>
    </row>
    <row r="2529" s="13" customFormat="1">
      <c r="A2529" s="13"/>
      <c r="B2529" s="234"/>
      <c r="C2529" s="235"/>
      <c r="D2529" s="236" t="s">
        <v>193</v>
      </c>
      <c r="E2529" s="237" t="s">
        <v>19</v>
      </c>
      <c r="F2529" s="238" t="s">
        <v>3410</v>
      </c>
      <c r="G2529" s="235"/>
      <c r="H2529" s="237" t="s">
        <v>19</v>
      </c>
      <c r="I2529" s="239"/>
      <c r="J2529" s="235"/>
      <c r="K2529" s="235"/>
      <c r="L2529" s="240"/>
      <c r="M2529" s="241"/>
      <c r="N2529" s="242"/>
      <c r="O2529" s="242"/>
      <c r="P2529" s="242"/>
      <c r="Q2529" s="242"/>
      <c r="R2529" s="242"/>
      <c r="S2529" s="242"/>
      <c r="T2529" s="24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T2529" s="244" t="s">
        <v>193</v>
      </c>
      <c r="AU2529" s="244" t="s">
        <v>80</v>
      </c>
      <c r="AV2529" s="13" t="s">
        <v>78</v>
      </c>
      <c r="AW2529" s="13" t="s">
        <v>195</v>
      </c>
      <c r="AX2529" s="13" t="s">
        <v>71</v>
      </c>
      <c r="AY2529" s="244" t="s">
        <v>182</v>
      </c>
    </row>
    <row r="2530" s="13" customFormat="1">
      <c r="A2530" s="13"/>
      <c r="B2530" s="234"/>
      <c r="C2530" s="235"/>
      <c r="D2530" s="236" t="s">
        <v>193</v>
      </c>
      <c r="E2530" s="237" t="s">
        <v>19</v>
      </c>
      <c r="F2530" s="238" t="s">
        <v>2595</v>
      </c>
      <c r="G2530" s="235"/>
      <c r="H2530" s="237" t="s">
        <v>19</v>
      </c>
      <c r="I2530" s="239"/>
      <c r="J2530" s="235"/>
      <c r="K2530" s="235"/>
      <c r="L2530" s="240"/>
      <c r="M2530" s="241"/>
      <c r="N2530" s="242"/>
      <c r="O2530" s="242"/>
      <c r="P2530" s="242"/>
      <c r="Q2530" s="242"/>
      <c r="R2530" s="242"/>
      <c r="S2530" s="242"/>
      <c r="T2530" s="24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44" t="s">
        <v>193</v>
      </c>
      <c r="AU2530" s="244" t="s">
        <v>80</v>
      </c>
      <c r="AV2530" s="13" t="s">
        <v>78</v>
      </c>
      <c r="AW2530" s="13" t="s">
        <v>195</v>
      </c>
      <c r="AX2530" s="13" t="s">
        <v>71</v>
      </c>
      <c r="AY2530" s="244" t="s">
        <v>182</v>
      </c>
    </row>
    <row r="2531" s="14" customFormat="1">
      <c r="A2531" s="14"/>
      <c r="B2531" s="245"/>
      <c r="C2531" s="246"/>
      <c r="D2531" s="236" t="s">
        <v>193</v>
      </c>
      <c r="E2531" s="247" t="s">
        <v>19</v>
      </c>
      <c r="F2531" s="248" t="s">
        <v>3411</v>
      </c>
      <c r="G2531" s="246"/>
      <c r="H2531" s="249">
        <v>403.99585000000002</v>
      </c>
      <c r="I2531" s="250"/>
      <c r="J2531" s="246"/>
      <c r="K2531" s="246"/>
      <c r="L2531" s="251"/>
      <c r="M2531" s="252"/>
      <c r="N2531" s="253"/>
      <c r="O2531" s="253"/>
      <c r="P2531" s="253"/>
      <c r="Q2531" s="253"/>
      <c r="R2531" s="253"/>
      <c r="S2531" s="253"/>
      <c r="T2531" s="25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55" t="s">
        <v>193</v>
      </c>
      <c r="AU2531" s="255" t="s">
        <v>80</v>
      </c>
      <c r="AV2531" s="14" t="s">
        <v>80</v>
      </c>
      <c r="AW2531" s="14" t="s">
        <v>195</v>
      </c>
      <c r="AX2531" s="14" t="s">
        <v>71</v>
      </c>
      <c r="AY2531" s="255" t="s">
        <v>182</v>
      </c>
    </row>
    <row r="2532" s="14" customFormat="1">
      <c r="A2532" s="14"/>
      <c r="B2532" s="245"/>
      <c r="C2532" s="246"/>
      <c r="D2532" s="236" t="s">
        <v>193</v>
      </c>
      <c r="E2532" s="247" t="s">
        <v>19</v>
      </c>
      <c r="F2532" s="248" t="s">
        <v>3412</v>
      </c>
      <c r="G2532" s="246"/>
      <c r="H2532" s="249">
        <v>337.64625000000001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5" t="s">
        <v>193</v>
      </c>
      <c r="AU2532" s="255" t="s">
        <v>80</v>
      </c>
      <c r="AV2532" s="14" t="s">
        <v>80</v>
      </c>
      <c r="AW2532" s="14" t="s">
        <v>195</v>
      </c>
      <c r="AX2532" s="14" t="s">
        <v>71</v>
      </c>
      <c r="AY2532" s="255" t="s">
        <v>182</v>
      </c>
    </row>
    <row r="2533" s="14" customFormat="1">
      <c r="A2533" s="14"/>
      <c r="B2533" s="245"/>
      <c r="C2533" s="246"/>
      <c r="D2533" s="236" t="s">
        <v>193</v>
      </c>
      <c r="E2533" s="247" t="s">
        <v>19</v>
      </c>
      <c r="F2533" s="248" t="s">
        <v>3413</v>
      </c>
      <c r="G2533" s="246"/>
      <c r="H2533" s="249">
        <v>135.13851249999999</v>
      </c>
      <c r="I2533" s="250"/>
      <c r="J2533" s="246"/>
      <c r="K2533" s="246"/>
      <c r="L2533" s="251"/>
      <c r="M2533" s="252"/>
      <c r="N2533" s="253"/>
      <c r="O2533" s="253"/>
      <c r="P2533" s="253"/>
      <c r="Q2533" s="253"/>
      <c r="R2533" s="253"/>
      <c r="S2533" s="253"/>
      <c r="T2533" s="25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55" t="s">
        <v>193</v>
      </c>
      <c r="AU2533" s="255" t="s">
        <v>80</v>
      </c>
      <c r="AV2533" s="14" t="s">
        <v>80</v>
      </c>
      <c r="AW2533" s="14" t="s">
        <v>195</v>
      </c>
      <c r="AX2533" s="14" t="s">
        <v>71</v>
      </c>
      <c r="AY2533" s="255" t="s">
        <v>182</v>
      </c>
    </row>
    <row r="2534" s="13" customFormat="1">
      <c r="A2534" s="13"/>
      <c r="B2534" s="234"/>
      <c r="C2534" s="235"/>
      <c r="D2534" s="236" t="s">
        <v>193</v>
      </c>
      <c r="E2534" s="237" t="s">
        <v>19</v>
      </c>
      <c r="F2534" s="238" t="s">
        <v>3414</v>
      </c>
      <c r="G2534" s="235"/>
      <c r="H2534" s="237" t="s">
        <v>19</v>
      </c>
      <c r="I2534" s="239"/>
      <c r="J2534" s="235"/>
      <c r="K2534" s="235"/>
      <c r="L2534" s="240"/>
      <c r="M2534" s="241"/>
      <c r="N2534" s="242"/>
      <c r="O2534" s="242"/>
      <c r="P2534" s="242"/>
      <c r="Q2534" s="242"/>
      <c r="R2534" s="242"/>
      <c r="S2534" s="242"/>
      <c r="T2534" s="24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44" t="s">
        <v>193</v>
      </c>
      <c r="AU2534" s="244" t="s">
        <v>80</v>
      </c>
      <c r="AV2534" s="13" t="s">
        <v>78</v>
      </c>
      <c r="AW2534" s="13" t="s">
        <v>195</v>
      </c>
      <c r="AX2534" s="13" t="s">
        <v>71</v>
      </c>
      <c r="AY2534" s="244" t="s">
        <v>182</v>
      </c>
    </row>
    <row r="2535" s="14" customFormat="1">
      <c r="A2535" s="14"/>
      <c r="B2535" s="245"/>
      <c r="C2535" s="246"/>
      <c r="D2535" s="236" t="s">
        <v>193</v>
      </c>
      <c r="E2535" s="247" t="s">
        <v>19</v>
      </c>
      <c r="F2535" s="248" t="s">
        <v>3415</v>
      </c>
      <c r="G2535" s="246"/>
      <c r="H2535" s="249">
        <v>180.06710000000001</v>
      </c>
      <c r="I2535" s="250"/>
      <c r="J2535" s="246"/>
      <c r="K2535" s="246"/>
      <c r="L2535" s="251"/>
      <c r="M2535" s="252"/>
      <c r="N2535" s="253"/>
      <c r="O2535" s="253"/>
      <c r="P2535" s="253"/>
      <c r="Q2535" s="253"/>
      <c r="R2535" s="253"/>
      <c r="S2535" s="253"/>
      <c r="T2535" s="25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5" t="s">
        <v>193</v>
      </c>
      <c r="AU2535" s="255" t="s">
        <v>80</v>
      </c>
      <c r="AV2535" s="14" t="s">
        <v>80</v>
      </c>
      <c r="AW2535" s="14" t="s">
        <v>195</v>
      </c>
      <c r="AX2535" s="14" t="s">
        <v>71</v>
      </c>
      <c r="AY2535" s="255" t="s">
        <v>182</v>
      </c>
    </row>
    <row r="2536" s="14" customFormat="1">
      <c r="A2536" s="14"/>
      <c r="B2536" s="245"/>
      <c r="C2536" s="246"/>
      <c r="D2536" s="236" t="s">
        <v>193</v>
      </c>
      <c r="E2536" s="247" t="s">
        <v>19</v>
      </c>
      <c r="F2536" s="248" t="s">
        <v>3416</v>
      </c>
      <c r="G2536" s="246"/>
      <c r="H2536" s="249">
        <v>58.899999999999999</v>
      </c>
      <c r="I2536" s="250"/>
      <c r="J2536" s="246"/>
      <c r="K2536" s="246"/>
      <c r="L2536" s="251"/>
      <c r="M2536" s="252"/>
      <c r="N2536" s="253"/>
      <c r="O2536" s="253"/>
      <c r="P2536" s="253"/>
      <c r="Q2536" s="253"/>
      <c r="R2536" s="253"/>
      <c r="S2536" s="253"/>
      <c r="T2536" s="25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5" t="s">
        <v>193</v>
      </c>
      <c r="AU2536" s="255" t="s">
        <v>80</v>
      </c>
      <c r="AV2536" s="14" t="s">
        <v>80</v>
      </c>
      <c r="AW2536" s="14" t="s">
        <v>195</v>
      </c>
      <c r="AX2536" s="14" t="s">
        <v>71</v>
      </c>
      <c r="AY2536" s="255" t="s">
        <v>182</v>
      </c>
    </row>
    <row r="2537" s="14" customFormat="1">
      <c r="A2537" s="14"/>
      <c r="B2537" s="245"/>
      <c r="C2537" s="246"/>
      <c r="D2537" s="236" t="s">
        <v>193</v>
      </c>
      <c r="E2537" s="247" t="s">
        <v>19</v>
      </c>
      <c r="F2537" s="248" t="s">
        <v>3417</v>
      </c>
      <c r="G2537" s="246"/>
      <c r="H2537" s="249">
        <v>174.43899999999999</v>
      </c>
      <c r="I2537" s="250"/>
      <c r="J2537" s="246"/>
      <c r="K2537" s="246"/>
      <c r="L2537" s="251"/>
      <c r="M2537" s="252"/>
      <c r="N2537" s="253"/>
      <c r="O2537" s="253"/>
      <c r="P2537" s="253"/>
      <c r="Q2537" s="253"/>
      <c r="R2537" s="253"/>
      <c r="S2537" s="253"/>
      <c r="T2537" s="25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5" t="s">
        <v>193</v>
      </c>
      <c r="AU2537" s="255" t="s">
        <v>80</v>
      </c>
      <c r="AV2537" s="14" t="s">
        <v>80</v>
      </c>
      <c r="AW2537" s="14" t="s">
        <v>195</v>
      </c>
      <c r="AX2537" s="14" t="s">
        <v>71</v>
      </c>
      <c r="AY2537" s="255" t="s">
        <v>182</v>
      </c>
    </row>
    <row r="2538" s="14" customFormat="1">
      <c r="A2538" s="14"/>
      <c r="B2538" s="245"/>
      <c r="C2538" s="246"/>
      <c r="D2538" s="236" t="s">
        <v>193</v>
      </c>
      <c r="E2538" s="247" t="s">
        <v>19</v>
      </c>
      <c r="F2538" s="248" t="s">
        <v>3418</v>
      </c>
      <c r="G2538" s="246"/>
      <c r="H2538" s="249">
        <v>194.26974999999999</v>
      </c>
      <c r="I2538" s="250"/>
      <c r="J2538" s="246"/>
      <c r="K2538" s="246"/>
      <c r="L2538" s="251"/>
      <c r="M2538" s="252"/>
      <c r="N2538" s="253"/>
      <c r="O2538" s="253"/>
      <c r="P2538" s="253"/>
      <c r="Q2538" s="253"/>
      <c r="R2538" s="253"/>
      <c r="S2538" s="253"/>
      <c r="T2538" s="25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55" t="s">
        <v>193</v>
      </c>
      <c r="AU2538" s="255" t="s">
        <v>80</v>
      </c>
      <c r="AV2538" s="14" t="s">
        <v>80</v>
      </c>
      <c r="AW2538" s="14" t="s">
        <v>195</v>
      </c>
      <c r="AX2538" s="14" t="s">
        <v>71</v>
      </c>
      <c r="AY2538" s="255" t="s">
        <v>182</v>
      </c>
    </row>
    <row r="2539" s="15" customFormat="1">
      <c r="A2539" s="15"/>
      <c r="B2539" s="256"/>
      <c r="C2539" s="257"/>
      <c r="D2539" s="236" t="s">
        <v>193</v>
      </c>
      <c r="E2539" s="258" t="s">
        <v>19</v>
      </c>
      <c r="F2539" s="259" t="s">
        <v>215</v>
      </c>
      <c r="G2539" s="257"/>
      <c r="H2539" s="260">
        <v>1484.4564625</v>
      </c>
      <c r="I2539" s="261"/>
      <c r="J2539" s="257"/>
      <c r="K2539" s="257"/>
      <c r="L2539" s="262"/>
      <c r="M2539" s="263"/>
      <c r="N2539" s="264"/>
      <c r="O2539" s="264"/>
      <c r="P2539" s="264"/>
      <c r="Q2539" s="264"/>
      <c r="R2539" s="264"/>
      <c r="S2539" s="264"/>
      <c r="T2539" s="26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T2539" s="266" t="s">
        <v>193</v>
      </c>
      <c r="AU2539" s="266" t="s">
        <v>80</v>
      </c>
      <c r="AV2539" s="15" t="s">
        <v>97</v>
      </c>
      <c r="AW2539" s="15" t="s">
        <v>195</v>
      </c>
      <c r="AX2539" s="15" t="s">
        <v>71</v>
      </c>
      <c r="AY2539" s="266" t="s">
        <v>182</v>
      </c>
    </row>
    <row r="2540" s="14" customFormat="1">
      <c r="A2540" s="14"/>
      <c r="B2540" s="245"/>
      <c r="C2540" s="246"/>
      <c r="D2540" s="236" t="s">
        <v>193</v>
      </c>
      <c r="E2540" s="247" t="s">
        <v>19</v>
      </c>
      <c r="F2540" s="248" t="s">
        <v>3419</v>
      </c>
      <c r="G2540" s="246"/>
      <c r="H2540" s="249">
        <v>82.760000000000005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193</v>
      </c>
      <c r="AU2540" s="255" t="s">
        <v>80</v>
      </c>
      <c r="AV2540" s="14" t="s">
        <v>80</v>
      </c>
      <c r="AW2540" s="14" t="s">
        <v>195</v>
      </c>
      <c r="AX2540" s="14" t="s">
        <v>71</v>
      </c>
      <c r="AY2540" s="255" t="s">
        <v>182</v>
      </c>
    </row>
    <row r="2541" s="15" customFormat="1">
      <c r="A2541" s="15"/>
      <c r="B2541" s="256"/>
      <c r="C2541" s="257"/>
      <c r="D2541" s="236" t="s">
        <v>193</v>
      </c>
      <c r="E2541" s="258" t="s">
        <v>19</v>
      </c>
      <c r="F2541" s="259" t="s">
        <v>215</v>
      </c>
      <c r="G2541" s="257"/>
      <c r="H2541" s="260">
        <v>82.760000000000005</v>
      </c>
      <c r="I2541" s="261"/>
      <c r="J2541" s="257"/>
      <c r="K2541" s="257"/>
      <c r="L2541" s="262"/>
      <c r="M2541" s="263"/>
      <c r="N2541" s="264"/>
      <c r="O2541" s="264"/>
      <c r="P2541" s="264"/>
      <c r="Q2541" s="264"/>
      <c r="R2541" s="264"/>
      <c r="S2541" s="264"/>
      <c r="T2541" s="26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T2541" s="266" t="s">
        <v>193</v>
      </c>
      <c r="AU2541" s="266" t="s">
        <v>80</v>
      </c>
      <c r="AV2541" s="15" t="s">
        <v>97</v>
      </c>
      <c r="AW2541" s="15" t="s">
        <v>195</v>
      </c>
      <c r="AX2541" s="15" t="s">
        <v>71</v>
      </c>
      <c r="AY2541" s="266" t="s">
        <v>182</v>
      </c>
    </row>
    <row r="2542" s="13" customFormat="1">
      <c r="A2542" s="13"/>
      <c r="B2542" s="234"/>
      <c r="C2542" s="235"/>
      <c r="D2542" s="236" t="s">
        <v>193</v>
      </c>
      <c r="E2542" s="237" t="s">
        <v>19</v>
      </c>
      <c r="F2542" s="238" t="s">
        <v>3420</v>
      </c>
      <c r="G2542" s="235"/>
      <c r="H2542" s="237" t="s">
        <v>19</v>
      </c>
      <c r="I2542" s="239"/>
      <c r="J2542" s="235"/>
      <c r="K2542" s="235"/>
      <c r="L2542" s="240"/>
      <c r="M2542" s="241"/>
      <c r="N2542" s="242"/>
      <c r="O2542" s="242"/>
      <c r="P2542" s="242"/>
      <c r="Q2542" s="242"/>
      <c r="R2542" s="242"/>
      <c r="S2542" s="242"/>
      <c r="T2542" s="24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44" t="s">
        <v>193</v>
      </c>
      <c r="AU2542" s="244" t="s">
        <v>80</v>
      </c>
      <c r="AV2542" s="13" t="s">
        <v>78</v>
      </c>
      <c r="AW2542" s="13" t="s">
        <v>195</v>
      </c>
      <c r="AX2542" s="13" t="s">
        <v>71</v>
      </c>
      <c r="AY2542" s="244" t="s">
        <v>182</v>
      </c>
    </row>
    <row r="2543" s="14" customFormat="1">
      <c r="A2543" s="14"/>
      <c r="B2543" s="245"/>
      <c r="C2543" s="246"/>
      <c r="D2543" s="236" t="s">
        <v>193</v>
      </c>
      <c r="E2543" s="247" t="s">
        <v>19</v>
      </c>
      <c r="F2543" s="248" t="s">
        <v>3421</v>
      </c>
      <c r="G2543" s="246"/>
      <c r="H2543" s="249">
        <v>102.02500000000001</v>
      </c>
      <c r="I2543" s="250"/>
      <c r="J2543" s="246"/>
      <c r="K2543" s="246"/>
      <c r="L2543" s="251"/>
      <c r="M2543" s="252"/>
      <c r="N2543" s="253"/>
      <c r="O2543" s="253"/>
      <c r="P2543" s="253"/>
      <c r="Q2543" s="253"/>
      <c r="R2543" s="253"/>
      <c r="S2543" s="253"/>
      <c r="T2543" s="25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5" t="s">
        <v>193</v>
      </c>
      <c r="AU2543" s="255" t="s">
        <v>80</v>
      </c>
      <c r="AV2543" s="14" t="s">
        <v>80</v>
      </c>
      <c r="AW2543" s="14" t="s">
        <v>195</v>
      </c>
      <c r="AX2543" s="14" t="s">
        <v>71</v>
      </c>
      <c r="AY2543" s="255" t="s">
        <v>182</v>
      </c>
    </row>
    <row r="2544" s="14" customFormat="1">
      <c r="A2544" s="14"/>
      <c r="B2544" s="245"/>
      <c r="C2544" s="246"/>
      <c r="D2544" s="236" t="s">
        <v>193</v>
      </c>
      <c r="E2544" s="247" t="s">
        <v>19</v>
      </c>
      <c r="F2544" s="248" t="s">
        <v>3422</v>
      </c>
      <c r="G2544" s="246"/>
      <c r="H2544" s="249">
        <v>108.77500000000001</v>
      </c>
      <c r="I2544" s="250"/>
      <c r="J2544" s="246"/>
      <c r="K2544" s="246"/>
      <c r="L2544" s="251"/>
      <c r="M2544" s="252"/>
      <c r="N2544" s="253"/>
      <c r="O2544" s="253"/>
      <c r="P2544" s="253"/>
      <c r="Q2544" s="253"/>
      <c r="R2544" s="253"/>
      <c r="S2544" s="253"/>
      <c r="T2544" s="25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5" t="s">
        <v>193</v>
      </c>
      <c r="AU2544" s="255" t="s">
        <v>80</v>
      </c>
      <c r="AV2544" s="14" t="s">
        <v>80</v>
      </c>
      <c r="AW2544" s="14" t="s">
        <v>195</v>
      </c>
      <c r="AX2544" s="14" t="s">
        <v>71</v>
      </c>
      <c r="AY2544" s="255" t="s">
        <v>182</v>
      </c>
    </row>
    <row r="2545" s="15" customFormat="1">
      <c r="A2545" s="15"/>
      <c r="B2545" s="256"/>
      <c r="C2545" s="257"/>
      <c r="D2545" s="236" t="s">
        <v>193</v>
      </c>
      <c r="E2545" s="258" t="s">
        <v>19</v>
      </c>
      <c r="F2545" s="259" t="s">
        <v>215</v>
      </c>
      <c r="G2545" s="257"/>
      <c r="H2545" s="260">
        <v>210.80000000000001</v>
      </c>
      <c r="I2545" s="261"/>
      <c r="J2545" s="257"/>
      <c r="K2545" s="257"/>
      <c r="L2545" s="262"/>
      <c r="M2545" s="263"/>
      <c r="N2545" s="264"/>
      <c r="O2545" s="264"/>
      <c r="P2545" s="264"/>
      <c r="Q2545" s="264"/>
      <c r="R2545" s="264"/>
      <c r="S2545" s="264"/>
      <c r="T2545" s="26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T2545" s="266" t="s">
        <v>193</v>
      </c>
      <c r="AU2545" s="266" t="s">
        <v>80</v>
      </c>
      <c r="AV2545" s="15" t="s">
        <v>97</v>
      </c>
      <c r="AW2545" s="15" t="s">
        <v>195</v>
      </c>
      <c r="AX2545" s="15" t="s">
        <v>71</v>
      </c>
      <c r="AY2545" s="266" t="s">
        <v>182</v>
      </c>
    </row>
    <row r="2546" s="13" customFormat="1">
      <c r="A2546" s="13"/>
      <c r="B2546" s="234"/>
      <c r="C2546" s="235"/>
      <c r="D2546" s="236" t="s">
        <v>193</v>
      </c>
      <c r="E2546" s="237" t="s">
        <v>19</v>
      </c>
      <c r="F2546" s="238" t="s">
        <v>3423</v>
      </c>
      <c r="G2546" s="235"/>
      <c r="H2546" s="237" t="s">
        <v>19</v>
      </c>
      <c r="I2546" s="239"/>
      <c r="J2546" s="235"/>
      <c r="K2546" s="235"/>
      <c r="L2546" s="240"/>
      <c r="M2546" s="241"/>
      <c r="N2546" s="242"/>
      <c r="O2546" s="242"/>
      <c r="P2546" s="242"/>
      <c r="Q2546" s="242"/>
      <c r="R2546" s="242"/>
      <c r="S2546" s="242"/>
      <c r="T2546" s="24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44" t="s">
        <v>193</v>
      </c>
      <c r="AU2546" s="244" t="s">
        <v>80</v>
      </c>
      <c r="AV2546" s="13" t="s">
        <v>78</v>
      </c>
      <c r="AW2546" s="13" t="s">
        <v>195</v>
      </c>
      <c r="AX2546" s="13" t="s">
        <v>71</v>
      </c>
      <c r="AY2546" s="244" t="s">
        <v>182</v>
      </c>
    </row>
    <row r="2547" s="14" customFormat="1">
      <c r="A2547" s="14"/>
      <c r="B2547" s="245"/>
      <c r="C2547" s="246"/>
      <c r="D2547" s="236" t="s">
        <v>193</v>
      </c>
      <c r="E2547" s="247" t="s">
        <v>19</v>
      </c>
      <c r="F2547" s="248" t="s">
        <v>3424</v>
      </c>
      <c r="G2547" s="246"/>
      <c r="H2547" s="249">
        <v>62.439500000000002</v>
      </c>
      <c r="I2547" s="250"/>
      <c r="J2547" s="246"/>
      <c r="K2547" s="246"/>
      <c r="L2547" s="251"/>
      <c r="M2547" s="252"/>
      <c r="N2547" s="253"/>
      <c r="O2547" s="253"/>
      <c r="P2547" s="253"/>
      <c r="Q2547" s="253"/>
      <c r="R2547" s="253"/>
      <c r="S2547" s="253"/>
      <c r="T2547" s="25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T2547" s="255" t="s">
        <v>193</v>
      </c>
      <c r="AU2547" s="255" t="s">
        <v>80</v>
      </c>
      <c r="AV2547" s="14" t="s">
        <v>80</v>
      </c>
      <c r="AW2547" s="14" t="s">
        <v>195</v>
      </c>
      <c r="AX2547" s="14" t="s">
        <v>71</v>
      </c>
      <c r="AY2547" s="255" t="s">
        <v>182</v>
      </c>
    </row>
    <row r="2548" s="15" customFormat="1">
      <c r="A2548" s="15"/>
      <c r="B2548" s="256"/>
      <c r="C2548" s="257"/>
      <c r="D2548" s="236" t="s">
        <v>193</v>
      </c>
      <c r="E2548" s="258" t="s">
        <v>19</v>
      </c>
      <c r="F2548" s="259" t="s">
        <v>215</v>
      </c>
      <c r="G2548" s="257"/>
      <c r="H2548" s="260">
        <v>62.439500000000002</v>
      </c>
      <c r="I2548" s="261"/>
      <c r="J2548" s="257"/>
      <c r="K2548" s="257"/>
      <c r="L2548" s="262"/>
      <c r="M2548" s="263"/>
      <c r="N2548" s="264"/>
      <c r="O2548" s="264"/>
      <c r="P2548" s="264"/>
      <c r="Q2548" s="264"/>
      <c r="R2548" s="264"/>
      <c r="S2548" s="264"/>
      <c r="T2548" s="26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T2548" s="266" t="s">
        <v>193</v>
      </c>
      <c r="AU2548" s="266" t="s">
        <v>80</v>
      </c>
      <c r="AV2548" s="15" t="s">
        <v>97</v>
      </c>
      <c r="AW2548" s="15" t="s">
        <v>195</v>
      </c>
      <c r="AX2548" s="15" t="s">
        <v>71</v>
      </c>
      <c r="AY2548" s="266" t="s">
        <v>182</v>
      </c>
    </row>
    <row r="2549" s="14" customFormat="1">
      <c r="A2549" s="14"/>
      <c r="B2549" s="245"/>
      <c r="C2549" s="246"/>
      <c r="D2549" s="236" t="s">
        <v>193</v>
      </c>
      <c r="E2549" s="247" t="s">
        <v>19</v>
      </c>
      <c r="F2549" s="248" t="s">
        <v>905</v>
      </c>
      <c r="G2549" s="246"/>
      <c r="H2549" s="249">
        <v>14.880000000000001</v>
      </c>
      <c r="I2549" s="250"/>
      <c r="J2549" s="246"/>
      <c r="K2549" s="246"/>
      <c r="L2549" s="251"/>
      <c r="M2549" s="252"/>
      <c r="N2549" s="253"/>
      <c r="O2549" s="253"/>
      <c r="P2549" s="253"/>
      <c r="Q2549" s="253"/>
      <c r="R2549" s="253"/>
      <c r="S2549" s="253"/>
      <c r="T2549" s="25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5" t="s">
        <v>193</v>
      </c>
      <c r="AU2549" s="255" t="s">
        <v>80</v>
      </c>
      <c r="AV2549" s="14" t="s">
        <v>80</v>
      </c>
      <c r="AW2549" s="14" t="s">
        <v>195</v>
      </c>
      <c r="AX2549" s="14" t="s">
        <v>71</v>
      </c>
      <c r="AY2549" s="255" t="s">
        <v>182</v>
      </c>
    </row>
    <row r="2550" s="16" customFormat="1">
      <c r="A2550" s="16"/>
      <c r="B2550" s="267"/>
      <c r="C2550" s="268"/>
      <c r="D2550" s="236" t="s">
        <v>193</v>
      </c>
      <c r="E2550" s="269" t="s">
        <v>19</v>
      </c>
      <c r="F2550" s="270" t="s">
        <v>220</v>
      </c>
      <c r="G2550" s="268"/>
      <c r="H2550" s="271">
        <v>1855.3359625000001</v>
      </c>
      <c r="I2550" s="272"/>
      <c r="J2550" s="268"/>
      <c r="K2550" s="268"/>
      <c r="L2550" s="273"/>
      <c r="M2550" s="274"/>
      <c r="N2550" s="275"/>
      <c r="O2550" s="275"/>
      <c r="P2550" s="275"/>
      <c r="Q2550" s="275"/>
      <c r="R2550" s="275"/>
      <c r="S2550" s="275"/>
      <c r="T2550" s="27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T2550" s="277" t="s">
        <v>193</v>
      </c>
      <c r="AU2550" s="277" t="s">
        <v>80</v>
      </c>
      <c r="AV2550" s="16" t="s">
        <v>189</v>
      </c>
      <c r="AW2550" s="16" t="s">
        <v>195</v>
      </c>
      <c r="AX2550" s="16" t="s">
        <v>78</v>
      </c>
      <c r="AY2550" s="277" t="s">
        <v>182</v>
      </c>
    </row>
    <row r="2551" s="2" customFormat="1" ht="24.15" customHeight="1">
      <c r="A2551" s="41"/>
      <c r="B2551" s="42"/>
      <c r="C2551" s="278" t="s">
        <v>3425</v>
      </c>
      <c r="D2551" s="278" t="s">
        <v>296</v>
      </c>
      <c r="E2551" s="279" t="s">
        <v>3426</v>
      </c>
      <c r="F2551" s="280" t="s">
        <v>3427</v>
      </c>
      <c r="G2551" s="281" t="s">
        <v>283</v>
      </c>
      <c r="H2551" s="282">
        <v>1558.6790000000001</v>
      </c>
      <c r="I2551" s="283"/>
      <c r="J2551" s="284">
        <f>ROUND(I2551*H2551,2)</f>
        <v>0</v>
      </c>
      <c r="K2551" s="280" t="s">
        <v>188</v>
      </c>
      <c r="L2551" s="285"/>
      <c r="M2551" s="286" t="s">
        <v>19</v>
      </c>
      <c r="N2551" s="287" t="s">
        <v>42</v>
      </c>
      <c r="O2551" s="87"/>
      <c r="P2551" s="225">
        <f>O2551*H2551</f>
        <v>0</v>
      </c>
      <c r="Q2551" s="225">
        <v>0.0054000000000000003</v>
      </c>
      <c r="R2551" s="225">
        <f>Q2551*H2551</f>
        <v>8.4168666000000005</v>
      </c>
      <c r="S2551" s="225">
        <v>0</v>
      </c>
      <c r="T2551" s="226">
        <f>S2551*H2551</f>
        <v>0</v>
      </c>
      <c r="U2551" s="41"/>
      <c r="V2551" s="41"/>
      <c r="W2551" s="41"/>
      <c r="X2551" s="41"/>
      <c r="Y2551" s="41"/>
      <c r="Z2551" s="41"/>
      <c r="AA2551" s="41"/>
      <c r="AB2551" s="41"/>
      <c r="AC2551" s="41"/>
      <c r="AD2551" s="41"/>
      <c r="AE2551" s="41"/>
      <c r="AR2551" s="227" t="s">
        <v>410</v>
      </c>
      <c r="AT2551" s="227" t="s">
        <v>296</v>
      </c>
      <c r="AU2551" s="227" t="s">
        <v>80</v>
      </c>
      <c r="AY2551" s="20" t="s">
        <v>182</v>
      </c>
      <c r="BE2551" s="228">
        <f>IF(N2551="základní",J2551,0)</f>
        <v>0</v>
      </c>
      <c r="BF2551" s="228">
        <f>IF(N2551="snížená",J2551,0)</f>
        <v>0</v>
      </c>
      <c r="BG2551" s="228">
        <f>IF(N2551="zákl. přenesená",J2551,0)</f>
        <v>0</v>
      </c>
      <c r="BH2551" s="228">
        <f>IF(N2551="sníž. přenesená",J2551,0)</f>
        <v>0</v>
      </c>
      <c r="BI2551" s="228">
        <f>IF(N2551="nulová",J2551,0)</f>
        <v>0</v>
      </c>
      <c r="BJ2551" s="20" t="s">
        <v>78</v>
      </c>
      <c r="BK2551" s="228">
        <f>ROUND(I2551*H2551,2)</f>
        <v>0</v>
      </c>
      <c r="BL2551" s="20" t="s">
        <v>308</v>
      </c>
      <c r="BM2551" s="227" t="s">
        <v>3428</v>
      </c>
    </row>
    <row r="2552" s="14" customFormat="1">
      <c r="A2552" s="14"/>
      <c r="B2552" s="245"/>
      <c r="C2552" s="246"/>
      <c r="D2552" s="236" t="s">
        <v>193</v>
      </c>
      <c r="E2552" s="247" t="s">
        <v>19</v>
      </c>
      <c r="F2552" s="248" t="s">
        <v>3429</v>
      </c>
      <c r="G2552" s="246"/>
      <c r="H2552" s="249">
        <v>1484.4559999999999</v>
      </c>
      <c r="I2552" s="250"/>
      <c r="J2552" s="246"/>
      <c r="K2552" s="246"/>
      <c r="L2552" s="251"/>
      <c r="M2552" s="252"/>
      <c r="N2552" s="253"/>
      <c r="O2552" s="253"/>
      <c r="P2552" s="253"/>
      <c r="Q2552" s="253"/>
      <c r="R2552" s="253"/>
      <c r="S2552" s="253"/>
      <c r="T2552" s="25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5" t="s">
        <v>193</v>
      </c>
      <c r="AU2552" s="255" t="s">
        <v>80</v>
      </c>
      <c r="AV2552" s="14" t="s">
        <v>80</v>
      </c>
      <c r="AW2552" s="14" t="s">
        <v>195</v>
      </c>
      <c r="AX2552" s="14" t="s">
        <v>78</v>
      </c>
      <c r="AY2552" s="255" t="s">
        <v>182</v>
      </c>
    </row>
    <row r="2553" s="14" customFormat="1">
      <c r="A2553" s="14"/>
      <c r="B2553" s="245"/>
      <c r="C2553" s="246"/>
      <c r="D2553" s="236" t="s">
        <v>193</v>
      </c>
      <c r="E2553" s="246"/>
      <c r="F2553" s="248" t="s">
        <v>3430</v>
      </c>
      <c r="G2553" s="246"/>
      <c r="H2553" s="249">
        <v>1558.6790000000001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193</v>
      </c>
      <c r="AU2553" s="255" t="s">
        <v>80</v>
      </c>
      <c r="AV2553" s="14" t="s">
        <v>80</v>
      </c>
      <c r="AW2553" s="14" t="s">
        <v>4</v>
      </c>
      <c r="AX2553" s="14" t="s">
        <v>78</v>
      </c>
      <c r="AY2553" s="255" t="s">
        <v>182</v>
      </c>
    </row>
    <row r="2554" s="2" customFormat="1" ht="24.15" customHeight="1">
      <c r="A2554" s="41"/>
      <c r="B2554" s="42"/>
      <c r="C2554" s="278" t="s">
        <v>3431</v>
      </c>
      <c r="D2554" s="278" t="s">
        <v>296</v>
      </c>
      <c r="E2554" s="279" t="s">
        <v>3432</v>
      </c>
      <c r="F2554" s="280" t="s">
        <v>3433</v>
      </c>
      <c r="G2554" s="281" t="s">
        <v>283</v>
      </c>
      <c r="H2554" s="282">
        <v>373.80000000000001</v>
      </c>
      <c r="I2554" s="283"/>
      <c r="J2554" s="284">
        <f>ROUND(I2554*H2554,2)</f>
        <v>0</v>
      </c>
      <c r="K2554" s="280" t="s">
        <v>188</v>
      </c>
      <c r="L2554" s="285"/>
      <c r="M2554" s="286" t="s">
        <v>19</v>
      </c>
      <c r="N2554" s="287" t="s">
        <v>42</v>
      </c>
      <c r="O2554" s="87"/>
      <c r="P2554" s="225">
        <f>O2554*H2554</f>
        <v>0</v>
      </c>
      <c r="Q2554" s="225">
        <v>0.0060000000000000001</v>
      </c>
      <c r="R2554" s="225">
        <f>Q2554*H2554</f>
        <v>2.2427999999999999</v>
      </c>
      <c r="S2554" s="225">
        <v>0</v>
      </c>
      <c r="T2554" s="226">
        <f>S2554*H2554</f>
        <v>0</v>
      </c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R2554" s="227" t="s">
        <v>410</v>
      </c>
      <c r="AT2554" s="227" t="s">
        <v>296</v>
      </c>
      <c r="AU2554" s="227" t="s">
        <v>80</v>
      </c>
      <c r="AY2554" s="20" t="s">
        <v>182</v>
      </c>
      <c r="BE2554" s="228">
        <f>IF(N2554="základní",J2554,0)</f>
        <v>0</v>
      </c>
      <c r="BF2554" s="228">
        <f>IF(N2554="snížená",J2554,0)</f>
        <v>0</v>
      </c>
      <c r="BG2554" s="228">
        <f>IF(N2554="zákl. přenesená",J2554,0)</f>
        <v>0</v>
      </c>
      <c r="BH2554" s="228">
        <f>IF(N2554="sníž. přenesená",J2554,0)</f>
        <v>0</v>
      </c>
      <c r="BI2554" s="228">
        <f>IF(N2554="nulová",J2554,0)</f>
        <v>0</v>
      </c>
      <c r="BJ2554" s="20" t="s">
        <v>78</v>
      </c>
      <c r="BK2554" s="228">
        <f>ROUND(I2554*H2554,2)</f>
        <v>0</v>
      </c>
      <c r="BL2554" s="20" t="s">
        <v>308</v>
      </c>
      <c r="BM2554" s="227" t="s">
        <v>3434</v>
      </c>
    </row>
    <row r="2555" s="14" customFormat="1">
      <c r="A2555" s="14"/>
      <c r="B2555" s="245"/>
      <c r="C2555" s="246"/>
      <c r="D2555" s="236" t="s">
        <v>193</v>
      </c>
      <c r="E2555" s="247" t="s">
        <v>19</v>
      </c>
      <c r="F2555" s="248" t="s">
        <v>3435</v>
      </c>
      <c r="G2555" s="246"/>
      <c r="H2555" s="249">
        <v>356</v>
      </c>
      <c r="I2555" s="250"/>
      <c r="J2555" s="246"/>
      <c r="K2555" s="246"/>
      <c r="L2555" s="251"/>
      <c r="M2555" s="252"/>
      <c r="N2555" s="253"/>
      <c r="O2555" s="253"/>
      <c r="P2555" s="253"/>
      <c r="Q2555" s="253"/>
      <c r="R2555" s="253"/>
      <c r="S2555" s="253"/>
      <c r="T2555" s="25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5" t="s">
        <v>193</v>
      </c>
      <c r="AU2555" s="255" t="s">
        <v>80</v>
      </c>
      <c r="AV2555" s="14" t="s">
        <v>80</v>
      </c>
      <c r="AW2555" s="14" t="s">
        <v>195</v>
      </c>
      <c r="AX2555" s="14" t="s">
        <v>71</v>
      </c>
      <c r="AY2555" s="255" t="s">
        <v>182</v>
      </c>
    </row>
    <row r="2556" s="14" customFormat="1">
      <c r="A2556" s="14"/>
      <c r="B2556" s="245"/>
      <c r="C2556" s="246"/>
      <c r="D2556" s="236" t="s">
        <v>193</v>
      </c>
      <c r="E2556" s="246"/>
      <c r="F2556" s="248" t="s">
        <v>3436</v>
      </c>
      <c r="G2556" s="246"/>
      <c r="H2556" s="249">
        <v>373.80000000000001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193</v>
      </c>
      <c r="AU2556" s="255" t="s">
        <v>80</v>
      </c>
      <c r="AV2556" s="14" t="s">
        <v>80</v>
      </c>
      <c r="AW2556" s="14" t="s">
        <v>4</v>
      </c>
      <c r="AX2556" s="14" t="s">
        <v>78</v>
      </c>
      <c r="AY2556" s="255" t="s">
        <v>182</v>
      </c>
    </row>
    <row r="2557" s="2" customFormat="1" ht="33" customHeight="1">
      <c r="A2557" s="41"/>
      <c r="B2557" s="42"/>
      <c r="C2557" s="278" t="s">
        <v>3437</v>
      </c>
      <c r="D2557" s="278" t="s">
        <v>296</v>
      </c>
      <c r="E2557" s="279" t="s">
        <v>3438</v>
      </c>
      <c r="F2557" s="280" t="s">
        <v>3439</v>
      </c>
      <c r="G2557" s="281" t="s">
        <v>283</v>
      </c>
      <c r="H2557" s="282">
        <v>15.624000000000001</v>
      </c>
      <c r="I2557" s="283"/>
      <c r="J2557" s="284">
        <f>ROUND(I2557*H2557,2)</f>
        <v>0</v>
      </c>
      <c r="K2557" s="280" t="s">
        <v>188</v>
      </c>
      <c r="L2557" s="285"/>
      <c r="M2557" s="286" t="s">
        <v>19</v>
      </c>
      <c r="N2557" s="287" t="s">
        <v>42</v>
      </c>
      <c r="O2557" s="87"/>
      <c r="P2557" s="225">
        <f>O2557*H2557</f>
        <v>0</v>
      </c>
      <c r="Q2557" s="225">
        <v>0.002</v>
      </c>
      <c r="R2557" s="225">
        <f>Q2557*H2557</f>
        <v>0.031248000000000001</v>
      </c>
      <c r="S2557" s="225">
        <v>0</v>
      </c>
      <c r="T2557" s="226">
        <f>S2557*H2557</f>
        <v>0</v>
      </c>
      <c r="U2557" s="41"/>
      <c r="V2557" s="41"/>
      <c r="W2557" s="41"/>
      <c r="X2557" s="41"/>
      <c r="Y2557" s="41"/>
      <c r="Z2557" s="41"/>
      <c r="AA2557" s="41"/>
      <c r="AB2557" s="41"/>
      <c r="AC2557" s="41"/>
      <c r="AD2557" s="41"/>
      <c r="AE2557" s="41"/>
      <c r="AR2557" s="227" t="s">
        <v>410</v>
      </c>
      <c r="AT2557" s="227" t="s">
        <v>296</v>
      </c>
      <c r="AU2557" s="227" t="s">
        <v>80</v>
      </c>
      <c r="AY2557" s="20" t="s">
        <v>182</v>
      </c>
      <c r="BE2557" s="228">
        <f>IF(N2557="základní",J2557,0)</f>
        <v>0</v>
      </c>
      <c r="BF2557" s="228">
        <f>IF(N2557="snížená",J2557,0)</f>
        <v>0</v>
      </c>
      <c r="BG2557" s="228">
        <f>IF(N2557="zákl. přenesená",J2557,0)</f>
        <v>0</v>
      </c>
      <c r="BH2557" s="228">
        <f>IF(N2557="sníž. přenesená",J2557,0)</f>
        <v>0</v>
      </c>
      <c r="BI2557" s="228">
        <f>IF(N2557="nulová",J2557,0)</f>
        <v>0</v>
      </c>
      <c r="BJ2557" s="20" t="s">
        <v>78</v>
      </c>
      <c r="BK2557" s="228">
        <f>ROUND(I2557*H2557,2)</f>
        <v>0</v>
      </c>
      <c r="BL2557" s="20" t="s">
        <v>308</v>
      </c>
      <c r="BM2557" s="227" t="s">
        <v>3440</v>
      </c>
    </row>
    <row r="2558" s="14" customFormat="1">
      <c r="A2558" s="14"/>
      <c r="B2558" s="245"/>
      <c r="C2558" s="246"/>
      <c r="D2558" s="236" t="s">
        <v>193</v>
      </c>
      <c r="E2558" s="247" t="s">
        <v>19</v>
      </c>
      <c r="F2558" s="248" t="s">
        <v>905</v>
      </c>
      <c r="G2558" s="246"/>
      <c r="H2558" s="249">
        <v>14.880000000000001</v>
      </c>
      <c r="I2558" s="250"/>
      <c r="J2558" s="246"/>
      <c r="K2558" s="246"/>
      <c r="L2558" s="251"/>
      <c r="M2558" s="252"/>
      <c r="N2558" s="253"/>
      <c r="O2558" s="253"/>
      <c r="P2558" s="253"/>
      <c r="Q2558" s="253"/>
      <c r="R2558" s="253"/>
      <c r="S2558" s="253"/>
      <c r="T2558" s="25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5" t="s">
        <v>193</v>
      </c>
      <c r="AU2558" s="255" t="s">
        <v>80</v>
      </c>
      <c r="AV2558" s="14" t="s">
        <v>80</v>
      </c>
      <c r="AW2558" s="14" t="s">
        <v>195</v>
      </c>
      <c r="AX2558" s="14" t="s">
        <v>71</v>
      </c>
      <c r="AY2558" s="255" t="s">
        <v>182</v>
      </c>
    </row>
    <row r="2559" s="14" customFormat="1">
      <c r="A2559" s="14"/>
      <c r="B2559" s="245"/>
      <c r="C2559" s="246"/>
      <c r="D2559" s="236" t="s">
        <v>193</v>
      </c>
      <c r="E2559" s="246"/>
      <c r="F2559" s="248" t="s">
        <v>3441</v>
      </c>
      <c r="G2559" s="246"/>
      <c r="H2559" s="249">
        <v>15.624000000000001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193</v>
      </c>
      <c r="AU2559" s="255" t="s">
        <v>80</v>
      </c>
      <c r="AV2559" s="14" t="s">
        <v>80</v>
      </c>
      <c r="AW2559" s="14" t="s">
        <v>4</v>
      </c>
      <c r="AX2559" s="14" t="s">
        <v>78</v>
      </c>
      <c r="AY2559" s="255" t="s">
        <v>182</v>
      </c>
    </row>
    <row r="2560" s="2" customFormat="1" ht="55.5" customHeight="1">
      <c r="A2560" s="41"/>
      <c r="B2560" s="42"/>
      <c r="C2560" s="216" t="s">
        <v>3442</v>
      </c>
      <c r="D2560" s="216" t="s">
        <v>184</v>
      </c>
      <c r="E2560" s="217" t="s">
        <v>3443</v>
      </c>
      <c r="F2560" s="218" t="s">
        <v>3444</v>
      </c>
      <c r="G2560" s="219" t="s">
        <v>283</v>
      </c>
      <c r="H2560" s="220">
        <v>770.20100000000002</v>
      </c>
      <c r="I2560" s="221"/>
      <c r="J2560" s="222">
        <f>ROUND(I2560*H2560,2)</f>
        <v>0</v>
      </c>
      <c r="K2560" s="218" t="s">
        <v>188</v>
      </c>
      <c r="L2560" s="47"/>
      <c r="M2560" s="223" t="s">
        <v>19</v>
      </c>
      <c r="N2560" s="224" t="s">
        <v>42</v>
      </c>
      <c r="O2560" s="87"/>
      <c r="P2560" s="225">
        <f>O2560*H2560</f>
        <v>0</v>
      </c>
      <c r="Q2560" s="225">
        <v>0</v>
      </c>
      <c r="R2560" s="225">
        <f>Q2560*H2560</f>
        <v>0</v>
      </c>
      <c r="S2560" s="225">
        <v>0.0060000000000000001</v>
      </c>
      <c r="T2560" s="226">
        <f>S2560*H2560</f>
        <v>4.6212059999999999</v>
      </c>
      <c r="U2560" s="41"/>
      <c r="V2560" s="41"/>
      <c r="W2560" s="41"/>
      <c r="X2560" s="41"/>
      <c r="Y2560" s="41"/>
      <c r="Z2560" s="41"/>
      <c r="AA2560" s="41"/>
      <c r="AB2560" s="41"/>
      <c r="AC2560" s="41"/>
      <c r="AD2560" s="41"/>
      <c r="AE2560" s="41"/>
      <c r="AR2560" s="227" t="s">
        <v>308</v>
      </c>
      <c r="AT2560" s="227" t="s">
        <v>184</v>
      </c>
      <c r="AU2560" s="227" t="s">
        <v>80</v>
      </c>
      <c r="AY2560" s="20" t="s">
        <v>182</v>
      </c>
      <c r="BE2560" s="228">
        <f>IF(N2560="základní",J2560,0)</f>
        <v>0</v>
      </c>
      <c r="BF2560" s="228">
        <f>IF(N2560="snížená",J2560,0)</f>
        <v>0</v>
      </c>
      <c r="BG2560" s="228">
        <f>IF(N2560="zákl. přenesená",J2560,0)</f>
        <v>0</v>
      </c>
      <c r="BH2560" s="228">
        <f>IF(N2560="sníž. přenesená",J2560,0)</f>
        <v>0</v>
      </c>
      <c r="BI2560" s="228">
        <f>IF(N2560="nulová",J2560,0)</f>
        <v>0</v>
      </c>
      <c r="BJ2560" s="20" t="s">
        <v>78</v>
      </c>
      <c r="BK2560" s="228">
        <f>ROUND(I2560*H2560,2)</f>
        <v>0</v>
      </c>
      <c r="BL2560" s="20" t="s">
        <v>308</v>
      </c>
      <c r="BM2560" s="227" t="s">
        <v>3445</v>
      </c>
    </row>
    <row r="2561" s="2" customFormat="1">
      <c r="A2561" s="41"/>
      <c r="B2561" s="42"/>
      <c r="C2561" s="43"/>
      <c r="D2561" s="229" t="s">
        <v>191</v>
      </c>
      <c r="E2561" s="43"/>
      <c r="F2561" s="230" t="s">
        <v>3446</v>
      </c>
      <c r="G2561" s="43"/>
      <c r="H2561" s="43"/>
      <c r="I2561" s="231"/>
      <c r="J2561" s="43"/>
      <c r="K2561" s="43"/>
      <c r="L2561" s="47"/>
      <c r="M2561" s="232"/>
      <c r="N2561" s="233"/>
      <c r="O2561" s="87"/>
      <c r="P2561" s="87"/>
      <c r="Q2561" s="87"/>
      <c r="R2561" s="87"/>
      <c r="S2561" s="87"/>
      <c r="T2561" s="88"/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T2561" s="20" t="s">
        <v>191</v>
      </c>
      <c r="AU2561" s="20" t="s">
        <v>80</v>
      </c>
    </row>
    <row r="2562" s="14" customFormat="1">
      <c r="A2562" s="14"/>
      <c r="B2562" s="245"/>
      <c r="C2562" s="246"/>
      <c r="D2562" s="236" t="s">
        <v>193</v>
      </c>
      <c r="E2562" s="247" t="s">
        <v>19</v>
      </c>
      <c r="F2562" s="248" t="s">
        <v>3447</v>
      </c>
      <c r="G2562" s="246"/>
      <c r="H2562" s="249">
        <v>386.55399999999997</v>
      </c>
      <c r="I2562" s="250"/>
      <c r="J2562" s="246"/>
      <c r="K2562" s="246"/>
      <c r="L2562" s="251"/>
      <c r="M2562" s="252"/>
      <c r="N2562" s="253"/>
      <c r="O2562" s="253"/>
      <c r="P2562" s="253"/>
      <c r="Q2562" s="253"/>
      <c r="R2562" s="253"/>
      <c r="S2562" s="253"/>
      <c r="T2562" s="25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55" t="s">
        <v>193</v>
      </c>
      <c r="AU2562" s="255" t="s">
        <v>80</v>
      </c>
      <c r="AV2562" s="14" t="s">
        <v>80</v>
      </c>
      <c r="AW2562" s="14" t="s">
        <v>195</v>
      </c>
      <c r="AX2562" s="14" t="s">
        <v>71</v>
      </c>
      <c r="AY2562" s="255" t="s">
        <v>182</v>
      </c>
    </row>
    <row r="2563" s="13" customFormat="1">
      <c r="A2563" s="13"/>
      <c r="B2563" s="234"/>
      <c r="C2563" s="235"/>
      <c r="D2563" s="236" t="s">
        <v>193</v>
      </c>
      <c r="E2563" s="237" t="s">
        <v>19</v>
      </c>
      <c r="F2563" s="238" t="s">
        <v>3414</v>
      </c>
      <c r="G2563" s="235"/>
      <c r="H2563" s="237" t="s">
        <v>19</v>
      </c>
      <c r="I2563" s="239"/>
      <c r="J2563" s="235"/>
      <c r="K2563" s="235"/>
      <c r="L2563" s="240"/>
      <c r="M2563" s="241"/>
      <c r="N2563" s="242"/>
      <c r="O2563" s="242"/>
      <c r="P2563" s="242"/>
      <c r="Q2563" s="242"/>
      <c r="R2563" s="242"/>
      <c r="S2563" s="242"/>
      <c r="T2563" s="24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4" t="s">
        <v>193</v>
      </c>
      <c r="AU2563" s="244" t="s">
        <v>80</v>
      </c>
      <c r="AV2563" s="13" t="s">
        <v>78</v>
      </c>
      <c r="AW2563" s="13" t="s">
        <v>195</v>
      </c>
      <c r="AX2563" s="13" t="s">
        <v>71</v>
      </c>
      <c r="AY2563" s="244" t="s">
        <v>182</v>
      </c>
    </row>
    <row r="2564" s="14" customFormat="1">
      <c r="A2564" s="14"/>
      <c r="B2564" s="245"/>
      <c r="C2564" s="246"/>
      <c r="D2564" s="236" t="s">
        <v>193</v>
      </c>
      <c r="E2564" s="247" t="s">
        <v>19</v>
      </c>
      <c r="F2564" s="248" t="s">
        <v>3448</v>
      </c>
      <c r="G2564" s="246"/>
      <c r="H2564" s="249">
        <v>180.06700000000001</v>
      </c>
      <c r="I2564" s="250"/>
      <c r="J2564" s="246"/>
      <c r="K2564" s="246"/>
      <c r="L2564" s="251"/>
      <c r="M2564" s="252"/>
      <c r="N2564" s="253"/>
      <c r="O2564" s="253"/>
      <c r="P2564" s="253"/>
      <c r="Q2564" s="253"/>
      <c r="R2564" s="253"/>
      <c r="S2564" s="253"/>
      <c r="T2564" s="25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5" t="s">
        <v>193</v>
      </c>
      <c r="AU2564" s="255" t="s">
        <v>80</v>
      </c>
      <c r="AV2564" s="14" t="s">
        <v>80</v>
      </c>
      <c r="AW2564" s="14" t="s">
        <v>195</v>
      </c>
      <c r="AX2564" s="14" t="s">
        <v>71</v>
      </c>
      <c r="AY2564" s="255" t="s">
        <v>182</v>
      </c>
    </row>
    <row r="2565" s="14" customFormat="1">
      <c r="A2565" s="14"/>
      <c r="B2565" s="245"/>
      <c r="C2565" s="246"/>
      <c r="D2565" s="236" t="s">
        <v>193</v>
      </c>
      <c r="E2565" s="247" t="s">
        <v>19</v>
      </c>
      <c r="F2565" s="248" t="s">
        <v>3449</v>
      </c>
      <c r="G2565" s="246"/>
      <c r="H2565" s="249">
        <v>174.43900000000002</v>
      </c>
      <c r="I2565" s="250"/>
      <c r="J2565" s="246"/>
      <c r="K2565" s="246"/>
      <c r="L2565" s="251"/>
      <c r="M2565" s="252"/>
      <c r="N2565" s="253"/>
      <c r="O2565" s="253"/>
      <c r="P2565" s="253"/>
      <c r="Q2565" s="253"/>
      <c r="R2565" s="253"/>
      <c r="S2565" s="253"/>
      <c r="T2565" s="25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5" t="s">
        <v>193</v>
      </c>
      <c r="AU2565" s="255" t="s">
        <v>80</v>
      </c>
      <c r="AV2565" s="14" t="s">
        <v>80</v>
      </c>
      <c r="AW2565" s="14" t="s">
        <v>195</v>
      </c>
      <c r="AX2565" s="14" t="s">
        <v>71</v>
      </c>
      <c r="AY2565" s="255" t="s">
        <v>182</v>
      </c>
    </row>
    <row r="2566" s="14" customFormat="1">
      <c r="A2566" s="14"/>
      <c r="B2566" s="245"/>
      <c r="C2566" s="246"/>
      <c r="D2566" s="236" t="s">
        <v>193</v>
      </c>
      <c r="E2566" s="247" t="s">
        <v>19</v>
      </c>
      <c r="F2566" s="248" t="s">
        <v>3450</v>
      </c>
      <c r="G2566" s="246"/>
      <c r="H2566" s="249">
        <v>29.140499999999999</v>
      </c>
      <c r="I2566" s="250"/>
      <c r="J2566" s="246"/>
      <c r="K2566" s="246"/>
      <c r="L2566" s="251"/>
      <c r="M2566" s="252"/>
      <c r="N2566" s="253"/>
      <c r="O2566" s="253"/>
      <c r="P2566" s="253"/>
      <c r="Q2566" s="253"/>
      <c r="R2566" s="253"/>
      <c r="S2566" s="253"/>
      <c r="T2566" s="25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55" t="s">
        <v>193</v>
      </c>
      <c r="AU2566" s="255" t="s">
        <v>80</v>
      </c>
      <c r="AV2566" s="14" t="s">
        <v>80</v>
      </c>
      <c r="AW2566" s="14" t="s">
        <v>195</v>
      </c>
      <c r="AX2566" s="14" t="s">
        <v>71</v>
      </c>
      <c r="AY2566" s="255" t="s">
        <v>182</v>
      </c>
    </row>
    <row r="2567" s="2" customFormat="1" ht="55.5" customHeight="1">
      <c r="A2567" s="41"/>
      <c r="B2567" s="42"/>
      <c r="C2567" s="216" t="s">
        <v>3451</v>
      </c>
      <c r="D2567" s="216" t="s">
        <v>184</v>
      </c>
      <c r="E2567" s="217" t="s">
        <v>3452</v>
      </c>
      <c r="F2567" s="218" t="s">
        <v>3453</v>
      </c>
      <c r="G2567" s="219" t="s">
        <v>283</v>
      </c>
      <c r="H2567" s="220">
        <v>13.509</v>
      </c>
      <c r="I2567" s="221"/>
      <c r="J2567" s="222">
        <f>ROUND(I2567*H2567,2)</f>
        <v>0</v>
      </c>
      <c r="K2567" s="218" t="s">
        <v>188</v>
      </c>
      <c r="L2567" s="47"/>
      <c r="M2567" s="223" t="s">
        <v>19</v>
      </c>
      <c r="N2567" s="224" t="s">
        <v>42</v>
      </c>
      <c r="O2567" s="87"/>
      <c r="P2567" s="225">
        <f>O2567*H2567</f>
        <v>0</v>
      </c>
      <c r="Q2567" s="225">
        <v>0</v>
      </c>
      <c r="R2567" s="225">
        <f>Q2567*H2567</f>
        <v>0</v>
      </c>
      <c r="S2567" s="225">
        <v>0.014999999999999999</v>
      </c>
      <c r="T2567" s="226">
        <f>S2567*H2567</f>
        <v>0.20263500000000001</v>
      </c>
      <c r="U2567" s="41"/>
      <c r="V2567" s="41"/>
      <c r="W2567" s="41"/>
      <c r="X2567" s="41"/>
      <c r="Y2567" s="41"/>
      <c r="Z2567" s="41"/>
      <c r="AA2567" s="41"/>
      <c r="AB2567" s="41"/>
      <c r="AC2567" s="41"/>
      <c r="AD2567" s="41"/>
      <c r="AE2567" s="41"/>
      <c r="AR2567" s="227" t="s">
        <v>308</v>
      </c>
      <c r="AT2567" s="227" t="s">
        <v>184</v>
      </c>
      <c r="AU2567" s="227" t="s">
        <v>80</v>
      </c>
      <c r="AY2567" s="20" t="s">
        <v>182</v>
      </c>
      <c r="BE2567" s="228">
        <f>IF(N2567="základní",J2567,0)</f>
        <v>0</v>
      </c>
      <c r="BF2567" s="228">
        <f>IF(N2567="snížená",J2567,0)</f>
        <v>0</v>
      </c>
      <c r="BG2567" s="228">
        <f>IF(N2567="zákl. přenesená",J2567,0)</f>
        <v>0</v>
      </c>
      <c r="BH2567" s="228">
        <f>IF(N2567="sníž. přenesená",J2567,0)</f>
        <v>0</v>
      </c>
      <c r="BI2567" s="228">
        <f>IF(N2567="nulová",J2567,0)</f>
        <v>0</v>
      </c>
      <c r="BJ2567" s="20" t="s">
        <v>78</v>
      </c>
      <c r="BK2567" s="228">
        <f>ROUND(I2567*H2567,2)</f>
        <v>0</v>
      </c>
      <c r="BL2567" s="20" t="s">
        <v>308</v>
      </c>
      <c r="BM2567" s="227" t="s">
        <v>3454</v>
      </c>
    </row>
    <row r="2568" s="2" customFormat="1">
      <c r="A2568" s="41"/>
      <c r="B2568" s="42"/>
      <c r="C2568" s="43"/>
      <c r="D2568" s="229" t="s">
        <v>191</v>
      </c>
      <c r="E2568" s="43"/>
      <c r="F2568" s="230" t="s">
        <v>3455</v>
      </c>
      <c r="G2568" s="43"/>
      <c r="H2568" s="43"/>
      <c r="I2568" s="231"/>
      <c r="J2568" s="43"/>
      <c r="K2568" s="43"/>
      <c r="L2568" s="47"/>
      <c r="M2568" s="232"/>
      <c r="N2568" s="233"/>
      <c r="O2568" s="87"/>
      <c r="P2568" s="87"/>
      <c r="Q2568" s="87"/>
      <c r="R2568" s="87"/>
      <c r="S2568" s="87"/>
      <c r="T2568" s="88"/>
      <c r="U2568" s="41"/>
      <c r="V2568" s="41"/>
      <c r="W2568" s="41"/>
      <c r="X2568" s="41"/>
      <c r="Y2568" s="41"/>
      <c r="Z2568" s="41"/>
      <c r="AA2568" s="41"/>
      <c r="AB2568" s="41"/>
      <c r="AC2568" s="41"/>
      <c r="AD2568" s="41"/>
      <c r="AE2568" s="41"/>
      <c r="AT2568" s="20" t="s">
        <v>191</v>
      </c>
      <c r="AU2568" s="20" t="s">
        <v>80</v>
      </c>
    </row>
    <row r="2569" s="14" customFormat="1">
      <c r="A2569" s="14"/>
      <c r="B2569" s="245"/>
      <c r="C2569" s="246"/>
      <c r="D2569" s="236" t="s">
        <v>193</v>
      </c>
      <c r="E2569" s="247" t="s">
        <v>19</v>
      </c>
      <c r="F2569" s="248" t="s">
        <v>3265</v>
      </c>
      <c r="G2569" s="246"/>
      <c r="H2569" s="249">
        <v>13.509349999999998</v>
      </c>
      <c r="I2569" s="250"/>
      <c r="J2569" s="246"/>
      <c r="K2569" s="246"/>
      <c r="L2569" s="251"/>
      <c r="M2569" s="252"/>
      <c r="N2569" s="253"/>
      <c r="O2569" s="253"/>
      <c r="P2569" s="253"/>
      <c r="Q2569" s="253"/>
      <c r="R2569" s="253"/>
      <c r="S2569" s="253"/>
      <c r="T2569" s="25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5" t="s">
        <v>193</v>
      </c>
      <c r="AU2569" s="255" t="s">
        <v>80</v>
      </c>
      <c r="AV2569" s="14" t="s">
        <v>80</v>
      </c>
      <c r="AW2569" s="14" t="s">
        <v>195</v>
      </c>
      <c r="AX2569" s="14" t="s">
        <v>71</v>
      </c>
      <c r="AY2569" s="255" t="s">
        <v>182</v>
      </c>
    </row>
    <row r="2570" s="2" customFormat="1" ht="37.8" customHeight="1">
      <c r="A2570" s="41"/>
      <c r="B2570" s="42"/>
      <c r="C2570" s="216" t="s">
        <v>3456</v>
      </c>
      <c r="D2570" s="216" t="s">
        <v>184</v>
      </c>
      <c r="E2570" s="217" t="s">
        <v>3457</v>
      </c>
      <c r="F2570" s="218" t="s">
        <v>3458</v>
      </c>
      <c r="G2570" s="219" t="s">
        <v>283</v>
      </c>
      <c r="H2570" s="220">
        <v>216.12000000000001</v>
      </c>
      <c r="I2570" s="221"/>
      <c r="J2570" s="222">
        <f>ROUND(I2570*H2570,2)</f>
        <v>0</v>
      </c>
      <c r="K2570" s="218" t="s">
        <v>188</v>
      </c>
      <c r="L2570" s="47"/>
      <c r="M2570" s="223" t="s">
        <v>19</v>
      </c>
      <c r="N2570" s="224" t="s">
        <v>42</v>
      </c>
      <c r="O2570" s="87"/>
      <c r="P2570" s="225">
        <f>O2570*H2570</f>
        <v>0</v>
      </c>
      <c r="Q2570" s="225">
        <v>0</v>
      </c>
      <c r="R2570" s="225">
        <f>Q2570*H2570</f>
        <v>0</v>
      </c>
      <c r="S2570" s="225">
        <v>0</v>
      </c>
      <c r="T2570" s="226">
        <f>S2570*H2570</f>
        <v>0</v>
      </c>
      <c r="U2570" s="41"/>
      <c r="V2570" s="41"/>
      <c r="W2570" s="41"/>
      <c r="X2570" s="41"/>
      <c r="Y2570" s="41"/>
      <c r="Z2570" s="41"/>
      <c r="AA2570" s="41"/>
      <c r="AB2570" s="41"/>
      <c r="AC2570" s="41"/>
      <c r="AD2570" s="41"/>
      <c r="AE2570" s="41"/>
      <c r="AR2570" s="227" t="s">
        <v>308</v>
      </c>
      <c r="AT2570" s="227" t="s">
        <v>184</v>
      </c>
      <c r="AU2570" s="227" t="s">
        <v>80</v>
      </c>
      <c r="AY2570" s="20" t="s">
        <v>182</v>
      </c>
      <c r="BE2570" s="228">
        <f>IF(N2570="základní",J2570,0)</f>
        <v>0</v>
      </c>
      <c r="BF2570" s="228">
        <f>IF(N2570="snížená",J2570,0)</f>
        <v>0</v>
      </c>
      <c r="BG2570" s="228">
        <f>IF(N2570="zákl. přenesená",J2570,0)</f>
        <v>0</v>
      </c>
      <c r="BH2570" s="228">
        <f>IF(N2570="sníž. přenesená",J2570,0)</f>
        <v>0</v>
      </c>
      <c r="BI2570" s="228">
        <f>IF(N2570="nulová",J2570,0)</f>
        <v>0</v>
      </c>
      <c r="BJ2570" s="20" t="s">
        <v>78</v>
      </c>
      <c r="BK2570" s="228">
        <f>ROUND(I2570*H2570,2)</f>
        <v>0</v>
      </c>
      <c r="BL2570" s="20" t="s">
        <v>308</v>
      </c>
      <c r="BM2570" s="227" t="s">
        <v>3459</v>
      </c>
    </row>
    <row r="2571" s="2" customFormat="1">
      <c r="A2571" s="41"/>
      <c r="B2571" s="42"/>
      <c r="C2571" s="43"/>
      <c r="D2571" s="229" t="s">
        <v>191</v>
      </c>
      <c r="E2571" s="43"/>
      <c r="F2571" s="230" t="s">
        <v>3460</v>
      </c>
      <c r="G2571" s="43"/>
      <c r="H2571" s="43"/>
      <c r="I2571" s="231"/>
      <c r="J2571" s="43"/>
      <c r="K2571" s="43"/>
      <c r="L2571" s="47"/>
      <c r="M2571" s="232"/>
      <c r="N2571" s="233"/>
      <c r="O2571" s="87"/>
      <c r="P2571" s="87"/>
      <c r="Q2571" s="87"/>
      <c r="R2571" s="87"/>
      <c r="S2571" s="87"/>
      <c r="T2571" s="88"/>
      <c r="U2571" s="41"/>
      <c r="V2571" s="41"/>
      <c r="W2571" s="41"/>
      <c r="X2571" s="41"/>
      <c r="Y2571" s="41"/>
      <c r="Z2571" s="41"/>
      <c r="AA2571" s="41"/>
      <c r="AB2571" s="41"/>
      <c r="AC2571" s="41"/>
      <c r="AD2571" s="41"/>
      <c r="AE2571" s="41"/>
      <c r="AT2571" s="20" t="s">
        <v>191</v>
      </c>
      <c r="AU2571" s="20" t="s">
        <v>80</v>
      </c>
    </row>
    <row r="2572" s="14" customFormat="1">
      <c r="A2572" s="14"/>
      <c r="B2572" s="245"/>
      <c r="C2572" s="246"/>
      <c r="D2572" s="236" t="s">
        <v>193</v>
      </c>
      <c r="E2572" s="247" t="s">
        <v>19</v>
      </c>
      <c r="F2572" s="248" t="s">
        <v>3461</v>
      </c>
      <c r="G2572" s="246"/>
      <c r="H2572" s="249">
        <v>152.38999999999999</v>
      </c>
      <c r="I2572" s="250"/>
      <c r="J2572" s="246"/>
      <c r="K2572" s="246"/>
      <c r="L2572" s="251"/>
      <c r="M2572" s="252"/>
      <c r="N2572" s="253"/>
      <c r="O2572" s="253"/>
      <c r="P2572" s="253"/>
      <c r="Q2572" s="253"/>
      <c r="R2572" s="253"/>
      <c r="S2572" s="253"/>
      <c r="T2572" s="25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5" t="s">
        <v>193</v>
      </c>
      <c r="AU2572" s="255" t="s">
        <v>80</v>
      </c>
      <c r="AV2572" s="14" t="s">
        <v>80</v>
      </c>
      <c r="AW2572" s="14" t="s">
        <v>195</v>
      </c>
      <c r="AX2572" s="14" t="s">
        <v>71</v>
      </c>
      <c r="AY2572" s="255" t="s">
        <v>182</v>
      </c>
    </row>
    <row r="2573" s="14" customFormat="1">
      <c r="A2573" s="14"/>
      <c r="B2573" s="245"/>
      <c r="C2573" s="246"/>
      <c r="D2573" s="236" t="s">
        <v>193</v>
      </c>
      <c r="E2573" s="247" t="s">
        <v>19</v>
      </c>
      <c r="F2573" s="248" t="s">
        <v>1904</v>
      </c>
      <c r="G2573" s="246"/>
      <c r="H2573" s="249">
        <v>63.729999999999997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193</v>
      </c>
      <c r="AU2573" s="255" t="s">
        <v>80</v>
      </c>
      <c r="AV2573" s="14" t="s">
        <v>80</v>
      </c>
      <c r="AW2573" s="14" t="s">
        <v>195</v>
      </c>
      <c r="AX2573" s="14" t="s">
        <v>71</v>
      </c>
      <c r="AY2573" s="255" t="s">
        <v>182</v>
      </c>
    </row>
    <row r="2574" s="2" customFormat="1" ht="24.15" customHeight="1">
      <c r="A2574" s="41"/>
      <c r="B2574" s="42"/>
      <c r="C2574" s="278" t="s">
        <v>3462</v>
      </c>
      <c r="D2574" s="278" t="s">
        <v>296</v>
      </c>
      <c r="E2574" s="279" t="s">
        <v>3463</v>
      </c>
      <c r="F2574" s="280" t="s">
        <v>3464</v>
      </c>
      <c r="G2574" s="281" t="s">
        <v>283</v>
      </c>
      <c r="H2574" s="282">
        <v>226.92599999999999</v>
      </c>
      <c r="I2574" s="283"/>
      <c r="J2574" s="284">
        <f>ROUND(I2574*H2574,2)</f>
        <v>0</v>
      </c>
      <c r="K2574" s="280" t="s">
        <v>188</v>
      </c>
      <c r="L2574" s="285"/>
      <c r="M2574" s="286" t="s">
        <v>19</v>
      </c>
      <c r="N2574" s="287" t="s">
        <v>42</v>
      </c>
      <c r="O2574" s="87"/>
      <c r="P2574" s="225">
        <f>O2574*H2574</f>
        <v>0</v>
      </c>
      <c r="Q2574" s="225">
        <v>0.0025000000000000001</v>
      </c>
      <c r="R2574" s="225">
        <f>Q2574*H2574</f>
        <v>0.56731500000000001</v>
      </c>
      <c r="S2574" s="225">
        <v>0</v>
      </c>
      <c r="T2574" s="226">
        <f>S2574*H2574</f>
        <v>0</v>
      </c>
      <c r="U2574" s="41"/>
      <c r="V2574" s="41"/>
      <c r="W2574" s="41"/>
      <c r="X2574" s="41"/>
      <c r="Y2574" s="41"/>
      <c r="Z2574" s="41"/>
      <c r="AA2574" s="41"/>
      <c r="AB2574" s="41"/>
      <c r="AC2574" s="41"/>
      <c r="AD2574" s="41"/>
      <c r="AE2574" s="41"/>
      <c r="AR2574" s="227" t="s">
        <v>410</v>
      </c>
      <c r="AT2574" s="227" t="s">
        <v>296</v>
      </c>
      <c r="AU2574" s="227" t="s">
        <v>80</v>
      </c>
      <c r="AY2574" s="20" t="s">
        <v>182</v>
      </c>
      <c r="BE2574" s="228">
        <f>IF(N2574="základní",J2574,0)</f>
        <v>0</v>
      </c>
      <c r="BF2574" s="228">
        <f>IF(N2574="snížená",J2574,0)</f>
        <v>0</v>
      </c>
      <c r="BG2574" s="228">
        <f>IF(N2574="zákl. přenesená",J2574,0)</f>
        <v>0</v>
      </c>
      <c r="BH2574" s="228">
        <f>IF(N2574="sníž. přenesená",J2574,0)</f>
        <v>0</v>
      </c>
      <c r="BI2574" s="228">
        <f>IF(N2574="nulová",J2574,0)</f>
        <v>0</v>
      </c>
      <c r="BJ2574" s="20" t="s">
        <v>78</v>
      </c>
      <c r="BK2574" s="228">
        <f>ROUND(I2574*H2574,2)</f>
        <v>0</v>
      </c>
      <c r="BL2574" s="20" t="s">
        <v>308</v>
      </c>
      <c r="BM2574" s="227" t="s">
        <v>3465</v>
      </c>
    </row>
    <row r="2575" s="14" customFormat="1">
      <c r="A2575" s="14"/>
      <c r="B2575" s="245"/>
      <c r="C2575" s="246"/>
      <c r="D2575" s="236" t="s">
        <v>193</v>
      </c>
      <c r="E2575" s="246"/>
      <c r="F2575" s="248" t="s">
        <v>3466</v>
      </c>
      <c r="G2575" s="246"/>
      <c r="H2575" s="249">
        <v>226.92599999999999</v>
      </c>
      <c r="I2575" s="250"/>
      <c r="J2575" s="246"/>
      <c r="K2575" s="246"/>
      <c r="L2575" s="251"/>
      <c r="M2575" s="252"/>
      <c r="N2575" s="253"/>
      <c r="O2575" s="253"/>
      <c r="P2575" s="253"/>
      <c r="Q2575" s="253"/>
      <c r="R2575" s="253"/>
      <c r="S2575" s="253"/>
      <c r="T2575" s="25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5" t="s">
        <v>193</v>
      </c>
      <c r="AU2575" s="255" t="s">
        <v>80</v>
      </c>
      <c r="AV2575" s="14" t="s">
        <v>80</v>
      </c>
      <c r="AW2575" s="14" t="s">
        <v>4</v>
      </c>
      <c r="AX2575" s="14" t="s">
        <v>78</v>
      </c>
      <c r="AY2575" s="255" t="s">
        <v>182</v>
      </c>
    </row>
    <row r="2576" s="2" customFormat="1" ht="44.25" customHeight="1">
      <c r="A2576" s="41"/>
      <c r="B2576" s="42"/>
      <c r="C2576" s="216" t="s">
        <v>3467</v>
      </c>
      <c r="D2576" s="216" t="s">
        <v>184</v>
      </c>
      <c r="E2576" s="217" t="s">
        <v>3468</v>
      </c>
      <c r="F2576" s="218" t="s">
        <v>3469</v>
      </c>
      <c r="G2576" s="219" t="s">
        <v>283</v>
      </c>
      <c r="H2576" s="220">
        <v>4.25</v>
      </c>
      <c r="I2576" s="221"/>
      <c r="J2576" s="222">
        <f>ROUND(I2576*H2576,2)</f>
        <v>0</v>
      </c>
      <c r="K2576" s="218" t="s">
        <v>188</v>
      </c>
      <c r="L2576" s="47"/>
      <c r="M2576" s="223" t="s">
        <v>19</v>
      </c>
      <c r="N2576" s="224" t="s">
        <v>42</v>
      </c>
      <c r="O2576" s="87"/>
      <c r="P2576" s="225">
        <f>O2576*H2576</f>
        <v>0</v>
      </c>
      <c r="Q2576" s="225">
        <v>0</v>
      </c>
      <c r="R2576" s="225">
        <f>Q2576*H2576</f>
        <v>0</v>
      </c>
      <c r="S2576" s="225">
        <v>0.0025000000000000001</v>
      </c>
      <c r="T2576" s="226">
        <f>S2576*H2576</f>
        <v>0.010625000000000001</v>
      </c>
      <c r="U2576" s="41"/>
      <c r="V2576" s="41"/>
      <c r="W2576" s="41"/>
      <c r="X2576" s="41"/>
      <c r="Y2576" s="41"/>
      <c r="Z2576" s="41"/>
      <c r="AA2576" s="41"/>
      <c r="AB2576" s="41"/>
      <c r="AC2576" s="41"/>
      <c r="AD2576" s="41"/>
      <c r="AE2576" s="41"/>
      <c r="AR2576" s="227" t="s">
        <v>308</v>
      </c>
      <c r="AT2576" s="227" t="s">
        <v>184</v>
      </c>
      <c r="AU2576" s="227" t="s">
        <v>80</v>
      </c>
      <c r="AY2576" s="20" t="s">
        <v>182</v>
      </c>
      <c r="BE2576" s="228">
        <f>IF(N2576="základní",J2576,0)</f>
        <v>0</v>
      </c>
      <c r="BF2576" s="228">
        <f>IF(N2576="snížená",J2576,0)</f>
        <v>0</v>
      </c>
      <c r="BG2576" s="228">
        <f>IF(N2576="zákl. přenesená",J2576,0)</f>
        <v>0</v>
      </c>
      <c r="BH2576" s="228">
        <f>IF(N2576="sníž. přenesená",J2576,0)</f>
        <v>0</v>
      </c>
      <c r="BI2576" s="228">
        <f>IF(N2576="nulová",J2576,0)</f>
        <v>0</v>
      </c>
      <c r="BJ2576" s="20" t="s">
        <v>78</v>
      </c>
      <c r="BK2576" s="228">
        <f>ROUND(I2576*H2576,2)</f>
        <v>0</v>
      </c>
      <c r="BL2576" s="20" t="s">
        <v>308</v>
      </c>
      <c r="BM2576" s="227" t="s">
        <v>3470</v>
      </c>
    </row>
    <row r="2577" s="2" customFormat="1">
      <c r="A2577" s="41"/>
      <c r="B2577" s="42"/>
      <c r="C2577" s="43"/>
      <c r="D2577" s="229" t="s">
        <v>191</v>
      </c>
      <c r="E2577" s="43"/>
      <c r="F2577" s="230" t="s">
        <v>3471</v>
      </c>
      <c r="G2577" s="43"/>
      <c r="H2577" s="43"/>
      <c r="I2577" s="231"/>
      <c r="J2577" s="43"/>
      <c r="K2577" s="43"/>
      <c r="L2577" s="47"/>
      <c r="M2577" s="232"/>
      <c r="N2577" s="233"/>
      <c r="O2577" s="87"/>
      <c r="P2577" s="87"/>
      <c r="Q2577" s="87"/>
      <c r="R2577" s="87"/>
      <c r="S2577" s="87"/>
      <c r="T2577" s="88"/>
      <c r="U2577" s="41"/>
      <c r="V2577" s="41"/>
      <c r="W2577" s="41"/>
      <c r="X2577" s="41"/>
      <c r="Y2577" s="41"/>
      <c r="Z2577" s="41"/>
      <c r="AA2577" s="41"/>
      <c r="AB2577" s="41"/>
      <c r="AC2577" s="41"/>
      <c r="AD2577" s="41"/>
      <c r="AE2577" s="41"/>
      <c r="AT2577" s="20" t="s">
        <v>191</v>
      </c>
      <c r="AU2577" s="20" t="s">
        <v>80</v>
      </c>
    </row>
    <row r="2578" s="14" customFormat="1">
      <c r="A2578" s="14"/>
      <c r="B2578" s="245"/>
      <c r="C2578" s="246"/>
      <c r="D2578" s="236" t="s">
        <v>193</v>
      </c>
      <c r="E2578" s="247" t="s">
        <v>19</v>
      </c>
      <c r="F2578" s="248" t="s">
        <v>3472</v>
      </c>
      <c r="G2578" s="246"/>
      <c r="H2578" s="249">
        <v>4.25</v>
      </c>
      <c r="I2578" s="250"/>
      <c r="J2578" s="246"/>
      <c r="K2578" s="246"/>
      <c r="L2578" s="251"/>
      <c r="M2578" s="252"/>
      <c r="N2578" s="253"/>
      <c r="O2578" s="253"/>
      <c r="P2578" s="253"/>
      <c r="Q2578" s="253"/>
      <c r="R2578" s="253"/>
      <c r="S2578" s="253"/>
      <c r="T2578" s="25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5" t="s">
        <v>193</v>
      </c>
      <c r="AU2578" s="255" t="s">
        <v>80</v>
      </c>
      <c r="AV2578" s="14" t="s">
        <v>80</v>
      </c>
      <c r="AW2578" s="14" t="s">
        <v>195</v>
      </c>
      <c r="AX2578" s="14" t="s">
        <v>71</v>
      </c>
      <c r="AY2578" s="255" t="s">
        <v>182</v>
      </c>
    </row>
    <row r="2579" s="2" customFormat="1" ht="44.25" customHeight="1">
      <c r="A2579" s="41"/>
      <c r="B2579" s="42"/>
      <c r="C2579" s="216" t="s">
        <v>3473</v>
      </c>
      <c r="D2579" s="216" t="s">
        <v>184</v>
      </c>
      <c r="E2579" s="217" t="s">
        <v>3474</v>
      </c>
      <c r="F2579" s="218" t="s">
        <v>3475</v>
      </c>
      <c r="G2579" s="219" t="s">
        <v>283</v>
      </c>
      <c r="H2579" s="220">
        <v>16.928000000000001</v>
      </c>
      <c r="I2579" s="221"/>
      <c r="J2579" s="222">
        <f>ROUND(I2579*H2579,2)</f>
        <v>0</v>
      </c>
      <c r="K2579" s="218" t="s">
        <v>188</v>
      </c>
      <c r="L2579" s="47"/>
      <c r="M2579" s="223" t="s">
        <v>19</v>
      </c>
      <c r="N2579" s="224" t="s">
        <v>42</v>
      </c>
      <c r="O2579" s="87"/>
      <c r="P2579" s="225">
        <f>O2579*H2579</f>
        <v>0</v>
      </c>
      <c r="Q2579" s="225">
        <v>0.0060000000000000001</v>
      </c>
      <c r="R2579" s="225">
        <f>Q2579*H2579</f>
        <v>0.10156800000000001</v>
      </c>
      <c r="S2579" s="225">
        <v>0</v>
      </c>
      <c r="T2579" s="226">
        <f>S2579*H2579</f>
        <v>0</v>
      </c>
      <c r="U2579" s="41"/>
      <c r="V2579" s="41"/>
      <c r="W2579" s="41"/>
      <c r="X2579" s="41"/>
      <c r="Y2579" s="41"/>
      <c r="Z2579" s="41"/>
      <c r="AA2579" s="41"/>
      <c r="AB2579" s="41"/>
      <c r="AC2579" s="41"/>
      <c r="AD2579" s="41"/>
      <c r="AE2579" s="41"/>
      <c r="AR2579" s="227" t="s">
        <v>308</v>
      </c>
      <c r="AT2579" s="227" t="s">
        <v>184</v>
      </c>
      <c r="AU2579" s="227" t="s">
        <v>80</v>
      </c>
      <c r="AY2579" s="20" t="s">
        <v>182</v>
      </c>
      <c r="BE2579" s="228">
        <f>IF(N2579="základní",J2579,0)</f>
        <v>0</v>
      </c>
      <c r="BF2579" s="228">
        <f>IF(N2579="snížená",J2579,0)</f>
        <v>0</v>
      </c>
      <c r="BG2579" s="228">
        <f>IF(N2579="zákl. přenesená",J2579,0)</f>
        <v>0</v>
      </c>
      <c r="BH2579" s="228">
        <f>IF(N2579="sníž. přenesená",J2579,0)</f>
        <v>0</v>
      </c>
      <c r="BI2579" s="228">
        <f>IF(N2579="nulová",J2579,0)</f>
        <v>0</v>
      </c>
      <c r="BJ2579" s="20" t="s">
        <v>78</v>
      </c>
      <c r="BK2579" s="228">
        <f>ROUND(I2579*H2579,2)</f>
        <v>0</v>
      </c>
      <c r="BL2579" s="20" t="s">
        <v>308</v>
      </c>
      <c r="BM2579" s="227" t="s">
        <v>3476</v>
      </c>
    </row>
    <row r="2580" s="2" customFormat="1">
      <c r="A2580" s="41"/>
      <c r="B2580" s="42"/>
      <c r="C2580" s="43"/>
      <c r="D2580" s="229" t="s">
        <v>191</v>
      </c>
      <c r="E2580" s="43"/>
      <c r="F2580" s="230" t="s">
        <v>3477</v>
      </c>
      <c r="G2580" s="43"/>
      <c r="H2580" s="43"/>
      <c r="I2580" s="231"/>
      <c r="J2580" s="43"/>
      <c r="K2580" s="43"/>
      <c r="L2580" s="47"/>
      <c r="M2580" s="232"/>
      <c r="N2580" s="233"/>
      <c r="O2580" s="87"/>
      <c r="P2580" s="87"/>
      <c r="Q2580" s="87"/>
      <c r="R2580" s="87"/>
      <c r="S2580" s="87"/>
      <c r="T2580" s="88"/>
      <c r="U2580" s="41"/>
      <c r="V2580" s="41"/>
      <c r="W2580" s="41"/>
      <c r="X2580" s="41"/>
      <c r="Y2580" s="41"/>
      <c r="Z2580" s="41"/>
      <c r="AA2580" s="41"/>
      <c r="AB2580" s="41"/>
      <c r="AC2580" s="41"/>
      <c r="AD2580" s="41"/>
      <c r="AE2580" s="41"/>
      <c r="AT2580" s="20" t="s">
        <v>191</v>
      </c>
      <c r="AU2580" s="20" t="s">
        <v>80</v>
      </c>
    </row>
    <row r="2581" s="14" customFormat="1">
      <c r="A2581" s="14"/>
      <c r="B2581" s="245"/>
      <c r="C2581" s="246"/>
      <c r="D2581" s="236" t="s">
        <v>193</v>
      </c>
      <c r="E2581" s="247" t="s">
        <v>19</v>
      </c>
      <c r="F2581" s="248" t="s">
        <v>767</v>
      </c>
      <c r="G2581" s="246"/>
      <c r="H2581" s="249">
        <v>16.927499999999998</v>
      </c>
      <c r="I2581" s="250"/>
      <c r="J2581" s="246"/>
      <c r="K2581" s="246"/>
      <c r="L2581" s="251"/>
      <c r="M2581" s="252"/>
      <c r="N2581" s="253"/>
      <c r="O2581" s="253"/>
      <c r="P2581" s="253"/>
      <c r="Q2581" s="253"/>
      <c r="R2581" s="253"/>
      <c r="S2581" s="253"/>
      <c r="T2581" s="25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5" t="s">
        <v>193</v>
      </c>
      <c r="AU2581" s="255" t="s">
        <v>80</v>
      </c>
      <c r="AV2581" s="14" t="s">
        <v>80</v>
      </c>
      <c r="AW2581" s="14" t="s">
        <v>195</v>
      </c>
      <c r="AX2581" s="14" t="s">
        <v>71</v>
      </c>
      <c r="AY2581" s="255" t="s">
        <v>182</v>
      </c>
    </row>
    <row r="2582" s="2" customFormat="1" ht="24.15" customHeight="1">
      <c r="A2582" s="41"/>
      <c r="B2582" s="42"/>
      <c r="C2582" s="278" t="s">
        <v>3478</v>
      </c>
      <c r="D2582" s="278" t="s">
        <v>296</v>
      </c>
      <c r="E2582" s="279" t="s">
        <v>3479</v>
      </c>
      <c r="F2582" s="280" t="s">
        <v>3480</v>
      </c>
      <c r="G2582" s="281" t="s">
        <v>283</v>
      </c>
      <c r="H2582" s="282">
        <v>17.774000000000001</v>
      </c>
      <c r="I2582" s="283"/>
      <c r="J2582" s="284">
        <f>ROUND(I2582*H2582,2)</f>
        <v>0</v>
      </c>
      <c r="K2582" s="280" t="s">
        <v>188</v>
      </c>
      <c r="L2582" s="285"/>
      <c r="M2582" s="286" t="s">
        <v>19</v>
      </c>
      <c r="N2582" s="287" t="s">
        <v>42</v>
      </c>
      <c r="O2582" s="87"/>
      <c r="P2582" s="225">
        <f>O2582*H2582</f>
        <v>0</v>
      </c>
      <c r="Q2582" s="225">
        <v>0.0077499999999999999</v>
      </c>
      <c r="R2582" s="225">
        <f>Q2582*H2582</f>
        <v>0.1377485</v>
      </c>
      <c r="S2582" s="225">
        <v>0</v>
      </c>
      <c r="T2582" s="226">
        <f>S2582*H2582</f>
        <v>0</v>
      </c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R2582" s="227" t="s">
        <v>410</v>
      </c>
      <c r="AT2582" s="227" t="s">
        <v>296</v>
      </c>
      <c r="AU2582" s="227" t="s">
        <v>80</v>
      </c>
      <c r="AY2582" s="20" t="s">
        <v>182</v>
      </c>
      <c r="BE2582" s="228">
        <f>IF(N2582="základní",J2582,0)</f>
        <v>0</v>
      </c>
      <c r="BF2582" s="228">
        <f>IF(N2582="snížená",J2582,0)</f>
        <v>0</v>
      </c>
      <c r="BG2582" s="228">
        <f>IF(N2582="zákl. přenesená",J2582,0)</f>
        <v>0</v>
      </c>
      <c r="BH2582" s="228">
        <f>IF(N2582="sníž. přenesená",J2582,0)</f>
        <v>0</v>
      </c>
      <c r="BI2582" s="228">
        <f>IF(N2582="nulová",J2582,0)</f>
        <v>0</v>
      </c>
      <c r="BJ2582" s="20" t="s">
        <v>78</v>
      </c>
      <c r="BK2582" s="228">
        <f>ROUND(I2582*H2582,2)</f>
        <v>0</v>
      </c>
      <c r="BL2582" s="20" t="s">
        <v>308</v>
      </c>
      <c r="BM2582" s="227" t="s">
        <v>3481</v>
      </c>
    </row>
    <row r="2583" s="14" customFormat="1">
      <c r="A2583" s="14"/>
      <c r="B2583" s="245"/>
      <c r="C2583" s="246"/>
      <c r="D2583" s="236" t="s">
        <v>193</v>
      </c>
      <c r="E2583" s="246"/>
      <c r="F2583" s="248" t="s">
        <v>3482</v>
      </c>
      <c r="G2583" s="246"/>
      <c r="H2583" s="249">
        <v>17.774000000000001</v>
      </c>
      <c r="I2583" s="250"/>
      <c r="J2583" s="246"/>
      <c r="K2583" s="246"/>
      <c r="L2583" s="251"/>
      <c r="M2583" s="252"/>
      <c r="N2583" s="253"/>
      <c r="O2583" s="253"/>
      <c r="P2583" s="253"/>
      <c r="Q2583" s="253"/>
      <c r="R2583" s="253"/>
      <c r="S2583" s="253"/>
      <c r="T2583" s="25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5" t="s">
        <v>193</v>
      </c>
      <c r="AU2583" s="255" t="s">
        <v>80</v>
      </c>
      <c r="AV2583" s="14" t="s">
        <v>80</v>
      </c>
      <c r="AW2583" s="14" t="s">
        <v>4</v>
      </c>
      <c r="AX2583" s="14" t="s">
        <v>78</v>
      </c>
      <c r="AY2583" s="255" t="s">
        <v>182</v>
      </c>
    </row>
    <row r="2584" s="2" customFormat="1" ht="44.25" customHeight="1">
      <c r="A2584" s="41"/>
      <c r="B2584" s="42"/>
      <c r="C2584" s="216" t="s">
        <v>3483</v>
      </c>
      <c r="D2584" s="216" t="s">
        <v>184</v>
      </c>
      <c r="E2584" s="217" t="s">
        <v>3484</v>
      </c>
      <c r="F2584" s="218" t="s">
        <v>3485</v>
      </c>
      <c r="G2584" s="219" t="s">
        <v>283</v>
      </c>
      <c r="H2584" s="220">
        <v>6.218</v>
      </c>
      <c r="I2584" s="221"/>
      <c r="J2584" s="222">
        <f>ROUND(I2584*H2584,2)</f>
        <v>0</v>
      </c>
      <c r="K2584" s="218" t="s">
        <v>188</v>
      </c>
      <c r="L2584" s="47"/>
      <c r="M2584" s="223" t="s">
        <v>19</v>
      </c>
      <c r="N2584" s="224" t="s">
        <v>42</v>
      </c>
      <c r="O2584" s="87"/>
      <c r="P2584" s="225">
        <f>O2584*H2584</f>
        <v>0</v>
      </c>
      <c r="Q2584" s="225">
        <v>0.0030000000000000001</v>
      </c>
      <c r="R2584" s="225">
        <f>Q2584*H2584</f>
        <v>0.018654</v>
      </c>
      <c r="S2584" s="225">
        <v>0</v>
      </c>
      <c r="T2584" s="226">
        <f>S2584*H2584</f>
        <v>0</v>
      </c>
      <c r="U2584" s="41"/>
      <c r="V2584" s="41"/>
      <c r="W2584" s="41"/>
      <c r="X2584" s="41"/>
      <c r="Y2584" s="41"/>
      <c r="Z2584" s="41"/>
      <c r="AA2584" s="41"/>
      <c r="AB2584" s="41"/>
      <c r="AC2584" s="41"/>
      <c r="AD2584" s="41"/>
      <c r="AE2584" s="41"/>
      <c r="AR2584" s="227" t="s">
        <v>308</v>
      </c>
      <c r="AT2584" s="227" t="s">
        <v>184</v>
      </c>
      <c r="AU2584" s="227" t="s">
        <v>80</v>
      </c>
      <c r="AY2584" s="20" t="s">
        <v>182</v>
      </c>
      <c r="BE2584" s="228">
        <f>IF(N2584="základní",J2584,0)</f>
        <v>0</v>
      </c>
      <c r="BF2584" s="228">
        <f>IF(N2584="snížená",J2584,0)</f>
        <v>0</v>
      </c>
      <c r="BG2584" s="228">
        <f>IF(N2584="zákl. přenesená",J2584,0)</f>
        <v>0</v>
      </c>
      <c r="BH2584" s="228">
        <f>IF(N2584="sníž. přenesená",J2584,0)</f>
        <v>0</v>
      </c>
      <c r="BI2584" s="228">
        <f>IF(N2584="nulová",J2584,0)</f>
        <v>0</v>
      </c>
      <c r="BJ2584" s="20" t="s">
        <v>78</v>
      </c>
      <c r="BK2584" s="228">
        <f>ROUND(I2584*H2584,2)</f>
        <v>0</v>
      </c>
      <c r="BL2584" s="20" t="s">
        <v>308</v>
      </c>
      <c r="BM2584" s="227" t="s">
        <v>3486</v>
      </c>
    </row>
    <row r="2585" s="2" customFormat="1">
      <c r="A2585" s="41"/>
      <c r="B2585" s="42"/>
      <c r="C2585" s="43"/>
      <c r="D2585" s="229" t="s">
        <v>191</v>
      </c>
      <c r="E2585" s="43"/>
      <c r="F2585" s="230" t="s">
        <v>3487</v>
      </c>
      <c r="G2585" s="43"/>
      <c r="H2585" s="43"/>
      <c r="I2585" s="231"/>
      <c r="J2585" s="43"/>
      <c r="K2585" s="43"/>
      <c r="L2585" s="47"/>
      <c r="M2585" s="232"/>
      <c r="N2585" s="233"/>
      <c r="O2585" s="87"/>
      <c r="P2585" s="87"/>
      <c r="Q2585" s="87"/>
      <c r="R2585" s="87"/>
      <c r="S2585" s="87"/>
      <c r="T2585" s="88"/>
      <c r="U2585" s="41"/>
      <c r="V2585" s="41"/>
      <c r="W2585" s="41"/>
      <c r="X2585" s="41"/>
      <c r="Y2585" s="41"/>
      <c r="Z2585" s="41"/>
      <c r="AA2585" s="41"/>
      <c r="AB2585" s="41"/>
      <c r="AC2585" s="41"/>
      <c r="AD2585" s="41"/>
      <c r="AE2585" s="41"/>
      <c r="AT2585" s="20" t="s">
        <v>191</v>
      </c>
      <c r="AU2585" s="20" t="s">
        <v>80</v>
      </c>
    </row>
    <row r="2586" s="14" customFormat="1">
      <c r="A2586" s="14"/>
      <c r="B2586" s="245"/>
      <c r="C2586" s="246"/>
      <c r="D2586" s="236" t="s">
        <v>193</v>
      </c>
      <c r="E2586" s="247" t="s">
        <v>19</v>
      </c>
      <c r="F2586" s="248" t="s">
        <v>3488</v>
      </c>
      <c r="G2586" s="246"/>
      <c r="H2586" s="249">
        <v>6.2175000000000002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193</v>
      </c>
      <c r="AU2586" s="255" t="s">
        <v>80</v>
      </c>
      <c r="AV2586" s="14" t="s">
        <v>80</v>
      </c>
      <c r="AW2586" s="14" t="s">
        <v>195</v>
      </c>
      <c r="AX2586" s="14" t="s">
        <v>71</v>
      </c>
      <c r="AY2586" s="255" t="s">
        <v>182</v>
      </c>
    </row>
    <row r="2587" s="2" customFormat="1" ht="24.15" customHeight="1">
      <c r="A2587" s="41"/>
      <c r="B2587" s="42"/>
      <c r="C2587" s="278" t="s">
        <v>3489</v>
      </c>
      <c r="D2587" s="278" t="s">
        <v>296</v>
      </c>
      <c r="E2587" s="279" t="s">
        <v>3490</v>
      </c>
      <c r="F2587" s="280" t="s">
        <v>3491</v>
      </c>
      <c r="G2587" s="281" t="s">
        <v>283</v>
      </c>
      <c r="H2587" s="282">
        <v>6.5289999999999999</v>
      </c>
      <c r="I2587" s="283"/>
      <c r="J2587" s="284">
        <f>ROUND(I2587*H2587,2)</f>
        <v>0</v>
      </c>
      <c r="K2587" s="280" t="s">
        <v>188</v>
      </c>
      <c r="L2587" s="285"/>
      <c r="M2587" s="286" t="s">
        <v>19</v>
      </c>
      <c r="N2587" s="287" t="s">
        <v>42</v>
      </c>
      <c r="O2587" s="87"/>
      <c r="P2587" s="225">
        <f>O2587*H2587</f>
        <v>0</v>
      </c>
      <c r="Q2587" s="225">
        <v>0.00089999999999999998</v>
      </c>
      <c r="R2587" s="225">
        <f>Q2587*H2587</f>
        <v>0.0058760999999999996</v>
      </c>
      <c r="S2587" s="225">
        <v>0</v>
      </c>
      <c r="T2587" s="226">
        <f>S2587*H2587</f>
        <v>0</v>
      </c>
      <c r="U2587" s="41"/>
      <c r="V2587" s="41"/>
      <c r="W2587" s="41"/>
      <c r="X2587" s="41"/>
      <c r="Y2587" s="41"/>
      <c r="Z2587" s="41"/>
      <c r="AA2587" s="41"/>
      <c r="AB2587" s="41"/>
      <c r="AC2587" s="41"/>
      <c r="AD2587" s="41"/>
      <c r="AE2587" s="41"/>
      <c r="AR2587" s="227" t="s">
        <v>410</v>
      </c>
      <c r="AT2587" s="227" t="s">
        <v>296</v>
      </c>
      <c r="AU2587" s="227" t="s">
        <v>80</v>
      </c>
      <c r="AY2587" s="20" t="s">
        <v>182</v>
      </c>
      <c r="BE2587" s="228">
        <f>IF(N2587="základní",J2587,0)</f>
        <v>0</v>
      </c>
      <c r="BF2587" s="228">
        <f>IF(N2587="snížená",J2587,0)</f>
        <v>0</v>
      </c>
      <c r="BG2587" s="228">
        <f>IF(N2587="zákl. přenesená",J2587,0)</f>
        <v>0</v>
      </c>
      <c r="BH2587" s="228">
        <f>IF(N2587="sníž. přenesená",J2587,0)</f>
        <v>0</v>
      </c>
      <c r="BI2587" s="228">
        <f>IF(N2587="nulová",J2587,0)</f>
        <v>0</v>
      </c>
      <c r="BJ2587" s="20" t="s">
        <v>78</v>
      </c>
      <c r="BK2587" s="228">
        <f>ROUND(I2587*H2587,2)</f>
        <v>0</v>
      </c>
      <c r="BL2587" s="20" t="s">
        <v>308</v>
      </c>
      <c r="BM2587" s="227" t="s">
        <v>3492</v>
      </c>
    </row>
    <row r="2588" s="14" customFormat="1">
      <c r="A2588" s="14"/>
      <c r="B2588" s="245"/>
      <c r="C2588" s="246"/>
      <c r="D2588" s="236" t="s">
        <v>193</v>
      </c>
      <c r="E2588" s="246"/>
      <c r="F2588" s="248" t="s">
        <v>3493</v>
      </c>
      <c r="G2588" s="246"/>
      <c r="H2588" s="249">
        <v>6.5289999999999999</v>
      </c>
      <c r="I2588" s="250"/>
      <c r="J2588" s="246"/>
      <c r="K2588" s="246"/>
      <c r="L2588" s="251"/>
      <c r="M2588" s="252"/>
      <c r="N2588" s="253"/>
      <c r="O2588" s="253"/>
      <c r="P2588" s="253"/>
      <c r="Q2588" s="253"/>
      <c r="R2588" s="253"/>
      <c r="S2588" s="253"/>
      <c r="T2588" s="25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55" t="s">
        <v>193</v>
      </c>
      <c r="AU2588" s="255" t="s">
        <v>80</v>
      </c>
      <c r="AV2588" s="14" t="s">
        <v>80</v>
      </c>
      <c r="AW2588" s="14" t="s">
        <v>4</v>
      </c>
      <c r="AX2588" s="14" t="s">
        <v>78</v>
      </c>
      <c r="AY2588" s="255" t="s">
        <v>182</v>
      </c>
    </row>
    <row r="2589" s="2" customFormat="1" ht="44.25" customHeight="1">
      <c r="A2589" s="41"/>
      <c r="B2589" s="42"/>
      <c r="C2589" s="216" t="s">
        <v>3494</v>
      </c>
      <c r="D2589" s="216" t="s">
        <v>184</v>
      </c>
      <c r="E2589" s="217" t="s">
        <v>3495</v>
      </c>
      <c r="F2589" s="218" t="s">
        <v>3496</v>
      </c>
      <c r="G2589" s="219" t="s">
        <v>283</v>
      </c>
      <c r="H2589" s="220">
        <v>13.509</v>
      </c>
      <c r="I2589" s="221"/>
      <c r="J2589" s="222">
        <f>ROUND(I2589*H2589,2)</f>
        <v>0</v>
      </c>
      <c r="K2589" s="218" t="s">
        <v>188</v>
      </c>
      <c r="L2589" s="47"/>
      <c r="M2589" s="223" t="s">
        <v>19</v>
      </c>
      <c r="N2589" s="224" t="s">
        <v>42</v>
      </c>
      <c r="O2589" s="87"/>
      <c r="P2589" s="225">
        <f>O2589*H2589</f>
        <v>0</v>
      </c>
      <c r="Q2589" s="225">
        <v>0.00116</v>
      </c>
      <c r="R2589" s="225">
        <f>Q2589*H2589</f>
        <v>0.015670440000000001</v>
      </c>
      <c r="S2589" s="225">
        <v>0</v>
      </c>
      <c r="T2589" s="226">
        <f>S2589*H2589</f>
        <v>0</v>
      </c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R2589" s="227" t="s">
        <v>308</v>
      </c>
      <c r="AT2589" s="227" t="s">
        <v>184</v>
      </c>
      <c r="AU2589" s="227" t="s">
        <v>80</v>
      </c>
      <c r="AY2589" s="20" t="s">
        <v>182</v>
      </c>
      <c r="BE2589" s="228">
        <f>IF(N2589="základní",J2589,0)</f>
        <v>0</v>
      </c>
      <c r="BF2589" s="228">
        <f>IF(N2589="snížená",J2589,0)</f>
        <v>0</v>
      </c>
      <c r="BG2589" s="228">
        <f>IF(N2589="zákl. přenesená",J2589,0)</f>
        <v>0</v>
      </c>
      <c r="BH2589" s="228">
        <f>IF(N2589="sníž. přenesená",J2589,0)</f>
        <v>0</v>
      </c>
      <c r="BI2589" s="228">
        <f>IF(N2589="nulová",J2589,0)</f>
        <v>0</v>
      </c>
      <c r="BJ2589" s="20" t="s">
        <v>78</v>
      </c>
      <c r="BK2589" s="228">
        <f>ROUND(I2589*H2589,2)</f>
        <v>0</v>
      </c>
      <c r="BL2589" s="20" t="s">
        <v>308</v>
      </c>
      <c r="BM2589" s="227" t="s">
        <v>3497</v>
      </c>
    </row>
    <row r="2590" s="2" customFormat="1">
      <c r="A2590" s="41"/>
      <c r="B2590" s="42"/>
      <c r="C2590" s="43"/>
      <c r="D2590" s="229" t="s">
        <v>191</v>
      </c>
      <c r="E2590" s="43"/>
      <c r="F2590" s="230" t="s">
        <v>3498</v>
      </c>
      <c r="G2590" s="43"/>
      <c r="H2590" s="43"/>
      <c r="I2590" s="231"/>
      <c r="J2590" s="43"/>
      <c r="K2590" s="43"/>
      <c r="L2590" s="47"/>
      <c r="M2590" s="232"/>
      <c r="N2590" s="233"/>
      <c r="O2590" s="87"/>
      <c r="P2590" s="87"/>
      <c r="Q2590" s="87"/>
      <c r="R2590" s="87"/>
      <c r="S2590" s="87"/>
      <c r="T2590" s="88"/>
      <c r="U2590" s="41"/>
      <c r="V2590" s="41"/>
      <c r="W2590" s="41"/>
      <c r="X2590" s="41"/>
      <c r="Y2590" s="41"/>
      <c r="Z2590" s="41"/>
      <c r="AA2590" s="41"/>
      <c r="AB2590" s="41"/>
      <c r="AC2590" s="41"/>
      <c r="AD2590" s="41"/>
      <c r="AE2590" s="41"/>
      <c r="AT2590" s="20" t="s">
        <v>191</v>
      </c>
      <c r="AU2590" s="20" t="s">
        <v>80</v>
      </c>
    </row>
    <row r="2591" s="14" customFormat="1">
      <c r="A2591" s="14"/>
      <c r="B2591" s="245"/>
      <c r="C2591" s="246"/>
      <c r="D2591" s="236" t="s">
        <v>193</v>
      </c>
      <c r="E2591" s="247" t="s">
        <v>19</v>
      </c>
      <c r="F2591" s="248" t="s">
        <v>3265</v>
      </c>
      <c r="G2591" s="246"/>
      <c r="H2591" s="249">
        <v>13.509349999999998</v>
      </c>
      <c r="I2591" s="250"/>
      <c r="J2591" s="246"/>
      <c r="K2591" s="246"/>
      <c r="L2591" s="251"/>
      <c r="M2591" s="252"/>
      <c r="N2591" s="253"/>
      <c r="O2591" s="253"/>
      <c r="P2591" s="253"/>
      <c r="Q2591" s="253"/>
      <c r="R2591" s="253"/>
      <c r="S2591" s="253"/>
      <c r="T2591" s="25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5" t="s">
        <v>193</v>
      </c>
      <c r="AU2591" s="255" t="s">
        <v>80</v>
      </c>
      <c r="AV2591" s="14" t="s">
        <v>80</v>
      </c>
      <c r="AW2591" s="14" t="s">
        <v>195</v>
      </c>
      <c r="AX2591" s="14" t="s">
        <v>71</v>
      </c>
      <c r="AY2591" s="255" t="s">
        <v>182</v>
      </c>
    </row>
    <row r="2592" s="2" customFormat="1" ht="21.75" customHeight="1">
      <c r="A2592" s="41"/>
      <c r="B2592" s="42"/>
      <c r="C2592" s="278" t="s">
        <v>3499</v>
      </c>
      <c r="D2592" s="278" t="s">
        <v>296</v>
      </c>
      <c r="E2592" s="279" t="s">
        <v>3500</v>
      </c>
      <c r="F2592" s="280" t="s">
        <v>3501</v>
      </c>
      <c r="G2592" s="281" t="s">
        <v>283</v>
      </c>
      <c r="H2592" s="282">
        <v>14.183999999999999</v>
      </c>
      <c r="I2592" s="283"/>
      <c r="J2592" s="284">
        <f>ROUND(I2592*H2592,2)</f>
        <v>0</v>
      </c>
      <c r="K2592" s="280" t="s">
        <v>19</v>
      </c>
      <c r="L2592" s="285"/>
      <c r="M2592" s="286" t="s">
        <v>19</v>
      </c>
      <c r="N2592" s="287" t="s">
        <v>42</v>
      </c>
      <c r="O2592" s="87"/>
      <c r="P2592" s="225">
        <f>O2592*H2592</f>
        <v>0</v>
      </c>
      <c r="Q2592" s="225">
        <v>0.0030000000000000001</v>
      </c>
      <c r="R2592" s="225">
        <f>Q2592*H2592</f>
        <v>0.042552</v>
      </c>
      <c r="S2592" s="225">
        <v>0</v>
      </c>
      <c r="T2592" s="226">
        <f>S2592*H2592</f>
        <v>0</v>
      </c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R2592" s="227" t="s">
        <v>410</v>
      </c>
      <c r="AT2592" s="227" t="s">
        <v>296</v>
      </c>
      <c r="AU2592" s="227" t="s">
        <v>80</v>
      </c>
      <c r="AY2592" s="20" t="s">
        <v>182</v>
      </c>
      <c r="BE2592" s="228">
        <f>IF(N2592="základní",J2592,0)</f>
        <v>0</v>
      </c>
      <c r="BF2592" s="228">
        <f>IF(N2592="snížená",J2592,0)</f>
        <v>0</v>
      </c>
      <c r="BG2592" s="228">
        <f>IF(N2592="zákl. přenesená",J2592,0)</f>
        <v>0</v>
      </c>
      <c r="BH2592" s="228">
        <f>IF(N2592="sníž. přenesená",J2592,0)</f>
        <v>0</v>
      </c>
      <c r="BI2592" s="228">
        <f>IF(N2592="nulová",J2592,0)</f>
        <v>0</v>
      </c>
      <c r="BJ2592" s="20" t="s">
        <v>78</v>
      </c>
      <c r="BK2592" s="228">
        <f>ROUND(I2592*H2592,2)</f>
        <v>0</v>
      </c>
      <c r="BL2592" s="20" t="s">
        <v>308</v>
      </c>
      <c r="BM2592" s="227" t="s">
        <v>3502</v>
      </c>
    </row>
    <row r="2593" s="14" customFormat="1">
      <c r="A2593" s="14"/>
      <c r="B2593" s="245"/>
      <c r="C2593" s="246"/>
      <c r="D2593" s="236" t="s">
        <v>193</v>
      </c>
      <c r="E2593" s="247" t="s">
        <v>19</v>
      </c>
      <c r="F2593" s="248" t="s">
        <v>3265</v>
      </c>
      <c r="G2593" s="246"/>
      <c r="H2593" s="249">
        <v>13.509349999999998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193</v>
      </c>
      <c r="AU2593" s="255" t="s">
        <v>80</v>
      </c>
      <c r="AV2593" s="14" t="s">
        <v>80</v>
      </c>
      <c r="AW2593" s="14" t="s">
        <v>195</v>
      </c>
      <c r="AX2593" s="14" t="s">
        <v>71</v>
      </c>
      <c r="AY2593" s="255" t="s">
        <v>182</v>
      </c>
    </row>
    <row r="2594" s="14" customFormat="1">
      <c r="A2594" s="14"/>
      <c r="B2594" s="245"/>
      <c r="C2594" s="246"/>
      <c r="D2594" s="236" t="s">
        <v>193</v>
      </c>
      <c r="E2594" s="246"/>
      <c r="F2594" s="248" t="s">
        <v>3503</v>
      </c>
      <c r="G2594" s="246"/>
      <c r="H2594" s="249">
        <v>14.183999999999999</v>
      </c>
      <c r="I2594" s="250"/>
      <c r="J2594" s="246"/>
      <c r="K2594" s="246"/>
      <c r="L2594" s="251"/>
      <c r="M2594" s="252"/>
      <c r="N2594" s="253"/>
      <c r="O2594" s="253"/>
      <c r="P2594" s="253"/>
      <c r="Q2594" s="253"/>
      <c r="R2594" s="253"/>
      <c r="S2594" s="253"/>
      <c r="T2594" s="25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5" t="s">
        <v>193</v>
      </c>
      <c r="AU2594" s="255" t="s">
        <v>80</v>
      </c>
      <c r="AV2594" s="14" t="s">
        <v>80</v>
      </c>
      <c r="AW2594" s="14" t="s">
        <v>4</v>
      </c>
      <c r="AX2594" s="14" t="s">
        <v>78</v>
      </c>
      <c r="AY2594" s="255" t="s">
        <v>182</v>
      </c>
    </row>
    <row r="2595" s="2" customFormat="1" ht="16.5" customHeight="1">
      <c r="A2595" s="41"/>
      <c r="B2595" s="42"/>
      <c r="C2595" s="216" t="s">
        <v>3504</v>
      </c>
      <c r="D2595" s="216" t="s">
        <v>184</v>
      </c>
      <c r="E2595" s="217" t="s">
        <v>3505</v>
      </c>
      <c r="F2595" s="218" t="s">
        <v>3506</v>
      </c>
      <c r="G2595" s="219" t="s">
        <v>304</v>
      </c>
      <c r="H2595" s="220">
        <v>24.870000000000001</v>
      </c>
      <c r="I2595" s="221"/>
      <c r="J2595" s="222">
        <f>ROUND(I2595*H2595,2)</f>
        <v>0</v>
      </c>
      <c r="K2595" s="218" t="s">
        <v>19</v>
      </c>
      <c r="L2595" s="47"/>
      <c r="M2595" s="223" t="s">
        <v>19</v>
      </c>
      <c r="N2595" s="224" t="s">
        <v>42</v>
      </c>
      <c r="O2595" s="87"/>
      <c r="P2595" s="225">
        <f>O2595*H2595</f>
        <v>0</v>
      </c>
      <c r="Q2595" s="225">
        <v>0.00022000000000000001</v>
      </c>
      <c r="R2595" s="225">
        <f>Q2595*H2595</f>
        <v>0.0054714000000000004</v>
      </c>
      <c r="S2595" s="225">
        <v>0</v>
      </c>
      <c r="T2595" s="226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27" t="s">
        <v>308</v>
      </c>
      <c r="AT2595" s="227" t="s">
        <v>184</v>
      </c>
      <c r="AU2595" s="227" t="s">
        <v>80</v>
      </c>
      <c r="AY2595" s="20" t="s">
        <v>182</v>
      </c>
      <c r="BE2595" s="228">
        <f>IF(N2595="základní",J2595,0)</f>
        <v>0</v>
      </c>
      <c r="BF2595" s="228">
        <f>IF(N2595="snížená",J2595,0)</f>
        <v>0</v>
      </c>
      <c r="BG2595" s="228">
        <f>IF(N2595="zákl. přenesená",J2595,0)</f>
        <v>0</v>
      </c>
      <c r="BH2595" s="228">
        <f>IF(N2595="sníž. přenesená",J2595,0)</f>
        <v>0</v>
      </c>
      <c r="BI2595" s="228">
        <f>IF(N2595="nulová",J2595,0)</f>
        <v>0</v>
      </c>
      <c r="BJ2595" s="20" t="s">
        <v>78</v>
      </c>
      <c r="BK2595" s="228">
        <f>ROUND(I2595*H2595,2)</f>
        <v>0</v>
      </c>
      <c r="BL2595" s="20" t="s">
        <v>308</v>
      </c>
      <c r="BM2595" s="227" t="s">
        <v>3507</v>
      </c>
    </row>
    <row r="2596" s="14" customFormat="1">
      <c r="A2596" s="14"/>
      <c r="B2596" s="245"/>
      <c r="C2596" s="246"/>
      <c r="D2596" s="236" t="s">
        <v>193</v>
      </c>
      <c r="E2596" s="247" t="s">
        <v>19</v>
      </c>
      <c r="F2596" s="248" t="s">
        <v>3508</v>
      </c>
      <c r="G2596" s="246"/>
      <c r="H2596" s="249">
        <v>24.870000000000001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193</v>
      </c>
      <c r="AU2596" s="255" t="s">
        <v>80</v>
      </c>
      <c r="AV2596" s="14" t="s">
        <v>80</v>
      </c>
      <c r="AW2596" s="14" t="s">
        <v>195</v>
      </c>
      <c r="AX2596" s="14" t="s">
        <v>71</v>
      </c>
      <c r="AY2596" s="255" t="s">
        <v>182</v>
      </c>
    </row>
    <row r="2597" s="2" customFormat="1" ht="24.15" customHeight="1">
      <c r="A2597" s="41"/>
      <c r="B2597" s="42"/>
      <c r="C2597" s="278" t="s">
        <v>3509</v>
      </c>
      <c r="D2597" s="278" t="s">
        <v>296</v>
      </c>
      <c r="E2597" s="279" t="s">
        <v>3510</v>
      </c>
      <c r="F2597" s="280" t="s">
        <v>3511</v>
      </c>
      <c r="G2597" s="281" t="s">
        <v>304</v>
      </c>
      <c r="H2597" s="282">
        <v>29.844000000000001</v>
      </c>
      <c r="I2597" s="283"/>
      <c r="J2597" s="284">
        <f>ROUND(I2597*H2597,2)</f>
        <v>0</v>
      </c>
      <c r="K2597" s="280" t="s">
        <v>188</v>
      </c>
      <c r="L2597" s="285"/>
      <c r="M2597" s="286" t="s">
        <v>19</v>
      </c>
      <c r="N2597" s="287" t="s">
        <v>42</v>
      </c>
      <c r="O2597" s="87"/>
      <c r="P2597" s="225">
        <f>O2597*H2597</f>
        <v>0</v>
      </c>
      <c r="Q2597" s="225">
        <v>0.00038000000000000002</v>
      </c>
      <c r="R2597" s="225">
        <f>Q2597*H2597</f>
        <v>0.01134072</v>
      </c>
      <c r="S2597" s="225">
        <v>0</v>
      </c>
      <c r="T2597" s="226">
        <f>S2597*H2597</f>
        <v>0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410</v>
      </c>
      <c r="AT2597" s="227" t="s">
        <v>296</v>
      </c>
      <c r="AU2597" s="227" t="s">
        <v>80</v>
      </c>
      <c r="AY2597" s="20" t="s">
        <v>182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308</v>
      </c>
      <c r="BM2597" s="227" t="s">
        <v>3512</v>
      </c>
    </row>
    <row r="2598" s="14" customFormat="1">
      <c r="A2598" s="14"/>
      <c r="B2598" s="245"/>
      <c r="C2598" s="246"/>
      <c r="D2598" s="236" t="s">
        <v>193</v>
      </c>
      <c r="E2598" s="246"/>
      <c r="F2598" s="248" t="s">
        <v>3513</v>
      </c>
      <c r="G2598" s="246"/>
      <c r="H2598" s="249">
        <v>29.844000000000001</v>
      </c>
      <c r="I2598" s="250"/>
      <c r="J2598" s="246"/>
      <c r="K2598" s="246"/>
      <c r="L2598" s="251"/>
      <c r="M2598" s="252"/>
      <c r="N2598" s="253"/>
      <c r="O2598" s="253"/>
      <c r="P2598" s="253"/>
      <c r="Q2598" s="253"/>
      <c r="R2598" s="253"/>
      <c r="S2598" s="253"/>
      <c r="T2598" s="25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5" t="s">
        <v>193</v>
      </c>
      <c r="AU2598" s="255" t="s">
        <v>80</v>
      </c>
      <c r="AV2598" s="14" t="s">
        <v>80</v>
      </c>
      <c r="AW2598" s="14" t="s">
        <v>4</v>
      </c>
      <c r="AX2598" s="14" t="s">
        <v>78</v>
      </c>
      <c r="AY2598" s="255" t="s">
        <v>182</v>
      </c>
    </row>
    <row r="2599" s="2" customFormat="1" ht="55.5" customHeight="1">
      <c r="A2599" s="41"/>
      <c r="B2599" s="42"/>
      <c r="C2599" s="216" t="s">
        <v>3514</v>
      </c>
      <c r="D2599" s="216" t="s">
        <v>184</v>
      </c>
      <c r="E2599" s="217" t="s">
        <v>3515</v>
      </c>
      <c r="F2599" s="218" t="s">
        <v>3516</v>
      </c>
      <c r="G2599" s="219" t="s">
        <v>256</v>
      </c>
      <c r="H2599" s="220">
        <v>11.597</v>
      </c>
      <c r="I2599" s="221"/>
      <c r="J2599" s="222">
        <f>ROUND(I2599*H2599,2)</f>
        <v>0</v>
      </c>
      <c r="K2599" s="218" t="s">
        <v>188</v>
      </c>
      <c r="L2599" s="47"/>
      <c r="M2599" s="223" t="s">
        <v>19</v>
      </c>
      <c r="N2599" s="224" t="s">
        <v>42</v>
      </c>
      <c r="O2599" s="87"/>
      <c r="P2599" s="225">
        <f>O2599*H2599</f>
        <v>0</v>
      </c>
      <c r="Q2599" s="225">
        <v>0</v>
      </c>
      <c r="R2599" s="225">
        <f>Q2599*H2599</f>
        <v>0</v>
      </c>
      <c r="S2599" s="225">
        <v>0</v>
      </c>
      <c r="T2599" s="226">
        <f>S2599*H2599</f>
        <v>0</v>
      </c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R2599" s="227" t="s">
        <v>308</v>
      </c>
      <c r="AT2599" s="227" t="s">
        <v>184</v>
      </c>
      <c r="AU2599" s="227" t="s">
        <v>80</v>
      </c>
      <c r="AY2599" s="20" t="s">
        <v>182</v>
      </c>
      <c r="BE2599" s="228">
        <f>IF(N2599="základní",J2599,0)</f>
        <v>0</v>
      </c>
      <c r="BF2599" s="228">
        <f>IF(N2599="snížená",J2599,0)</f>
        <v>0</v>
      </c>
      <c r="BG2599" s="228">
        <f>IF(N2599="zákl. přenesená",J2599,0)</f>
        <v>0</v>
      </c>
      <c r="BH2599" s="228">
        <f>IF(N2599="sníž. přenesená",J2599,0)</f>
        <v>0</v>
      </c>
      <c r="BI2599" s="228">
        <f>IF(N2599="nulová",J2599,0)</f>
        <v>0</v>
      </c>
      <c r="BJ2599" s="20" t="s">
        <v>78</v>
      </c>
      <c r="BK2599" s="228">
        <f>ROUND(I2599*H2599,2)</f>
        <v>0</v>
      </c>
      <c r="BL2599" s="20" t="s">
        <v>308</v>
      </c>
      <c r="BM2599" s="227" t="s">
        <v>3517</v>
      </c>
    </row>
    <row r="2600" s="2" customFormat="1">
      <c r="A2600" s="41"/>
      <c r="B2600" s="42"/>
      <c r="C2600" s="43"/>
      <c r="D2600" s="229" t="s">
        <v>191</v>
      </c>
      <c r="E2600" s="43"/>
      <c r="F2600" s="230" t="s">
        <v>3518</v>
      </c>
      <c r="G2600" s="43"/>
      <c r="H2600" s="43"/>
      <c r="I2600" s="231"/>
      <c r="J2600" s="43"/>
      <c r="K2600" s="43"/>
      <c r="L2600" s="47"/>
      <c r="M2600" s="232"/>
      <c r="N2600" s="233"/>
      <c r="O2600" s="87"/>
      <c r="P2600" s="87"/>
      <c r="Q2600" s="87"/>
      <c r="R2600" s="87"/>
      <c r="S2600" s="87"/>
      <c r="T2600" s="88"/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T2600" s="20" t="s">
        <v>191</v>
      </c>
      <c r="AU2600" s="20" t="s">
        <v>80</v>
      </c>
    </row>
    <row r="2601" s="12" customFormat="1" ht="22.8" customHeight="1">
      <c r="A2601" s="12"/>
      <c r="B2601" s="200"/>
      <c r="C2601" s="201"/>
      <c r="D2601" s="202" t="s">
        <v>70</v>
      </c>
      <c r="E2601" s="214" t="s">
        <v>3519</v>
      </c>
      <c r="F2601" s="214" t="s">
        <v>3520</v>
      </c>
      <c r="G2601" s="201"/>
      <c r="H2601" s="201"/>
      <c r="I2601" s="204"/>
      <c r="J2601" s="215">
        <f>BK2601</f>
        <v>0</v>
      </c>
      <c r="K2601" s="201"/>
      <c r="L2601" s="206"/>
      <c r="M2601" s="207"/>
      <c r="N2601" s="208"/>
      <c r="O2601" s="208"/>
      <c r="P2601" s="209">
        <f>SUM(P2602:P2605)</f>
        <v>0</v>
      </c>
      <c r="Q2601" s="208"/>
      <c r="R2601" s="209">
        <f>SUM(R2602:R2605)</f>
        <v>0.0011999999999999999</v>
      </c>
      <c r="S2601" s="208"/>
      <c r="T2601" s="210">
        <f>SUM(T2602:T2605)</f>
        <v>0</v>
      </c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R2601" s="211" t="s">
        <v>80</v>
      </c>
      <c r="AT2601" s="212" t="s">
        <v>70</v>
      </c>
      <c r="AU2601" s="212" t="s">
        <v>78</v>
      </c>
      <c r="AY2601" s="211" t="s">
        <v>182</v>
      </c>
      <c r="BK2601" s="213">
        <f>SUM(BK2602:BK2605)</f>
        <v>0</v>
      </c>
    </row>
    <row r="2602" s="2" customFormat="1" ht="24.15" customHeight="1">
      <c r="A2602" s="41"/>
      <c r="B2602" s="42"/>
      <c r="C2602" s="216" t="s">
        <v>3521</v>
      </c>
      <c r="D2602" s="216" t="s">
        <v>184</v>
      </c>
      <c r="E2602" s="217" t="s">
        <v>3522</v>
      </c>
      <c r="F2602" s="218" t="s">
        <v>3523</v>
      </c>
      <c r="G2602" s="219" t="s">
        <v>425</v>
      </c>
      <c r="H2602" s="220">
        <v>2</v>
      </c>
      <c r="I2602" s="221"/>
      <c r="J2602" s="222">
        <f>ROUND(I2602*H2602,2)</f>
        <v>0</v>
      </c>
      <c r="K2602" s="218" t="s">
        <v>188</v>
      </c>
      <c r="L2602" s="47"/>
      <c r="M2602" s="223" t="s">
        <v>19</v>
      </c>
      <c r="N2602" s="224" t="s">
        <v>42</v>
      </c>
      <c r="O2602" s="87"/>
      <c r="P2602" s="225">
        <f>O2602*H2602</f>
        <v>0</v>
      </c>
      <c r="Q2602" s="225">
        <v>0</v>
      </c>
      <c r="R2602" s="225">
        <f>Q2602*H2602</f>
        <v>0</v>
      </c>
      <c r="S2602" s="225">
        <v>0</v>
      </c>
      <c r="T2602" s="226">
        <f>S2602*H2602</f>
        <v>0</v>
      </c>
      <c r="U2602" s="41"/>
      <c r="V2602" s="41"/>
      <c r="W2602" s="41"/>
      <c r="X2602" s="41"/>
      <c r="Y2602" s="41"/>
      <c r="Z2602" s="41"/>
      <c r="AA2602" s="41"/>
      <c r="AB2602" s="41"/>
      <c r="AC2602" s="41"/>
      <c r="AD2602" s="41"/>
      <c r="AE2602" s="41"/>
      <c r="AR2602" s="227" t="s">
        <v>308</v>
      </c>
      <c r="AT2602" s="227" t="s">
        <v>184</v>
      </c>
      <c r="AU2602" s="227" t="s">
        <v>80</v>
      </c>
      <c r="AY2602" s="20" t="s">
        <v>182</v>
      </c>
      <c r="BE2602" s="228">
        <f>IF(N2602="základní",J2602,0)</f>
        <v>0</v>
      </c>
      <c r="BF2602" s="228">
        <f>IF(N2602="snížená",J2602,0)</f>
        <v>0</v>
      </c>
      <c r="BG2602" s="228">
        <f>IF(N2602="zákl. přenesená",J2602,0)</f>
        <v>0</v>
      </c>
      <c r="BH2602" s="228">
        <f>IF(N2602="sníž. přenesená",J2602,0)</f>
        <v>0</v>
      </c>
      <c r="BI2602" s="228">
        <f>IF(N2602="nulová",J2602,0)</f>
        <v>0</v>
      </c>
      <c r="BJ2602" s="20" t="s">
        <v>78</v>
      </c>
      <c r="BK2602" s="228">
        <f>ROUND(I2602*H2602,2)</f>
        <v>0</v>
      </c>
      <c r="BL2602" s="20" t="s">
        <v>308</v>
      </c>
      <c r="BM2602" s="227" t="s">
        <v>3524</v>
      </c>
    </row>
    <row r="2603" s="2" customFormat="1">
      <c r="A2603" s="41"/>
      <c r="B2603" s="42"/>
      <c r="C2603" s="43"/>
      <c r="D2603" s="229" t="s">
        <v>191</v>
      </c>
      <c r="E2603" s="43"/>
      <c r="F2603" s="230" t="s">
        <v>3525</v>
      </c>
      <c r="G2603" s="43"/>
      <c r="H2603" s="43"/>
      <c r="I2603" s="231"/>
      <c r="J2603" s="43"/>
      <c r="K2603" s="43"/>
      <c r="L2603" s="47"/>
      <c r="M2603" s="232"/>
      <c r="N2603" s="233"/>
      <c r="O2603" s="87"/>
      <c r="P2603" s="87"/>
      <c r="Q2603" s="87"/>
      <c r="R2603" s="87"/>
      <c r="S2603" s="87"/>
      <c r="T2603" s="88"/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T2603" s="20" t="s">
        <v>191</v>
      </c>
      <c r="AU2603" s="20" t="s">
        <v>80</v>
      </c>
    </row>
    <row r="2604" s="14" customFormat="1">
      <c r="A2604" s="14"/>
      <c r="B2604" s="245"/>
      <c r="C2604" s="246"/>
      <c r="D2604" s="236" t="s">
        <v>193</v>
      </c>
      <c r="E2604" s="247" t="s">
        <v>19</v>
      </c>
      <c r="F2604" s="248" t="s">
        <v>3526</v>
      </c>
      <c r="G2604" s="246"/>
      <c r="H2604" s="249">
        <v>2</v>
      </c>
      <c r="I2604" s="250"/>
      <c r="J2604" s="246"/>
      <c r="K2604" s="246"/>
      <c r="L2604" s="251"/>
      <c r="M2604" s="252"/>
      <c r="N2604" s="253"/>
      <c r="O2604" s="253"/>
      <c r="P2604" s="253"/>
      <c r="Q2604" s="253"/>
      <c r="R2604" s="253"/>
      <c r="S2604" s="253"/>
      <c r="T2604" s="25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5" t="s">
        <v>193</v>
      </c>
      <c r="AU2604" s="255" t="s">
        <v>80</v>
      </c>
      <c r="AV2604" s="14" t="s">
        <v>80</v>
      </c>
      <c r="AW2604" s="14" t="s">
        <v>195</v>
      </c>
      <c r="AX2604" s="14" t="s">
        <v>71</v>
      </c>
      <c r="AY2604" s="255" t="s">
        <v>182</v>
      </c>
    </row>
    <row r="2605" s="2" customFormat="1" ht="24.15" customHeight="1">
      <c r="A2605" s="41"/>
      <c r="B2605" s="42"/>
      <c r="C2605" s="278" t="s">
        <v>3527</v>
      </c>
      <c r="D2605" s="278" t="s">
        <v>296</v>
      </c>
      <c r="E2605" s="279" t="s">
        <v>3528</v>
      </c>
      <c r="F2605" s="280" t="s">
        <v>3529</v>
      </c>
      <c r="G2605" s="281" t="s">
        <v>425</v>
      </c>
      <c r="H2605" s="282">
        <v>2</v>
      </c>
      <c r="I2605" s="283"/>
      <c r="J2605" s="284">
        <f>ROUND(I2605*H2605,2)</f>
        <v>0</v>
      </c>
      <c r="K2605" s="280" t="s">
        <v>188</v>
      </c>
      <c r="L2605" s="285"/>
      <c r="M2605" s="286" t="s">
        <v>19</v>
      </c>
      <c r="N2605" s="287" t="s">
        <v>42</v>
      </c>
      <c r="O2605" s="87"/>
      <c r="P2605" s="225">
        <f>O2605*H2605</f>
        <v>0</v>
      </c>
      <c r="Q2605" s="225">
        <v>0.00059999999999999995</v>
      </c>
      <c r="R2605" s="225">
        <f>Q2605*H2605</f>
        <v>0.0011999999999999999</v>
      </c>
      <c r="S2605" s="225">
        <v>0</v>
      </c>
      <c r="T2605" s="226">
        <f>S2605*H2605</f>
        <v>0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7" t="s">
        <v>410</v>
      </c>
      <c r="AT2605" s="227" t="s">
        <v>296</v>
      </c>
      <c r="AU2605" s="227" t="s">
        <v>80</v>
      </c>
      <c r="AY2605" s="20" t="s">
        <v>182</v>
      </c>
      <c r="BE2605" s="228">
        <f>IF(N2605="základní",J2605,0)</f>
        <v>0</v>
      </c>
      <c r="BF2605" s="228">
        <f>IF(N2605="snížená",J2605,0)</f>
        <v>0</v>
      </c>
      <c r="BG2605" s="228">
        <f>IF(N2605="zákl. přenesená",J2605,0)</f>
        <v>0</v>
      </c>
      <c r="BH2605" s="228">
        <f>IF(N2605="sníž. přenesená",J2605,0)</f>
        <v>0</v>
      </c>
      <c r="BI2605" s="228">
        <f>IF(N2605="nulová",J2605,0)</f>
        <v>0</v>
      </c>
      <c r="BJ2605" s="20" t="s">
        <v>78</v>
      </c>
      <c r="BK2605" s="228">
        <f>ROUND(I2605*H2605,2)</f>
        <v>0</v>
      </c>
      <c r="BL2605" s="20" t="s">
        <v>308</v>
      </c>
      <c r="BM2605" s="227" t="s">
        <v>3530</v>
      </c>
    </row>
    <row r="2606" s="12" customFormat="1" ht="22.8" customHeight="1">
      <c r="A2606" s="12"/>
      <c r="B2606" s="200"/>
      <c r="C2606" s="201"/>
      <c r="D2606" s="202" t="s">
        <v>70</v>
      </c>
      <c r="E2606" s="214" t="s">
        <v>3531</v>
      </c>
      <c r="F2606" s="214" t="s">
        <v>3532</v>
      </c>
      <c r="G2606" s="201"/>
      <c r="H2606" s="201"/>
      <c r="I2606" s="204"/>
      <c r="J2606" s="215">
        <f>BK2606</f>
        <v>0</v>
      </c>
      <c r="K2606" s="201"/>
      <c r="L2606" s="206"/>
      <c r="M2606" s="207"/>
      <c r="N2606" s="208"/>
      <c r="O2606" s="208"/>
      <c r="P2606" s="209">
        <f>SUM(P2607:P2611)</f>
        <v>0</v>
      </c>
      <c r="Q2606" s="208"/>
      <c r="R2606" s="209">
        <f>SUM(R2607:R2611)</f>
        <v>2.1779999999999999</v>
      </c>
      <c r="S2606" s="208"/>
      <c r="T2606" s="210">
        <f>SUM(T2607:T2611)</f>
        <v>0</v>
      </c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R2606" s="211" t="s">
        <v>80</v>
      </c>
      <c r="AT2606" s="212" t="s">
        <v>70</v>
      </c>
      <c r="AU2606" s="212" t="s">
        <v>78</v>
      </c>
      <c r="AY2606" s="211" t="s">
        <v>182</v>
      </c>
      <c r="BK2606" s="213">
        <f>SUM(BK2607:BK2611)</f>
        <v>0</v>
      </c>
    </row>
    <row r="2607" s="2" customFormat="1" ht="37.8" customHeight="1">
      <c r="A2607" s="41"/>
      <c r="B2607" s="42"/>
      <c r="C2607" s="216" t="s">
        <v>3533</v>
      </c>
      <c r="D2607" s="216" t="s">
        <v>184</v>
      </c>
      <c r="E2607" s="217" t="s">
        <v>3534</v>
      </c>
      <c r="F2607" s="218" t="s">
        <v>3535</v>
      </c>
      <c r="G2607" s="219" t="s">
        <v>425</v>
      </c>
      <c r="H2607" s="220">
        <v>1</v>
      </c>
      <c r="I2607" s="221"/>
      <c r="J2607" s="222">
        <f>ROUND(I2607*H2607,2)</f>
        <v>0</v>
      </c>
      <c r="K2607" s="218" t="s">
        <v>188</v>
      </c>
      <c r="L2607" s="47"/>
      <c r="M2607" s="223" t="s">
        <v>19</v>
      </c>
      <c r="N2607" s="224" t="s">
        <v>42</v>
      </c>
      <c r="O2607" s="87"/>
      <c r="P2607" s="225">
        <f>O2607*H2607</f>
        <v>0</v>
      </c>
      <c r="Q2607" s="225">
        <v>0</v>
      </c>
      <c r="R2607" s="225">
        <f>Q2607*H2607</f>
        <v>0</v>
      </c>
      <c r="S2607" s="225">
        <v>0</v>
      </c>
      <c r="T2607" s="226">
        <f>S2607*H2607</f>
        <v>0</v>
      </c>
      <c r="U2607" s="41"/>
      <c r="V2607" s="41"/>
      <c r="W2607" s="41"/>
      <c r="X2607" s="41"/>
      <c r="Y2607" s="41"/>
      <c r="Z2607" s="41"/>
      <c r="AA2607" s="41"/>
      <c r="AB2607" s="41"/>
      <c r="AC2607" s="41"/>
      <c r="AD2607" s="41"/>
      <c r="AE2607" s="41"/>
      <c r="AR2607" s="227" t="s">
        <v>308</v>
      </c>
      <c r="AT2607" s="227" t="s">
        <v>184</v>
      </c>
      <c r="AU2607" s="227" t="s">
        <v>80</v>
      </c>
      <c r="AY2607" s="20" t="s">
        <v>182</v>
      </c>
      <c r="BE2607" s="228">
        <f>IF(N2607="základní",J2607,0)</f>
        <v>0</v>
      </c>
      <c r="BF2607" s="228">
        <f>IF(N2607="snížená",J2607,0)</f>
        <v>0</v>
      </c>
      <c r="BG2607" s="228">
        <f>IF(N2607="zákl. přenesená",J2607,0)</f>
        <v>0</v>
      </c>
      <c r="BH2607" s="228">
        <f>IF(N2607="sníž. přenesená",J2607,0)</f>
        <v>0</v>
      </c>
      <c r="BI2607" s="228">
        <f>IF(N2607="nulová",J2607,0)</f>
        <v>0</v>
      </c>
      <c r="BJ2607" s="20" t="s">
        <v>78</v>
      </c>
      <c r="BK2607" s="228">
        <f>ROUND(I2607*H2607,2)</f>
        <v>0</v>
      </c>
      <c r="BL2607" s="20" t="s">
        <v>308</v>
      </c>
      <c r="BM2607" s="227" t="s">
        <v>3536</v>
      </c>
    </row>
    <row r="2608" s="2" customFormat="1">
      <c r="A2608" s="41"/>
      <c r="B2608" s="42"/>
      <c r="C2608" s="43"/>
      <c r="D2608" s="229" t="s">
        <v>191</v>
      </c>
      <c r="E2608" s="43"/>
      <c r="F2608" s="230" t="s">
        <v>3537</v>
      </c>
      <c r="G2608" s="43"/>
      <c r="H2608" s="43"/>
      <c r="I2608" s="231"/>
      <c r="J2608" s="43"/>
      <c r="K2608" s="43"/>
      <c r="L2608" s="47"/>
      <c r="M2608" s="232"/>
      <c r="N2608" s="233"/>
      <c r="O2608" s="87"/>
      <c r="P2608" s="87"/>
      <c r="Q2608" s="87"/>
      <c r="R2608" s="87"/>
      <c r="S2608" s="87"/>
      <c r="T2608" s="88"/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T2608" s="20" t="s">
        <v>191</v>
      </c>
      <c r="AU2608" s="20" t="s">
        <v>80</v>
      </c>
    </row>
    <row r="2609" s="2" customFormat="1" ht="55.5" customHeight="1">
      <c r="A2609" s="41"/>
      <c r="B2609" s="42"/>
      <c r="C2609" s="278" t="s">
        <v>3538</v>
      </c>
      <c r="D2609" s="278" t="s">
        <v>296</v>
      </c>
      <c r="E2609" s="279" t="s">
        <v>3539</v>
      </c>
      <c r="F2609" s="280" t="s">
        <v>3540</v>
      </c>
      <c r="G2609" s="281" t="s">
        <v>3541</v>
      </c>
      <c r="H2609" s="282">
        <v>1</v>
      </c>
      <c r="I2609" s="283"/>
      <c r="J2609" s="284">
        <f>ROUND(I2609*H2609,2)</f>
        <v>0</v>
      </c>
      <c r="K2609" s="280" t="s">
        <v>19</v>
      </c>
      <c r="L2609" s="285"/>
      <c r="M2609" s="286" t="s">
        <v>19</v>
      </c>
      <c r="N2609" s="287" t="s">
        <v>42</v>
      </c>
      <c r="O2609" s="87"/>
      <c r="P2609" s="225">
        <f>O2609*H2609</f>
        <v>0</v>
      </c>
      <c r="Q2609" s="225">
        <v>2.1779999999999999</v>
      </c>
      <c r="R2609" s="225">
        <f>Q2609*H2609</f>
        <v>2.1779999999999999</v>
      </c>
      <c r="S2609" s="225">
        <v>0</v>
      </c>
      <c r="T2609" s="226">
        <f>S2609*H2609</f>
        <v>0</v>
      </c>
      <c r="U2609" s="41"/>
      <c r="V2609" s="41"/>
      <c r="W2609" s="41"/>
      <c r="X2609" s="41"/>
      <c r="Y2609" s="41"/>
      <c r="Z2609" s="41"/>
      <c r="AA2609" s="41"/>
      <c r="AB2609" s="41"/>
      <c r="AC2609" s="41"/>
      <c r="AD2609" s="41"/>
      <c r="AE2609" s="41"/>
      <c r="AR2609" s="227" t="s">
        <v>410</v>
      </c>
      <c r="AT2609" s="227" t="s">
        <v>296</v>
      </c>
      <c r="AU2609" s="227" t="s">
        <v>80</v>
      </c>
      <c r="AY2609" s="20" t="s">
        <v>182</v>
      </c>
      <c r="BE2609" s="228">
        <f>IF(N2609="základní",J2609,0)</f>
        <v>0</v>
      </c>
      <c r="BF2609" s="228">
        <f>IF(N2609="snížená",J2609,0)</f>
        <v>0</v>
      </c>
      <c r="BG2609" s="228">
        <f>IF(N2609="zákl. přenesená",J2609,0)</f>
        <v>0</v>
      </c>
      <c r="BH2609" s="228">
        <f>IF(N2609="sníž. přenesená",J2609,0)</f>
        <v>0</v>
      </c>
      <c r="BI2609" s="228">
        <f>IF(N2609="nulová",J2609,0)</f>
        <v>0</v>
      </c>
      <c r="BJ2609" s="20" t="s">
        <v>78</v>
      </c>
      <c r="BK2609" s="228">
        <f>ROUND(I2609*H2609,2)</f>
        <v>0</v>
      </c>
      <c r="BL2609" s="20" t="s">
        <v>308</v>
      </c>
      <c r="BM2609" s="227" t="s">
        <v>3542</v>
      </c>
    </row>
    <row r="2610" s="2" customFormat="1" ht="55.5" customHeight="1">
      <c r="A2610" s="41"/>
      <c r="B2610" s="42"/>
      <c r="C2610" s="216" t="s">
        <v>3543</v>
      </c>
      <c r="D2610" s="216" t="s">
        <v>184</v>
      </c>
      <c r="E2610" s="217" t="s">
        <v>3544</v>
      </c>
      <c r="F2610" s="218" t="s">
        <v>3545</v>
      </c>
      <c r="G2610" s="219" t="s">
        <v>256</v>
      </c>
      <c r="H2610" s="220">
        <v>2.1779999999999999</v>
      </c>
      <c r="I2610" s="221"/>
      <c r="J2610" s="222">
        <f>ROUND(I2610*H2610,2)</f>
        <v>0</v>
      </c>
      <c r="K2610" s="218" t="s">
        <v>188</v>
      </c>
      <c r="L2610" s="47"/>
      <c r="M2610" s="223" t="s">
        <v>19</v>
      </c>
      <c r="N2610" s="224" t="s">
        <v>42</v>
      </c>
      <c r="O2610" s="87"/>
      <c r="P2610" s="225">
        <f>O2610*H2610</f>
        <v>0</v>
      </c>
      <c r="Q2610" s="225">
        <v>0</v>
      </c>
      <c r="R2610" s="225">
        <f>Q2610*H2610</f>
        <v>0</v>
      </c>
      <c r="S2610" s="225">
        <v>0</v>
      </c>
      <c r="T2610" s="226">
        <f>S2610*H2610</f>
        <v>0</v>
      </c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R2610" s="227" t="s">
        <v>308</v>
      </c>
      <c r="AT2610" s="227" t="s">
        <v>184</v>
      </c>
      <c r="AU2610" s="227" t="s">
        <v>80</v>
      </c>
      <c r="AY2610" s="20" t="s">
        <v>182</v>
      </c>
      <c r="BE2610" s="228">
        <f>IF(N2610="základní",J2610,0)</f>
        <v>0</v>
      </c>
      <c r="BF2610" s="228">
        <f>IF(N2610="snížená",J2610,0)</f>
        <v>0</v>
      </c>
      <c r="BG2610" s="228">
        <f>IF(N2610="zákl. přenesená",J2610,0)</f>
        <v>0</v>
      </c>
      <c r="BH2610" s="228">
        <f>IF(N2610="sníž. přenesená",J2610,0)</f>
        <v>0</v>
      </c>
      <c r="BI2610" s="228">
        <f>IF(N2610="nulová",J2610,0)</f>
        <v>0</v>
      </c>
      <c r="BJ2610" s="20" t="s">
        <v>78</v>
      </c>
      <c r="BK2610" s="228">
        <f>ROUND(I2610*H2610,2)</f>
        <v>0</v>
      </c>
      <c r="BL2610" s="20" t="s">
        <v>308</v>
      </c>
      <c r="BM2610" s="227" t="s">
        <v>3546</v>
      </c>
    </row>
    <row r="2611" s="2" customFormat="1">
      <c r="A2611" s="41"/>
      <c r="B2611" s="42"/>
      <c r="C2611" s="43"/>
      <c r="D2611" s="229" t="s">
        <v>191</v>
      </c>
      <c r="E2611" s="43"/>
      <c r="F2611" s="230" t="s">
        <v>3547</v>
      </c>
      <c r="G2611" s="43"/>
      <c r="H2611" s="43"/>
      <c r="I2611" s="231"/>
      <c r="J2611" s="43"/>
      <c r="K2611" s="43"/>
      <c r="L2611" s="47"/>
      <c r="M2611" s="232"/>
      <c r="N2611" s="233"/>
      <c r="O2611" s="87"/>
      <c r="P2611" s="87"/>
      <c r="Q2611" s="87"/>
      <c r="R2611" s="87"/>
      <c r="S2611" s="87"/>
      <c r="T2611" s="88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T2611" s="20" t="s">
        <v>191</v>
      </c>
      <c r="AU2611" s="20" t="s">
        <v>80</v>
      </c>
    </row>
    <row r="2612" s="12" customFormat="1" ht="22.8" customHeight="1">
      <c r="A2612" s="12"/>
      <c r="B2612" s="200"/>
      <c r="C2612" s="201"/>
      <c r="D2612" s="202" t="s">
        <v>70</v>
      </c>
      <c r="E2612" s="214" t="s">
        <v>3548</v>
      </c>
      <c r="F2612" s="214" t="s">
        <v>3549</v>
      </c>
      <c r="G2612" s="201"/>
      <c r="H2612" s="201"/>
      <c r="I2612" s="204"/>
      <c r="J2612" s="215">
        <f>BK2612</f>
        <v>0</v>
      </c>
      <c r="K2612" s="201"/>
      <c r="L2612" s="206"/>
      <c r="M2612" s="207"/>
      <c r="N2612" s="208"/>
      <c r="O2612" s="208"/>
      <c r="P2612" s="209">
        <f>SUM(P2613:P2623)</f>
        <v>0</v>
      </c>
      <c r="Q2612" s="208"/>
      <c r="R2612" s="209">
        <f>SUM(R2613:R2623)</f>
        <v>3.0794800000000002</v>
      </c>
      <c r="S2612" s="208"/>
      <c r="T2612" s="210">
        <f>SUM(T2613:T2623)</f>
        <v>0.1212</v>
      </c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R2612" s="211" t="s">
        <v>80</v>
      </c>
      <c r="AT2612" s="212" t="s">
        <v>70</v>
      </c>
      <c r="AU2612" s="212" t="s">
        <v>78</v>
      </c>
      <c r="AY2612" s="211" t="s">
        <v>182</v>
      </c>
      <c r="BK2612" s="213">
        <f>SUM(BK2613:BK2623)</f>
        <v>0</v>
      </c>
    </row>
    <row r="2613" s="2" customFormat="1" ht="49.05" customHeight="1">
      <c r="A2613" s="41"/>
      <c r="B2613" s="42"/>
      <c r="C2613" s="216" t="s">
        <v>3550</v>
      </c>
      <c r="D2613" s="216" t="s">
        <v>184</v>
      </c>
      <c r="E2613" s="217" t="s">
        <v>3551</v>
      </c>
      <c r="F2613" s="218" t="s">
        <v>3552</v>
      </c>
      <c r="G2613" s="219" t="s">
        <v>425</v>
      </c>
      <c r="H2613" s="220">
        <v>2</v>
      </c>
      <c r="I2613" s="221"/>
      <c r="J2613" s="222">
        <f>ROUND(I2613*H2613,2)</f>
        <v>0</v>
      </c>
      <c r="K2613" s="218" t="s">
        <v>188</v>
      </c>
      <c r="L2613" s="47"/>
      <c r="M2613" s="223" t="s">
        <v>19</v>
      </c>
      <c r="N2613" s="224" t="s">
        <v>42</v>
      </c>
      <c r="O2613" s="87"/>
      <c r="P2613" s="225">
        <f>O2613*H2613</f>
        <v>0</v>
      </c>
      <c r="Q2613" s="225">
        <v>4.0000000000000003E-05</v>
      </c>
      <c r="R2613" s="225">
        <f>Q2613*H2613</f>
        <v>8.0000000000000007E-05</v>
      </c>
      <c r="S2613" s="225">
        <v>0</v>
      </c>
      <c r="T2613" s="226">
        <f>S2613*H2613</f>
        <v>0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308</v>
      </c>
      <c r="AT2613" s="227" t="s">
        <v>184</v>
      </c>
      <c r="AU2613" s="227" t="s">
        <v>80</v>
      </c>
      <c r="AY2613" s="20" t="s">
        <v>182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308</v>
      </c>
      <c r="BM2613" s="227" t="s">
        <v>3553</v>
      </c>
    </row>
    <row r="2614" s="2" customFormat="1">
      <c r="A2614" s="41"/>
      <c r="B2614" s="42"/>
      <c r="C2614" s="43"/>
      <c r="D2614" s="229" t="s">
        <v>191</v>
      </c>
      <c r="E2614" s="43"/>
      <c r="F2614" s="230" t="s">
        <v>3554</v>
      </c>
      <c r="G2614" s="43"/>
      <c r="H2614" s="43"/>
      <c r="I2614" s="231"/>
      <c r="J2614" s="43"/>
      <c r="K2614" s="43"/>
      <c r="L2614" s="47"/>
      <c r="M2614" s="232"/>
      <c r="N2614" s="233"/>
      <c r="O2614" s="87"/>
      <c r="P2614" s="87"/>
      <c r="Q2614" s="87"/>
      <c r="R2614" s="87"/>
      <c r="S2614" s="87"/>
      <c r="T2614" s="88"/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T2614" s="20" t="s">
        <v>191</v>
      </c>
      <c r="AU2614" s="20" t="s">
        <v>80</v>
      </c>
    </row>
    <row r="2615" s="2" customFormat="1" ht="21.75" customHeight="1">
      <c r="A2615" s="41"/>
      <c r="B2615" s="42"/>
      <c r="C2615" s="278" t="s">
        <v>3555</v>
      </c>
      <c r="D2615" s="278" t="s">
        <v>296</v>
      </c>
      <c r="E2615" s="279" t="s">
        <v>3556</v>
      </c>
      <c r="F2615" s="280" t="s">
        <v>3557</v>
      </c>
      <c r="G2615" s="281" t="s">
        <v>425</v>
      </c>
      <c r="H2615" s="282">
        <v>2</v>
      </c>
      <c r="I2615" s="283"/>
      <c r="J2615" s="284">
        <f>ROUND(I2615*H2615,2)</f>
        <v>0</v>
      </c>
      <c r="K2615" s="280" t="s">
        <v>19</v>
      </c>
      <c r="L2615" s="285"/>
      <c r="M2615" s="286" t="s">
        <v>19</v>
      </c>
      <c r="N2615" s="287" t="s">
        <v>42</v>
      </c>
      <c r="O2615" s="87"/>
      <c r="P2615" s="225">
        <f>O2615*H2615</f>
        <v>0</v>
      </c>
      <c r="Q2615" s="225">
        <v>1.4410000000000001</v>
      </c>
      <c r="R2615" s="225">
        <f>Q2615*H2615</f>
        <v>2.8820000000000001</v>
      </c>
      <c r="S2615" s="225">
        <v>0</v>
      </c>
      <c r="T2615" s="226">
        <f>S2615*H2615</f>
        <v>0</v>
      </c>
      <c r="U2615" s="41"/>
      <c r="V2615" s="41"/>
      <c r="W2615" s="41"/>
      <c r="X2615" s="41"/>
      <c r="Y2615" s="41"/>
      <c r="Z2615" s="41"/>
      <c r="AA2615" s="41"/>
      <c r="AB2615" s="41"/>
      <c r="AC2615" s="41"/>
      <c r="AD2615" s="41"/>
      <c r="AE2615" s="41"/>
      <c r="AR2615" s="227" t="s">
        <v>410</v>
      </c>
      <c r="AT2615" s="227" t="s">
        <v>296</v>
      </c>
      <c r="AU2615" s="227" t="s">
        <v>80</v>
      </c>
      <c r="AY2615" s="20" t="s">
        <v>182</v>
      </c>
      <c r="BE2615" s="228">
        <f>IF(N2615="základní",J2615,0)</f>
        <v>0</v>
      </c>
      <c r="BF2615" s="228">
        <f>IF(N2615="snížená",J2615,0)</f>
        <v>0</v>
      </c>
      <c r="BG2615" s="228">
        <f>IF(N2615="zákl. přenesená",J2615,0)</f>
        <v>0</v>
      </c>
      <c r="BH2615" s="228">
        <f>IF(N2615="sníž. přenesená",J2615,0)</f>
        <v>0</v>
      </c>
      <c r="BI2615" s="228">
        <f>IF(N2615="nulová",J2615,0)</f>
        <v>0</v>
      </c>
      <c r="BJ2615" s="20" t="s">
        <v>78</v>
      </c>
      <c r="BK2615" s="228">
        <f>ROUND(I2615*H2615,2)</f>
        <v>0</v>
      </c>
      <c r="BL2615" s="20" t="s">
        <v>308</v>
      </c>
      <c r="BM2615" s="227" t="s">
        <v>3558</v>
      </c>
    </row>
    <row r="2616" s="2" customFormat="1" ht="16.5" customHeight="1">
      <c r="A2616" s="41"/>
      <c r="B2616" s="42"/>
      <c r="C2616" s="278" t="s">
        <v>3559</v>
      </c>
      <c r="D2616" s="278" t="s">
        <v>296</v>
      </c>
      <c r="E2616" s="279" t="s">
        <v>3560</v>
      </c>
      <c r="F2616" s="280" t="s">
        <v>3561</v>
      </c>
      <c r="G2616" s="281" t="s">
        <v>425</v>
      </c>
      <c r="H2616" s="282">
        <v>2</v>
      </c>
      <c r="I2616" s="283"/>
      <c r="J2616" s="284">
        <f>ROUND(I2616*H2616,2)</f>
        <v>0</v>
      </c>
      <c r="K2616" s="280" t="s">
        <v>19</v>
      </c>
      <c r="L2616" s="285"/>
      <c r="M2616" s="286" t="s">
        <v>19</v>
      </c>
      <c r="N2616" s="287" t="s">
        <v>42</v>
      </c>
      <c r="O2616" s="87"/>
      <c r="P2616" s="225">
        <f>O2616*H2616</f>
        <v>0</v>
      </c>
      <c r="Q2616" s="225">
        <v>0.02</v>
      </c>
      <c r="R2616" s="225">
        <f>Q2616*H2616</f>
        <v>0.040000000000000001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410</v>
      </c>
      <c r="AT2616" s="227" t="s">
        <v>296</v>
      </c>
      <c r="AU2616" s="227" t="s">
        <v>80</v>
      </c>
      <c r="AY2616" s="20" t="s">
        <v>182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308</v>
      </c>
      <c r="BM2616" s="227" t="s">
        <v>3562</v>
      </c>
    </row>
    <row r="2617" s="2" customFormat="1" ht="16.5" customHeight="1">
      <c r="A2617" s="41"/>
      <c r="B2617" s="42"/>
      <c r="C2617" s="278" t="s">
        <v>3563</v>
      </c>
      <c r="D2617" s="278" t="s">
        <v>296</v>
      </c>
      <c r="E2617" s="279" t="s">
        <v>3564</v>
      </c>
      <c r="F2617" s="280" t="s">
        <v>3565</v>
      </c>
      <c r="G2617" s="281" t="s">
        <v>425</v>
      </c>
      <c r="H2617" s="282">
        <v>8</v>
      </c>
      <c r="I2617" s="283"/>
      <c r="J2617" s="284">
        <f>ROUND(I2617*H2617,2)</f>
        <v>0</v>
      </c>
      <c r="K2617" s="280" t="s">
        <v>19</v>
      </c>
      <c r="L2617" s="285"/>
      <c r="M2617" s="286" t="s">
        <v>19</v>
      </c>
      <c r="N2617" s="287" t="s">
        <v>42</v>
      </c>
      <c r="O2617" s="87"/>
      <c r="P2617" s="225">
        <f>O2617*H2617</f>
        <v>0</v>
      </c>
      <c r="Q2617" s="225">
        <v>0.01</v>
      </c>
      <c r="R2617" s="225">
        <f>Q2617*H2617</f>
        <v>0.080000000000000002</v>
      </c>
      <c r="S2617" s="225">
        <v>0</v>
      </c>
      <c r="T2617" s="226">
        <f>S2617*H2617</f>
        <v>0</v>
      </c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R2617" s="227" t="s">
        <v>410</v>
      </c>
      <c r="AT2617" s="227" t="s">
        <v>296</v>
      </c>
      <c r="AU2617" s="227" t="s">
        <v>80</v>
      </c>
      <c r="AY2617" s="20" t="s">
        <v>182</v>
      </c>
      <c r="BE2617" s="228">
        <f>IF(N2617="základní",J2617,0)</f>
        <v>0</v>
      </c>
      <c r="BF2617" s="228">
        <f>IF(N2617="snížená",J2617,0)</f>
        <v>0</v>
      </c>
      <c r="BG2617" s="228">
        <f>IF(N2617="zákl. přenesená",J2617,0)</f>
        <v>0</v>
      </c>
      <c r="BH2617" s="228">
        <f>IF(N2617="sníž. přenesená",J2617,0)</f>
        <v>0</v>
      </c>
      <c r="BI2617" s="228">
        <f>IF(N2617="nulová",J2617,0)</f>
        <v>0</v>
      </c>
      <c r="BJ2617" s="20" t="s">
        <v>78</v>
      </c>
      <c r="BK2617" s="228">
        <f>ROUND(I2617*H2617,2)</f>
        <v>0</v>
      </c>
      <c r="BL2617" s="20" t="s">
        <v>308</v>
      </c>
      <c r="BM2617" s="227" t="s">
        <v>3566</v>
      </c>
    </row>
    <row r="2618" s="2" customFormat="1" ht="21.75" customHeight="1">
      <c r="A2618" s="41"/>
      <c r="B2618" s="42"/>
      <c r="C2618" s="278" t="s">
        <v>3567</v>
      </c>
      <c r="D2618" s="278" t="s">
        <v>296</v>
      </c>
      <c r="E2618" s="279" t="s">
        <v>3568</v>
      </c>
      <c r="F2618" s="280" t="s">
        <v>3569</v>
      </c>
      <c r="G2618" s="281" t="s">
        <v>425</v>
      </c>
      <c r="H2618" s="282">
        <v>2</v>
      </c>
      <c r="I2618" s="283"/>
      <c r="J2618" s="284">
        <f>ROUND(I2618*H2618,2)</f>
        <v>0</v>
      </c>
      <c r="K2618" s="280" t="s">
        <v>19</v>
      </c>
      <c r="L2618" s="285"/>
      <c r="M2618" s="286" t="s">
        <v>19</v>
      </c>
      <c r="N2618" s="287" t="s">
        <v>42</v>
      </c>
      <c r="O2618" s="87"/>
      <c r="P2618" s="225">
        <f>O2618*H2618</f>
        <v>0</v>
      </c>
      <c r="Q2618" s="225">
        <v>0.019349999999999999</v>
      </c>
      <c r="R2618" s="225">
        <f>Q2618*H2618</f>
        <v>0.038699999999999998</v>
      </c>
      <c r="S2618" s="225">
        <v>0</v>
      </c>
      <c r="T2618" s="226">
        <f>S2618*H2618</f>
        <v>0</v>
      </c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R2618" s="227" t="s">
        <v>410</v>
      </c>
      <c r="AT2618" s="227" t="s">
        <v>296</v>
      </c>
      <c r="AU2618" s="227" t="s">
        <v>80</v>
      </c>
      <c r="AY2618" s="20" t="s">
        <v>182</v>
      </c>
      <c r="BE2618" s="228">
        <f>IF(N2618="základní",J2618,0)</f>
        <v>0</v>
      </c>
      <c r="BF2618" s="228">
        <f>IF(N2618="snížená",J2618,0)</f>
        <v>0</v>
      </c>
      <c r="BG2618" s="228">
        <f>IF(N2618="zákl. přenesená",J2618,0)</f>
        <v>0</v>
      </c>
      <c r="BH2618" s="228">
        <f>IF(N2618="sníž. přenesená",J2618,0)</f>
        <v>0</v>
      </c>
      <c r="BI2618" s="228">
        <f>IF(N2618="nulová",J2618,0)</f>
        <v>0</v>
      </c>
      <c r="BJ2618" s="20" t="s">
        <v>78</v>
      </c>
      <c r="BK2618" s="228">
        <f>ROUND(I2618*H2618,2)</f>
        <v>0</v>
      </c>
      <c r="BL2618" s="20" t="s">
        <v>308</v>
      </c>
      <c r="BM2618" s="227" t="s">
        <v>3570</v>
      </c>
    </row>
    <row r="2619" s="2" customFormat="1" ht="21.75" customHeight="1">
      <c r="A2619" s="41"/>
      <c r="B2619" s="42"/>
      <c r="C2619" s="278" t="s">
        <v>3571</v>
      </c>
      <c r="D2619" s="278" t="s">
        <v>296</v>
      </c>
      <c r="E2619" s="279" t="s">
        <v>3572</v>
      </c>
      <c r="F2619" s="280" t="s">
        <v>3573</v>
      </c>
      <c r="G2619" s="281" t="s">
        <v>425</v>
      </c>
      <c r="H2619" s="282">
        <v>2</v>
      </c>
      <c r="I2619" s="283"/>
      <c r="J2619" s="284">
        <f>ROUND(I2619*H2619,2)</f>
        <v>0</v>
      </c>
      <c r="K2619" s="280" t="s">
        <v>19</v>
      </c>
      <c r="L2619" s="285"/>
      <c r="M2619" s="286" t="s">
        <v>19</v>
      </c>
      <c r="N2619" s="287" t="s">
        <v>42</v>
      </c>
      <c r="O2619" s="87"/>
      <c r="P2619" s="225">
        <f>O2619*H2619</f>
        <v>0</v>
      </c>
      <c r="Q2619" s="225">
        <v>0.019349999999999999</v>
      </c>
      <c r="R2619" s="225">
        <f>Q2619*H2619</f>
        <v>0.038699999999999998</v>
      </c>
      <c r="S2619" s="225">
        <v>0</v>
      </c>
      <c r="T2619" s="226">
        <f>S2619*H2619</f>
        <v>0</v>
      </c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R2619" s="227" t="s">
        <v>410</v>
      </c>
      <c r="AT2619" s="227" t="s">
        <v>296</v>
      </c>
      <c r="AU2619" s="227" t="s">
        <v>80</v>
      </c>
      <c r="AY2619" s="20" t="s">
        <v>182</v>
      </c>
      <c r="BE2619" s="228">
        <f>IF(N2619="základní",J2619,0)</f>
        <v>0</v>
      </c>
      <c r="BF2619" s="228">
        <f>IF(N2619="snížená",J2619,0)</f>
        <v>0</v>
      </c>
      <c r="BG2619" s="228">
        <f>IF(N2619="zákl. přenesená",J2619,0)</f>
        <v>0</v>
      </c>
      <c r="BH2619" s="228">
        <f>IF(N2619="sníž. přenesená",J2619,0)</f>
        <v>0</v>
      </c>
      <c r="BI2619" s="228">
        <f>IF(N2619="nulová",J2619,0)</f>
        <v>0</v>
      </c>
      <c r="BJ2619" s="20" t="s">
        <v>78</v>
      </c>
      <c r="BK2619" s="228">
        <f>ROUND(I2619*H2619,2)</f>
        <v>0</v>
      </c>
      <c r="BL2619" s="20" t="s">
        <v>308</v>
      </c>
      <c r="BM2619" s="227" t="s">
        <v>3574</v>
      </c>
    </row>
    <row r="2620" s="2" customFormat="1" ht="24.15" customHeight="1">
      <c r="A2620" s="41"/>
      <c r="B2620" s="42"/>
      <c r="C2620" s="216" t="s">
        <v>3575</v>
      </c>
      <c r="D2620" s="216" t="s">
        <v>184</v>
      </c>
      <c r="E2620" s="217" t="s">
        <v>3576</v>
      </c>
      <c r="F2620" s="218" t="s">
        <v>3577</v>
      </c>
      <c r="G2620" s="219" t="s">
        <v>425</v>
      </c>
      <c r="H2620" s="220">
        <v>3</v>
      </c>
      <c r="I2620" s="221"/>
      <c r="J2620" s="222">
        <f>ROUND(I2620*H2620,2)</f>
        <v>0</v>
      </c>
      <c r="K2620" s="218" t="s">
        <v>188</v>
      </c>
      <c r="L2620" s="47"/>
      <c r="M2620" s="223" t="s">
        <v>19</v>
      </c>
      <c r="N2620" s="224" t="s">
        <v>42</v>
      </c>
      <c r="O2620" s="87"/>
      <c r="P2620" s="225">
        <f>O2620*H2620</f>
        <v>0</v>
      </c>
      <c r="Q2620" s="225">
        <v>0</v>
      </c>
      <c r="R2620" s="225">
        <f>Q2620*H2620</f>
        <v>0</v>
      </c>
      <c r="S2620" s="225">
        <v>0.040399999999999998</v>
      </c>
      <c r="T2620" s="226">
        <f>S2620*H2620</f>
        <v>0.1212</v>
      </c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R2620" s="227" t="s">
        <v>308</v>
      </c>
      <c r="AT2620" s="227" t="s">
        <v>184</v>
      </c>
      <c r="AU2620" s="227" t="s">
        <v>80</v>
      </c>
      <c r="AY2620" s="20" t="s">
        <v>182</v>
      </c>
      <c r="BE2620" s="228">
        <f>IF(N2620="základní",J2620,0)</f>
        <v>0</v>
      </c>
      <c r="BF2620" s="228">
        <f>IF(N2620="snížená",J2620,0)</f>
        <v>0</v>
      </c>
      <c r="BG2620" s="228">
        <f>IF(N2620="zákl. přenesená",J2620,0)</f>
        <v>0</v>
      </c>
      <c r="BH2620" s="228">
        <f>IF(N2620="sníž. přenesená",J2620,0)</f>
        <v>0</v>
      </c>
      <c r="BI2620" s="228">
        <f>IF(N2620="nulová",J2620,0)</f>
        <v>0</v>
      </c>
      <c r="BJ2620" s="20" t="s">
        <v>78</v>
      </c>
      <c r="BK2620" s="228">
        <f>ROUND(I2620*H2620,2)</f>
        <v>0</v>
      </c>
      <c r="BL2620" s="20" t="s">
        <v>308</v>
      </c>
      <c r="BM2620" s="227" t="s">
        <v>3578</v>
      </c>
    </row>
    <row r="2621" s="2" customFormat="1">
      <c r="A2621" s="41"/>
      <c r="B2621" s="42"/>
      <c r="C2621" s="43"/>
      <c r="D2621" s="229" t="s">
        <v>191</v>
      </c>
      <c r="E2621" s="43"/>
      <c r="F2621" s="230" t="s">
        <v>3579</v>
      </c>
      <c r="G2621" s="43"/>
      <c r="H2621" s="43"/>
      <c r="I2621" s="231"/>
      <c r="J2621" s="43"/>
      <c r="K2621" s="43"/>
      <c r="L2621" s="47"/>
      <c r="M2621" s="232"/>
      <c r="N2621" s="233"/>
      <c r="O2621" s="87"/>
      <c r="P2621" s="87"/>
      <c r="Q2621" s="87"/>
      <c r="R2621" s="87"/>
      <c r="S2621" s="87"/>
      <c r="T2621" s="88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T2621" s="20" t="s">
        <v>191</v>
      </c>
      <c r="AU2621" s="20" t="s">
        <v>80</v>
      </c>
    </row>
    <row r="2622" s="2" customFormat="1" ht="49.05" customHeight="1">
      <c r="A2622" s="41"/>
      <c r="B2622" s="42"/>
      <c r="C2622" s="216" t="s">
        <v>3580</v>
      </c>
      <c r="D2622" s="216" t="s">
        <v>184</v>
      </c>
      <c r="E2622" s="217" t="s">
        <v>3581</v>
      </c>
      <c r="F2622" s="218" t="s">
        <v>3582</v>
      </c>
      <c r="G2622" s="219" t="s">
        <v>256</v>
      </c>
      <c r="H2622" s="220">
        <v>3.0790000000000002</v>
      </c>
      <c r="I2622" s="221"/>
      <c r="J2622" s="222">
        <f>ROUND(I2622*H2622,2)</f>
        <v>0</v>
      </c>
      <c r="K2622" s="218" t="s">
        <v>188</v>
      </c>
      <c r="L2622" s="47"/>
      <c r="M2622" s="223" t="s">
        <v>19</v>
      </c>
      <c r="N2622" s="224" t="s">
        <v>42</v>
      </c>
      <c r="O2622" s="87"/>
      <c r="P2622" s="225">
        <f>O2622*H2622</f>
        <v>0</v>
      </c>
      <c r="Q2622" s="225">
        <v>0</v>
      </c>
      <c r="R2622" s="225">
        <f>Q2622*H2622</f>
        <v>0</v>
      </c>
      <c r="S2622" s="225">
        <v>0</v>
      </c>
      <c r="T2622" s="226">
        <f>S2622*H2622</f>
        <v>0</v>
      </c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R2622" s="227" t="s">
        <v>308</v>
      </c>
      <c r="AT2622" s="227" t="s">
        <v>184</v>
      </c>
      <c r="AU2622" s="227" t="s">
        <v>80</v>
      </c>
      <c r="AY2622" s="20" t="s">
        <v>182</v>
      </c>
      <c r="BE2622" s="228">
        <f>IF(N2622="základní",J2622,0)</f>
        <v>0</v>
      </c>
      <c r="BF2622" s="228">
        <f>IF(N2622="snížená",J2622,0)</f>
        <v>0</v>
      </c>
      <c r="BG2622" s="228">
        <f>IF(N2622="zákl. přenesená",J2622,0)</f>
        <v>0</v>
      </c>
      <c r="BH2622" s="228">
        <f>IF(N2622="sníž. přenesená",J2622,0)</f>
        <v>0</v>
      </c>
      <c r="BI2622" s="228">
        <f>IF(N2622="nulová",J2622,0)</f>
        <v>0</v>
      </c>
      <c r="BJ2622" s="20" t="s">
        <v>78</v>
      </c>
      <c r="BK2622" s="228">
        <f>ROUND(I2622*H2622,2)</f>
        <v>0</v>
      </c>
      <c r="BL2622" s="20" t="s">
        <v>308</v>
      </c>
      <c r="BM2622" s="227" t="s">
        <v>3583</v>
      </c>
    </row>
    <row r="2623" s="2" customFormat="1">
      <c r="A2623" s="41"/>
      <c r="B2623" s="42"/>
      <c r="C2623" s="43"/>
      <c r="D2623" s="229" t="s">
        <v>191</v>
      </c>
      <c r="E2623" s="43"/>
      <c r="F2623" s="230" t="s">
        <v>3584</v>
      </c>
      <c r="G2623" s="43"/>
      <c r="H2623" s="43"/>
      <c r="I2623" s="231"/>
      <c r="J2623" s="43"/>
      <c r="K2623" s="43"/>
      <c r="L2623" s="47"/>
      <c r="M2623" s="232"/>
      <c r="N2623" s="233"/>
      <c r="O2623" s="87"/>
      <c r="P2623" s="87"/>
      <c r="Q2623" s="87"/>
      <c r="R2623" s="87"/>
      <c r="S2623" s="87"/>
      <c r="T2623" s="88"/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T2623" s="20" t="s">
        <v>191</v>
      </c>
      <c r="AU2623" s="20" t="s">
        <v>80</v>
      </c>
    </row>
    <row r="2624" s="12" customFormat="1" ht="22.8" customHeight="1">
      <c r="A2624" s="12"/>
      <c r="B2624" s="200"/>
      <c r="C2624" s="201"/>
      <c r="D2624" s="202" t="s">
        <v>70</v>
      </c>
      <c r="E2624" s="214" t="s">
        <v>3585</v>
      </c>
      <c r="F2624" s="214" t="s">
        <v>3586</v>
      </c>
      <c r="G2624" s="201"/>
      <c r="H2624" s="201"/>
      <c r="I2624" s="204"/>
      <c r="J2624" s="215">
        <f>BK2624</f>
        <v>0</v>
      </c>
      <c r="K2624" s="201"/>
      <c r="L2624" s="206"/>
      <c r="M2624" s="207"/>
      <c r="N2624" s="208"/>
      <c r="O2624" s="208"/>
      <c r="P2624" s="209">
        <f>SUM(P2625:P2791)</f>
        <v>0</v>
      </c>
      <c r="Q2624" s="208"/>
      <c r="R2624" s="209">
        <f>SUM(R2625:R2791)</f>
        <v>40.672788540000006</v>
      </c>
      <c r="S2624" s="208"/>
      <c r="T2624" s="210">
        <f>SUM(T2625:T2791)</f>
        <v>15.341245900000001</v>
      </c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R2624" s="211" t="s">
        <v>80</v>
      </c>
      <c r="AT2624" s="212" t="s">
        <v>70</v>
      </c>
      <c r="AU2624" s="212" t="s">
        <v>78</v>
      </c>
      <c r="AY2624" s="211" t="s">
        <v>182</v>
      </c>
      <c r="BK2624" s="213">
        <f>SUM(BK2625:BK2791)</f>
        <v>0</v>
      </c>
    </row>
    <row r="2625" s="2" customFormat="1" ht="24.15" customHeight="1">
      <c r="A2625" s="41"/>
      <c r="B2625" s="42"/>
      <c r="C2625" s="216" t="s">
        <v>3587</v>
      </c>
      <c r="D2625" s="216" t="s">
        <v>184</v>
      </c>
      <c r="E2625" s="217" t="s">
        <v>3588</v>
      </c>
      <c r="F2625" s="218" t="s">
        <v>3589</v>
      </c>
      <c r="G2625" s="219" t="s">
        <v>187</v>
      </c>
      <c r="H2625" s="220">
        <v>0.27800000000000002</v>
      </c>
      <c r="I2625" s="221"/>
      <c r="J2625" s="222">
        <f>ROUND(I2625*H2625,2)</f>
        <v>0</v>
      </c>
      <c r="K2625" s="218" t="s">
        <v>188</v>
      </c>
      <c r="L2625" s="47"/>
      <c r="M2625" s="223" t="s">
        <v>19</v>
      </c>
      <c r="N2625" s="224" t="s">
        <v>42</v>
      </c>
      <c r="O2625" s="87"/>
      <c r="P2625" s="225">
        <f>O2625*H2625</f>
        <v>0</v>
      </c>
      <c r="Q2625" s="225">
        <v>0</v>
      </c>
      <c r="R2625" s="225">
        <f>Q2625*H2625</f>
        <v>0</v>
      </c>
      <c r="S2625" s="225">
        <v>0</v>
      </c>
      <c r="T2625" s="226">
        <f>S2625*H2625</f>
        <v>0</v>
      </c>
      <c r="U2625" s="41"/>
      <c r="V2625" s="41"/>
      <c r="W2625" s="41"/>
      <c r="X2625" s="41"/>
      <c r="Y2625" s="41"/>
      <c r="Z2625" s="41"/>
      <c r="AA2625" s="41"/>
      <c r="AB2625" s="41"/>
      <c r="AC2625" s="41"/>
      <c r="AD2625" s="41"/>
      <c r="AE2625" s="41"/>
      <c r="AR2625" s="227" t="s">
        <v>308</v>
      </c>
      <c r="AT2625" s="227" t="s">
        <v>184</v>
      </c>
      <c r="AU2625" s="227" t="s">
        <v>80</v>
      </c>
      <c r="AY2625" s="20" t="s">
        <v>182</v>
      </c>
      <c r="BE2625" s="228">
        <f>IF(N2625="základní",J2625,0)</f>
        <v>0</v>
      </c>
      <c r="BF2625" s="228">
        <f>IF(N2625="snížená",J2625,0)</f>
        <v>0</v>
      </c>
      <c r="BG2625" s="228">
        <f>IF(N2625="zákl. přenesená",J2625,0)</f>
        <v>0</v>
      </c>
      <c r="BH2625" s="228">
        <f>IF(N2625="sníž. přenesená",J2625,0)</f>
        <v>0</v>
      </c>
      <c r="BI2625" s="228">
        <f>IF(N2625="nulová",J2625,0)</f>
        <v>0</v>
      </c>
      <c r="BJ2625" s="20" t="s">
        <v>78</v>
      </c>
      <c r="BK2625" s="228">
        <f>ROUND(I2625*H2625,2)</f>
        <v>0</v>
      </c>
      <c r="BL2625" s="20" t="s">
        <v>308</v>
      </c>
      <c r="BM2625" s="227" t="s">
        <v>3590</v>
      </c>
    </row>
    <row r="2626" s="2" customFormat="1">
      <c r="A2626" s="41"/>
      <c r="B2626" s="42"/>
      <c r="C2626" s="43"/>
      <c r="D2626" s="229" t="s">
        <v>191</v>
      </c>
      <c r="E2626" s="43"/>
      <c r="F2626" s="230" t="s">
        <v>3591</v>
      </c>
      <c r="G2626" s="43"/>
      <c r="H2626" s="43"/>
      <c r="I2626" s="231"/>
      <c r="J2626" s="43"/>
      <c r="K2626" s="43"/>
      <c r="L2626" s="47"/>
      <c r="M2626" s="232"/>
      <c r="N2626" s="233"/>
      <c r="O2626" s="87"/>
      <c r="P2626" s="87"/>
      <c r="Q2626" s="87"/>
      <c r="R2626" s="87"/>
      <c r="S2626" s="87"/>
      <c r="T2626" s="88"/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T2626" s="20" t="s">
        <v>191</v>
      </c>
      <c r="AU2626" s="20" t="s">
        <v>80</v>
      </c>
    </row>
    <row r="2627" s="14" customFormat="1">
      <c r="A2627" s="14"/>
      <c r="B2627" s="245"/>
      <c r="C2627" s="246"/>
      <c r="D2627" s="236" t="s">
        <v>193</v>
      </c>
      <c r="E2627" s="247" t="s">
        <v>19</v>
      </c>
      <c r="F2627" s="248" t="s">
        <v>3592</v>
      </c>
      <c r="G2627" s="246"/>
      <c r="H2627" s="249">
        <v>0.27800000000000002</v>
      </c>
      <c r="I2627" s="250"/>
      <c r="J2627" s="246"/>
      <c r="K2627" s="246"/>
      <c r="L2627" s="251"/>
      <c r="M2627" s="252"/>
      <c r="N2627" s="253"/>
      <c r="O2627" s="253"/>
      <c r="P2627" s="253"/>
      <c r="Q2627" s="253"/>
      <c r="R2627" s="253"/>
      <c r="S2627" s="253"/>
      <c r="T2627" s="25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5" t="s">
        <v>193</v>
      </c>
      <c r="AU2627" s="255" t="s">
        <v>80</v>
      </c>
      <c r="AV2627" s="14" t="s">
        <v>80</v>
      </c>
      <c r="AW2627" s="14" t="s">
        <v>195</v>
      </c>
      <c r="AX2627" s="14" t="s">
        <v>71</v>
      </c>
      <c r="AY2627" s="255" t="s">
        <v>182</v>
      </c>
    </row>
    <row r="2628" s="2" customFormat="1" ht="33" customHeight="1">
      <c r="A2628" s="41"/>
      <c r="B2628" s="42"/>
      <c r="C2628" s="216" t="s">
        <v>3593</v>
      </c>
      <c r="D2628" s="216" t="s">
        <v>184</v>
      </c>
      <c r="E2628" s="217" t="s">
        <v>3594</v>
      </c>
      <c r="F2628" s="218" t="s">
        <v>3595</v>
      </c>
      <c r="G2628" s="219" t="s">
        <v>425</v>
      </c>
      <c r="H2628" s="220">
        <v>4</v>
      </c>
      <c r="I2628" s="221"/>
      <c r="J2628" s="222">
        <f>ROUND(I2628*H2628,2)</f>
        <v>0</v>
      </c>
      <c r="K2628" s="218" t="s">
        <v>188</v>
      </c>
      <c r="L2628" s="47"/>
      <c r="M2628" s="223" t="s">
        <v>19</v>
      </c>
      <c r="N2628" s="224" t="s">
        <v>42</v>
      </c>
      <c r="O2628" s="87"/>
      <c r="P2628" s="225">
        <f>O2628*H2628</f>
        <v>0</v>
      </c>
      <c r="Q2628" s="225">
        <v>0</v>
      </c>
      <c r="R2628" s="225">
        <f>Q2628*H2628</f>
        <v>0</v>
      </c>
      <c r="S2628" s="225">
        <v>0</v>
      </c>
      <c r="T2628" s="226">
        <f>S2628*H2628</f>
        <v>0</v>
      </c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R2628" s="227" t="s">
        <v>308</v>
      </c>
      <c r="AT2628" s="227" t="s">
        <v>184</v>
      </c>
      <c r="AU2628" s="227" t="s">
        <v>80</v>
      </c>
      <c r="AY2628" s="20" t="s">
        <v>182</v>
      </c>
      <c r="BE2628" s="228">
        <f>IF(N2628="základní",J2628,0)</f>
        <v>0</v>
      </c>
      <c r="BF2628" s="228">
        <f>IF(N2628="snížená",J2628,0)</f>
        <v>0</v>
      </c>
      <c r="BG2628" s="228">
        <f>IF(N2628="zákl. přenesená",J2628,0)</f>
        <v>0</v>
      </c>
      <c r="BH2628" s="228">
        <f>IF(N2628="sníž. přenesená",J2628,0)</f>
        <v>0</v>
      </c>
      <c r="BI2628" s="228">
        <f>IF(N2628="nulová",J2628,0)</f>
        <v>0</v>
      </c>
      <c r="BJ2628" s="20" t="s">
        <v>78</v>
      </c>
      <c r="BK2628" s="228">
        <f>ROUND(I2628*H2628,2)</f>
        <v>0</v>
      </c>
      <c r="BL2628" s="20" t="s">
        <v>308</v>
      </c>
      <c r="BM2628" s="227" t="s">
        <v>3596</v>
      </c>
    </row>
    <row r="2629" s="2" customFormat="1">
      <c r="A2629" s="41"/>
      <c r="B2629" s="42"/>
      <c r="C2629" s="43"/>
      <c r="D2629" s="229" t="s">
        <v>191</v>
      </c>
      <c r="E2629" s="43"/>
      <c r="F2629" s="230" t="s">
        <v>3597</v>
      </c>
      <c r="G2629" s="43"/>
      <c r="H2629" s="43"/>
      <c r="I2629" s="231"/>
      <c r="J2629" s="43"/>
      <c r="K2629" s="43"/>
      <c r="L2629" s="47"/>
      <c r="M2629" s="232"/>
      <c r="N2629" s="233"/>
      <c r="O2629" s="87"/>
      <c r="P2629" s="87"/>
      <c r="Q2629" s="87"/>
      <c r="R2629" s="87"/>
      <c r="S2629" s="87"/>
      <c r="T2629" s="88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T2629" s="20" t="s">
        <v>191</v>
      </c>
      <c r="AU2629" s="20" t="s">
        <v>80</v>
      </c>
    </row>
    <row r="2630" s="14" customFormat="1">
      <c r="A2630" s="14"/>
      <c r="B2630" s="245"/>
      <c r="C2630" s="246"/>
      <c r="D2630" s="236" t="s">
        <v>193</v>
      </c>
      <c r="E2630" s="247" t="s">
        <v>19</v>
      </c>
      <c r="F2630" s="248" t="s">
        <v>3598</v>
      </c>
      <c r="G2630" s="246"/>
      <c r="H2630" s="249">
        <v>4</v>
      </c>
      <c r="I2630" s="250"/>
      <c r="J2630" s="246"/>
      <c r="K2630" s="246"/>
      <c r="L2630" s="251"/>
      <c r="M2630" s="252"/>
      <c r="N2630" s="253"/>
      <c r="O2630" s="253"/>
      <c r="P2630" s="253"/>
      <c r="Q2630" s="253"/>
      <c r="R2630" s="253"/>
      <c r="S2630" s="253"/>
      <c r="T2630" s="25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5" t="s">
        <v>193</v>
      </c>
      <c r="AU2630" s="255" t="s">
        <v>80</v>
      </c>
      <c r="AV2630" s="14" t="s">
        <v>80</v>
      </c>
      <c r="AW2630" s="14" t="s">
        <v>195</v>
      </c>
      <c r="AX2630" s="14" t="s">
        <v>71</v>
      </c>
      <c r="AY2630" s="255" t="s">
        <v>182</v>
      </c>
    </row>
    <row r="2631" s="2" customFormat="1" ht="37.8" customHeight="1">
      <c r="A2631" s="41"/>
      <c r="B2631" s="42"/>
      <c r="C2631" s="216" t="s">
        <v>3599</v>
      </c>
      <c r="D2631" s="216" t="s">
        <v>184</v>
      </c>
      <c r="E2631" s="217" t="s">
        <v>3600</v>
      </c>
      <c r="F2631" s="218" t="s">
        <v>3601</v>
      </c>
      <c r="G2631" s="219" t="s">
        <v>187</v>
      </c>
      <c r="H2631" s="220">
        <v>1.238</v>
      </c>
      <c r="I2631" s="221"/>
      <c r="J2631" s="222">
        <f>ROUND(I2631*H2631,2)</f>
        <v>0</v>
      </c>
      <c r="K2631" s="218" t="s">
        <v>188</v>
      </c>
      <c r="L2631" s="47"/>
      <c r="M2631" s="223" t="s">
        <v>19</v>
      </c>
      <c r="N2631" s="224" t="s">
        <v>42</v>
      </c>
      <c r="O2631" s="87"/>
      <c r="P2631" s="225">
        <f>O2631*H2631</f>
        <v>0</v>
      </c>
      <c r="Q2631" s="225">
        <v>0.00189</v>
      </c>
      <c r="R2631" s="225">
        <f>Q2631*H2631</f>
        <v>0.0023398199999999998</v>
      </c>
      <c r="S2631" s="225">
        <v>0</v>
      </c>
      <c r="T2631" s="226">
        <f>S2631*H2631</f>
        <v>0</v>
      </c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R2631" s="227" t="s">
        <v>308</v>
      </c>
      <c r="AT2631" s="227" t="s">
        <v>184</v>
      </c>
      <c r="AU2631" s="227" t="s">
        <v>80</v>
      </c>
      <c r="AY2631" s="20" t="s">
        <v>182</v>
      </c>
      <c r="BE2631" s="228">
        <f>IF(N2631="základní",J2631,0)</f>
        <v>0</v>
      </c>
      <c r="BF2631" s="228">
        <f>IF(N2631="snížená",J2631,0)</f>
        <v>0</v>
      </c>
      <c r="BG2631" s="228">
        <f>IF(N2631="zákl. přenesená",J2631,0)</f>
        <v>0</v>
      </c>
      <c r="BH2631" s="228">
        <f>IF(N2631="sníž. přenesená",J2631,0)</f>
        <v>0</v>
      </c>
      <c r="BI2631" s="228">
        <f>IF(N2631="nulová",J2631,0)</f>
        <v>0</v>
      </c>
      <c r="BJ2631" s="20" t="s">
        <v>78</v>
      </c>
      <c r="BK2631" s="228">
        <f>ROUND(I2631*H2631,2)</f>
        <v>0</v>
      </c>
      <c r="BL2631" s="20" t="s">
        <v>308</v>
      </c>
      <c r="BM2631" s="227" t="s">
        <v>3602</v>
      </c>
    </row>
    <row r="2632" s="2" customFormat="1">
      <c r="A2632" s="41"/>
      <c r="B2632" s="42"/>
      <c r="C2632" s="43"/>
      <c r="D2632" s="229" t="s">
        <v>191</v>
      </c>
      <c r="E2632" s="43"/>
      <c r="F2632" s="230" t="s">
        <v>3603</v>
      </c>
      <c r="G2632" s="43"/>
      <c r="H2632" s="43"/>
      <c r="I2632" s="231"/>
      <c r="J2632" s="43"/>
      <c r="K2632" s="43"/>
      <c r="L2632" s="47"/>
      <c r="M2632" s="232"/>
      <c r="N2632" s="233"/>
      <c r="O2632" s="87"/>
      <c r="P2632" s="87"/>
      <c r="Q2632" s="87"/>
      <c r="R2632" s="87"/>
      <c r="S2632" s="87"/>
      <c r="T2632" s="88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T2632" s="20" t="s">
        <v>191</v>
      </c>
      <c r="AU2632" s="20" t="s">
        <v>80</v>
      </c>
    </row>
    <row r="2633" s="14" customFormat="1">
      <c r="A2633" s="14"/>
      <c r="B2633" s="245"/>
      <c r="C2633" s="246"/>
      <c r="D2633" s="236" t="s">
        <v>193</v>
      </c>
      <c r="E2633" s="247" t="s">
        <v>19</v>
      </c>
      <c r="F2633" s="248" t="s">
        <v>3604</v>
      </c>
      <c r="G2633" s="246"/>
      <c r="H2633" s="249">
        <v>1.125</v>
      </c>
      <c r="I2633" s="250"/>
      <c r="J2633" s="246"/>
      <c r="K2633" s="246"/>
      <c r="L2633" s="251"/>
      <c r="M2633" s="252"/>
      <c r="N2633" s="253"/>
      <c r="O2633" s="253"/>
      <c r="P2633" s="253"/>
      <c r="Q2633" s="253"/>
      <c r="R2633" s="253"/>
      <c r="S2633" s="253"/>
      <c r="T2633" s="25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5" t="s">
        <v>193</v>
      </c>
      <c r="AU2633" s="255" t="s">
        <v>80</v>
      </c>
      <c r="AV2633" s="14" t="s">
        <v>80</v>
      </c>
      <c r="AW2633" s="14" t="s">
        <v>195</v>
      </c>
      <c r="AX2633" s="14" t="s">
        <v>71</v>
      </c>
      <c r="AY2633" s="255" t="s">
        <v>182</v>
      </c>
    </row>
    <row r="2634" s="14" customFormat="1">
      <c r="A2634" s="14"/>
      <c r="B2634" s="245"/>
      <c r="C2634" s="246"/>
      <c r="D2634" s="236" t="s">
        <v>193</v>
      </c>
      <c r="E2634" s="246"/>
      <c r="F2634" s="248" t="s">
        <v>3605</v>
      </c>
      <c r="G2634" s="246"/>
      <c r="H2634" s="249">
        <v>1.238</v>
      </c>
      <c r="I2634" s="250"/>
      <c r="J2634" s="246"/>
      <c r="K2634" s="246"/>
      <c r="L2634" s="251"/>
      <c r="M2634" s="252"/>
      <c r="N2634" s="253"/>
      <c r="O2634" s="253"/>
      <c r="P2634" s="253"/>
      <c r="Q2634" s="253"/>
      <c r="R2634" s="253"/>
      <c r="S2634" s="253"/>
      <c r="T2634" s="25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5" t="s">
        <v>193</v>
      </c>
      <c r="AU2634" s="255" t="s">
        <v>80</v>
      </c>
      <c r="AV2634" s="14" t="s">
        <v>80</v>
      </c>
      <c r="AW2634" s="14" t="s">
        <v>4</v>
      </c>
      <c r="AX2634" s="14" t="s">
        <v>78</v>
      </c>
      <c r="AY2634" s="255" t="s">
        <v>182</v>
      </c>
    </row>
    <row r="2635" s="2" customFormat="1" ht="33" customHeight="1">
      <c r="A2635" s="41"/>
      <c r="B2635" s="42"/>
      <c r="C2635" s="216" t="s">
        <v>3606</v>
      </c>
      <c r="D2635" s="216" t="s">
        <v>184</v>
      </c>
      <c r="E2635" s="217" t="s">
        <v>3607</v>
      </c>
      <c r="F2635" s="218" t="s">
        <v>3608</v>
      </c>
      <c r="G2635" s="219" t="s">
        <v>425</v>
      </c>
      <c r="H2635" s="220">
        <v>110</v>
      </c>
      <c r="I2635" s="221"/>
      <c r="J2635" s="222">
        <f>ROUND(I2635*H2635,2)</f>
        <v>0</v>
      </c>
      <c r="K2635" s="218" t="s">
        <v>188</v>
      </c>
      <c r="L2635" s="47"/>
      <c r="M2635" s="223" t="s">
        <v>19</v>
      </c>
      <c r="N2635" s="224" t="s">
        <v>42</v>
      </c>
      <c r="O2635" s="87"/>
      <c r="P2635" s="225">
        <f>O2635*H2635</f>
        <v>0</v>
      </c>
      <c r="Q2635" s="225">
        <v>0.0026700000000000001</v>
      </c>
      <c r="R2635" s="225">
        <f>Q2635*H2635</f>
        <v>0.29370000000000002</v>
      </c>
      <c r="S2635" s="225">
        <v>0</v>
      </c>
      <c r="T2635" s="226">
        <f>S2635*H2635</f>
        <v>0</v>
      </c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R2635" s="227" t="s">
        <v>308</v>
      </c>
      <c r="AT2635" s="227" t="s">
        <v>184</v>
      </c>
      <c r="AU2635" s="227" t="s">
        <v>80</v>
      </c>
      <c r="AY2635" s="20" t="s">
        <v>182</v>
      </c>
      <c r="BE2635" s="228">
        <f>IF(N2635="základní",J2635,0)</f>
        <v>0</v>
      </c>
      <c r="BF2635" s="228">
        <f>IF(N2635="snížená",J2635,0)</f>
        <v>0</v>
      </c>
      <c r="BG2635" s="228">
        <f>IF(N2635="zákl. přenesená",J2635,0)</f>
        <v>0</v>
      </c>
      <c r="BH2635" s="228">
        <f>IF(N2635="sníž. přenesená",J2635,0)</f>
        <v>0</v>
      </c>
      <c r="BI2635" s="228">
        <f>IF(N2635="nulová",J2635,0)</f>
        <v>0</v>
      </c>
      <c r="BJ2635" s="20" t="s">
        <v>78</v>
      </c>
      <c r="BK2635" s="228">
        <f>ROUND(I2635*H2635,2)</f>
        <v>0</v>
      </c>
      <c r="BL2635" s="20" t="s">
        <v>308</v>
      </c>
      <c r="BM2635" s="227" t="s">
        <v>3609</v>
      </c>
    </row>
    <row r="2636" s="2" customFormat="1">
      <c r="A2636" s="41"/>
      <c r="B2636" s="42"/>
      <c r="C2636" s="43"/>
      <c r="D2636" s="229" t="s">
        <v>191</v>
      </c>
      <c r="E2636" s="43"/>
      <c r="F2636" s="230" t="s">
        <v>3610</v>
      </c>
      <c r="G2636" s="43"/>
      <c r="H2636" s="43"/>
      <c r="I2636" s="231"/>
      <c r="J2636" s="43"/>
      <c r="K2636" s="43"/>
      <c r="L2636" s="47"/>
      <c r="M2636" s="232"/>
      <c r="N2636" s="233"/>
      <c r="O2636" s="87"/>
      <c r="P2636" s="87"/>
      <c r="Q2636" s="87"/>
      <c r="R2636" s="87"/>
      <c r="S2636" s="87"/>
      <c r="T2636" s="88"/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T2636" s="20" t="s">
        <v>191</v>
      </c>
      <c r="AU2636" s="20" t="s">
        <v>80</v>
      </c>
    </row>
    <row r="2637" s="14" customFormat="1">
      <c r="A2637" s="14"/>
      <c r="B2637" s="245"/>
      <c r="C2637" s="246"/>
      <c r="D2637" s="236" t="s">
        <v>193</v>
      </c>
      <c r="E2637" s="247" t="s">
        <v>19</v>
      </c>
      <c r="F2637" s="248" t="s">
        <v>3611</v>
      </c>
      <c r="G2637" s="246"/>
      <c r="H2637" s="249">
        <v>75</v>
      </c>
      <c r="I2637" s="250"/>
      <c r="J2637" s="246"/>
      <c r="K2637" s="246"/>
      <c r="L2637" s="251"/>
      <c r="M2637" s="252"/>
      <c r="N2637" s="253"/>
      <c r="O2637" s="253"/>
      <c r="P2637" s="253"/>
      <c r="Q2637" s="253"/>
      <c r="R2637" s="253"/>
      <c r="S2637" s="253"/>
      <c r="T2637" s="25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T2637" s="255" t="s">
        <v>193</v>
      </c>
      <c r="AU2637" s="255" t="s">
        <v>80</v>
      </c>
      <c r="AV2637" s="14" t="s">
        <v>80</v>
      </c>
      <c r="AW2637" s="14" t="s">
        <v>195</v>
      </c>
      <c r="AX2637" s="14" t="s">
        <v>71</v>
      </c>
      <c r="AY2637" s="255" t="s">
        <v>182</v>
      </c>
    </row>
    <row r="2638" s="14" customFormat="1">
      <c r="A2638" s="14"/>
      <c r="B2638" s="245"/>
      <c r="C2638" s="246"/>
      <c r="D2638" s="236" t="s">
        <v>193</v>
      </c>
      <c r="E2638" s="247" t="s">
        <v>19</v>
      </c>
      <c r="F2638" s="248" t="s">
        <v>3612</v>
      </c>
      <c r="G2638" s="246"/>
      <c r="H2638" s="249">
        <v>15</v>
      </c>
      <c r="I2638" s="250"/>
      <c r="J2638" s="246"/>
      <c r="K2638" s="246"/>
      <c r="L2638" s="251"/>
      <c r="M2638" s="252"/>
      <c r="N2638" s="253"/>
      <c r="O2638" s="253"/>
      <c r="P2638" s="253"/>
      <c r="Q2638" s="253"/>
      <c r="R2638" s="253"/>
      <c r="S2638" s="253"/>
      <c r="T2638" s="25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55" t="s">
        <v>193</v>
      </c>
      <c r="AU2638" s="255" t="s">
        <v>80</v>
      </c>
      <c r="AV2638" s="14" t="s">
        <v>80</v>
      </c>
      <c r="AW2638" s="14" t="s">
        <v>195</v>
      </c>
      <c r="AX2638" s="14" t="s">
        <v>71</v>
      </c>
      <c r="AY2638" s="255" t="s">
        <v>182</v>
      </c>
    </row>
    <row r="2639" s="14" customFormat="1">
      <c r="A2639" s="14"/>
      <c r="B2639" s="245"/>
      <c r="C2639" s="246"/>
      <c r="D2639" s="236" t="s">
        <v>193</v>
      </c>
      <c r="E2639" s="247" t="s">
        <v>19</v>
      </c>
      <c r="F2639" s="248" t="s">
        <v>3613</v>
      </c>
      <c r="G2639" s="246"/>
      <c r="H2639" s="249">
        <v>20</v>
      </c>
      <c r="I2639" s="250"/>
      <c r="J2639" s="246"/>
      <c r="K2639" s="246"/>
      <c r="L2639" s="251"/>
      <c r="M2639" s="252"/>
      <c r="N2639" s="253"/>
      <c r="O2639" s="253"/>
      <c r="P2639" s="253"/>
      <c r="Q2639" s="253"/>
      <c r="R2639" s="253"/>
      <c r="S2639" s="253"/>
      <c r="T2639" s="25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55" t="s">
        <v>193</v>
      </c>
      <c r="AU2639" s="255" t="s">
        <v>80</v>
      </c>
      <c r="AV2639" s="14" t="s">
        <v>80</v>
      </c>
      <c r="AW2639" s="14" t="s">
        <v>195</v>
      </c>
      <c r="AX2639" s="14" t="s">
        <v>71</v>
      </c>
      <c r="AY2639" s="255" t="s">
        <v>182</v>
      </c>
    </row>
    <row r="2640" s="2" customFormat="1" ht="24.15" customHeight="1">
      <c r="A2640" s="41"/>
      <c r="B2640" s="42"/>
      <c r="C2640" s="278" t="s">
        <v>3614</v>
      </c>
      <c r="D2640" s="278" t="s">
        <v>296</v>
      </c>
      <c r="E2640" s="279" t="s">
        <v>3615</v>
      </c>
      <c r="F2640" s="280" t="s">
        <v>3616</v>
      </c>
      <c r="G2640" s="281" t="s">
        <v>256</v>
      </c>
      <c r="H2640" s="282">
        <v>0.27800000000000002</v>
      </c>
      <c r="I2640" s="283"/>
      <c r="J2640" s="284">
        <f>ROUND(I2640*H2640,2)</f>
        <v>0</v>
      </c>
      <c r="K2640" s="280" t="s">
        <v>188</v>
      </c>
      <c r="L2640" s="285"/>
      <c r="M2640" s="286" t="s">
        <v>19</v>
      </c>
      <c r="N2640" s="287" t="s">
        <v>42</v>
      </c>
      <c r="O2640" s="87"/>
      <c r="P2640" s="225">
        <f>O2640*H2640</f>
        <v>0</v>
      </c>
      <c r="Q2640" s="225">
        <v>1</v>
      </c>
      <c r="R2640" s="225">
        <f>Q2640*H2640</f>
        <v>0.27800000000000002</v>
      </c>
      <c r="S2640" s="225">
        <v>0</v>
      </c>
      <c r="T2640" s="226">
        <f>S2640*H2640</f>
        <v>0</v>
      </c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R2640" s="227" t="s">
        <v>410</v>
      </c>
      <c r="AT2640" s="227" t="s">
        <v>296</v>
      </c>
      <c r="AU2640" s="227" t="s">
        <v>80</v>
      </c>
      <c r="AY2640" s="20" t="s">
        <v>182</v>
      </c>
      <c r="BE2640" s="228">
        <f>IF(N2640="základní",J2640,0)</f>
        <v>0</v>
      </c>
      <c r="BF2640" s="228">
        <f>IF(N2640="snížená",J2640,0)</f>
        <v>0</v>
      </c>
      <c r="BG2640" s="228">
        <f>IF(N2640="zákl. přenesená",J2640,0)</f>
        <v>0</v>
      </c>
      <c r="BH2640" s="228">
        <f>IF(N2640="sníž. přenesená",J2640,0)</f>
        <v>0</v>
      </c>
      <c r="BI2640" s="228">
        <f>IF(N2640="nulová",J2640,0)</f>
        <v>0</v>
      </c>
      <c r="BJ2640" s="20" t="s">
        <v>78</v>
      </c>
      <c r="BK2640" s="228">
        <f>ROUND(I2640*H2640,2)</f>
        <v>0</v>
      </c>
      <c r="BL2640" s="20" t="s">
        <v>308</v>
      </c>
      <c r="BM2640" s="227" t="s">
        <v>3617</v>
      </c>
    </row>
    <row r="2641" s="14" customFormat="1">
      <c r="A2641" s="14"/>
      <c r="B2641" s="245"/>
      <c r="C2641" s="246"/>
      <c r="D2641" s="236" t="s">
        <v>193</v>
      </c>
      <c r="E2641" s="247" t="s">
        <v>19</v>
      </c>
      <c r="F2641" s="248" t="s">
        <v>3618</v>
      </c>
      <c r="G2641" s="246"/>
      <c r="H2641" s="249">
        <v>0.255</v>
      </c>
      <c r="I2641" s="250"/>
      <c r="J2641" s="246"/>
      <c r="K2641" s="246"/>
      <c r="L2641" s="251"/>
      <c r="M2641" s="252"/>
      <c r="N2641" s="253"/>
      <c r="O2641" s="253"/>
      <c r="P2641" s="253"/>
      <c r="Q2641" s="253"/>
      <c r="R2641" s="253"/>
      <c r="S2641" s="253"/>
      <c r="T2641" s="25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55" t="s">
        <v>193</v>
      </c>
      <c r="AU2641" s="255" t="s">
        <v>80</v>
      </c>
      <c r="AV2641" s="14" t="s">
        <v>80</v>
      </c>
      <c r="AW2641" s="14" t="s">
        <v>195</v>
      </c>
      <c r="AX2641" s="14" t="s">
        <v>71</v>
      </c>
      <c r="AY2641" s="255" t="s">
        <v>182</v>
      </c>
    </row>
    <row r="2642" s="14" customFormat="1">
      <c r="A2642" s="14"/>
      <c r="B2642" s="245"/>
      <c r="C2642" s="246"/>
      <c r="D2642" s="236" t="s">
        <v>193</v>
      </c>
      <c r="E2642" s="246"/>
      <c r="F2642" s="248" t="s">
        <v>3619</v>
      </c>
      <c r="G2642" s="246"/>
      <c r="H2642" s="249">
        <v>0.27800000000000002</v>
      </c>
      <c r="I2642" s="250"/>
      <c r="J2642" s="246"/>
      <c r="K2642" s="246"/>
      <c r="L2642" s="251"/>
      <c r="M2642" s="252"/>
      <c r="N2642" s="253"/>
      <c r="O2642" s="253"/>
      <c r="P2642" s="253"/>
      <c r="Q2642" s="253"/>
      <c r="R2642" s="253"/>
      <c r="S2642" s="253"/>
      <c r="T2642" s="25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5" t="s">
        <v>193</v>
      </c>
      <c r="AU2642" s="255" t="s">
        <v>80</v>
      </c>
      <c r="AV2642" s="14" t="s">
        <v>80</v>
      </c>
      <c r="AW2642" s="14" t="s">
        <v>4</v>
      </c>
      <c r="AX2642" s="14" t="s">
        <v>78</v>
      </c>
      <c r="AY2642" s="255" t="s">
        <v>182</v>
      </c>
    </row>
    <row r="2643" s="2" customFormat="1" ht="21.75" customHeight="1">
      <c r="A2643" s="41"/>
      <c r="B2643" s="42"/>
      <c r="C2643" s="278" t="s">
        <v>3620</v>
      </c>
      <c r="D2643" s="278" t="s">
        <v>296</v>
      </c>
      <c r="E2643" s="279" t="s">
        <v>3621</v>
      </c>
      <c r="F2643" s="280" t="s">
        <v>3622</v>
      </c>
      <c r="G2643" s="281" t="s">
        <v>425</v>
      </c>
      <c r="H2643" s="282">
        <v>35</v>
      </c>
      <c r="I2643" s="283"/>
      <c r="J2643" s="284">
        <f>ROUND(I2643*H2643,2)</f>
        <v>0</v>
      </c>
      <c r="K2643" s="280" t="s">
        <v>19</v>
      </c>
      <c r="L2643" s="285"/>
      <c r="M2643" s="286" t="s">
        <v>19</v>
      </c>
      <c r="N2643" s="287" t="s">
        <v>42</v>
      </c>
      <c r="O2643" s="87"/>
      <c r="P2643" s="225">
        <f>O2643*H2643</f>
        <v>0</v>
      </c>
      <c r="Q2643" s="225">
        <v>0.00020000000000000001</v>
      </c>
      <c r="R2643" s="225">
        <f>Q2643*H2643</f>
        <v>0.0070000000000000001</v>
      </c>
      <c r="S2643" s="225">
        <v>0</v>
      </c>
      <c r="T2643" s="226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27" t="s">
        <v>410</v>
      </c>
      <c r="AT2643" s="227" t="s">
        <v>296</v>
      </c>
      <c r="AU2643" s="227" t="s">
        <v>80</v>
      </c>
      <c r="AY2643" s="20" t="s">
        <v>182</v>
      </c>
      <c r="BE2643" s="228">
        <f>IF(N2643="základní",J2643,0)</f>
        <v>0</v>
      </c>
      <c r="BF2643" s="228">
        <f>IF(N2643="snížená",J2643,0)</f>
        <v>0</v>
      </c>
      <c r="BG2643" s="228">
        <f>IF(N2643="zákl. přenesená",J2643,0)</f>
        <v>0</v>
      </c>
      <c r="BH2643" s="228">
        <f>IF(N2643="sníž. přenesená",J2643,0)</f>
        <v>0</v>
      </c>
      <c r="BI2643" s="228">
        <f>IF(N2643="nulová",J2643,0)</f>
        <v>0</v>
      </c>
      <c r="BJ2643" s="20" t="s">
        <v>78</v>
      </c>
      <c r="BK2643" s="228">
        <f>ROUND(I2643*H2643,2)</f>
        <v>0</v>
      </c>
      <c r="BL2643" s="20" t="s">
        <v>308</v>
      </c>
      <c r="BM2643" s="227" t="s">
        <v>3623</v>
      </c>
    </row>
    <row r="2644" s="14" customFormat="1">
      <c r="A2644" s="14"/>
      <c r="B2644" s="245"/>
      <c r="C2644" s="246"/>
      <c r="D2644" s="236" t="s">
        <v>193</v>
      </c>
      <c r="E2644" s="247" t="s">
        <v>19</v>
      </c>
      <c r="F2644" s="248" t="s">
        <v>3624</v>
      </c>
      <c r="G2644" s="246"/>
      <c r="H2644" s="249">
        <v>35</v>
      </c>
      <c r="I2644" s="250"/>
      <c r="J2644" s="246"/>
      <c r="K2644" s="246"/>
      <c r="L2644" s="251"/>
      <c r="M2644" s="252"/>
      <c r="N2644" s="253"/>
      <c r="O2644" s="253"/>
      <c r="P2644" s="253"/>
      <c r="Q2644" s="253"/>
      <c r="R2644" s="253"/>
      <c r="S2644" s="253"/>
      <c r="T2644" s="25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55" t="s">
        <v>193</v>
      </c>
      <c r="AU2644" s="255" t="s">
        <v>80</v>
      </c>
      <c r="AV2644" s="14" t="s">
        <v>80</v>
      </c>
      <c r="AW2644" s="14" t="s">
        <v>195</v>
      </c>
      <c r="AX2644" s="14" t="s">
        <v>71</v>
      </c>
      <c r="AY2644" s="255" t="s">
        <v>182</v>
      </c>
    </row>
    <row r="2645" s="2" customFormat="1" ht="37.8" customHeight="1">
      <c r="A2645" s="41"/>
      <c r="B2645" s="42"/>
      <c r="C2645" s="216" t="s">
        <v>3625</v>
      </c>
      <c r="D2645" s="216" t="s">
        <v>184</v>
      </c>
      <c r="E2645" s="217" t="s">
        <v>3626</v>
      </c>
      <c r="F2645" s="218" t="s">
        <v>3627</v>
      </c>
      <c r="G2645" s="219" t="s">
        <v>425</v>
      </c>
      <c r="H2645" s="220">
        <v>75</v>
      </c>
      <c r="I2645" s="221"/>
      <c r="J2645" s="222">
        <f>ROUND(I2645*H2645,2)</f>
        <v>0</v>
      </c>
      <c r="K2645" s="218" t="s">
        <v>188</v>
      </c>
      <c r="L2645" s="47"/>
      <c r="M2645" s="223" t="s">
        <v>19</v>
      </c>
      <c r="N2645" s="224" t="s">
        <v>42</v>
      </c>
      <c r="O2645" s="87"/>
      <c r="P2645" s="225">
        <f>O2645*H2645</f>
        <v>0</v>
      </c>
      <c r="Q2645" s="225">
        <v>0</v>
      </c>
      <c r="R2645" s="225">
        <f>Q2645*H2645</f>
        <v>0</v>
      </c>
      <c r="S2645" s="225">
        <v>0</v>
      </c>
      <c r="T2645" s="226">
        <f>S2645*H2645</f>
        <v>0</v>
      </c>
      <c r="U2645" s="41"/>
      <c r="V2645" s="41"/>
      <c r="W2645" s="41"/>
      <c r="X2645" s="41"/>
      <c r="Y2645" s="41"/>
      <c r="Z2645" s="41"/>
      <c r="AA2645" s="41"/>
      <c r="AB2645" s="41"/>
      <c r="AC2645" s="41"/>
      <c r="AD2645" s="41"/>
      <c r="AE2645" s="41"/>
      <c r="AR2645" s="227" t="s">
        <v>308</v>
      </c>
      <c r="AT2645" s="227" t="s">
        <v>184</v>
      </c>
      <c r="AU2645" s="227" t="s">
        <v>80</v>
      </c>
      <c r="AY2645" s="20" t="s">
        <v>182</v>
      </c>
      <c r="BE2645" s="228">
        <f>IF(N2645="základní",J2645,0)</f>
        <v>0</v>
      </c>
      <c r="BF2645" s="228">
        <f>IF(N2645="snížená",J2645,0)</f>
        <v>0</v>
      </c>
      <c r="BG2645" s="228">
        <f>IF(N2645="zákl. přenesená",J2645,0)</f>
        <v>0</v>
      </c>
      <c r="BH2645" s="228">
        <f>IF(N2645="sníž. přenesená",J2645,0)</f>
        <v>0</v>
      </c>
      <c r="BI2645" s="228">
        <f>IF(N2645="nulová",J2645,0)</f>
        <v>0</v>
      </c>
      <c r="BJ2645" s="20" t="s">
        <v>78</v>
      </c>
      <c r="BK2645" s="228">
        <f>ROUND(I2645*H2645,2)</f>
        <v>0</v>
      </c>
      <c r="BL2645" s="20" t="s">
        <v>308</v>
      </c>
      <c r="BM2645" s="227" t="s">
        <v>3628</v>
      </c>
    </row>
    <row r="2646" s="2" customFormat="1">
      <c r="A2646" s="41"/>
      <c r="B2646" s="42"/>
      <c r="C2646" s="43"/>
      <c r="D2646" s="229" t="s">
        <v>191</v>
      </c>
      <c r="E2646" s="43"/>
      <c r="F2646" s="230" t="s">
        <v>3629</v>
      </c>
      <c r="G2646" s="43"/>
      <c r="H2646" s="43"/>
      <c r="I2646" s="231"/>
      <c r="J2646" s="43"/>
      <c r="K2646" s="43"/>
      <c r="L2646" s="47"/>
      <c r="M2646" s="232"/>
      <c r="N2646" s="233"/>
      <c r="O2646" s="87"/>
      <c r="P2646" s="87"/>
      <c r="Q2646" s="87"/>
      <c r="R2646" s="87"/>
      <c r="S2646" s="87"/>
      <c r="T2646" s="88"/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T2646" s="20" t="s">
        <v>191</v>
      </c>
      <c r="AU2646" s="20" t="s">
        <v>80</v>
      </c>
    </row>
    <row r="2647" s="14" customFormat="1">
      <c r="A2647" s="14"/>
      <c r="B2647" s="245"/>
      <c r="C2647" s="246"/>
      <c r="D2647" s="236" t="s">
        <v>193</v>
      </c>
      <c r="E2647" s="247" t="s">
        <v>19</v>
      </c>
      <c r="F2647" s="248" t="s">
        <v>3630</v>
      </c>
      <c r="G2647" s="246"/>
      <c r="H2647" s="249">
        <v>75</v>
      </c>
      <c r="I2647" s="250"/>
      <c r="J2647" s="246"/>
      <c r="K2647" s="246"/>
      <c r="L2647" s="251"/>
      <c r="M2647" s="252"/>
      <c r="N2647" s="253"/>
      <c r="O2647" s="253"/>
      <c r="P2647" s="253"/>
      <c r="Q2647" s="253"/>
      <c r="R2647" s="253"/>
      <c r="S2647" s="253"/>
      <c r="T2647" s="25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55" t="s">
        <v>193</v>
      </c>
      <c r="AU2647" s="255" t="s">
        <v>80</v>
      </c>
      <c r="AV2647" s="14" t="s">
        <v>80</v>
      </c>
      <c r="AW2647" s="14" t="s">
        <v>195</v>
      </c>
      <c r="AX2647" s="14" t="s">
        <v>71</v>
      </c>
      <c r="AY2647" s="255" t="s">
        <v>182</v>
      </c>
    </row>
    <row r="2648" s="2" customFormat="1" ht="16.5" customHeight="1">
      <c r="A2648" s="41"/>
      <c r="B2648" s="42"/>
      <c r="C2648" s="278" t="s">
        <v>3631</v>
      </c>
      <c r="D2648" s="278" t="s">
        <v>296</v>
      </c>
      <c r="E2648" s="279" t="s">
        <v>3632</v>
      </c>
      <c r="F2648" s="280" t="s">
        <v>3633</v>
      </c>
      <c r="G2648" s="281" t="s">
        <v>304</v>
      </c>
      <c r="H2648" s="282">
        <v>20.437999999999999</v>
      </c>
      <c r="I2648" s="283"/>
      <c r="J2648" s="284">
        <f>ROUND(I2648*H2648,2)</f>
        <v>0</v>
      </c>
      <c r="K2648" s="280" t="s">
        <v>188</v>
      </c>
      <c r="L2648" s="285"/>
      <c r="M2648" s="286" t="s">
        <v>19</v>
      </c>
      <c r="N2648" s="287" t="s">
        <v>42</v>
      </c>
      <c r="O2648" s="87"/>
      <c r="P2648" s="225">
        <f>O2648*H2648</f>
        <v>0</v>
      </c>
      <c r="Q2648" s="225">
        <v>0.00077999999999999999</v>
      </c>
      <c r="R2648" s="225">
        <f>Q2648*H2648</f>
        <v>0.01594164</v>
      </c>
      <c r="S2648" s="225">
        <v>0</v>
      </c>
      <c r="T2648" s="226">
        <f>S2648*H2648</f>
        <v>0</v>
      </c>
      <c r="U2648" s="41"/>
      <c r="V2648" s="41"/>
      <c r="W2648" s="41"/>
      <c r="X2648" s="41"/>
      <c r="Y2648" s="41"/>
      <c r="Z2648" s="41"/>
      <c r="AA2648" s="41"/>
      <c r="AB2648" s="41"/>
      <c r="AC2648" s="41"/>
      <c r="AD2648" s="41"/>
      <c r="AE2648" s="41"/>
      <c r="AR2648" s="227" t="s">
        <v>410</v>
      </c>
      <c r="AT2648" s="227" t="s">
        <v>296</v>
      </c>
      <c r="AU2648" s="227" t="s">
        <v>80</v>
      </c>
      <c r="AY2648" s="20" t="s">
        <v>182</v>
      </c>
      <c r="BE2648" s="228">
        <f>IF(N2648="základní",J2648,0)</f>
        <v>0</v>
      </c>
      <c r="BF2648" s="228">
        <f>IF(N2648="snížená",J2648,0)</f>
        <v>0</v>
      </c>
      <c r="BG2648" s="228">
        <f>IF(N2648="zákl. přenesená",J2648,0)</f>
        <v>0</v>
      </c>
      <c r="BH2648" s="228">
        <f>IF(N2648="sníž. přenesená",J2648,0)</f>
        <v>0</v>
      </c>
      <c r="BI2648" s="228">
        <f>IF(N2648="nulová",J2648,0)</f>
        <v>0</v>
      </c>
      <c r="BJ2648" s="20" t="s">
        <v>78</v>
      </c>
      <c r="BK2648" s="228">
        <f>ROUND(I2648*H2648,2)</f>
        <v>0</v>
      </c>
      <c r="BL2648" s="20" t="s">
        <v>308</v>
      </c>
      <c r="BM2648" s="227" t="s">
        <v>3634</v>
      </c>
    </row>
    <row r="2649" s="14" customFormat="1">
      <c r="A2649" s="14"/>
      <c r="B2649" s="245"/>
      <c r="C2649" s="246"/>
      <c r="D2649" s="236" t="s">
        <v>193</v>
      </c>
      <c r="E2649" s="247" t="s">
        <v>19</v>
      </c>
      <c r="F2649" s="248" t="s">
        <v>3635</v>
      </c>
      <c r="G2649" s="246"/>
      <c r="H2649" s="249">
        <v>18.75</v>
      </c>
      <c r="I2649" s="250"/>
      <c r="J2649" s="246"/>
      <c r="K2649" s="246"/>
      <c r="L2649" s="251"/>
      <c r="M2649" s="252"/>
      <c r="N2649" s="253"/>
      <c r="O2649" s="253"/>
      <c r="P2649" s="253"/>
      <c r="Q2649" s="253"/>
      <c r="R2649" s="253"/>
      <c r="S2649" s="253"/>
      <c r="T2649" s="25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55" t="s">
        <v>193</v>
      </c>
      <c r="AU2649" s="255" t="s">
        <v>80</v>
      </c>
      <c r="AV2649" s="14" t="s">
        <v>80</v>
      </c>
      <c r="AW2649" s="14" t="s">
        <v>195</v>
      </c>
      <c r="AX2649" s="14" t="s">
        <v>78</v>
      </c>
      <c r="AY2649" s="255" t="s">
        <v>182</v>
      </c>
    </row>
    <row r="2650" s="14" customFormat="1">
      <c r="A2650" s="14"/>
      <c r="B2650" s="245"/>
      <c r="C2650" s="246"/>
      <c r="D2650" s="236" t="s">
        <v>193</v>
      </c>
      <c r="E2650" s="246"/>
      <c r="F2650" s="248" t="s">
        <v>3636</v>
      </c>
      <c r="G2650" s="246"/>
      <c r="H2650" s="249">
        <v>20.437999999999999</v>
      </c>
      <c r="I2650" s="250"/>
      <c r="J2650" s="246"/>
      <c r="K2650" s="246"/>
      <c r="L2650" s="251"/>
      <c r="M2650" s="252"/>
      <c r="N2650" s="253"/>
      <c r="O2650" s="253"/>
      <c r="P2650" s="253"/>
      <c r="Q2650" s="253"/>
      <c r="R2650" s="253"/>
      <c r="S2650" s="253"/>
      <c r="T2650" s="25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55" t="s">
        <v>193</v>
      </c>
      <c r="AU2650" s="255" t="s">
        <v>80</v>
      </c>
      <c r="AV2650" s="14" t="s">
        <v>80</v>
      </c>
      <c r="AW2650" s="14" t="s">
        <v>4</v>
      </c>
      <c r="AX2650" s="14" t="s">
        <v>78</v>
      </c>
      <c r="AY2650" s="255" t="s">
        <v>182</v>
      </c>
    </row>
    <row r="2651" s="2" customFormat="1">
      <c r="A2651" s="41"/>
      <c r="B2651" s="42"/>
      <c r="C2651" s="278" t="s">
        <v>3637</v>
      </c>
      <c r="D2651" s="278" t="s">
        <v>296</v>
      </c>
      <c r="E2651" s="279" t="s">
        <v>3638</v>
      </c>
      <c r="F2651" s="280" t="s">
        <v>3639</v>
      </c>
      <c r="G2651" s="281" t="s">
        <v>3640</v>
      </c>
      <c r="H2651" s="282">
        <v>0.75</v>
      </c>
      <c r="I2651" s="283"/>
      <c r="J2651" s="284">
        <f>ROUND(I2651*H2651,2)</f>
        <v>0</v>
      </c>
      <c r="K2651" s="280" t="s">
        <v>188</v>
      </c>
      <c r="L2651" s="285"/>
      <c r="M2651" s="286" t="s">
        <v>19</v>
      </c>
      <c r="N2651" s="287" t="s">
        <v>42</v>
      </c>
      <c r="O2651" s="87"/>
      <c r="P2651" s="225">
        <f>O2651*H2651</f>
        <v>0</v>
      </c>
      <c r="Q2651" s="225">
        <v>0.0063</v>
      </c>
      <c r="R2651" s="225">
        <f>Q2651*H2651</f>
        <v>0.004725</v>
      </c>
      <c r="S2651" s="225">
        <v>0</v>
      </c>
      <c r="T2651" s="226">
        <f>S2651*H2651</f>
        <v>0</v>
      </c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R2651" s="227" t="s">
        <v>410</v>
      </c>
      <c r="AT2651" s="227" t="s">
        <v>296</v>
      </c>
      <c r="AU2651" s="227" t="s">
        <v>80</v>
      </c>
      <c r="AY2651" s="20" t="s">
        <v>182</v>
      </c>
      <c r="BE2651" s="228">
        <f>IF(N2651="základní",J2651,0)</f>
        <v>0</v>
      </c>
      <c r="BF2651" s="228">
        <f>IF(N2651="snížená",J2651,0)</f>
        <v>0</v>
      </c>
      <c r="BG2651" s="228">
        <f>IF(N2651="zákl. přenesená",J2651,0)</f>
        <v>0</v>
      </c>
      <c r="BH2651" s="228">
        <f>IF(N2651="sníž. přenesená",J2651,0)</f>
        <v>0</v>
      </c>
      <c r="BI2651" s="228">
        <f>IF(N2651="nulová",J2651,0)</f>
        <v>0</v>
      </c>
      <c r="BJ2651" s="20" t="s">
        <v>78</v>
      </c>
      <c r="BK2651" s="228">
        <f>ROUND(I2651*H2651,2)</f>
        <v>0</v>
      </c>
      <c r="BL2651" s="20" t="s">
        <v>308</v>
      </c>
      <c r="BM2651" s="227" t="s">
        <v>3641</v>
      </c>
    </row>
    <row r="2652" s="2" customFormat="1" ht="24.15" customHeight="1">
      <c r="A2652" s="41"/>
      <c r="B2652" s="42"/>
      <c r="C2652" s="278" t="s">
        <v>3642</v>
      </c>
      <c r="D2652" s="278" t="s">
        <v>296</v>
      </c>
      <c r="E2652" s="279" t="s">
        <v>3643</v>
      </c>
      <c r="F2652" s="280" t="s">
        <v>3644</v>
      </c>
      <c r="G2652" s="281" t="s">
        <v>3640</v>
      </c>
      <c r="H2652" s="282">
        <v>0.75</v>
      </c>
      <c r="I2652" s="283"/>
      <c r="J2652" s="284">
        <f>ROUND(I2652*H2652,2)</f>
        <v>0</v>
      </c>
      <c r="K2652" s="280" t="s">
        <v>188</v>
      </c>
      <c r="L2652" s="285"/>
      <c r="M2652" s="286" t="s">
        <v>19</v>
      </c>
      <c r="N2652" s="287" t="s">
        <v>42</v>
      </c>
      <c r="O2652" s="87"/>
      <c r="P2652" s="225">
        <f>O2652*H2652</f>
        <v>0</v>
      </c>
      <c r="Q2652" s="225">
        <v>0.00038000000000000002</v>
      </c>
      <c r="R2652" s="225">
        <f>Q2652*H2652</f>
        <v>0.00028499999999999999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410</v>
      </c>
      <c r="AT2652" s="227" t="s">
        <v>296</v>
      </c>
      <c r="AU2652" s="227" t="s">
        <v>80</v>
      </c>
      <c r="AY2652" s="20" t="s">
        <v>182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308</v>
      </c>
      <c r="BM2652" s="227" t="s">
        <v>3645</v>
      </c>
    </row>
    <row r="2653" s="2" customFormat="1" ht="24.15" customHeight="1">
      <c r="A2653" s="41"/>
      <c r="B2653" s="42"/>
      <c r="C2653" s="278" t="s">
        <v>3646</v>
      </c>
      <c r="D2653" s="278" t="s">
        <v>296</v>
      </c>
      <c r="E2653" s="279" t="s">
        <v>3647</v>
      </c>
      <c r="F2653" s="280" t="s">
        <v>3648</v>
      </c>
      <c r="G2653" s="281" t="s">
        <v>3640</v>
      </c>
      <c r="H2653" s="282">
        <v>1.5</v>
      </c>
      <c r="I2653" s="283"/>
      <c r="J2653" s="284">
        <f>ROUND(I2653*H2653,2)</f>
        <v>0</v>
      </c>
      <c r="K2653" s="280" t="s">
        <v>188</v>
      </c>
      <c r="L2653" s="285"/>
      <c r="M2653" s="286" t="s">
        <v>19</v>
      </c>
      <c r="N2653" s="287" t="s">
        <v>42</v>
      </c>
      <c r="O2653" s="87"/>
      <c r="P2653" s="225">
        <f>O2653*H2653</f>
        <v>0</v>
      </c>
      <c r="Q2653" s="225">
        <v>0.00173</v>
      </c>
      <c r="R2653" s="225">
        <f>Q2653*H2653</f>
        <v>0.0025950000000000001</v>
      </c>
      <c r="S2653" s="225">
        <v>0</v>
      </c>
      <c r="T2653" s="226">
        <f>S2653*H2653</f>
        <v>0</v>
      </c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R2653" s="227" t="s">
        <v>410</v>
      </c>
      <c r="AT2653" s="227" t="s">
        <v>296</v>
      </c>
      <c r="AU2653" s="227" t="s">
        <v>80</v>
      </c>
      <c r="AY2653" s="20" t="s">
        <v>182</v>
      </c>
      <c r="BE2653" s="228">
        <f>IF(N2653="základní",J2653,0)</f>
        <v>0</v>
      </c>
      <c r="BF2653" s="228">
        <f>IF(N2653="snížená",J2653,0)</f>
        <v>0</v>
      </c>
      <c r="BG2653" s="228">
        <f>IF(N2653="zákl. přenesená",J2653,0)</f>
        <v>0</v>
      </c>
      <c r="BH2653" s="228">
        <f>IF(N2653="sníž. přenesená",J2653,0)</f>
        <v>0</v>
      </c>
      <c r="BI2653" s="228">
        <f>IF(N2653="nulová",J2653,0)</f>
        <v>0</v>
      </c>
      <c r="BJ2653" s="20" t="s">
        <v>78</v>
      </c>
      <c r="BK2653" s="228">
        <f>ROUND(I2653*H2653,2)</f>
        <v>0</v>
      </c>
      <c r="BL2653" s="20" t="s">
        <v>308</v>
      </c>
      <c r="BM2653" s="227" t="s">
        <v>3649</v>
      </c>
    </row>
    <row r="2654" s="14" customFormat="1">
      <c r="A2654" s="14"/>
      <c r="B2654" s="245"/>
      <c r="C2654" s="246"/>
      <c r="D2654" s="236" t="s">
        <v>193</v>
      </c>
      <c r="E2654" s="247" t="s">
        <v>19</v>
      </c>
      <c r="F2654" s="248" t="s">
        <v>3650</v>
      </c>
      <c r="G2654" s="246"/>
      <c r="H2654" s="249">
        <v>1.5</v>
      </c>
      <c r="I2654" s="250"/>
      <c r="J2654" s="246"/>
      <c r="K2654" s="246"/>
      <c r="L2654" s="251"/>
      <c r="M2654" s="252"/>
      <c r="N2654" s="253"/>
      <c r="O2654" s="253"/>
      <c r="P2654" s="253"/>
      <c r="Q2654" s="253"/>
      <c r="R2654" s="253"/>
      <c r="S2654" s="253"/>
      <c r="T2654" s="25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5" t="s">
        <v>193</v>
      </c>
      <c r="AU2654" s="255" t="s">
        <v>80</v>
      </c>
      <c r="AV2654" s="14" t="s">
        <v>80</v>
      </c>
      <c r="AW2654" s="14" t="s">
        <v>195</v>
      </c>
      <c r="AX2654" s="14" t="s">
        <v>71</v>
      </c>
      <c r="AY2654" s="255" t="s">
        <v>182</v>
      </c>
    </row>
    <row r="2655" s="2" customFormat="1" ht="44.25" customHeight="1">
      <c r="A2655" s="41"/>
      <c r="B2655" s="42"/>
      <c r="C2655" s="216" t="s">
        <v>3651</v>
      </c>
      <c r="D2655" s="216" t="s">
        <v>184</v>
      </c>
      <c r="E2655" s="217" t="s">
        <v>3652</v>
      </c>
      <c r="F2655" s="218" t="s">
        <v>3653</v>
      </c>
      <c r="G2655" s="219" t="s">
        <v>304</v>
      </c>
      <c r="H2655" s="220">
        <v>23.039999999999999</v>
      </c>
      <c r="I2655" s="221"/>
      <c r="J2655" s="222">
        <f>ROUND(I2655*H2655,2)</f>
        <v>0</v>
      </c>
      <c r="K2655" s="218" t="s">
        <v>188</v>
      </c>
      <c r="L2655" s="47"/>
      <c r="M2655" s="223" t="s">
        <v>19</v>
      </c>
      <c r="N2655" s="224" t="s">
        <v>42</v>
      </c>
      <c r="O2655" s="87"/>
      <c r="P2655" s="225">
        <f>O2655*H2655</f>
        <v>0</v>
      </c>
      <c r="Q2655" s="225">
        <v>0</v>
      </c>
      <c r="R2655" s="225">
        <f>Q2655*H2655</f>
        <v>0</v>
      </c>
      <c r="S2655" s="225">
        <v>0</v>
      </c>
      <c r="T2655" s="226">
        <f>S2655*H2655</f>
        <v>0</v>
      </c>
      <c r="U2655" s="41"/>
      <c r="V2655" s="41"/>
      <c r="W2655" s="41"/>
      <c r="X2655" s="41"/>
      <c r="Y2655" s="41"/>
      <c r="Z2655" s="41"/>
      <c r="AA2655" s="41"/>
      <c r="AB2655" s="41"/>
      <c r="AC2655" s="41"/>
      <c r="AD2655" s="41"/>
      <c r="AE2655" s="41"/>
      <c r="AR2655" s="227" t="s">
        <v>308</v>
      </c>
      <c r="AT2655" s="227" t="s">
        <v>184</v>
      </c>
      <c r="AU2655" s="227" t="s">
        <v>80</v>
      </c>
      <c r="AY2655" s="20" t="s">
        <v>182</v>
      </c>
      <c r="BE2655" s="228">
        <f>IF(N2655="základní",J2655,0)</f>
        <v>0</v>
      </c>
      <c r="BF2655" s="228">
        <f>IF(N2655="snížená",J2655,0)</f>
        <v>0</v>
      </c>
      <c r="BG2655" s="228">
        <f>IF(N2655="zákl. přenesená",J2655,0)</f>
        <v>0</v>
      </c>
      <c r="BH2655" s="228">
        <f>IF(N2655="sníž. přenesená",J2655,0)</f>
        <v>0</v>
      </c>
      <c r="BI2655" s="228">
        <f>IF(N2655="nulová",J2655,0)</f>
        <v>0</v>
      </c>
      <c r="BJ2655" s="20" t="s">
        <v>78</v>
      </c>
      <c r="BK2655" s="228">
        <f>ROUND(I2655*H2655,2)</f>
        <v>0</v>
      </c>
      <c r="BL2655" s="20" t="s">
        <v>308</v>
      </c>
      <c r="BM2655" s="227" t="s">
        <v>3654</v>
      </c>
    </row>
    <row r="2656" s="2" customFormat="1">
      <c r="A2656" s="41"/>
      <c r="B2656" s="42"/>
      <c r="C2656" s="43"/>
      <c r="D2656" s="229" t="s">
        <v>191</v>
      </c>
      <c r="E2656" s="43"/>
      <c r="F2656" s="230" t="s">
        <v>3655</v>
      </c>
      <c r="G2656" s="43"/>
      <c r="H2656" s="43"/>
      <c r="I2656" s="231"/>
      <c r="J2656" s="43"/>
      <c r="K2656" s="43"/>
      <c r="L2656" s="47"/>
      <c r="M2656" s="232"/>
      <c r="N2656" s="233"/>
      <c r="O2656" s="87"/>
      <c r="P2656" s="87"/>
      <c r="Q2656" s="87"/>
      <c r="R2656" s="87"/>
      <c r="S2656" s="87"/>
      <c r="T2656" s="88"/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T2656" s="20" t="s">
        <v>191</v>
      </c>
      <c r="AU2656" s="20" t="s">
        <v>80</v>
      </c>
    </row>
    <row r="2657" s="14" customFormat="1">
      <c r="A2657" s="14"/>
      <c r="B2657" s="245"/>
      <c r="C2657" s="246"/>
      <c r="D2657" s="236" t="s">
        <v>193</v>
      </c>
      <c r="E2657" s="247" t="s">
        <v>19</v>
      </c>
      <c r="F2657" s="248" t="s">
        <v>3656</v>
      </c>
      <c r="G2657" s="246"/>
      <c r="H2657" s="249">
        <v>23.039999999999999</v>
      </c>
      <c r="I2657" s="250"/>
      <c r="J2657" s="246"/>
      <c r="K2657" s="246"/>
      <c r="L2657" s="251"/>
      <c r="M2657" s="252"/>
      <c r="N2657" s="253"/>
      <c r="O2657" s="253"/>
      <c r="P2657" s="253"/>
      <c r="Q2657" s="253"/>
      <c r="R2657" s="253"/>
      <c r="S2657" s="253"/>
      <c r="T2657" s="25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T2657" s="255" t="s">
        <v>193</v>
      </c>
      <c r="AU2657" s="255" t="s">
        <v>80</v>
      </c>
      <c r="AV2657" s="14" t="s">
        <v>80</v>
      </c>
      <c r="AW2657" s="14" t="s">
        <v>195</v>
      </c>
      <c r="AX2657" s="14" t="s">
        <v>71</v>
      </c>
      <c r="AY2657" s="255" t="s">
        <v>182</v>
      </c>
    </row>
    <row r="2658" s="2" customFormat="1" ht="21.75" customHeight="1">
      <c r="A2658" s="41"/>
      <c r="B2658" s="42"/>
      <c r="C2658" s="278" t="s">
        <v>3657</v>
      </c>
      <c r="D2658" s="278" t="s">
        <v>296</v>
      </c>
      <c r="E2658" s="279" t="s">
        <v>3658</v>
      </c>
      <c r="F2658" s="280" t="s">
        <v>3659</v>
      </c>
      <c r="G2658" s="281" t="s">
        <v>187</v>
      </c>
      <c r="H2658" s="282">
        <v>0.16200000000000001</v>
      </c>
      <c r="I2658" s="283"/>
      <c r="J2658" s="284">
        <f>ROUND(I2658*H2658,2)</f>
        <v>0</v>
      </c>
      <c r="K2658" s="280" t="s">
        <v>188</v>
      </c>
      <c r="L2658" s="285"/>
      <c r="M2658" s="286" t="s">
        <v>19</v>
      </c>
      <c r="N2658" s="287" t="s">
        <v>42</v>
      </c>
      <c r="O2658" s="87"/>
      <c r="P2658" s="225">
        <f>O2658*H2658</f>
        <v>0</v>
      </c>
      <c r="Q2658" s="225">
        <v>0.55000000000000004</v>
      </c>
      <c r="R2658" s="225">
        <f>Q2658*H2658</f>
        <v>0.089100000000000013</v>
      </c>
      <c r="S2658" s="225">
        <v>0</v>
      </c>
      <c r="T2658" s="226">
        <f>S2658*H2658</f>
        <v>0</v>
      </c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R2658" s="227" t="s">
        <v>410</v>
      </c>
      <c r="AT2658" s="227" t="s">
        <v>296</v>
      </c>
      <c r="AU2658" s="227" t="s">
        <v>80</v>
      </c>
      <c r="AY2658" s="20" t="s">
        <v>182</v>
      </c>
      <c r="BE2658" s="228">
        <f>IF(N2658="základní",J2658,0)</f>
        <v>0</v>
      </c>
      <c r="BF2658" s="228">
        <f>IF(N2658="snížená",J2658,0)</f>
        <v>0</v>
      </c>
      <c r="BG2658" s="228">
        <f>IF(N2658="zákl. přenesená",J2658,0)</f>
        <v>0</v>
      </c>
      <c r="BH2658" s="228">
        <f>IF(N2658="sníž. přenesená",J2658,0)</f>
        <v>0</v>
      </c>
      <c r="BI2658" s="228">
        <f>IF(N2658="nulová",J2658,0)</f>
        <v>0</v>
      </c>
      <c r="BJ2658" s="20" t="s">
        <v>78</v>
      </c>
      <c r="BK2658" s="228">
        <f>ROUND(I2658*H2658,2)</f>
        <v>0</v>
      </c>
      <c r="BL2658" s="20" t="s">
        <v>308</v>
      </c>
      <c r="BM2658" s="227" t="s">
        <v>3660</v>
      </c>
    </row>
    <row r="2659" s="14" customFormat="1">
      <c r="A2659" s="14"/>
      <c r="B2659" s="245"/>
      <c r="C2659" s="246"/>
      <c r="D2659" s="236" t="s">
        <v>193</v>
      </c>
      <c r="E2659" s="247" t="s">
        <v>19</v>
      </c>
      <c r="F2659" s="248" t="s">
        <v>3661</v>
      </c>
      <c r="G2659" s="246"/>
      <c r="H2659" s="249">
        <v>0.147456</v>
      </c>
      <c r="I2659" s="250"/>
      <c r="J2659" s="246"/>
      <c r="K2659" s="246"/>
      <c r="L2659" s="251"/>
      <c r="M2659" s="252"/>
      <c r="N2659" s="253"/>
      <c r="O2659" s="253"/>
      <c r="P2659" s="253"/>
      <c r="Q2659" s="253"/>
      <c r="R2659" s="253"/>
      <c r="S2659" s="253"/>
      <c r="T2659" s="25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5" t="s">
        <v>193</v>
      </c>
      <c r="AU2659" s="255" t="s">
        <v>80</v>
      </c>
      <c r="AV2659" s="14" t="s">
        <v>80</v>
      </c>
      <c r="AW2659" s="14" t="s">
        <v>195</v>
      </c>
      <c r="AX2659" s="14" t="s">
        <v>78</v>
      </c>
      <c r="AY2659" s="255" t="s">
        <v>182</v>
      </c>
    </row>
    <row r="2660" s="14" customFormat="1">
      <c r="A2660" s="14"/>
      <c r="B2660" s="245"/>
      <c r="C2660" s="246"/>
      <c r="D2660" s="236" t="s">
        <v>193</v>
      </c>
      <c r="E2660" s="246"/>
      <c r="F2660" s="248" t="s">
        <v>3662</v>
      </c>
      <c r="G2660" s="246"/>
      <c r="H2660" s="249">
        <v>0.16200000000000001</v>
      </c>
      <c r="I2660" s="250"/>
      <c r="J2660" s="246"/>
      <c r="K2660" s="246"/>
      <c r="L2660" s="251"/>
      <c r="M2660" s="252"/>
      <c r="N2660" s="253"/>
      <c r="O2660" s="253"/>
      <c r="P2660" s="253"/>
      <c r="Q2660" s="253"/>
      <c r="R2660" s="253"/>
      <c r="S2660" s="253"/>
      <c r="T2660" s="25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5" t="s">
        <v>193</v>
      </c>
      <c r="AU2660" s="255" t="s">
        <v>80</v>
      </c>
      <c r="AV2660" s="14" t="s">
        <v>80</v>
      </c>
      <c r="AW2660" s="14" t="s">
        <v>4</v>
      </c>
      <c r="AX2660" s="14" t="s">
        <v>78</v>
      </c>
      <c r="AY2660" s="255" t="s">
        <v>182</v>
      </c>
    </row>
    <row r="2661" s="2" customFormat="1" ht="16.5" customHeight="1">
      <c r="A2661" s="41"/>
      <c r="B2661" s="42"/>
      <c r="C2661" s="216" t="s">
        <v>3663</v>
      </c>
      <c r="D2661" s="216" t="s">
        <v>184</v>
      </c>
      <c r="E2661" s="217" t="s">
        <v>3664</v>
      </c>
      <c r="F2661" s="218" t="s">
        <v>3665</v>
      </c>
      <c r="G2661" s="219" t="s">
        <v>283</v>
      </c>
      <c r="H2661" s="220">
        <v>13.586</v>
      </c>
      <c r="I2661" s="221"/>
      <c r="J2661" s="222">
        <f>ROUND(I2661*H2661,2)</f>
        <v>0</v>
      </c>
      <c r="K2661" s="218" t="s">
        <v>19</v>
      </c>
      <c r="L2661" s="47"/>
      <c r="M2661" s="223" t="s">
        <v>19</v>
      </c>
      <c r="N2661" s="224" t="s">
        <v>42</v>
      </c>
      <c r="O2661" s="87"/>
      <c r="P2661" s="225">
        <f>O2661*H2661</f>
        <v>0</v>
      </c>
      <c r="Q2661" s="225">
        <v>0</v>
      </c>
      <c r="R2661" s="225">
        <f>Q2661*H2661</f>
        <v>0</v>
      </c>
      <c r="S2661" s="225">
        <v>0</v>
      </c>
      <c r="T2661" s="226">
        <f>S2661*H2661</f>
        <v>0</v>
      </c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R2661" s="227" t="s">
        <v>308</v>
      </c>
      <c r="AT2661" s="227" t="s">
        <v>184</v>
      </c>
      <c r="AU2661" s="227" t="s">
        <v>80</v>
      </c>
      <c r="AY2661" s="20" t="s">
        <v>182</v>
      </c>
      <c r="BE2661" s="228">
        <f>IF(N2661="základní",J2661,0)</f>
        <v>0</v>
      </c>
      <c r="BF2661" s="228">
        <f>IF(N2661="snížená",J2661,0)</f>
        <v>0</v>
      </c>
      <c r="BG2661" s="228">
        <f>IF(N2661="zákl. přenesená",J2661,0)</f>
        <v>0</v>
      </c>
      <c r="BH2661" s="228">
        <f>IF(N2661="sníž. přenesená",J2661,0)</f>
        <v>0</v>
      </c>
      <c r="BI2661" s="228">
        <f>IF(N2661="nulová",J2661,0)</f>
        <v>0</v>
      </c>
      <c r="BJ2661" s="20" t="s">
        <v>78</v>
      </c>
      <c r="BK2661" s="228">
        <f>ROUND(I2661*H2661,2)</f>
        <v>0</v>
      </c>
      <c r="BL2661" s="20" t="s">
        <v>308</v>
      </c>
      <c r="BM2661" s="227" t="s">
        <v>3666</v>
      </c>
    </row>
    <row r="2662" s="14" customFormat="1">
      <c r="A2662" s="14"/>
      <c r="B2662" s="245"/>
      <c r="C2662" s="246"/>
      <c r="D2662" s="236" t="s">
        <v>193</v>
      </c>
      <c r="E2662" s="247" t="s">
        <v>19</v>
      </c>
      <c r="F2662" s="248" t="s">
        <v>3667</v>
      </c>
      <c r="G2662" s="246"/>
      <c r="H2662" s="249">
        <v>4.0800000000000001</v>
      </c>
      <c r="I2662" s="250"/>
      <c r="J2662" s="246"/>
      <c r="K2662" s="246"/>
      <c r="L2662" s="251"/>
      <c r="M2662" s="252"/>
      <c r="N2662" s="253"/>
      <c r="O2662" s="253"/>
      <c r="P2662" s="253"/>
      <c r="Q2662" s="253"/>
      <c r="R2662" s="253"/>
      <c r="S2662" s="253"/>
      <c r="T2662" s="25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5" t="s">
        <v>193</v>
      </c>
      <c r="AU2662" s="255" t="s">
        <v>80</v>
      </c>
      <c r="AV2662" s="14" t="s">
        <v>80</v>
      </c>
      <c r="AW2662" s="14" t="s">
        <v>195</v>
      </c>
      <c r="AX2662" s="14" t="s">
        <v>71</v>
      </c>
      <c r="AY2662" s="255" t="s">
        <v>182</v>
      </c>
    </row>
    <row r="2663" s="14" customFormat="1">
      <c r="A2663" s="14"/>
      <c r="B2663" s="245"/>
      <c r="C2663" s="246"/>
      <c r="D2663" s="236" t="s">
        <v>193</v>
      </c>
      <c r="E2663" s="247" t="s">
        <v>19</v>
      </c>
      <c r="F2663" s="248" t="s">
        <v>3668</v>
      </c>
      <c r="G2663" s="246"/>
      <c r="H2663" s="249">
        <v>9.5061999999999998</v>
      </c>
      <c r="I2663" s="250"/>
      <c r="J2663" s="246"/>
      <c r="K2663" s="246"/>
      <c r="L2663" s="251"/>
      <c r="M2663" s="252"/>
      <c r="N2663" s="253"/>
      <c r="O2663" s="253"/>
      <c r="P2663" s="253"/>
      <c r="Q2663" s="253"/>
      <c r="R2663" s="253"/>
      <c r="S2663" s="253"/>
      <c r="T2663" s="25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5" t="s">
        <v>193</v>
      </c>
      <c r="AU2663" s="255" t="s">
        <v>80</v>
      </c>
      <c r="AV2663" s="14" t="s">
        <v>80</v>
      </c>
      <c r="AW2663" s="14" t="s">
        <v>195</v>
      </c>
      <c r="AX2663" s="14" t="s">
        <v>71</v>
      </c>
      <c r="AY2663" s="255" t="s">
        <v>182</v>
      </c>
    </row>
    <row r="2664" s="2" customFormat="1" ht="24.15" customHeight="1">
      <c r="A2664" s="41"/>
      <c r="B2664" s="42"/>
      <c r="C2664" s="278" t="s">
        <v>3669</v>
      </c>
      <c r="D2664" s="278" t="s">
        <v>296</v>
      </c>
      <c r="E2664" s="279" t="s">
        <v>3670</v>
      </c>
      <c r="F2664" s="280" t="s">
        <v>3671</v>
      </c>
      <c r="G2664" s="281" t="s">
        <v>283</v>
      </c>
      <c r="H2664" s="282">
        <v>14.945</v>
      </c>
      <c r="I2664" s="283"/>
      <c r="J2664" s="284">
        <f>ROUND(I2664*H2664,2)</f>
        <v>0</v>
      </c>
      <c r="K2664" s="280" t="s">
        <v>188</v>
      </c>
      <c r="L2664" s="285"/>
      <c r="M2664" s="286" t="s">
        <v>19</v>
      </c>
      <c r="N2664" s="287" t="s">
        <v>42</v>
      </c>
      <c r="O2664" s="87"/>
      <c r="P2664" s="225">
        <f>O2664*H2664</f>
        <v>0</v>
      </c>
      <c r="Q2664" s="225">
        <v>0.012800000000000001</v>
      </c>
      <c r="R2664" s="225">
        <f>Q2664*H2664</f>
        <v>0.19129600000000002</v>
      </c>
      <c r="S2664" s="225">
        <v>0</v>
      </c>
      <c r="T2664" s="226">
        <f>S2664*H2664</f>
        <v>0</v>
      </c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R2664" s="227" t="s">
        <v>410</v>
      </c>
      <c r="AT2664" s="227" t="s">
        <v>296</v>
      </c>
      <c r="AU2664" s="227" t="s">
        <v>80</v>
      </c>
      <c r="AY2664" s="20" t="s">
        <v>182</v>
      </c>
      <c r="BE2664" s="228">
        <f>IF(N2664="základní",J2664,0)</f>
        <v>0</v>
      </c>
      <c r="BF2664" s="228">
        <f>IF(N2664="snížená",J2664,0)</f>
        <v>0</v>
      </c>
      <c r="BG2664" s="228">
        <f>IF(N2664="zákl. přenesená",J2664,0)</f>
        <v>0</v>
      </c>
      <c r="BH2664" s="228">
        <f>IF(N2664="sníž. přenesená",J2664,0)</f>
        <v>0</v>
      </c>
      <c r="BI2664" s="228">
        <f>IF(N2664="nulová",J2664,0)</f>
        <v>0</v>
      </c>
      <c r="BJ2664" s="20" t="s">
        <v>78</v>
      </c>
      <c r="BK2664" s="228">
        <f>ROUND(I2664*H2664,2)</f>
        <v>0</v>
      </c>
      <c r="BL2664" s="20" t="s">
        <v>308</v>
      </c>
      <c r="BM2664" s="227" t="s">
        <v>3672</v>
      </c>
    </row>
    <row r="2665" s="14" customFormat="1">
      <c r="A2665" s="14"/>
      <c r="B2665" s="245"/>
      <c r="C2665" s="246"/>
      <c r="D2665" s="236" t="s">
        <v>193</v>
      </c>
      <c r="E2665" s="246"/>
      <c r="F2665" s="248" t="s">
        <v>3673</v>
      </c>
      <c r="G2665" s="246"/>
      <c r="H2665" s="249">
        <v>14.945</v>
      </c>
      <c r="I2665" s="250"/>
      <c r="J2665" s="246"/>
      <c r="K2665" s="246"/>
      <c r="L2665" s="251"/>
      <c r="M2665" s="252"/>
      <c r="N2665" s="253"/>
      <c r="O2665" s="253"/>
      <c r="P2665" s="253"/>
      <c r="Q2665" s="253"/>
      <c r="R2665" s="253"/>
      <c r="S2665" s="253"/>
      <c r="T2665" s="25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5" t="s">
        <v>193</v>
      </c>
      <c r="AU2665" s="255" t="s">
        <v>80</v>
      </c>
      <c r="AV2665" s="14" t="s">
        <v>80</v>
      </c>
      <c r="AW2665" s="14" t="s">
        <v>4</v>
      </c>
      <c r="AX2665" s="14" t="s">
        <v>78</v>
      </c>
      <c r="AY2665" s="255" t="s">
        <v>182</v>
      </c>
    </row>
    <row r="2666" s="2" customFormat="1" ht="24.15" customHeight="1">
      <c r="A2666" s="41"/>
      <c r="B2666" s="42"/>
      <c r="C2666" s="216" t="s">
        <v>3674</v>
      </c>
      <c r="D2666" s="216" t="s">
        <v>184</v>
      </c>
      <c r="E2666" s="217" t="s">
        <v>3675</v>
      </c>
      <c r="F2666" s="218" t="s">
        <v>3676</v>
      </c>
      <c r="G2666" s="219" t="s">
        <v>187</v>
      </c>
      <c r="H2666" s="220">
        <v>0.44600000000000001</v>
      </c>
      <c r="I2666" s="221"/>
      <c r="J2666" s="222">
        <f>ROUND(I2666*H2666,2)</f>
        <v>0</v>
      </c>
      <c r="K2666" s="218" t="s">
        <v>188</v>
      </c>
      <c r="L2666" s="47"/>
      <c r="M2666" s="223" t="s">
        <v>19</v>
      </c>
      <c r="N2666" s="224" t="s">
        <v>42</v>
      </c>
      <c r="O2666" s="87"/>
      <c r="P2666" s="225">
        <f>O2666*H2666</f>
        <v>0</v>
      </c>
      <c r="Q2666" s="225">
        <v>0.01192</v>
      </c>
      <c r="R2666" s="225">
        <f>Q2666*H2666</f>
        <v>0.0053163200000000002</v>
      </c>
      <c r="S2666" s="225">
        <v>0</v>
      </c>
      <c r="T2666" s="226">
        <f>S2666*H2666</f>
        <v>0</v>
      </c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R2666" s="227" t="s">
        <v>308</v>
      </c>
      <c r="AT2666" s="227" t="s">
        <v>184</v>
      </c>
      <c r="AU2666" s="227" t="s">
        <v>80</v>
      </c>
      <c r="AY2666" s="20" t="s">
        <v>182</v>
      </c>
      <c r="BE2666" s="228">
        <f>IF(N2666="základní",J2666,0)</f>
        <v>0</v>
      </c>
      <c r="BF2666" s="228">
        <f>IF(N2666="snížená",J2666,0)</f>
        <v>0</v>
      </c>
      <c r="BG2666" s="228">
        <f>IF(N2666="zákl. přenesená",J2666,0)</f>
        <v>0</v>
      </c>
      <c r="BH2666" s="228">
        <f>IF(N2666="sníž. přenesená",J2666,0)</f>
        <v>0</v>
      </c>
      <c r="BI2666" s="228">
        <f>IF(N2666="nulová",J2666,0)</f>
        <v>0</v>
      </c>
      <c r="BJ2666" s="20" t="s">
        <v>78</v>
      </c>
      <c r="BK2666" s="228">
        <f>ROUND(I2666*H2666,2)</f>
        <v>0</v>
      </c>
      <c r="BL2666" s="20" t="s">
        <v>308</v>
      </c>
      <c r="BM2666" s="227" t="s">
        <v>3677</v>
      </c>
    </row>
    <row r="2667" s="2" customFormat="1">
      <c r="A2667" s="41"/>
      <c r="B2667" s="42"/>
      <c r="C2667" s="43"/>
      <c r="D2667" s="229" t="s">
        <v>191</v>
      </c>
      <c r="E2667" s="43"/>
      <c r="F2667" s="230" t="s">
        <v>3678</v>
      </c>
      <c r="G2667" s="43"/>
      <c r="H2667" s="43"/>
      <c r="I2667" s="231"/>
      <c r="J2667" s="43"/>
      <c r="K2667" s="43"/>
      <c r="L2667" s="47"/>
      <c r="M2667" s="232"/>
      <c r="N2667" s="233"/>
      <c r="O2667" s="87"/>
      <c r="P2667" s="87"/>
      <c r="Q2667" s="87"/>
      <c r="R2667" s="87"/>
      <c r="S2667" s="87"/>
      <c r="T2667" s="88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T2667" s="20" t="s">
        <v>191</v>
      </c>
      <c r="AU2667" s="20" t="s">
        <v>80</v>
      </c>
    </row>
    <row r="2668" s="14" customFormat="1">
      <c r="A2668" s="14"/>
      <c r="B2668" s="245"/>
      <c r="C2668" s="246"/>
      <c r="D2668" s="236" t="s">
        <v>193</v>
      </c>
      <c r="E2668" s="247" t="s">
        <v>19</v>
      </c>
      <c r="F2668" s="248" t="s">
        <v>3679</v>
      </c>
      <c r="G2668" s="246"/>
      <c r="H2668" s="249">
        <v>0.44617272727272717</v>
      </c>
      <c r="I2668" s="250"/>
      <c r="J2668" s="246"/>
      <c r="K2668" s="246"/>
      <c r="L2668" s="251"/>
      <c r="M2668" s="252"/>
      <c r="N2668" s="253"/>
      <c r="O2668" s="253"/>
      <c r="P2668" s="253"/>
      <c r="Q2668" s="253"/>
      <c r="R2668" s="253"/>
      <c r="S2668" s="253"/>
      <c r="T2668" s="25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5" t="s">
        <v>193</v>
      </c>
      <c r="AU2668" s="255" t="s">
        <v>80</v>
      </c>
      <c r="AV2668" s="14" t="s">
        <v>80</v>
      </c>
      <c r="AW2668" s="14" t="s">
        <v>195</v>
      </c>
      <c r="AX2668" s="14" t="s">
        <v>71</v>
      </c>
      <c r="AY2668" s="255" t="s">
        <v>182</v>
      </c>
    </row>
    <row r="2669" s="2" customFormat="1" ht="24.15" customHeight="1">
      <c r="A2669" s="41"/>
      <c r="B2669" s="42"/>
      <c r="C2669" s="216" t="s">
        <v>3680</v>
      </c>
      <c r="D2669" s="216" t="s">
        <v>184</v>
      </c>
      <c r="E2669" s="217" t="s">
        <v>3681</v>
      </c>
      <c r="F2669" s="218" t="s">
        <v>3682</v>
      </c>
      <c r="G2669" s="219" t="s">
        <v>304</v>
      </c>
      <c r="H2669" s="220">
        <v>21.120000000000001</v>
      </c>
      <c r="I2669" s="221"/>
      <c r="J2669" s="222">
        <f>ROUND(I2669*H2669,2)</f>
        <v>0</v>
      </c>
      <c r="K2669" s="218" t="s">
        <v>188</v>
      </c>
      <c r="L2669" s="47"/>
      <c r="M2669" s="223" t="s">
        <v>19</v>
      </c>
      <c r="N2669" s="224" t="s">
        <v>42</v>
      </c>
      <c r="O2669" s="87"/>
      <c r="P2669" s="225">
        <f>O2669*H2669</f>
        <v>0</v>
      </c>
      <c r="Q2669" s="225">
        <v>0.0051000000000000004</v>
      </c>
      <c r="R2669" s="225">
        <f>Q2669*H2669</f>
        <v>0.10771200000000002</v>
      </c>
      <c r="S2669" s="225">
        <v>0</v>
      </c>
      <c r="T2669" s="226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7" t="s">
        <v>308</v>
      </c>
      <c r="AT2669" s="227" t="s">
        <v>184</v>
      </c>
      <c r="AU2669" s="227" t="s">
        <v>80</v>
      </c>
      <c r="AY2669" s="20" t="s">
        <v>182</v>
      </c>
      <c r="BE2669" s="228">
        <f>IF(N2669="základní",J2669,0)</f>
        <v>0</v>
      </c>
      <c r="BF2669" s="228">
        <f>IF(N2669="snížená",J2669,0)</f>
        <v>0</v>
      </c>
      <c r="BG2669" s="228">
        <f>IF(N2669="zákl. přenesená",J2669,0)</f>
        <v>0</v>
      </c>
      <c r="BH2669" s="228">
        <f>IF(N2669="sníž. přenesená",J2669,0)</f>
        <v>0</v>
      </c>
      <c r="BI2669" s="228">
        <f>IF(N2669="nulová",J2669,0)</f>
        <v>0</v>
      </c>
      <c r="BJ2669" s="20" t="s">
        <v>78</v>
      </c>
      <c r="BK2669" s="228">
        <f>ROUND(I2669*H2669,2)</f>
        <v>0</v>
      </c>
      <c r="BL2669" s="20" t="s">
        <v>308</v>
      </c>
      <c r="BM2669" s="227" t="s">
        <v>3683</v>
      </c>
    </row>
    <row r="2670" s="2" customFormat="1">
      <c r="A2670" s="41"/>
      <c r="B2670" s="42"/>
      <c r="C2670" s="43"/>
      <c r="D2670" s="229" t="s">
        <v>191</v>
      </c>
      <c r="E2670" s="43"/>
      <c r="F2670" s="230" t="s">
        <v>3684</v>
      </c>
      <c r="G2670" s="43"/>
      <c r="H2670" s="43"/>
      <c r="I2670" s="231"/>
      <c r="J2670" s="43"/>
      <c r="K2670" s="43"/>
      <c r="L2670" s="47"/>
      <c r="M2670" s="232"/>
      <c r="N2670" s="233"/>
      <c r="O2670" s="87"/>
      <c r="P2670" s="87"/>
      <c r="Q2670" s="87"/>
      <c r="R2670" s="87"/>
      <c r="S2670" s="87"/>
      <c r="T2670" s="88"/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T2670" s="20" t="s">
        <v>191</v>
      </c>
      <c r="AU2670" s="20" t="s">
        <v>80</v>
      </c>
    </row>
    <row r="2671" s="14" customFormat="1">
      <c r="A2671" s="14"/>
      <c r="B2671" s="245"/>
      <c r="C2671" s="246"/>
      <c r="D2671" s="236" t="s">
        <v>193</v>
      </c>
      <c r="E2671" s="247" t="s">
        <v>19</v>
      </c>
      <c r="F2671" s="248" t="s">
        <v>3685</v>
      </c>
      <c r="G2671" s="246"/>
      <c r="H2671" s="249">
        <v>8.3999999999999986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193</v>
      </c>
      <c r="AU2671" s="255" t="s">
        <v>80</v>
      </c>
      <c r="AV2671" s="14" t="s">
        <v>80</v>
      </c>
      <c r="AW2671" s="14" t="s">
        <v>195</v>
      </c>
      <c r="AX2671" s="14" t="s">
        <v>71</v>
      </c>
      <c r="AY2671" s="255" t="s">
        <v>182</v>
      </c>
    </row>
    <row r="2672" s="14" customFormat="1">
      <c r="A2672" s="14"/>
      <c r="B2672" s="245"/>
      <c r="C2672" s="246"/>
      <c r="D2672" s="236" t="s">
        <v>193</v>
      </c>
      <c r="E2672" s="247" t="s">
        <v>19</v>
      </c>
      <c r="F2672" s="248" t="s">
        <v>3686</v>
      </c>
      <c r="G2672" s="246"/>
      <c r="H2672" s="249">
        <v>3.5999999999999996</v>
      </c>
      <c r="I2672" s="250"/>
      <c r="J2672" s="246"/>
      <c r="K2672" s="246"/>
      <c r="L2672" s="251"/>
      <c r="M2672" s="252"/>
      <c r="N2672" s="253"/>
      <c r="O2672" s="253"/>
      <c r="P2672" s="253"/>
      <c r="Q2672" s="253"/>
      <c r="R2672" s="253"/>
      <c r="S2672" s="253"/>
      <c r="T2672" s="25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55" t="s">
        <v>193</v>
      </c>
      <c r="AU2672" s="255" t="s">
        <v>80</v>
      </c>
      <c r="AV2672" s="14" t="s">
        <v>80</v>
      </c>
      <c r="AW2672" s="14" t="s">
        <v>195</v>
      </c>
      <c r="AX2672" s="14" t="s">
        <v>71</v>
      </c>
      <c r="AY2672" s="255" t="s">
        <v>182</v>
      </c>
    </row>
    <row r="2673" s="14" customFormat="1">
      <c r="A2673" s="14"/>
      <c r="B2673" s="245"/>
      <c r="C2673" s="246"/>
      <c r="D2673" s="236" t="s">
        <v>193</v>
      </c>
      <c r="E2673" s="247" t="s">
        <v>19</v>
      </c>
      <c r="F2673" s="248" t="s">
        <v>3687</v>
      </c>
      <c r="G2673" s="246"/>
      <c r="H2673" s="249">
        <v>5.7199999999999998</v>
      </c>
      <c r="I2673" s="250"/>
      <c r="J2673" s="246"/>
      <c r="K2673" s="246"/>
      <c r="L2673" s="251"/>
      <c r="M2673" s="252"/>
      <c r="N2673" s="253"/>
      <c r="O2673" s="253"/>
      <c r="P2673" s="253"/>
      <c r="Q2673" s="253"/>
      <c r="R2673" s="253"/>
      <c r="S2673" s="253"/>
      <c r="T2673" s="25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5" t="s">
        <v>193</v>
      </c>
      <c r="AU2673" s="255" t="s">
        <v>80</v>
      </c>
      <c r="AV2673" s="14" t="s">
        <v>80</v>
      </c>
      <c r="AW2673" s="14" t="s">
        <v>195</v>
      </c>
      <c r="AX2673" s="14" t="s">
        <v>71</v>
      </c>
      <c r="AY2673" s="255" t="s">
        <v>182</v>
      </c>
    </row>
    <row r="2674" s="14" customFormat="1">
      <c r="A2674" s="14"/>
      <c r="B2674" s="245"/>
      <c r="C2674" s="246"/>
      <c r="D2674" s="236" t="s">
        <v>193</v>
      </c>
      <c r="E2674" s="247" t="s">
        <v>19</v>
      </c>
      <c r="F2674" s="248" t="s">
        <v>3688</v>
      </c>
      <c r="G2674" s="246"/>
      <c r="H2674" s="249">
        <v>3.3999999999999999</v>
      </c>
      <c r="I2674" s="250"/>
      <c r="J2674" s="246"/>
      <c r="K2674" s="246"/>
      <c r="L2674" s="251"/>
      <c r="M2674" s="252"/>
      <c r="N2674" s="253"/>
      <c r="O2674" s="253"/>
      <c r="P2674" s="253"/>
      <c r="Q2674" s="253"/>
      <c r="R2674" s="253"/>
      <c r="S2674" s="253"/>
      <c r="T2674" s="25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5" t="s">
        <v>193</v>
      </c>
      <c r="AU2674" s="255" t="s">
        <v>80</v>
      </c>
      <c r="AV2674" s="14" t="s">
        <v>80</v>
      </c>
      <c r="AW2674" s="14" t="s">
        <v>195</v>
      </c>
      <c r="AX2674" s="14" t="s">
        <v>71</v>
      </c>
      <c r="AY2674" s="255" t="s">
        <v>182</v>
      </c>
    </row>
    <row r="2675" s="2" customFormat="1" ht="37.8" customHeight="1">
      <c r="A2675" s="41"/>
      <c r="B2675" s="42"/>
      <c r="C2675" s="216" t="s">
        <v>3689</v>
      </c>
      <c r="D2675" s="216" t="s">
        <v>184</v>
      </c>
      <c r="E2675" s="217" t="s">
        <v>3690</v>
      </c>
      <c r="F2675" s="218" t="s">
        <v>3691</v>
      </c>
      <c r="G2675" s="219" t="s">
        <v>304</v>
      </c>
      <c r="H2675" s="220">
        <v>1.3999999999999999</v>
      </c>
      <c r="I2675" s="221"/>
      <c r="J2675" s="222">
        <f>ROUND(I2675*H2675,2)</f>
        <v>0</v>
      </c>
      <c r="K2675" s="218" t="s">
        <v>188</v>
      </c>
      <c r="L2675" s="47"/>
      <c r="M2675" s="223" t="s">
        <v>19</v>
      </c>
      <c r="N2675" s="224" t="s">
        <v>42</v>
      </c>
      <c r="O2675" s="87"/>
      <c r="P2675" s="225">
        <f>O2675*H2675</f>
        <v>0</v>
      </c>
      <c r="Q2675" s="225">
        <v>0</v>
      </c>
      <c r="R2675" s="225">
        <f>Q2675*H2675</f>
        <v>0</v>
      </c>
      <c r="S2675" s="225">
        <v>0.10000000000000001</v>
      </c>
      <c r="T2675" s="226">
        <f>S2675*H2675</f>
        <v>0.13999999999999999</v>
      </c>
      <c r="U2675" s="41"/>
      <c r="V2675" s="41"/>
      <c r="W2675" s="41"/>
      <c r="X2675" s="41"/>
      <c r="Y2675" s="41"/>
      <c r="Z2675" s="41"/>
      <c r="AA2675" s="41"/>
      <c r="AB2675" s="41"/>
      <c r="AC2675" s="41"/>
      <c r="AD2675" s="41"/>
      <c r="AE2675" s="41"/>
      <c r="AR2675" s="227" t="s">
        <v>308</v>
      </c>
      <c r="AT2675" s="227" t="s">
        <v>184</v>
      </c>
      <c r="AU2675" s="227" t="s">
        <v>80</v>
      </c>
      <c r="AY2675" s="20" t="s">
        <v>182</v>
      </c>
      <c r="BE2675" s="228">
        <f>IF(N2675="základní",J2675,0)</f>
        <v>0</v>
      </c>
      <c r="BF2675" s="228">
        <f>IF(N2675="snížená",J2675,0)</f>
        <v>0</v>
      </c>
      <c r="BG2675" s="228">
        <f>IF(N2675="zákl. přenesená",J2675,0)</f>
        <v>0</v>
      </c>
      <c r="BH2675" s="228">
        <f>IF(N2675="sníž. přenesená",J2675,0)</f>
        <v>0</v>
      </c>
      <c r="BI2675" s="228">
        <f>IF(N2675="nulová",J2675,0)</f>
        <v>0</v>
      </c>
      <c r="BJ2675" s="20" t="s">
        <v>78</v>
      </c>
      <c r="BK2675" s="228">
        <f>ROUND(I2675*H2675,2)</f>
        <v>0</v>
      </c>
      <c r="BL2675" s="20" t="s">
        <v>308</v>
      </c>
      <c r="BM2675" s="227" t="s">
        <v>3692</v>
      </c>
    </row>
    <row r="2676" s="2" customFormat="1">
      <c r="A2676" s="41"/>
      <c r="B2676" s="42"/>
      <c r="C2676" s="43"/>
      <c r="D2676" s="229" t="s">
        <v>191</v>
      </c>
      <c r="E2676" s="43"/>
      <c r="F2676" s="230" t="s">
        <v>3693</v>
      </c>
      <c r="G2676" s="43"/>
      <c r="H2676" s="43"/>
      <c r="I2676" s="231"/>
      <c r="J2676" s="43"/>
      <c r="K2676" s="43"/>
      <c r="L2676" s="47"/>
      <c r="M2676" s="232"/>
      <c r="N2676" s="233"/>
      <c r="O2676" s="87"/>
      <c r="P2676" s="87"/>
      <c r="Q2676" s="87"/>
      <c r="R2676" s="87"/>
      <c r="S2676" s="87"/>
      <c r="T2676" s="88"/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T2676" s="20" t="s">
        <v>191</v>
      </c>
      <c r="AU2676" s="20" t="s">
        <v>80</v>
      </c>
    </row>
    <row r="2677" s="14" customFormat="1">
      <c r="A2677" s="14"/>
      <c r="B2677" s="245"/>
      <c r="C2677" s="246"/>
      <c r="D2677" s="236" t="s">
        <v>193</v>
      </c>
      <c r="E2677" s="247" t="s">
        <v>19</v>
      </c>
      <c r="F2677" s="248" t="s">
        <v>3694</v>
      </c>
      <c r="G2677" s="246"/>
      <c r="H2677" s="249">
        <v>1.3999999999999999</v>
      </c>
      <c r="I2677" s="250"/>
      <c r="J2677" s="246"/>
      <c r="K2677" s="246"/>
      <c r="L2677" s="251"/>
      <c r="M2677" s="252"/>
      <c r="N2677" s="253"/>
      <c r="O2677" s="253"/>
      <c r="P2677" s="253"/>
      <c r="Q2677" s="253"/>
      <c r="R2677" s="253"/>
      <c r="S2677" s="253"/>
      <c r="T2677" s="25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55" t="s">
        <v>193</v>
      </c>
      <c r="AU2677" s="255" t="s">
        <v>80</v>
      </c>
      <c r="AV2677" s="14" t="s">
        <v>80</v>
      </c>
      <c r="AW2677" s="14" t="s">
        <v>195</v>
      </c>
      <c r="AX2677" s="14" t="s">
        <v>71</v>
      </c>
      <c r="AY2677" s="255" t="s">
        <v>182</v>
      </c>
    </row>
    <row r="2678" s="2" customFormat="1" ht="33" customHeight="1">
      <c r="A2678" s="41"/>
      <c r="B2678" s="42"/>
      <c r="C2678" s="216" t="s">
        <v>3695</v>
      </c>
      <c r="D2678" s="216" t="s">
        <v>184</v>
      </c>
      <c r="E2678" s="217" t="s">
        <v>3696</v>
      </c>
      <c r="F2678" s="218" t="s">
        <v>3697</v>
      </c>
      <c r="G2678" s="219" t="s">
        <v>283</v>
      </c>
      <c r="H2678" s="220">
        <v>67.599999999999994</v>
      </c>
      <c r="I2678" s="221"/>
      <c r="J2678" s="222">
        <f>ROUND(I2678*H2678,2)</f>
        <v>0</v>
      </c>
      <c r="K2678" s="218" t="s">
        <v>19</v>
      </c>
      <c r="L2678" s="47"/>
      <c r="M2678" s="223" t="s">
        <v>19</v>
      </c>
      <c r="N2678" s="224" t="s">
        <v>42</v>
      </c>
      <c r="O2678" s="87"/>
      <c r="P2678" s="225">
        <f>O2678*H2678</f>
        <v>0</v>
      </c>
      <c r="Q2678" s="225">
        <v>5.8E-05</v>
      </c>
      <c r="R2678" s="225">
        <f>Q2678*H2678</f>
        <v>0.0039207999999999995</v>
      </c>
      <c r="S2678" s="225">
        <v>0</v>
      </c>
      <c r="T2678" s="226">
        <f>S2678*H2678</f>
        <v>0</v>
      </c>
      <c r="U2678" s="41"/>
      <c r="V2678" s="41"/>
      <c r="W2678" s="41"/>
      <c r="X2678" s="41"/>
      <c r="Y2678" s="41"/>
      <c r="Z2678" s="41"/>
      <c r="AA2678" s="41"/>
      <c r="AB2678" s="41"/>
      <c r="AC2678" s="41"/>
      <c r="AD2678" s="41"/>
      <c r="AE2678" s="41"/>
      <c r="AR2678" s="227" t="s">
        <v>308</v>
      </c>
      <c r="AT2678" s="227" t="s">
        <v>184</v>
      </c>
      <c r="AU2678" s="227" t="s">
        <v>80</v>
      </c>
      <c r="AY2678" s="20" t="s">
        <v>182</v>
      </c>
      <c r="BE2678" s="228">
        <f>IF(N2678="základní",J2678,0)</f>
        <v>0</v>
      </c>
      <c r="BF2678" s="228">
        <f>IF(N2678="snížená",J2678,0)</f>
        <v>0</v>
      </c>
      <c r="BG2678" s="228">
        <f>IF(N2678="zákl. přenesená",J2678,0)</f>
        <v>0</v>
      </c>
      <c r="BH2678" s="228">
        <f>IF(N2678="sníž. přenesená",J2678,0)</f>
        <v>0</v>
      </c>
      <c r="BI2678" s="228">
        <f>IF(N2678="nulová",J2678,0)</f>
        <v>0</v>
      </c>
      <c r="BJ2678" s="20" t="s">
        <v>78</v>
      </c>
      <c r="BK2678" s="228">
        <f>ROUND(I2678*H2678,2)</f>
        <v>0</v>
      </c>
      <c r="BL2678" s="20" t="s">
        <v>308</v>
      </c>
      <c r="BM2678" s="227" t="s">
        <v>3698</v>
      </c>
    </row>
    <row r="2679" s="14" customFormat="1">
      <c r="A2679" s="14"/>
      <c r="B2679" s="245"/>
      <c r="C2679" s="246"/>
      <c r="D2679" s="236" t="s">
        <v>193</v>
      </c>
      <c r="E2679" s="247" t="s">
        <v>19</v>
      </c>
      <c r="F2679" s="248" t="s">
        <v>3699</v>
      </c>
      <c r="G2679" s="246"/>
      <c r="H2679" s="249">
        <v>67.599999999999994</v>
      </c>
      <c r="I2679" s="250"/>
      <c r="J2679" s="246"/>
      <c r="K2679" s="246"/>
      <c r="L2679" s="251"/>
      <c r="M2679" s="252"/>
      <c r="N2679" s="253"/>
      <c r="O2679" s="253"/>
      <c r="P2679" s="253"/>
      <c r="Q2679" s="253"/>
      <c r="R2679" s="253"/>
      <c r="S2679" s="253"/>
      <c r="T2679" s="25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5" t="s">
        <v>193</v>
      </c>
      <c r="AU2679" s="255" t="s">
        <v>80</v>
      </c>
      <c r="AV2679" s="14" t="s">
        <v>80</v>
      </c>
      <c r="AW2679" s="14" t="s">
        <v>195</v>
      </c>
      <c r="AX2679" s="14" t="s">
        <v>71</v>
      </c>
      <c r="AY2679" s="255" t="s">
        <v>182</v>
      </c>
    </row>
    <row r="2680" s="2" customFormat="1" ht="16.5" customHeight="1">
      <c r="A2680" s="41"/>
      <c r="B2680" s="42"/>
      <c r="C2680" s="278" t="s">
        <v>3700</v>
      </c>
      <c r="D2680" s="278" t="s">
        <v>296</v>
      </c>
      <c r="E2680" s="279" t="s">
        <v>3701</v>
      </c>
      <c r="F2680" s="280" t="s">
        <v>3702</v>
      </c>
      <c r="G2680" s="281" t="s">
        <v>283</v>
      </c>
      <c r="H2680" s="282">
        <v>73.007999999999996</v>
      </c>
      <c r="I2680" s="283"/>
      <c r="J2680" s="284">
        <f>ROUND(I2680*H2680,2)</f>
        <v>0</v>
      </c>
      <c r="K2680" s="280" t="s">
        <v>19</v>
      </c>
      <c r="L2680" s="285"/>
      <c r="M2680" s="286" t="s">
        <v>19</v>
      </c>
      <c r="N2680" s="287" t="s">
        <v>42</v>
      </c>
      <c r="O2680" s="87"/>
      <c r="P2680" s="225">
        <f>O2680*H2680</f>
        <v>0</v>
      </c>
      <c r="Q2680" s="225">
        <v>0.0206</v>
      </c>
      <c r="R2680" s="225">
        <f>Q2680*H2680</f>
        <v>1.5039647999999999</v>
      </c>
      <c r="S2680" s="225">
        <v>0</v>
      </c>
      <c r="T2680" s="226">
        <f>S2680*H2680</f>
        <v>0</v>
      </c>
      <c r="U2680" s="41"/>
      <c r="V2680" s="41"/>
      <c r="W2680" s="41"/>
      <c r="X2680" s="41"/>
      <c r="Y2680" s="41"/>
      <c r="Z2680" s="41"/>
      <c r="AA2680" s="41"/>
      <c r="AB2680" s="41"/>
      <c r="AC2680" s="41"/>
      <c r="AD2680" s="41"/>
      <c r="AE2680" s="41"/>
      <c r="AR2680" s="227" t="s">
        <v>410</v>
      </c>
      <c r="AT2680" s="227" t="s">
        <v>296</v>
      </c>
      <c r="AU2680" s="227" t="s">
        <v>80</v>
      </c>
      <c r="AY2680" s="20" t="s">
        <v>182</v>
      </c>
      <c r="BE2680" s="228">
        <f>IF(N2680="základní",J2680,0)</f>
        <v>0</v>
      </c>
      <c r="BF2680" s="228">
        <f>IF(N2680="snížená",J2680,0)</f>
        <v>0</v>
      </c>
      <c r="BG2680" s="228">
        <f>IF(N2680="zákl. přenesená",J2680,0)</f>
        <v>0</v>
      </c>
      <c r="BH2680" s="228">
        <f>IF(N2680="sníž. přenesená",J2680,0)</f>
        <v>0</v>
      </c>
      <c r="BI2680" s="228">
        <f>IF(N2680="nulová",J2680,0)</f>
        <v>0</v>
      </c>
      <c r="BJ2680" s="20" t="s">
        <v>78</v>
      </c>
      <c r="BK2680" s="228">
        <f>ROUND(I2680*H2680,2)</f>
        <v>0</v>
      </c>
      <c r="BL2680" s="20" t="s">
        <v>308</v>
      </c>
      <c r="BM2680" s="227" t="s">
        <v>3703</v>
      </c>
    </row>
    <row r="2681" s="14" customFormat="1">
      <c r="A2681" s="14"/>
      <c r="B2681" s="245"/>
      <c r="C2681" s="246"/>
      <c r="D2681" s="236" t="s">
        <v>193</v>
      </c>
      <c r="E2681" s="246"/>
      <c r="F2681" s="248" t="s">
        <v>3704</v>
      </c>
      <c r="G2681" s="246"/>
      <c r="H2681" s="249">
        <v>73.007999999999996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193</v>
      </c>
      <c r="AU2681" s="255" t="s">
        <v>80</v>
      </c>
      <c r="AV2681" s="14" t="s">
        <v>80</v>
      </c>
      <c r="AW2681" s="14" t="s">
        <v>4</v>
      </c>
      <c r="AX2681" s="14" t="s">
        <v>78</v>
      </c>
      <c r="AY2681" s="255" t="s">
        <v>182</v>
      </c>
    </row>
    <row r="2682" s="2" customFormat="1" ht="37.8" customHeight="1">
      <c r="A2682" s="41"/>
      <c r="B2682" s="42"/>
      <c r="C2682" s="216" t="s">
        <v>3705</v>
      </c>
      <c r="D2682" s="216" t="s">
        <v>184</v>
      </c>
      <c r="E2682" s="217" t="s">
        <v>3706</v>
      </c>
      <c r="F2682" s="218" t="s">
        <v>3707</v>
      </c>
      <c r="G2682" s="219" t="s">
        <v>283</v>
      </c>
      <c r="H2682" s="220">
        <v>66.010000000000005</v>
      </c>
      <c r="I2682" s="221"/>
      <c r="J2682" s="222">
        <f>ROUND(I2682*H2682,2)</f>
        <v>0</v>
      </c>
      <c r="K2682" s="218" t="s">
        <v>188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0.019560000000000001</v>
      </c>
      <c r="R2682" s="225">
        <f>Q2682*H2682</f>
        <v>1.2911556000000002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308</v>
      </c>
      <c r="AT2682" s="227" t="s">
        <v>184</v>
      </c>
      <c r="AU2682" s="227" t="s">
        <v>80</v>
      </c>
      <c r="AY2682" s="20" t="s">
        <v>182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308</v>
      </c>
      <c r="BM2682" s="227" t="s">
        <v>3708</v>
      </c>
    </row>
    <row r="2683" s="2" customFormat="1">
      <c r="A2683" s="41"/>
      <c r="B2683" s="42"/>
      <c r="C2683" s="43"/>
      <c r="D2683" s="229" t="s">
        <v>191</v>
      </c>
      <c r="E2683" s="43"/>
      <c r="F2683" s="230" t="s">
        <v>3709</v>
      </c>
      <c r="G2683" s="43"/>
      <c r="H2683" s="43"/>
      <c r="I2683" s="231"/>
      <c r="J2683" s="43"/>
      <c r="K2683" s="43"/>
      <c r="L2683" s="47"/>
      <c r="M2683" s="232"/>
      <c r="N2683" s="233"/>
      <c r="O2683" s="87"/>
      <c r="P2683" s="87"/>
      <c r="Q2683" s="87"/>
      <c r="R2683" s="87"/>
      <c r="S2683" s="87"/>
      <c r="T2683" s="88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T2683" s="20" t="s">
        <v>191</v>
      </c>
      <c r="AU2683" s="20" t="s">
        <v>80</v>
      </c>
    </row>
    <row r="2684" s="13" customFormat="1">
      <c r="A2684" s="13"/>
      <c r="B2684" s="234"/>
      <c r="C2684" s="235"/>
      <c r="D2684" s="236" t="s">
        <v>193</v>
      </c>
      <c r="E2684" s="237" t="s">
        <v>19</v>
      </c>
      <c r="F2684" s="238" t="s">
        <v>3710</v>
      </c>
      <c r="G2684" s="235"/>
      <c r="H2684" s="237" t="s">
        <v>19</v>
      </c>
      <c r="I2684" s="239"/>
      <c r="J2684" s="235"/>
      <c r="K2684" s="235"/>
      <c r="L2684" s="240"/>
      <c r="M2684" s="241"/>
      <c r="N2684" s="242"/>
      <c r="O2684" s="242"/>
      <c r="P2684" s="242"/>
      <c r="Q2684" s="242"/>
      <c r="R2684" s="242"/>
      <c r="S2684" s="242"/>
      <c r="T2684" s="24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4" t="s">
        <v>193</v>
      </c>
      <c r="AU2684" s="244" t="s">
        <v>80</v>
      </c>
      <c r="AV2684" s="13" t="s">
        <v>78</v>
      </c>
      <c r="AW2684" s="13" t="s">
        <v>195</v>
      </c>
      <c r="AX2684" s="13" t="s">
        <v>71</v>
      </c>
      <c r="AY2684" s="244" t="s">
        <v>182</v>
      </c>
    </row>
    <row r="2685" s="14" customFormat="1">
      <c r="A2685" s="14"/>
      <c r="B2685" s="245"/>
      <c r="C2685" s="246"/>
      <c r="D2685" s="236" t="s">
        <v>193</v>
      </c>
      <c r="E2685" s="247" t="s">
        <v>19</v>
      </c>
      <c r="F2685" s="248" t="s">
        <v>3711</v>
      </c>
      <c r="G2685" s="246"/>
      <c r="H2685" s="249">
        <v>33.07</v>
      </c>
      <c r="I2685" s="250"/>
      <c r="J2685" s="246"/>
      <c r="K2685" s="246"/>
      <c r="L2685" s="251"/>
      <c r="M2685" s="252"/>
      <c r="N2685" s="253"/>
      <c r="O2685" s="253"/>
      <c r="P2685" s="253"/>
      <c r="Q2685" s="253"/>
      <c r="R2685" s="253"/>
      <c r="S2685" s="253"/>
      <c r="T2685" s="25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5" t="s">
        <v>193</v>
      </c>
      <c r="AU2685" s="255" t="s">
        <v>80</v>
      </c>
      <c r="AV2685" s="14" t="s">
        <v>80</v>
      </c>
      <c r="AW2685" s="14" t="s">
        <v>195</v>
      </c>
      <c r="AX2685" s="14" t="s">
        <v>71</v>
      </c>
      <c r="AY2685" s="255" t="s">
        <v>182</v>
      </c>
    </row>
    <row r="2686" s="14" customFormat="1">
      <c r="A2686" s="14"/>
      <c r="B2686" s="245"/>
      <c r="C2686" s="246"/>
      <c r="D2686" s="236" t="s">
        <v>193</v>
      </c>
      <c r="E2686" s="247" t="s">
        <v>19</v>
      </c>
      <c r="F2686" s="248" t="s">
        <v>3712</v>
      </c>
      <c r="G2686" s="246"/>
      <c r="H2686" s="249">
        <v>26.079999999999998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193</v>
      </c>
      <c r="AU2686" s="255" t="s">
        <v>80</v>
      </c>
      <c r="AV2686" s="14" t="s">
        <v>80</v>
      </c>
      <c r="AW2686" s="14" t="s">
        <v>195</v>
      </c>
      <c r="AX2686" s="14" t="s">
        <v>71</v>
      </c>
      <c r="AY2686" s="255" t="s">
        <v>182</v>
      </c>
    </row>
    <row r="2687" s="14" customFormat="1">
      <c r="A2687" s="14"/>
      <c r="B2687" s="245"/>
      <c r="C2687" s="246"/>
      <c r="D2687" s="236" t="s">
        <v>193</v>
      </c>
      <c r="E2687" s="247" t="s">
        <v>19</v>
      </c>
      <c r="F2687" s="248" t="s">
        <v>3713</v>
      </c>
      <c r="G2687" s="246"/>
      <c r="H2687" s="249">
        <v>6.8600000000000003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5" t="s">
        <v>193</v>
      </c>
      <c r="AU2687" s="255" t="s">
        <v>80</v>
      </c>
      <c r="AV2687" s="14" t="s">
        <v>80</v>
      </c>
      <c r="AW2687" s="14" t="s">
        <v>195</v>
      </c>
      <c r="AX2687" s="14" t="s">
        <v>71</v>
      </c>
      <c r="AY2687" s="255" t="s">
        <v>182</v>
      </c>
    </row>
    <row r="2688" s="2" customFormat="1" ht="16.5" customHeight="1">
      <c r="A2688" s="41"/>
      <c r="B2688" s="42"/>
      <c r="C2688" s="216" t="s">
        <v>3714</v>
      </c>
      <c r="D2688" s="216" t="s">
        <v>184</v>
      </c>
      <c r="E2688" s="217" t="s">
        <v>3715</v>
      </c>
      <c r="F2688" s="218" t="s">
        <v>3716</v>
      </c>
      <c r="G2688" s="219" t="s">
        <v>283</v>
      </c>
      <c r="H2688" s="220">
        <v>171.94999999999999</v>
      </c>
      <c r="I2688" s="221"/>
      <c r="J2688" s="222">
        <f>ROUND(I2688*H2688,2)</f>
        <v>0</v>
      </c>
      <c r="K2688" s="218" t="s">
        <v>19</v>
      </c>
      <c r="L2688" s="47"/>
      <c r="M2688" s="223" t="s">
        <v>19</v>
      </c>
      <c r="N2688" s="224" t="s">
        <v>42</v>
      </c>
      <c r="O2688" s="87"/>
      <c r="P2688" s="225">
        <f>O2688*H2688</f>
        <v>0</v>
      </c>
      <c r="Q2688" s="225">
        <v>0.00013200000000000001</v>
      </c>
      <c r="R2688" s="225">
        <f>Q2688*H2688</f>
        <v>0.0226974</v>
      </c>
      <c r="S2688" s="225">
        <v>0</v>
      </c>
      <c r="T2688" s="226">
        <f>S2688*H2688</f>
        <v>0</v>
      </c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R2688" s="227" t="s">
        <v>189</v>
      </c>
      <c r="AT2688" s="227" t="s">
        <v>184</v>
      </c>
      <c r="AU2688" s="227" t="s">
        <v>80</v>
      </c>
      <c r="AY2688" s="20" t="s">
        <v>182</v>
      </c>
      <c r="BE2688" s="228">
        <f>IF(N2688="základní",J2688,0)</f>
        <v>0</v>
      </c>
      <c r="BF2688" s="228">
        <f>IF(N2688="snížená",J2688,0)</f>
        <v>0</v>
      </c>
      <c r="BG2688" s="228">
        <f>IF(N2688="zákl. přenesená",J2688,0)</f>
        <v>0</v>
      </c>
      <c r="BH2688" s="228">
        <f>IF(N2688="sníž. přenesená",J2688,0)</f>
        <v>0</v>
      </c>
      <c r="BI2688" s="228">
        <f>IF(N2688="nulová",J2688,0)</f>
        <v>0</v>
      </c>
      <c r="BJ2688" s="20" t="s">
        <v>78</v>
      </c>
      <c r="BK2688" s="228">
        <f>ROUND(I2688*H2688,2)</f>
        <v>0</v>
      </c>
      <c r="BL2688" s="20" t="s">
        <v>189</v>
      </c>
      <c r="BM2688" s="227" t="s">
        <v>3717</v>
      </c>
    </row>
    <row r="2689" s="13" customFormat="1">
      <c r="A2689" s="13"/>
      <c r="B2689" s="234"/>
      <c r="C2689" s="235"/>
      <c r="D2689" s="236" t="s">
        <v>193</v>
      </c>
      <c r="E2689" s="237" t="s">
        <v>19</v>
      </c>
      <c r="F2689" s="238" t="s">
        <v>3710</v>
      </c>
      <c r="G2689" s="235"/>
      <c r="H2689" s="237" t="s">
        <v>19</v>
      </c>
      <c r="I2689" s="239"/>
      <c r="J2689" s="235"/>
      <c r="K2689" s="235"/>
      <c r="L2689" s="240"/>
      <c r="M2689" s="241"/>
      <c r="N2689" s="242"/>
      <c r="O2689" s="242"/>
      <c r="P2689" s="242"/>
      <c r="Q2689" s="242"/>
      <c r="R2689" s="242"/>
      <c r="S2689" s="242"/>
      <c r="T2689" s="24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244" t="s">
        <v>193</v>
      </c>
      <c r="AU2689" s="244" t="s">
        <v>80</v>
      </c>
      <c r="AV2689" s="13" t="s">
        <v>78</v>
      </c>
      <c r="AW2689" s="13" t="s">
        <v>195</v>
      </c>
      <c r="AX2689" s="13" t="s">
        <v>71</v>
      </c>
      <c r="AY2689" s="244" t="s">
        <v>182</v>
      </c>
    </row>
    <row r="2690" s="14" customFormat="1">
      <c r="A2690" s="14"/>
      <c r="B2690" s="245"/>
      <c r="C2690" s="246"/>
      <c r="D2690" s="236" t="s">
        <v>193</v>
      </c>
      <c r="E2690" s="247" t="s">
        <v>19</v>
      </c>
      <c r="F2690" s="248" t="s">
        <v>3718</v>
      </c>
      <c r="G2690" s="246"/>
      <c r="H2690" s="249">
        <v>119.78999999999999</v>
      </c>
      <c r="I2690" s="250"/>
      <c r="J2690" s="246"/>
      <c r="K2690" s="246"/>
      <c r="L2690" s="251"/>
      <c r="M2690" s="252"/>
      <c r="N2690" s="253"/>
      <c r="O2690" s="253"/>
      <c r="P2690" s="253"/>
      <c r="Q2690" s="253"/>
      <c r="R2690" s="253"/>
      <c r="S2690" s="253"/>
      <c r="T2690" s="25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T2690" s="255" t="s">
        <v>193</v>
      </c>
      <c r="AU2690" s="255" t="s">
        <v>80</v>
      </c>
      <c r="AV2690" s="14" t="s">
        <v>80</v>
      </c>
      <c r="AW2690" s="14" t="s">
        <v>195</v>
      </c>
      <c r="AX2690" s="14" t="s">
        <v>71</v>
      </c>
      <c r="AY2690" s="255" t="s">
        <v>182</v>
      </c>
    </row>
    <row r="2691" s="14" customFormat="1">
      <c r="A2691" s="14"/>
      <c r="B2691" s="245"/>
      <c r="C2691" s="246"/>
      <c r="D2691" s="236" t="s">
        <v>193</v>
      </c>
      <c r="E2691" s="247" t="s">
        <v>19</v>
      </c>
      <c r="F2691" s="248" t="s">
        <v>3719</v>
      </c>
      <c r="G2691" s="246"/>
      <c r="H2691" s="249">
        <v>52.159999999999997</v>
      </c>
      <c r="I2691" s="250"/>
      <c r="J2691" s="246"/>
      <c r="K2691" s="246"/>
      <c r="L2691" s="251"/>
      <c r="M2691" s="252"/>
      <c r="N2691" s="253"/>
      <c r="O2691" s="253"/>
      <c r="P2691" s="253"/>
      <c r="Q2691" s="253"/>
      <c r="R2691" s="253"/>
      <c r="S2691" s="253"/>
      <c r="T2691" s="25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55" t="s">
        <v>193</v>
      </c>
      <c r="AU2691" s="255" t="s">
        <v>80</v>
      </c>
      <c r="AV2691" s="14" t="s">
        <v>80</v>
      </c>
      <c r="AW2691" s="14" t="s">
        <v>195</v>
      </c>
      <c r="AX2691" s="14" t="s">
        <v>71</v>
      </c>
      <c r="AY2691" s="255" t="s">
        <v>182</v>
      </c>
    </row>
    <row r="2692" s="2" customFormat="1" ht="37.8" customHeight="1">
      <c r="A2692" s="41"/>
      <c r="B2692" s="42"/>
      <c r="C2692" s="216" t="s">
        <v>3720</v>
      </c>
      <c r="D2692" s="216" t="s">
        <v>184</v>
      </c>
      <c r="E2692" s="217" t="s">
        <v>3721</v>
      </c>
      <c r="F2692" s="218" t="s">
        <v>3722</v>
      </c>
      <c r="G2692" s="219" t="s">
        <v>283</v>
      </c>
      <c r="H2692" s="220">
        <v>64.754999999999995</v>
      </c>
      <c r="I2692" s="221"/>
      <c r="J2692" s="222">
        <f>ROUND(I2692*H2692,2)</f>
        <v>0</v>
      </c>
      <c r="K2692" s="218" t="s">
        <v>188</v>
      </c>
      <c r="L2692" s="47"/>
      <c r="M2692" s="223" t="s">
        <v>19</v>
      </c>
      <c r="N2692" s="224" t="s">
        <v>42</v>
      </c>
      <c r="O2692" s="87"/>
      <c r="P2692" s="225">
        <f>O2692*H2692</f>
        <v>0</v>
      </c>
      <c r="Q2692" s="225">
        <v>0</v>
      </c>
      <c r="R2692" s="225">
        <f>Q2692*H2692</f>
        <v>0</v>
      </c>
      <c r="S2692" s="225">
        <v>0.015779999999999999</v>
      </c>
      <c r="T2692" s="226">
        <f>S2692*H2692</f>
        <v>1.0218338999999999</v>
      </c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R2692" s="227" t="s">
        <v>308</v>
      </c>
      <c r="AT2692" s="227" t="s">
        <v>184</v>
      </c>
      <c r="AU2692" s="227" t="s">
        <v>80</v>
      </c>
      <c r="AY2692" s="20" t="s">
        <v>182</v>
      </c>
      <c r="BE2692" s="228">
        <f>IF(N2692="základní",J2692,0)</f>
        <v>0</v>
      </c>
      <c r="BF2692" s="228">
        <f>IF(N2692="snížená",J2692,0)</f>
        <v>0</v>
      </c>
      <c r="BG2692" s="228">
        <f>IF(N2692="zákl. přenesená",J2692,0)</f>
        <v>0</v>
      </c>
      <c r="BH2692" s="228">
        <f>IF(N2692="sníž. přenesená",J2692,0)</f>
        <v>0</v>
      </c>
      <c r="BI2692" s="228">
        <f>IF(N2692="nulová",J2692,0)</f>
        <v>0</v>
      </c>
      <c r="BJ2692" s="20" t="s">
        <v>78</v>
      </c>
      <c r="BK2692" s="228">
        <f>ROUND(I2692*H2692,2)</f>
        <v>0</v>
      </c>
      <c r="BL2692" s="20" t="s">
        <v>308</v>
      </c>
      <c r="BM2692" s="227" t="s">
        <v>3723</v>
      </c>
    </row>
    <row r="2693" s="2" customFormat="1">
      <c r="A2693" s="41"/>
      <c r="B2693" s="42"/>
      <c r="C2693" s="43"/>
      <c r="D2693" s="229" t="s">
        <v>191</v>
      </c>
      <c r="E2693" s="43"/>
      <c r="F2693" s="230" t="s">
        <v>3724</v>
      </c>
      <c r="G2693" s="43"/>
      <c r="H2693" s="43"/>
      <c r="I2693" s="231"/>
      <c r="J2693" s="43"/>
      <c r="K2693" s="43"/>
      <c r="L2693" s="47"/>
      <c r="M2693" s="232"/>
      <c r="N2693" s="233"/>
      <c r="O2693" s="87"/>
      <c r="P2693" s="87"/>
      <c r="Q2693" s="87"/>
      <c r="R2693" s="87"/>
      <c r="S2693" s="87"/>
      <c r="T2693" s="88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T2693" s="20" t="s">
        <v>191</v>
      </c>
      <c r="AU2693" s="20" t="s">
        <v>80</v>
      </c>
    </row>
    <row r="2694" s="14" customFormat="1">
      <c r="A2694" s="14"/>
      <c r="B2694" s="245"/>
      <c r="C2694" s="246"/>
      <c r="D2694" s="236" t="s">
        <v>193</v>
      </c>
      <c r="E2694" s="247" t="s">
        <v>19</v>
      </c>
      <c r="F2694" s="248" t="s">
        <v>3725</v>
      </c>
      <c r="G2694" s="246"/>
      <c r="H2694" s="249">
        <v>64.754750000000001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193</v>
      </c>
      <c r="AU2694" s="255" t="s">
        <v>80</v>
      </c>
      <c r="AV2694" s="14" t="s">
        <v>80</v>
      </c>
      <c r="AW2694" s="14" t="s">
        <v>195</v>
      </c>
      <c r="AX2694" s="14" t="s">
        <v>71</v>
      </c>
      <c r="AY2694" s="255" t="s">
        <v>182</v>
      </c>
    </row>
    <row r="2695" s="2" customFormat="1" ht="24.15" customHeight="1">
      <c r="A2695" s="41"/>
      <c r="B2695" s="42"/>
      <c r="C2695" s="216" t="s">
        <v>3726</v>
      </c>
      <c r="D2695" s="216" t="s">
        <v>184</v>
      </c>
      <c r="E2695" s="217" t="s">
        <v>3727</v>
      </c>
      <c r="F2695" s="218" t="s">
        <v>3728</v>
      </c>
      <c r="G2695" s="219" t="s">
        <v>283</v>
      </c>
      <c r="H2695" s="220">
        <v>1840.4559999999999</v>
      </c>
      <c r="I2695" s="221"/>
      <c r="J2695" s="222">
        <f>ROUND(I2695*H2695,2)</f>
        <v>0</v>
      </c>
      <c r="K2695" s="218" t="s">
        <v>188</v>
      </c>
      <c r="L2695" s="47"/>
      <c r="M2695" s="223" t="s">
        <v>19</v>
      </c>
      <c r="N2695" s="224" t="s">
        <v>42</v>
      </c>
      <c r="O2695" s="87"/>
      <c r="P2695" s="225">
        <f>O2695*H2695</f>
        <v>0</v>
      </c>
      <c r="Q2695" s="225">
        <v>0</v>
      </c>
      <c r="R2695" s="225">
        <f>Q2695*H2695</f>
        <v>0</v>
      </c>
      <c r="S2695" s="225">
        <v>0</v>
      </c>
      <c r="T2695" s="226">
        <f>S2695*H2695</f>
        <v>0</v>
      </c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  <c r="AE2695" s="41"/>
      <c r="AR2695" s="227" t="s">
        <v>308</v>
      </c>
      <c r="AT2695" s="227" t="s">
        <v>184</v>
      </c>
      <c r="AU2695" s="227" t="s">
        <v>80</v>
      </c>
      <c r="AY2695" s="20" t="s">
        <v>182</v>
      </c>
      <c r="BE2695" s="228">
        <f>IF(N2695="základní",J2695,0)</f>
        <v>0</v>
      </c>
      <c r="BF2695" s="228">
        <f>IF(N2695="snížená",J2695,0)</f>
        <v>0</v>
      </c>
      <c r="BG2695" s="228">
        <f>IF(N2695="zákl. přenesená",J2695,0)</f>
        <v>0</v>
      </c>
      <c r="BH2695" s="228">
        <f>IF(N2695="sníž. přenesená",J2695,0)</f>
        <v>0</v>
      </c>
      <c r="BI2695" s="228">
        <f>IF(N2695="nulová",J2695,0)</f>
        <v>0</v>
      </c>
      <c r="BJ2695" s="20" t="s">
        <v>78</v>
      </c>
      <c r="BK2695" s="228">
        <f>ROUND(I2695*H2695,2)</f>
        <v>0</v>
      </c>
      <c r="BL2695" s="20" t="s">
        <v>308</v>
      </c>
      <c r="BM2695" s="227" t="s">
        <v>3729</v>
      </c>
    </row>
    <row r="2696" s="2" customFormat="1">
      <c r="A2696" s="41"/>
      <c r="B2696" s="42"/>
      <c r="C2696" s="43"/>
      <c r="D2696" s="229" t="s">
        <v>191</v>
      </c>
      <c r="E2696" s="43"/>
      <c r="F2696" s="230" t="s">
        <v>3730</v>
      </c>
      <c r="G2696" s="43"/>
      <c r="H2696" s="43"/>
      <c r="I2696" s="231"/>
      <c r="J2696" s="43"/>
      <c r="K2696" s="43"/>
      <c r="L2696" s="47"/>
      <c r="M2696" s="232"/>
      <c r="N2696" s="233"/>
      <c r="O2696" s="87"/>
      <c r="P2696" s="87"/>
      <c r="Q2696" s="87"/>
      <c r="R2696" s="87"/>
      <c r="S2696" s="87"/>
      <c r="T2696" s="88"/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T2696" s="20" t="s">
        <v>191</v>
      </c>
      <c r="AU2696" s="20" t="s">
        <v>80</v>
      </c>
    </row>
    <row r="2697" s="14" customFormat="1">
      <c r="A2697" s="14"/>
      <c r="B2697" s="245"/>
      <c r="C2697" s="246"/>
      <c r="D2697" s="236" t="s">
        <v>193</v>
      </c>
      <c r="E2697" s="247" t="s">
        <v>19</v>
      </c>
      <c r="F2697" s="248" t="s">
        <v>3731</v>
      </c>
      <c r="G2697" s="246"/>
      <c r="H2697" s="249">
        <v>1484.4559999999999</v>
      </c>
      <c r="I2697" s="250"/>
      <c r="J2697" s="246"/>
      <c r="K2697" s="246"/>
      <c r="L2697" s="251"/>
      <c r="M2697" s="252"/>
      <c r="N2697" s="253"/>
      <c r="O2697" s="253"/>
      <c r="P2697" s="253"/>
      <c r="Q2697" s="253"/>
      <c r="R2697" s="253"/>
      <c r="S2697" s="253"/>
      <c r="T2697" s="25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5" t="s">
        <v>193</v>
      </c>
      <c r="AU2697" s="255" t="s">
        <v>80</v>
      </c>
      <c r="AV2697" s="14" t="s">
        <v>80</v>
      </c>
      <c r="AW2697" s="14" t="s">
        <v>195</v>
      </c>
      <c r="AX2697" s="14" t="s">
        <v>71</v>
      </c>
      <c r="AY2697" s="255" t="s">
        <v>182</v>
      </c>
    </row>
    <row r="2698" s="14" customFormat="1">
      <c r="A2698" s="14"/>
      <c r="B2698" s="245"/>
      <c r="C2698" s="246"/>
      <c r="D2698" s="236" t="s">
        <v>193</v>
      </c>
      <c r="E2698" s="247" t="s">
        <v>19</v>
      </c>
      <c r="F2698" s="248" t="s">
        <v>3732</v>
      </c>
      <c r="G2698" s="246"/>
      <c r="H2698" s="249">
        <v>356</v>
      </c>
      <c r="I2698" s="250"/>
      <c r="J2698" s="246"/>
      <c r="K2698" s="246"/>
      <c r="L2698" s="251"/>
      <c r="M2698" s="252"/>
      <c r="N2698" s="253"/>
      <c r="O2698" s="253"/>
      <c r="P2698" s="253"/>
      <c r="Q2698" s="253"/>
      <c r="R2698" s="253"/>
      <c r="S2698" s="253"/>
      <c r="T2698" s="25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5" t="s">
        <v>193</v>
      </c>
      <c r="AU2698" s="255" t="s">
        <v>80</v>
      </c>
      <c r="AV2698" s="14" t="s">
        <v>80</v>
      </c>
      <c r="AW2698" s="14" t="s">
        <v>195</v>
      </c>
      <c r="AX2698" s="14" t="s">
        <v>71</v>
      </c>
      <c r="AY2698" s="255" t="s">
        <v>182</v>
      </c>
    </row>
    <row r="2699" s="2" customFormat="1" ht="21.75" customHeight="1">
      <c r="A2699" s="41"/>
      <c r="B2699" s="42"/>
      <c r="C2699" s="278" t="s">
        <v>3733</v>
      </c>
      <c r="D2699" s="278" t="s">
        <v>296</v>
      </c>
      <c r="E2699" s="279" t="s">
        <v>3734</v>
      </c>
      <c r="F2699" s="280" t="s">
        <v>3735</v>
      </c>
      <c r="G2699" s="281" t="s">
        <v>187</v>
      </c>
      <c r="H2699" s="282">
        <v>45.572000000000003</v>
      </c>
      <c r="I2699" s="283"/>
      <c r="J2699" s="284">
        <f>ROUND(I2699*H2699,2)</f>
        <v>0</v>
      </c>
      <c r="K2699" s="280" t="s">
        <v>188</v>
      </c>
      <c r="L2699" s="285"/>
      <c r="M2699" s="286" t="s">
        <v>19</v>
      </c>
      <c r="N2699" s="287" t="s">
        <v>42</v>
      </c>
      <c r="O2699" s="87"/>
      <c r="P2699" s="225">
        <f>O2699*H2699</f>
        <v>0</v>
      </c>
      <c r="Q2699" s="225">
        <v>0.55000000000000004</v>
      </c>
      <c r="R2699" s="225">
        <f>Q2699*H2699</f>
        <v>25.064600000000002</v>
      </c>
      <c r="S2699" s="225">
        <v>0</v>
      </c>
      <c r="T2699" s="226">
        <f>S2699*H2699</f>
        <v>0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7" t="s">
        <v>410</v>
      </c>
      <c r="AT2699" s="227" t="s">
        <v>296</v>
      </c>
      <c r="AU2699" s="227" t="s">
        <v>80</v>
      </c>
      <c r="AY2699" s="20" t="s">
        <v>182</v>
      </c>
      <c r="BE2699" s="228">
        <f>IF(N2699="základní",J2699,0)</f>
        <v>0</v>
      </c>
      <c r="BF2699" s="228">
        <f>IF(N2699="snížená",J2699,0)</f>
        <v>0</v>
      </c>
      <c r="BG2699" s="228">
        <f>IF(N2699="zákl. přenesená",J2699,0)</f>
        <v>0</v>
      </c>
      <c r="BH2699" s="228">
        <f>IF(N2699="sníž. přenesená",J2699,0)</f>
        <v>0</v>
      </c>
      <c r="BI2699" s="228">
        <f>IF(N2699="nulová",J2699,0)</f>
        <v>0</v>
      </c>
      <c r="BJ2699" s="20" t="s">
        <v>78</v>
      </c>
      <c r="BK2699" s="228">
        <f>ROUND(I2699*H2699,2)</f>
        <v>0</v>
      </c>
      <c r="BL2699" s="20" t="s">
        <v>308</v>
      </c>
      <c r="BM2699" s="227" t="s">
        <v>3736</v>
      </c>
    </row>
    <row r="2700" s="14" customFormat="1">
      <c r="A2700" s="14"/>
      <c r="B2700" s="245"/>
      <c r="C2700" s="246"/>
      <c r="D2700" s="236" t="s">
        <v>193</v>
      </c>
      <c r="E2700" s="247" t="s">
        <v>19</v>
      </c>
      <c r="F2700" s="248" t="s">
        <v>3737</v>
      </c>
      <c r="G2700" s="246"/>
      <c r="H2700" s="249">
        <v>41.429400000000001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193</v>
      </c>
      <c r="AU2700" s="255" t="s">
        <v>80</v>
      </c>
      <c r="AV2700" s="14" t="s">
        <v>80</v>
      </c>
      <c r="AW2700" s="14" t="s">
        <v>195</v>
      </c>
      <c r="AX2700" s="14" t="s">
        <v>71</v>
      </c>
      <c r="AY2700" s="255" t="s">
        <v>182</v>
      </c>
    </row>
    <row r="2701" s="14" customFormat="1">
      <c r="A2701" s="14"/>
      <c r="B2701" s="245"/>
      <c r="C2701" s="246"/>
      <c r="D2701" s="236" t="s">
        <v>193</v>
      </c>
      <c r="E2701" s="246"/>
      <c r="F2701" s="248" t="s">
        <v>3738</v>
      </c>
      <c r="G2701" s="246"/>
      <c r="H2701" s="249">
        <v>45.572000000000003</v>
      </c>
      <c r="I2701" s="250"/>
      <c r="J2701" s="246"/>
      <c r="K2701" s="246"/>
      <c r="L2701" s="251"/>
      <c r="M2701" s="252"/>
      <c r="N2701" s="253"/>
      <c r="O2701" s="253"/>
      <c r="P2701" s="253"/>
      <c r="Q2701" s="253"/>
      <c r="R2701" s="253"/>
      <c r="S2701" s="253"/>
      <c r="T2701" s="25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55" t="s">
        <v>193</v>
      </c>
      <c r="AU2701" s="255" t="s">
        <v>80</v>
      </c>
      <c r="AV2701" s="14" t="s">
        <v>80</v>
      </c>
      <c r="AW2701" s="14" t="s">
        <v>4</v>
      </c>
      <c r="AX2701" s="14" t="s">
        <v>78</v>
      </c>
      <c r="AY2701" s="255" t="s">
        <v>182</v>
      </c>
    </row>
    <row r="2702" s="2" customFormat="1" ht="24.15" customHeight="1">
      <c r="A2702" s="41"/>
      <c r="B2702" s="42"/>
      <c r="C2702" s="278" t="s">
        <v>3739</v>
      </c>
      <c r="D2702" s="278" t="s">
        <v>296</v>
      </c>
      <c r="E2702" s="279" t="s">
        <v>3740</v>
      </c>
      <c r="F2702" s="280" t="s">
        <v>3741</v>
      </c>
      <c r="G2702" s="281" t="s">
        <v>187</v>
      </c>
      <c r="H2702" s="282">
        <v>4.5819999999999999</v>
      </c>
      <c r="I2702" s="283"/>
      <c r="J2702" s="284">
        <f>ROUND(I2702*H2702,2)</f>
        <v>0</v>
      </c>
      <c r="K2702" s="280" t="s">
        <v>19</v>
      </c>
      <c r="L2702" s="285"/>
      <c r="M2702" s="286" t="s">
        <v>19</v>
      </c>
      <c r="N2702" s="287" t="s">
        <v>42</v>
      </c>
      <c r="O2702" s="87"/>
      <c r="P2702" s="225">
        <f>O2702*H2702</f>
        <v>0</v>
      </c>
      <c r="Q2702" s="225">
        <v>0.55000000000000004</v>
      </c>
      <c r="R2702" s="225">
        <f>Q2702*H2702</f>
        <v>2.5201000000000002</v>
      </c>
      <c r="S2702" s="225">
        <v>0</v>
      </c>
      <c r="T2702" s="226">
        <f>S2702*H2702</f>
        <v>0</v>
      </c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  <c r="AE2702" s="41"/>
      <c r="AR2702" s="227" t="s">
        <v>410</v>
      </c>
      <c r="AT2702" s="227" t="s">
        <v>296</v>
      </c>
      <c r="AU2702" s="227" t="s">
        <v>80</v>
      </c>
      <c r="AY2702" s="20" t="s">
        <v>182</v>
      </c>
      <c r="BE2702" s="228">
        <f>IF(N2702="základní",J2702,0)</f>
        <v>0</v>
      </c>
      <c r="BF2702" s="228">
        <f>IF(N2702="snížená",J2702,0)</f>
        <v>0</v>
      </c>
      <c r="BG2702" s="228">
        <f>IF(N2702="zákl. přenesená",J2702,0)</f>
        <v>0</v>
      </c>
      <c r="BH2702" s="228">
        <f>IF(N2702="sníž. přenesená",J2702,0)</f>
        <v>0</v>
      </c>
      <c r="BI2702" s="228">
        <f>IF(N2702="nulová",J2702,0)</f>
        <v>0</v>
      </c>
      <c r="BJ2702" s="20" t="s">
        <v>78</v>
      </c>
      <c r="BK2702" s="228">
        <f>ROUND(I2702*H2702,2)</f>
        <v>0</v>
      </c>
      <c r="BL2702" s="20" t="s">
        <v>308</v>
      </c>
      <c r="BM2702" s="227" t="s">
        <v>3742</v>
      </c>
    </row>
    <row r="2703" s="14" customFormat="1">
      <c r="A2703" s="14"/>
      <c r="B2703" s="245"/>
      <c r="C2703" s="246"/>
      <c r="D2703" s="236" t="s">
        <v>193</v>
      </c>
      <c r="E2703" s="247" t="s">
        <v>19</v>
      </c>
      <c r="F2703" s="248" t="s">
        <v>3743</v>
      </c>
      <c r="G2703" s="246"/>
      <c r="H2703" s="249">
        <v>4.5817649999999999</v>
      </c>
      <c r="I2703" s="250"/>
      <c r="J2703" s="246"/>
      <c r="K2703" s="246"/>
      <c r="L2703" s="251"/>
      <c r="M2703" s="252"/>
      <c r="N2703" s="253"/>
      <c r="O2703" s="253"/>
      <c r="P2703" s="253"/>
      <c r="Q2703" s="253"/>
      <c r="R2703" s="253"/>
      <c r="S2703" s="253"/>
      <c r="T2703" s="25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55" t="s">
        <v>193</v>
      </c>
      <c r="AU2703" s="255" t="s">
        <v>80</v>
      </c>
      <c r="AV2703" s="14" t="s">
        <v>80</v>
      </c>
      <c r="AW2703" s="14" t="s">
        <v>195</v>
      </c>
      <c r="AX2703" s="14" t="s">
        <v>71</v>
      </c>
      <c r="AY2703" s="255" t="s">
        <v>182</v>
      </c>
    </row>
    <row r="2704" s="2" customFormat="1" ht="24.15" customHeight="1">
      <c r="A2704" s="41"/>
      <c r="B2704" s="42"/>
      <c r="C2704" s="216" t="s">
        <v>3744</v>
      </c>
      <c r="D2704" s="216" t="s">
        <v>184</v>
      </c>
      <c r="E2704" s="217" t="s">
        <v>3745</v>
      </c>
      <c r="F2704" s="218" t="s">
        <v>3746</v>
      </c>
      <c r="G2704" s="219" t="s">
        <v>283</v>
      </c>
      <c r="H2704" s="220">
        <v>4.9450000000000003</v>
      </c>
      <c r="I2704" s="221"/>
      <c r="J2704" s="222">
        <f>ROUND(I2704*H2704,2)</f>
        <v>0</v>
      </c>
      <c r="K2704" s="218" t="s">
        <v>188</v>
      </c>
      <c r="L2704" s="47"/>
      <c r="M2704" s="223" t="s">
        <v>19</v>
      </c>
      <c r="N2704" s="224" t="s">
        <v>42</v>
      </c>
      <c r="O2704" s="87"/>
      <c r="P2704" s="225">
        <f>O2704*H2704</f>
        <v>0</v>
      </c>
      <c r="Q2704" s="225">
        <v>0</v>
      </c>
      <c r="R2704" s="225">
        <f>Q2704*H2704</f>
        <v>0</v>
      </c>
      <c r="S2704" s="225">
        <v>0.024</v>
      </c>
      <c r="T2704" s="226">
        <f>S2704*H2704</f>
        <v>0.11868000000000001</v>
      </c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R2704" s="227" t="s">
        <v>308</v>
      </c>
      <c r="AT2704" s="227" t="s">
        <v>184</v>
      </c>
      <c r="AU2704" s="227" t="s">
        <v>80</v>
      </c>
      <c r="AY2704" s="20" t="s">
        <v>182</v>
      </c>
      <c r="BE2704" s="228">
        <f>IF(N2704="základní",J2704,0)</f>
        <v>0</v>
      </c>
      <c r="BF2704" s="228">
        <f>IF(N2704="snížená",J2704,0)</f>
        <v>0</v>
      </c>
      <c r="BG2704" s="228">
        <f>IF(N2704="zákl. přenesená",J2704,0)</f>
        <v>0</v>
      </c>
      <c r="BH2704" s="228">
        <f>IF(N2704="sníž. přenesená",J2704,0)</f>
        <v>0</v>
      </c>
      <c r="BI2704" s="228">
        <f>IF(N2704="nulová",J2704,0)</f>
        <v>0</v>
      </c>
      <c r="BJ2704" s="20" t="s">
        <v>78</v>
      </c>
      <c r="BK2704" s="228">
        <f>ROUND(I2704*H2704,2)</f>
        <v>0</v>
      </c>
      <c r="BL2704" s="20" t="s">
        <v>308</v>
      </c>
      <c r="BM2704" s="227" t="s">
        <v>3747</v>
      </c>
    </row>
    <row r="2705" s="2" customFormat="1">
      <c r="A2705" s="41"/>
      <c r="B2705" s="42"/>
      <c r="C2705" s="43"/>
      <c r="D2705" s="229" t="s">
        <v>191</v>
      </c>
      <c r="E2705" s="43"/>
      <c r="F2705" s="230" t="s">
        <v>3748</v>
      </c>
      <c r="G2705" s="43"/>
      <c r="H2705" s="43"/>
      <c r="I2705" s="231"/>
      <c r="J2705" s="43"/>
      <c r="K2705" s="43"/>
      <c r="L2705" s="47"/>
      <c r="M2705" s="232"/>
      <c r="N2705" s="233"/>
      <c r="O2705" s="87"/>
      <c r="P2705" s="87"/>
      <c r="Q2705" s="87"/>
      <c r="R2705" s="87"/>
      <c r="S2705" s="87"/>
      <c r="T2705" s="88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T2705" s="20" t="s">
        <v>191</v>
      </c>
      <c r="AU2705" s="20" t="s">
        <v>80</v>
      </c>
    </row>
    <row r="2706" s="14" customFormat="1">
      <c r="A2706" s="14"/>
      <c r="B2706" s="245"/>
      <c r="C2706" s="246"/>
      <c r="D2706" s="236" t="s">
        <v>193</v>
      </c>
      <c r="E2706" s="247" t="s">
        <v>19</v>
      </c>
      <c r="F2706" s="248" t="s">
        <v>3749</v>
      </c>
      <c r="G2706" s="246"/>
      <c r="H2706" s="249">
        <v>4.9450000000000003</v>
      </c>
      <c r="I2706" s="250"/>
      <c r="J2706" s="246"/>
      <c r="K2706" s="246"/>
      <c r="L2706" s="251"/>
      <c r="M2706" s="252"/>
      <c r="N2706" s="253"/>
      <c r="O2706" s="253"/>
      <c r="P2706" s="253"/>
      <c r="Q2706" s="253"/>
      <c r="R2706" s="253"/>
      <c r="S2706" s="253"/>
      <c r="T2706" s="25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5" t="s">
        <v>193</v>
      </c>
      <c r="AU2706" s="255" t="s">
        <v>80</v>
      </c>
      <c r="AV2706" s="14" t="s">
        <v>80</v>
      </c>
      <c r="AW2706" s="14" t="s">
        <v>195</v>
      </c>
      <c r="AX2706" s="14" t="s">
        <v>71</v>
      </c>
      <c r="AY2706" s="255" t="s">
        <v>182</v>
      </c>
    </row>
    <row r="2707" s="2" customFormat="1" ht="16.5" customHeight="1">
      <c r="A2707" s="41"/>
      <c r="B2707" s="42"/>
      <c r="C2707" s="216" t="s">
        <v>3750</v>
      </c>
      <c r="D2707" s="216" t="s">
        <v>184</v>
      </c>
      <c r="E2707" s="217" t="s">
        <v>3751</v>
      </c>
      <c r="F2707" s="218" t="s">
        <v>3752</v>
      </c>
      <c r="G2707" s="219" t="s">
        <v>283</v>
      </c>
      <c r="H2707" s="220">
        <v>4.9450000000000003</v>
      </c>
      <c r="I2707" s="221"/>
      <c r="J2707" s="222">
        <f>ROUND(I2707*H2707,2)</f>
        <v>0</v>
      </c>
      <c r="K2707" s="218" t="s">
        <v>188</v>
      </c>
      <c r="L2707" s="47"/>
      <c r="M2707" s="223" t="s">
        <v>19</v>
      </c>
      <c r="N2707" s="224" t="s">
        <v>42</v>
      </c>
      <c r="O2707" s="87"/>
      <c r="P2707" s="225">
        <f>O2707*H2707</f>
        <v>0</v>
      </c>
      <c r="Q2707" s="225">
        <v>0</v>
      </c>
      <c r="R2707" s="225">
        <f>Q2707*H2707</f>
        <v>0</v>
      </c>
      <c r="S2707" s="225">
        <v>0</v>
      </c>
      <c r="T2707" s="226">
        <f>S2707*H2707</f>
        <v>0</v>
      </c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R2707" s="227" t="s">
        <v>308</v>
      </c>
      <c r="AT2707" s="227" t="s">
        <v>184</v>
      </c>
      <c r="AU2707" s="227" t="s">
        <v>80</v>
      </c>
      <c r="AY2707" s="20" t="s">
        <v>182</v>
      </c>
      <c r="BE2707" s="228">
        <f>IF(N2707="základní",J2707,0)</f>
        <v>0</v>
      </c>
      <c r="BF2707" s="228">
        <f>IF(N2707="snížená",J2707,0)</f>
        <v>0</v>
      </c>
      <c r="BG2707" s="228">
        <f>IF(N2707="zákl. přenesená",J2707,0)</f>
        <v>0</v>
      </c>
      <c r="BH2707" s="228">
        <f>IF(N2707="sníž. přenesená",J2707,0)</f>
        <v>0</v>
      </c>
      <c r="BI2707" s="228">
        <f>IF(N2707="nulová",J2707,0)</f>
        <v>0</v>
      </c>
      <c r="BJ2707" s="20" t="s">
        <v>78</v>
      </c>
      <c r="BK2707" s="228">
        <f>ROUND(I2707*H2707,2)</f>
        <v>0</v>
      </c>
      <c r="BL2707" s="20" t="s">
        <v>308</v>
      </c>
      <c r="BM2707" s="227" t="s">
        <v>3753</v>
      </c>
    </row>
    <row r="2708" s="2" customFormat="1">
      <c r="A2708" s="41"/>
      <c r="B2708" s="42"/>
      <c r="C2708" s="43"/>
      <c r="D2708" s="229" t="s">
        <v>191</v>
      </c>
      <c r="E2708" s="43"/>
      <c r="F2708" s="230" t="s">
        <v>3754</v>
      </c>
      <c r="G2708" s="43"/>
      <c r="H2708" s="43"/>
      <c r="I2708" s="231"/>
      <c r="J2708" s="43"/>
      <c r="K2708" s="43"/>
      <c r="L2708" s="47"/>
      <c r="M2708" s="232"/>
      <c r="N2708" s="233"/>
      <c r="O2708" s="87"/>
      <c r="P2708" s="87"/>
      <c r="Q2708" s="87"/>
      <c r="R2708" s="87"/>
      <c r="S2708" s="87"/>
      <c r="T2708" s="88"/>
      <c r="U2708" s="41"/>
      <c r="V2708" s="41"/>
      <c r="W2708" s="41"/>
      <c r="X2708" s="41"/>
      <c r="Y2708" s="41"/>
      <c r="Z2708" s="41"/>
      <c r="AA2708" s="41"/>
      <c r="AB2708" s="41"/>
      <c r="AC2708" s="41"/>
      <c r="AD2708" s="41"/>
      <c r="AE2708" s="41"/>
      <c r="AT2708" s="20" t="s">
        <v>191</v>
      </c>
      <c r="AU2708" s="20" t="s">
        <v>80</v>
      </c>
    </row>
    <row r="2709" s="14" customFormat="1">
      <c r="A2709" s="14"/>
      <c r="B2709" s="245"/>
      <c r="C2709" s="246"/>
      <c r="D2709" s="236" t="s">
        <v>193</v>
      </c>
      <c r="E2709" s="247" t="s">
        <v>19</v>
      </c>
      <c r="F2709" s="248" t="s">
        <v>3749</v>
      </c>
      <c r="G2709" s="246"/>
      <c r="H2709" s="249">
        <v>4.9449999999999994</v>
      </c>
      <c r="I2709" s="250"/>
      <c r="J2709" s="246"/>
      <c r="K2709" s="246"/>
      <c r="L2709" s="251"/>
      <c r="M2709" s="252"/>
      <c r="N2709" s="253"/>
      <c r="O2709" s="253"/>
      <c r="P2709" s="253"/>
      <c r="Q2709" s="253"/>
      <c r="R2709" s="253"/>
      <c r="S2709" s="253"/>
      <c r="T2709" s="25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5" t="s">
        <v>193</v>
      </c>
      <c r="AU2709" s="255" t="s">
        <v>80</v>
      </c>
      <c r="AV2709" s="14" t="s">
        <v>80</v>
      </c>
      <c r="AW2709" s="14" t="s">
        <v>195</v>
      </c>
      <c r="AX2709" s="14" t="s">
        <v>71</v>
      </c>
      <c r="AY2709" s="255" t="s">
        <v>182</v>
      </c>
    </row>
    <row r="2710" s="2" customFormat="1" ht="24.15" customHeight="1">
      <c r="A2710" s="41"/>
      <c r="B2710" s="42"/>
      <c r="C2710" s="278" t="s">
        <v>3755</v>
      </c>
      <c r="D2710" s="278" t="s">
        <v>296</v>
      </c>
      <c r="E2710" s="279" t="s">
        <v>3756</v>
      </c>
      <c r="F2710" s="280" t="s">
        <v>3757</v>
      </c>
      <c r="G2710" s="281" t="s">
        <v>187</v>
      </c>
      <c r="H2710" s="282">
        <v>0.218</v>
      </c>
      <c r="I2710" s="283"/>
      <c r="J2710" s="284">
        <f>ROUND(I2710*H2710,2)</f>
        <v>0</v>
      </c>
      <c r="K2710" s="280" t="s">
        <v>188</v>
      </c>
      <c r="L2710" s="285"/>
      <c r="M2710" s="286" t="s">
        <v>19</v>
      </c>
      <c r="N2710" s="287" t="s">
        <v>42</v>
      </c>
      <c r="O2710" s="87"/>
      <c r="P2710" s="225">
        <f>O2710*H2710</f>
        <v>0</v>
      </c>
      <c r="Q2710" s="225">
        <v>0.55000000000000004</v>
      </c>
      <c r="R2710" s="225">
        <f>Q2710*H2710</f>
        <v>0.11990000000000001</v>
      </c>
      <c r="S2710" s="225">
        <v>0</v>
      </c>
      <c r="T2710" s="226">
        <f>S2710*H2710</f>
        <v>0</v>
      </c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R2710" s="227" t="s">
        <v>410</v>
      </c>
      <c r="AT2710" s="227" t="s">
        <v>296</v>
      </c>
      <c r="AU2710" s="227" t="s">
        <v>80</v>
      </c>
      <c r="AY2710" s="20" t="s">
        <v>182</v>
      </c>
      <c r="BE2710" s="228">
        <f>IF(N2710="základní",J2710,0)</f>
        <v>0</v>
      </c>
      <c r="BF2710" s="228">
        <f>IF(N2710="snížená",J2710,0)</f>
        <v>0</v>
      </c>
      <c r="BG2710" s="228">
        <f>IF(N2710="zákl. přenesená",J2710,0)</f>
        <v>0</v>
      </c>
      <c r="BH2710" s="228">
        <f>IF(N2710="sníž. přenesená",J2710,0)</f>
        <v>0</v>
      </c>
      <c r="BI2710" s="228">
        <f>IF(N2710="nulová",J2710,0)</f>
        <v>0</v>
      </c>
      <c r="BJ2710" s="20" t="s">
        <v>78</v>
      </c>
      <c r="BK2710" s="228">
        <f>ROUND(I2710*H2710,2)</f>
        <v>0</v>
      </c>
      <c r="BL2710" s="20" t="s">
        <v>308</v>
      </c>
      <c r="BM2710" s="227" t="s">
        <v>3758</v>
      </c>
    </row>
    <row r="2711" s="14" customFormat="1">
      <c r="A2711" s="14"/>
      <c r="B2711" s="245"/>
      <c r="C2711" s="246"/>
      <c r="D2711" s="236" t="s">
        <v>193</v>
      </c>
      <c r="E2711" s="247" t="s">
        <v>19</v>
      </c>
      <c r="F2711" s="248" t="s">
        <v>3759</v>
      </c>
      <c r="G2711" s="246"/>
      <c r="H2711" s="249">
        <v>0.1978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193</v>
      </c>
      <c r="AU2711" s="255" t="s">
        <v>80</v>
      </c>
      <c r="AV2711" s="14" t="s">
        <v>80</v>
      </c>
      <c r="AW2711" s="14" t="s">
        <v>195</v>
      </c>
      <c r="AX2711" s="14" t="s">
        <v>78</v>
      </c>
      <c r="AY2711" s="255" t="s">
        <v>182</v>
      </c>
    </row>
    <row r="2712" s="14" customFormat="1">
      <c r="A2712" s="14"/>
      <c r="B2712" s="245"/>
      <c r="C2712" s="246"/>
      <c r="D2712" s="236" t="s">
        <v>193</v>
      </c>
      <c r="E2712" s="246"/>
      <c r="F2712" s="248" t="s">
        <v>3760</v>
      </c>
      <c r="G2712" s="246"/>
      <c r="H2712" s="249">
        <v>0.218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5" t="s">
        <v>193</v>
      </c>
      <c r="AU2712" s="255" t="s">
        <v>80</v>
      </c>
      <c r="AV2712" s="14" t="s">
        <v>80</v>
      </c>
      <c r="AW2712" s="14" t="s">
        <v>4</v>
      </c>
      <c r="AX2712" s="14" t="s">
        <v>78</v>
      </c>
      <c r="AY2712" s="255" t="s">
        <v>182</v>
      </c>
    </row>
    <row r="2713" s="2" customFormat="1" ht="24.15" customHeight="1">
      <c r="A2713" s="41"/>
      <c r="B2713" s="42"/>
      <c r="C2713" s="216" t="s">
        <v>3761</v>
      </c>
      <c r="D2713" s="216" t="s">
        <v>184</v>
      </c>
      <c r="E2713" s="217" t="s">
        <v>3762</v>
      </c>
      <c r="F2713" s="218" t="s">
        <v>3763</v>
      </c>
      <c r="G2713" s="219" t="s">
        <v>283</v>
      </c>
      <c r="H2713" s="220">
        <v>356</v>
      </c>
      <c r="I2713" s="221"/>
      <c r="J2713" s="222">
        <f>ROUND(I2713*H2713,2)</f>
        <v>0</v>
      </c>
      <c r="K2713" s="218" t="s">
        <v>188</v>
      </c>
      <c r="L2713" s="47"/>
      <c r="M2713" s="223" t="s">
        <v>19</v>
      </c>
      <c r="N2713" s="224" t="s">
        <v>42</v>
      </c>
      <c r="O2713" s="87"/>
      <c r="P2713" s="225">
        <f>O2713*H2713</f>
        <v>0</v>
      </c>
      <c r="Q2713" s="225">
        <v>0</v>
      </c>
      <c r="R2713" s="225">
        <f>Q2713*H2713</f>
        <v>0</v>
      </c>
      <c r="S2713" s="225">
        <v>0</v>
      </c>
      <c r="T2713" s="226">
        <f>S2713*H2713</f>
        <v>0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7" t="s">
        <v>308</v>
      </c>
      <c r="AT2713" s="227" t="s">
        <v>184</v>
      </c>
      <c r="AU2713" s="227" t="s">
        <v>80</v>
      </c>
      <c r="AY2713" s="20" t="s">
        <v>182</v>
      </c>
      <c r="BE2713" s="228">
        <f>IF(N2713="základní",J2713,0)</f>
        <v>0</v>
      </c>
      <c r="BF2713" s="228">
        <f>IF(N2713="snížená",J2713,0)</f>
        <v>0</v>
      </c>
      <c r="BG2713" s="228">
        <f>IF(N2713="zákl. přenesená",J2713,0)</f>
        <v>0</v>
      </c>
      <c r="BH2713" s="228">
        <f>IF(N2713="sníž. přenesená",J2713,0)</f>
        <v>0</v>
      </c>
      <c r="BI2713" s="228">
        <f>IF(N2713="nulová",J2713,0)</f>
        <v>0</v>
      </c>
      <c r="BJ2713" s="20" t="s">
        <v>78</v>
      </c>
      <c r="BK2713" s="228">
        <f>ROUND(I2713*H2713,2)</f>
        <v>0</v>
      </c>
      <c r="BL2713" s="20" t="s">
        <v>308</v>
      </c>
      <c r="BM2713" s="227" t="s">
        <v>3764</v>
      </c>
    </row>
    <row r="2714" s="2" customFormat="1">
      <c r="A2714" s="41"/>
      <c r="B2714" s="42"/>
      <c r="C2714" s="43"/>
      <c r="D2714" s="229" t="s">
        <v>191</v>
      </c>
      <c r="E2714" s="43"/>
      <c r="F2714" s="230" t="s">
        <v>3765</v>
      </c>
      <c r="G2714" s="43"/>
      <c r="H2714" s="43"/>
      <c r="I2714" s="231"/>
      <c r="J2714" s="43"/>
      <c r="K2714" s="43"/>
      <c r="L2714" s="47"/>
      <c r="M2714" s="232"/>
      <c r="N2714" s="233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191</v>
      </c>
      <c r="AU2714" s="20" t="s">
        <v>80</v>
      </c>
    </row>
    <row r="2715" s="14" customFormat="1">
      <c r="A2715" s="14"/>
      <c r="B2715" s="245"/>
      <c r="C2715" s="246"/>
      <c r="D2715" s="236" t="s">
        <v>193</v>
      </c>
      <c r="E2715" s="247" t="s">
        <v>19</v>
      </c>
      <c r="F2715" s="248" t="s">
        <v>3732</v>
      </c>
      <c r="G2715" s="246"/>
      <c r="H2715" s="249">
        <v>356</v>
      </c>
      <c r="I2715" s="250"/>
      <c r="J2715" s="246"/>
      <c r="K2715" s="246"/>
      <c r="L2715" s="251"/>
      <c r="M2715" s="252"/>
      <c r="N2715" s="253"/>
      <c r="O2715" s="253"/>
      <c r="P2715" s="253"/>
      <c r="Q2715" s="253"/>
      <c r="R2715" s="253"/>
      <c r="S2715" s="253"/>
      <c r="T2715" s="25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5" t="s">
        <v>193</v>
      </c>
      <c r="AU2715" s="255" t="s">
        <v>80</v>
      </c>
      <c r="AV2715" s="14" t="s">
        <v>80</v>
      </c>
      <c r="AW2715" s="14" t="s">
        <v>195</v>
      </c>
      <c r="AX2715" s="14" t="s">
        <v>71</v>
      </c>
      <c r="AY2715" s="255" t="s">
        <v>182</v>
      </c>
    </row>
    <row r="2716" s="2" customFormat="1" ht="21.75" customHeight="1">
      <c r="A2716" s="41"/>
      <c r="B2716" s="42"/>
      <c r="C2716" s="278" t="s">
        <v>3766</v>
      </c>
      <c r="D2716" s="278" t="s">
        <v>296</v>
      </c>
      <c r="E2716" s="279" t="s">
        <v>3658</v>
      </c>
      <c r="F2716" s="280" t="s">
        <v>3659</v>
      </c>
      <c r="G2716" s="281" t="s">
        <v>187</v>
      </c>
      <c r="H2716" s="282">
        <v>9.4570000000000007</v>
      </c>
      <c r="I2716" s="283"/>
      <c r="J2716" s="284">
        <f>ROUND(I2716*H2716,2)</f>
        <v>0</v>
      </c>
      <c r="K2716" s="280" t="s">
        <v>188</v>
      </c>
      <c r="L2716" s="285"/>
      <c r="M2716" s="286" t="s">
        <v>19</v>
      </c>
      <c r="N2716" s="287" t="s">
        <v>42</v>
      </c>
      <c r="O2716" s="87"/>
      <c r="P2716" s="225">
        <f>O2716*H2716</f>
        <v>0</v>
      </c>
      <c r="Q2716" s="225">
        <v>0.55000000000000004</v>
      </c>
      <c r="R2716" s="225">
        <f>Q2716*H2716</f>
        <v>5.2013500000000006</v>
      </c>
      <c r="S2716" s="225">
        <v>0</v>
      </c>
      <c r="T2716" s="226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7" t="s">
        <v>410</v>
      </c>
      <c r="AT2716" s="227" t="s">
        <v>296</v>
      </c>
      <c r="AU2716" s="227" t="s">
        <v>80</v>
      </c>
      <c r="AY2716" s="20" t="s">
        <v>182</v>
      </c>
      <c r="BE2716" s="228">
        <f>IF(N2716="základní",J2716,0)</f>
        <v>0</v>
      </c>
      <c r="BF2716" s="228">
        <f>IF(N2716="snížená",J2716,0)</f>
        <v>0</v>
      </c>
      <c r="BG2716" s="228">
        <f>IF(N2716="zákl. přenesená",J2716,0)</f>
        <v>0</v>
      </c>
      <c r="BH2716" s="228">
        <f>IF(N2716="sníž. přenesená",J2716,0)</f>
        <v>0</v>
      </c>
      <c r="BI2716" s="228">
        <f>IF(N2716="nulová",J2716,0)</f>
        <v>0</v>
      </c>
      <c r="BJ2716" s="20" t="s">
        <v>78</v>
      </c>
      <c r="BK2716" s="228">
        <f>ROUND(I2716*H2716,2)</f>
        <v>0</v>
      </c>
      <c r="BL2716" s="20" t="s">
        <v>308</v>
      </c>
      <c r="BM2716" s="227" t="s">
        <v>3767</v>
      </c>
    </row>
    <row r="2717" s="14" customFormat="1">
      <c r="A2717" s="14"/>
      <c r="B2717" s="245"/>
      <c r="C2717" s="246"/>
      <c r="D2717" s="236" t="s">
        <v>193</v>
      </c>
      <c r="E2717" s="247" t="s">
        <v>19</v>
      </c>
      <c r="F2717" s="248" t="s">
        <v>3768</v>
      </c>
      <c r="G2717" s="246"/>
      <c r="H2717" s="249">
        <v>7.4760000000000009</v>
      </c>
      <c r="I2717" s="250"/>
      <c r="J2717" s="246"/>
      <c r="K2717" s="246"/>
      <c r="L2717" s="251"/>
      <c r="M2717" s="252"/>
      <c r="N2717" s="253"/>
      <c r="O2717" s="253"/>
      <c r="P2717" s="253"/>
      <c r="Q2717" s="253"/>
      <c r="R2717" s="253"/>
      <c r="S2717" s="253"/>
      <c r="T2717" s="25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55" t="s">
        <v>193</v>
      </c>
      <c r="AU2717" s="255" t="s">
        <v>80</v>
      </c>
      <c r="AV2717" s="14" t="s">
        <v>80</v>
      </c>
      <c r="AW2717" s="14" t="s">
        <v>195</v>
      </c>
      <c r="AX2717" s="14" t="s">
        <v>71</v>
      </c>
      <c r="AY2717" s="255" t="s">
        <v>182</v>
      </c>
    </row>
    <row r="2718" s="14" customFormat="1">
      <c r="A2718" s="14"/>
      <c r="B2718" s="245"/>
      <c r="C2718" s="246"/>
      <c r="D2718" s="236" t="s">
        <v>193</v>
      </c>
      <c r="E2718" s="247" t="s">
        <v>19</v>
      </c>
      <c r="F2718" s="248" t="s">
        <v>3769</v>
      </c>
      <c r="G2718" s="246"/>
      <c r="H2718" s="249">
        <v>1.1214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193</v>
      </c>
      <c r="AU2718" s="255" t="s">
        <v>80</v>
      </c>
      <c r="AV2718" s="14" t="s">
        <v>80</v>
      </c>
      <c r="AW2718" s="14" t="s">
        <v>195</v>
      </c>
      <c r="AX2718" s="14" t="s">
        <v>71</v>
      </c>
      <c r="AY2718" s="255" t="s">
        <v>182</v>
      </c>
    </row>
    <row r="2719" s="14" customFormat="1">
      <c r="A2719" s="14"/>
      <c r="B2719" s="245"/>
      <c r="C2719" s="246"/>
      <c r="D2719" s="236" t="s">
        <v>193</v>
      </c>
      <c r="E2719" s="246"/>
      <c r="F2719" s="248" t="s">
        <v>3770</v>
      </c>
      <c r="G2719" s="246"/>
      <c r="H2719" s="249">
        <v>9.4570000000000007</v>
      </c>
      <c r="I2719" s="250"/>
      <c r="J2719" s="246"/>
      <c r="K2719" s="246"/>
      <c r="L2719" s="251"/>
      <c r="M2719" s="252"/>
      <c r="N2719" s="253"/>
      <c r="O2719" s="253"/>
      <c r="P2719" s="253"/>
      <c r="Q2719" s="253"/>
      <c r="R2719" s="253"/>
      <c r="S2719" s="253"/>
      <c r="T2719" s="25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5" t="s">
        <v>193</v>
      </c>
      <c r="AU2719" s="255" t="s">
        <v>80</v>
      </c>
      <c r="AV2719" s="14" t="s">
        <v>80</v>
      </c>
      <c r="AW2719" s="14" t="s">
        <v>4</v>
      </c>
      <c r="AX2719" s="14" t="s">
        <v>78</v>
      </c>
      <c r="AY2719" s="255" t="s">
        <v>182</v>
      </c>
    </row>
    <row r="2720" s="2" customFormat="1" ht="33" customHeight="1">
      <c r="A2720" s="41"/>
      <c r="B2720" s="42"/>
      <c r="C2720" s="216" t="s">
        <v>3771</v>
      </c>
      <c r="D2720" s="216" t="s">
        <v>184</v>
      </c>
      <c r="E2720" s="217" t="s">
        <v>3772</v>
      </c>
      <c r="F2720" s="218" t="s">
        <v>3773</v>
      </c>
      <c r="G2720" s="219" t="s">
        <v>283</v>
      </c>
      <c r="H2720" s="220">
        <v>22.600000000000001</v>
      </c>
      <c r="I2720" s="221"/>
      <c r="J2720" s="222">
        <f>ROUND(I2720*H2720,2)</f>
        <v>0</v>
      </c>
      <c r="K2720" s="218" t="s">
        <v>188</v>
      </c>
      <c r="L2720" s="47"/>
      <c r="M2720" s="223" t="s">
        <v>19</v>
      </c>
      <c r="N2720" s="224" t="s">
        <v>42</v>
      </c>
      <c r="O2720" s="87"/>
      <c r="P2720" s="225">
        <f>O2720*H2720</f>
        <v>0</v>
      </c>
      <c r="Q2720" s="225">
        <v>0</v>
      </c>
      <c r="R2720" s="225">
        <f>Q2720*H2720</f>
        <v>0</v>
      </c>
      <c r="S2720" s="225">
        <v>0.029999999999999999</v>
      </c>
      <c r="T2720" s="226">
        <f>S2720*H2720</f>
        <v>0.67800000000000005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7" t="s">
        <v>308</v>
      </c>
      <c r="AT2720" s="227" t="s">
        <v>184</v>
      </c>
      <c r="AU2720" s="227" t="s">
        <v>80</v>
      </c>
      <c r="AY2720" s="20" t="s">
        <v>182</v>
      </c>
      <c r="BE2720" s="228">
        <f>IF(N2720="základní",J2720,0)</f>
        <v>0</v>
      </c>
      <c r="BF2720" s="228">
        <f>IF(N2720="snížená",J2720,0)</f>
        <v>0</v>
      </c>
      <c r="BG2720" s="228">
        <f>IF(N2720="zákl. přenesená",J2720,0)</f>
        <v>0</v>
      </c>
      <c r="BH2720" s="228">
        <f>IF(N2720="sníž. přenesená",J2720,0)</f>
        <v>0</v>
      </c>
      <c r="BI2720" s="228">
        <f>IF(N2720="nulová",J2720,0)</f>
        <v>0</v>
      </c>
      <c r="BJ2720" s="20" t="s">
        <v>78</v>
      </c>
      <c r="BK2720" s="228">
        <f>ROUND(I2720*H2720,2)</f>
        <v>0</v>
      </c>
      <c r="BL2720" s="20" t="s">
        <v>308</v>
      </c>
      <c r="BM2720" s="227" t="s">
        <v>3774</v>
      </c>
    </row>
    <row r="2721" s="2" customFormat="1">
      <c r="A2721" s="41"/>
      <c r="B2721" s="42"/>
      <c r="C2721" s="43"/>
      <c r="D2721" s="229" t="s">
        <v>191</v>
      </c>
      <c r="E2721" s="43"/>
      <c r="F2721" s="230" t="s">
        <v>3775</v>
      </c>
      <c r="G2721" s="43"/>
      <c r="H2721" s="43"/>
      <c r="I2721" s="231"/>
      <c r="J2721" s="43"/>
      <c r="K2721" s="43"/>
      <c r="L2721" s="47"/>
      <c r="M2721" s="232"/>
      <c r="N2721" s="233"/>
      <c r="O2721" s="87"/>
      <c r="P2721" s="87"/>
      <c r="Q2721" s="87"/>
      <c r="R2721" s="87"/>
      <c r="S2721" s="87"/>
      <c r="T2721" s="88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T2721" s="20" t="s">
        <v>191</v>
      </c>
      <c r="AU2721" s="20" t="s">
        <v>80</v>
      </c>
    </row>
    <row r="2722" s="13" customFormat="1">
      <c r="A2722" s="13"/>
      <c r="B2722" s="234"/>
      <c r="C2722" s="235"/>
      <c r="D2722" s="236" t="s">
        <v>193</v>
      </c>
      <c r="E2722" s="237" t="s">
        <v>19</v>
      </c>
      <c r="F2722" s="238" t="s">
        <v>3776</v>
      </c>
      <c r="G2722" s="235"/>
      <c r="H2722" s="237" t="s">
        <v>19</v>
      </c>
      <c r="I2722" s="239"/>
      <c r="J2722" s="235"/>
      <c r="K2722" s="235"/>
      <c r="L2722" s="240"/>
      <c r="M2722" s="241"/>
      <c r="N2722" s="242"/>
      <c r="O2722" s="242"/>
      <c r="P2722" s="242"/>
      <c r="Q2722" s="242"/>
      <c r="R2722" s="242"/>
      <c r="S2722" s="242"/>
      <c r="T2722" s="24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4" t="s">
        <v>193</v>
      </c>
      <c r="AU2722" s="244" t="s">
        <v>80</v>
      </c>
      <c r="AV2722" s="13" t="s">
        <v>78</v>
      </c>
      <c r="AW2722" s="13" t="s">
        <v>195</v>
      </c>
      <c r="AX2722" s="13" t="s">
        <v>71</v>
      </c>
      <c r="AY2722" s="244" t="s">
        <v>182</v>
      </c>
    </row>
    <row r="2723" s="14" customFormat="1">
      <c r="A2723" s="14"/>
      <c r="B2723" s="245"/>
      <c r="C2723" s="246"/>
      <c r="D2723" s="236" t="s">
        <v>193</v>
      </c>
      <c r="E2723" s="247" t="s">
        <v>19</v>
      </c>
      <c r="F2723" s="248" t="s">
        <v>3777</v>
      </c>
      <c r="G2723" s="246"/>
      <c r="H2723" s="249">
        <v>22.600000000000001</v>
      </c>
      <c r="I2723" s="250"/>
      <c r="J2723" s="246"/>
      <c r="K2723" s="246"/>
      <c r="L2723" s="251"/>
      <c r="M2723" s="252"/>
      <c r="N2723" s="253"/>
      <c r="O2723" s="253"/>
      <c r="P2723" s="253"/>
      <c r="Q2723" s="253"/>
      <c r="R2723" s="253"/>
      <c r="S2723" s="253"/>
      <c r="T2723" s="25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5" t="s">
        <v>193</v>
      </c>
      <c r="AU2723" s="255" t="s">
        <v>80</v>
      </c>
      <c r="AV2723" s="14" t="s">
        <v>80</v>
      </c>
      <c r="AW2723" s="14" t="s">
        <v>195</v>
      </c>
      <c r="AX2723" s="14" t="s">
        <v>71</v>
      </c>
      <c r="AY2723" s="255" t="s">
        <v>182</v>
      </c>
    </row>
    <row r="2724" s="2" customFormat="1" ht="24.15" customHeight="1">
      <c r="A2724" s="41"/>
      <c r="B2724" s="42"/>
      <c r="C2724" s="216" t="s">
        <v>3778</v>
      </c>
      <c r="D2724" s="216" t="s">
        <v>184</v>
      </c>
      <c r="E2724" s="217" t="s">
        <v>3779</v>
      </c>
      <c r="F2724" s="218" t="s">
        <v>3780</v>
      </c>
      <c r="G2724" s="219" t="s">
        <v>283</v>
      </c>
      <c r="H2724" s="220">
        <v>610.90200000000004</v>
      </c>
      <c r="I2724" s="221"/>
      <c r="J2724" s="222">
        <f>ROUND(I2724*H2724,2)</f>
        <v>0</v>
      </c>
      <c r="K2724" s="218" t="s">
        <v>188</v>
      </c>
      <c r="L2724" s="47"/>
      <c r="M2724" s="223" t="s">
        <v>19</v>
      </c>
      <c r="N2724" s="224" t="s">
        <v>42</v>
      </c>
      <c r="O2724" s="87"/>
      <c r="P2724" s="225">
        <f>O2724*H2724</f>
        <v>0</v>
      </c>
      <c r="Q2724" s="225">
        <v>0</v>
      </c>
      <c r="R2724" s="225">
        <f>Q2724*H2724</f>
        <v>0</v>
      </c>
      <c r="S2724" s="225">
        <v>0.016</v>
      </c>
      <c r="T2724" s="226">
        <f>S2724*H2724</f>
        <v>9.7744320000000009</v>
      </c>
      <c r="U2724" s="41"/>
      <c r="V2724" s="41"/>
      <c r="W2724" s="41"/>
      <c r="X2724" s="41"/>
      <c r="Y2724" s="41"/>
      <c r="Z2724" s="41"/>
      <c r="AA2724" s="41"/>
      <c r="AB2724" s="41"/>
      <c r="AC2724" s="41"/>
      <c r="AD2724" s="41"/>
      <c r="AE2724" s="41"/>
      <c r="AR2724" s="227" t="s">
        <v>308</v>
      </c>
      <c r="AT2724" s="227" t="s">
        <v>184</v>
      </c>
      <c r="AU2724" s="227" t="s">
        <v>80</v>
      </c>
      <c r="AY2724" s="20" t="s">
        <v>182</v>
      </c>
      <c r="BE2724" s="228">
        <f>IF(N2724="základní",J2724,0)</f>
        <v>0</v>
      </c>
      <c r="BF2724" s="228">
        <f>IF(N2724="snížená",J2724,0)</f>
        <v>0</v>
      </c>
      <c r="BG2724" s="228">
        <f>IF(N2724="zákl. přenesená",J2724,0)</f>
        <v>0</v>
      </c>
      <c r="BH2724" s="228">
        <f>IF(N2724="sníž. přenesená",J2724,0)</f>
        <v>0</v>
      </c>
      <c r="BI2724" s="228">
        <f>IF(N2724="nulová",J2724,0)</f>
        <v>0</v>
      </c>
      <c r="BJ2724" s="20" t="s">
        <v>78</v>
      </c>
      <c r="BK2724" s="228">
        <f>ROUND(I2724*H2724,2)</f>
        <v>0</v>
      </c>
      <c r="BL2724" s="20" t="s">
        <v>308</v>
      </c>
      <c r="BM2724" s="227" t="s">
        <v>3781</v>
      </c>
    </row>
    <row r="2725" s="2" customFormat="1">
      <c r="A2725" s="41"/>
      <c r="B2725" s="42"/>
      <c r="C2725" s="43"/>
      <c r="D2725" s="229" t="s">
        <v>191</v>
      </c>
      <c r="E2725" s="43"/>
      <c r="F2725" s="230" t="s">
        <v>3782</v>
      </c>
      <c r="G2725" s="43"/>
      <c r="H2725" s="43"/>
      <c r="I2725" s="231"/>
      <c r="J2725" s="43"/>
      <c r="K2725" s="43"/>
      <c r="L2725" s="47"/>
      <c r="M2725" s="232"/>
      <c r="N2725" s="233"/>
      <c r="O2725" s="87"/>
      <c r="P2725" s="87"/>
      <c r="Q2725" s="87"/>
      <c r="R2725" s="87"/>
      <c r="S2725" s="87"/>
      <c r="T2725" s="88"/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T2725" s="20" t="s">
        <v>191</v>
      </c>
      <c r="AU2725" s="20" t="s">
        <v>80</v>
      </c>
    </row>
    <row r="2726" s="13" customFormat="1">
      <c r="A2726" s="13"/>
      <c r="B2726" s="234"/>
      <c r="C2726" s="235"/>
      <c r="D2726" s="236" t="s">
        <v>193</v>
      </c>
      <c r="E2726" s="237" t="s">
        <v>19</v>
      </c>
      <c r="F2726" s="238" t="s">
        <v>3783</v>
      </c>
      <c r="G2726" s="235"/>
      <c r="H2726" s="237" t="s">
        <v>19</v>
      </c>
      <c r="I2726" s="239"/>
      <c r="J2726" s="235"/>
      <c r="K2726" s="235"/>
      <c r="L2726" s="240"/>
      <c r="M2726" s="241"/>
      <c r="N2726" s="242"/>
      <c r="O2726" s="242"/>
      <c r="P2726" s="242"/>
      <c r="Q2726" s="242"/>
      <c r="R2726" s="242"/>
      <c r="S2726" s="242"/>
      <c r="T2726" s="24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4" t="s">
        <v>193</v>
      </c>
      <c r="AU2726" s="244" t="s">
        <v>80</v>
      </c>
      <c r="AV2726" s="13" t="s">
        <v>78</v>
      </c>
      <c r="AW2726" s="13" t="s">
        <v>195</v>
      </c>
      <c r="AX2726" s="13" t="s">
        <v>71</v>
      </c>
      <c r="AY2726" s="244" t="s">
        <v>182</v>
      </c>
    </row>
    <row r="2727" s="14" customFormat="1">
      <c r="A2727" s="14"/>
      <c r="B2727" s="245"/>
      <c r="C2727" s="246"/>
      <c r="D2727" s="236" t="s">
        <v>193</v>
      </c>
      <c r="E2727" s="247" t="s">
        <v>19</v>
      </c>
      <c r="F2727" s="248" t="s">
        <v>3784</v>
      </c>
      <c r="G2727" s="246"/>
      <c r="H2727" s="249">
        <v>250.731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193</v>
      </c>
      <c r="AU2727" s="255" t="s">
        <v>80</v>
      </c>
      <c r="AV2727" s="14" t="s">
        <v>80</v>
      </c>
      <c r="AW2727" s="14" t="s">
        <v>195</v>
      </c>
      <c r="AX2727" s="14" t="s">
        <v>71</v>
      </c>
      <c r="AY2727" s="255" t="s">
        <v>182</v>
      </c>
    </row>
    <row r="2728" s="13" customFormat="1">
      <c r="A2728" s="13"/>
      <c r="B2728" s="234"/>
      <c r="C2728" s="235"/>
      <c r="D2728" s="236" t="s">
        <v>193</v>
      </c>
      <c r="E2728" s="237" t="s">
        <v>19</v>
      </c>
      <c r="F2728" s="238" t="s">
        <v>3785</v>
      </c>
      <c r="G2728" s="235"/>
      <c r="H2728" s="237" t="s">
        <v>19</v>
      </c>
      <c r="I2728" s="239"/>
      <c r="J2728" s="235"/>
      <c r="K2728" s="235"/>
      <c r="L2728" s="240"/>
      <c r="M2728" s="241"/>
      <c r="N2728" s="242"/>
      <c r="O2728" s="242"/>
      <c r="P2728" s="242"/>
      <c r="Q2728" s="242"/>
      <c r="R2728" s="242"/>
      <c r="S2728" s="242"/>
      <c r="T2728" s="24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4" t="s">
        <v>193</v>
      </c>
      <c r="AU2728" s="244" t="s">
        <v>80</v>
      </c>
      <c r="AV2728" s="13" t="s">
        <v>78</v>
      </c>
      <c r="AW2728" s="13" t="s">
        <v>195</v>
      </c>
      <c r="AX2728" s="13" t="s">
        <v>71</v>
      </c>
      <c r="AY2728" s="244" t="s">
        <v>182</v>
      </c>
    </row>
    <row r="2729" s="14" customFormat="1">
      <c r="A2729" s="14"/>
      <c r="B2729" s="245"/>
      <c r="C2729" s="246"/>
      <c r="D2729" s="236" t="s">
        <v>193</v>
      </c>
      <c r="E2729" s="247" t="s">
        <v>19</v>
      </c>
      <c r="F2729" s="248" t="s">
        <v>3786</v>
      </c>
      <c r="G2729" s="246"/>
      <c r="H2729" s="249">
        <v>136.59710000000001</v>
      </c>
      <c r="I2729" s="250"/>
      <c r="J2729" s="246"/>
      <c r="K2729" s="246"/>
      <c r="L2729" s="251"/>
      <c r="M2729" s="252"/>
      <c r="N2729" s="253"/>
      <c r="O2729" s="253"/>
      <c r="P2729" s="253"/>
      <c r="Q2729" s="253"/>
      <c r="R2729" s="253"/>
      <c r="S2729" s="253"/>
      <c r="T2729" s="25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55" t="s">
        <v>193</v>
      </c>
      <c r="AU2729" s="255" t="s">
        <v>80</v>
      </c>
      <c r="AV2729" s="14" t="s">
        <v>80</v>
      </c>
      <c r="AW2729" s="14" t="s">
        <v>195</v>
      </c>
      <c r="AX2729" s="14" t="s">
        <v>71</v>
      </c>
      <c r="AY2729" s="255" t="s">
        <v>182</v>
      </c>
    </row>
    <row r="2730" s="14" customFormat="1">
      <c r="A2730" s="14"/>
      <c r="B2730" s="245"/>
      <c r="C2730" s="246"/>
      <c r="D2730" s="236" t="s">
        <v>193</v>
      </c>
      <c r="E2730" s="247" t="s">
        <v>19</v>
      </c>
      <c r="F2730" s="248" t="s">
        <v>3787</v>
      </c>
      <c r="G2730" s="246"/>
      <c r="H2730" s="249">
        <v>126.43899999999999</v>
      </c>
      <c r="I2730" s="250"/>
      <c r="J2730" s="246"/>
      <c r="K2730" s="246"/>
      <c r="L2730" s="251"/>
      <c r="M2730" s="252"/>
      <c r="N2730" s="253"/>
      <c r="O2730" s="253"/>
      <c r="P2730" s="253"/>
      <c r="Q2730" s="253"/>
      <c r="R2730" s="253"/>
      <c r="S2730" s="253"/>
      <c r="T2730" s="25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5" t="s">
        <v>193</v>
      </c>
      <c r="AU2730" s="255" t="s">
        <v>80</v>
      </c>
      <c r="AV2730" s="14" t="s">
        <v>80</v>
      </c>
      <c r="AW2730" s="14" t="s">
        <v>195</v>
      </c>
      <c r="AX2730" s="14" t="s">
        <v>71</v>
      </c>
      <c r="AY2730" s="255" t="s">
        <v>182</v>
      </c>
    </row>
    <row r="2731" s="14" customFormat="1">
      <c r="A2731" s="14"/>
      <c r="B2731" s="245"/>
      <c r="C2731" s="246"/>
      <c r="D2731" s="236" t="s">
        <v>193</v>
      </c>
      <c r="E2731" s="247" t="s">
        <v>19</v>
      </c>
      <c r="F2731" s="248" t="s">
        <v>3788</v>
      </c>
      <c r="G2731" s="246"/>
      <c r="H2731" s="249">
        <v>97.135000000000005</v>
      </c>
      <c r="I2731" s="250"/>
      <c r="J2731" s="246"/>
      <c r="K2731" s="246"/>
      <c r="L2731" s="251"/>
      <c r="M2731" s="252"/>
      <c r="N2731" s="253"/>
      <c r="O2731" s="253"/>
      <c r="P2731" s="253"/>
      <c r="Q2731" s="253"/>
      <c r="R2731" s="253"/>
      <c r="S2731" s="253"/>
      <c r="T2731" s="25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5" t="s">
        <v>193</v>
      </c>
      <c r="AU2731" s="255" t="s">
        <v>80</v>
      </c>
      <c r="AV2731" s="14" t="s">
        <v>80</v>
      </c>
      <c r="AW2731" s="14" t="s">
        <v>195</v>
      </c>
      <c r="AX2731" s="14" t="s">
        <v>71</v>
      </c>
      <c r="AY2731" s="255" t="s">
        <v>182</v>
      </c>
    </row>
    <row r="2732" s="2" customFormat="1" ht="24.15" customHeight="1">
      <c r="A2732" s="41"/>
      <c r="B2732" s="42"/>
      <c r="C2732" s="216" t="s">
        <v>3789</v>
      </c>
      <c r="D2732" s="216" t="s">
        <v>184</v>
      </c>
      <c r="E2732" s="217" t="s">
        <v>3790</v>
      </c>
      <c r="F2732" s="218" t="s">
        <v>3791</v>
      </c>
      <c r="G2732" s="219" t="s">
        <v>283</v>
      </c>
      <c r="H2732" s="220">
        <v>2001.6110000000001</v>
      </c>
      <c r="I2732" s="221"/>
      <c r="J2732" s="222">
        <f>ROUND(I2732*H2732,2)</f>
        <v>0</v>
      </c>
      <c r="K2732" s="218" t="s">
        <v>188</v>
      </c>
      <c r="L2732" s="47"/>
      <c r="M2732" s="223" t="s">
        <v>19</v>
      </c>
      <c r="N2732" s="224" t="s">
        <v>42</v>
      </c>
      <c r="O2732" s="87"/>
      <c r="P2732" s="225">
        <f>O2732*H2732</f>
        <v>0</v>
      </c>
      <c r="Q2732" s="225">
        <v>0.00018000000000000001</v>
      </c>
      <c r="R2732" s="225">
        <f>Q2732*H2732</f>
        <v>0.36028998000000007</v>
      </c>
      <c r="S2732" s="225">
        <v>0</v>
      </c>
      <c r="T2732" s="226">
        <f>S2732*H2732</f>
        <v>0</v>
      </c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R2732" s="227" t="s">
        <v>308</v>
      </c>
      <c r="AT2732" s="227" t="s">
        <v>184</v>
      </c>
      <c r="AU2732" s="227" t="s">
        <v>80</v>
      </c>
      <c r="AY2732" s="20" t="s">
        <v>182</v>
      </c>
      <c r="BE2732" s="228">
        <f>IF(N2732="základní",J2732,0)</f>
        <v>0</v>
      </c>
      <c r="BF2732" s="228">
        <f>IF(N2732="snížená",J2732,0)</f>
        <v>0</v>
      </c>
      <c r="BG2732" s="228">
        <f>IF(N2732="zákl. přenesená",J2732,0)</f>
        <v>0</v>
      </c>
      <c r="BH2732" s="228">
        <f>IF(N2732="sníž. přenesená",J2732,0)</f>
        <v>0</v>
      </c>
      <c r="BI2732" s="228">
        <f>IF(N2732="nulová",J2732,0)</f>
        <v>0</v>
      </c>
      <c r="BJ2732" s="20" t="s">
        <v>78</v>
      </c>
      <c r="BK2732" s="228">
        <f>ROUND(I2732*H2732,2)</f>
        <v>0</v>
      </c>
      <c r="BL2732" s="20" t="s">
        <v>308</v>
      </c>
      <c r="BM2732" s="227" t="s">
        <v>3792</v>
      </c>
    </row>
    <row r="2733" s="2" customFormat="1">
      <c r="A2733" s="41"/>
      <c r="B2733" s="42"/>
      <c r="C2733" s="43"/>
      <c r="D2733" s="229" t="s">
        <v>191</v>
      </c>
      <c r="E2733" s="43"/>
      <c r="F2733" s="230" t="s">
        <v>3793</v>
      </c>
      <c r="G2733" s="43"/>
      <c r="H2733" s="43"/>
      <c r="I2733" s="231"/>
      <c r="J2733" s="43"/>
      <c r="K2733" s="43"/>
      <c r="L2733" s="47"/>
      <c r="M2733" s="232"/>
      <c r="N2733" s="233"/>
      <c r="O2733" s="87"/>
      <c r="P2733" s="87"/>
      <c r="Q2733" s="87"/>
      <c r="R2733" s="87"/>
      <c r="S2733" s="87"/>
      <c r="T2733" s="88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T2733" s="20" t="s">
        <v>191</v>
      </c>
      <c r="AU2733" s="20" t="s">
        <v>80</v>
      </c>
    </row>
    <row r="2734" s="14" customFormat="1">
      <c r="A2734" s="14"/>
      <c r="B2734" s="245"/>
      <c r="C2734" s="246"/>
      <c r="D2734" s="236" t="s">
        <v>193</v>
      </c>
      <c r="E2734" s="247" t="s">
        <v>19</v>
      </c>
      <c r="F2734" s="248" t="s">
        <v>3794</v>
      </c>
      <c r="G2734" s="246"/>
      <c r="H2734" s="249">
        <v>2001.6109999999997</v>
      </c>
      <c r="I2734" s="250"/>
      <c r="J2734" s="246"/>
      <c r="K2734" s="246"/>
      <c r="L2734" s="251"/>
      <c r="M2734" s="252"/>
      <c r="N2734" s="253"/>
      <c r="O2734" s="253"/>
      <c r="P2734" s="253"/>
      <c r="Q2734" s="253"/>
      <c r="R2734" s="253"/>
      <c r="S2734" s="253"/>
      <c r="T2734" s="25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5" t="s">
        <v>193</v>
      </c>
      <c r="AU2734" s="255" t="s">
        <v>80</v>
      </c>
      <c r="AV2734" s="14" t="s">
        <v>80</v>
      </c>
      <c r="AW2734" s="14" t="s">
        <v>195</v>
      </c>
      <c r="AX2734" s="14" t="s">
        <v>71</v>
      </c>
      <c r="AY2734" s="255" t="s">
        <v>182</v>
      </c>
    </row>
    <row r="2735" s="2" customFormat="1" ht="37.8" customHeight="1">
      <c r="A2735" s="41"/>
      <c r="B2735" s="42"/>
      <c r="C2735" s="216" t="s">
        <v>3795</v>
      </c>
      <c r="D2735" s="216" t="s">
        <v>184</v>
      </c>
      <c r="E2735" s="217" t="s">
        <v>3796</v>
      </c>
      <c r="F2735" s="218" t="s">
        <v>3797</v>
      </c>
      <c r="G2735" s="219" t="s">
        <v>304</v>
      </c>
      <c r="H2735" s="220">
        <v>63.25</v>
      </c>
      <c r="I2735" s="221"/>
      <c r="J2735" s="222">
        <f>ROUND(I2735*H2735,2)</f>
        <v>0</v>
      </c>
      <c r="K2735" s="218" t="s">
        <v>188</v>
      </c>
      <c r="L2735" s="47"/>
      <c r="M2735" s="223" t="s">
        <v>19</v>
      </c>
      <c r="N2735" s="224" t="s">
        <v>42</v>
      </c>
      <c r="O2735" s="87"/>
      <c r="P2735" s="225">
        <f>O2735*H2735</f>
        <v>0</v>
      </c>
      <c r="Q2735" s="225">
        <v>0</v>
      </c>
      <c r="R2735" s="225">
        <f>Q2735*H2735</f>
        <v>0</v>
      </c>
      <c r="S2735" s="225">
        <v>0.01</v>
      </c>
      <c r="T2735" s="226">
        <f>S2735*H2735</f>
        <v>0.63250000000000006</v>
      </c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R2735" s="227" t="s">
        <v>308</v>
      </c>
      <c r="AT2735" s="227" t="s">
        <v>184</v>
      </c>
      <c r="AU2735" s="227" t="s">
        <v>80</v>
      </c>
      <c r="AY2735" s="20" t="s">
        <v>182</v>
      </c>
      <c r="BE2735" s="228">
        <f>IF(N2735="základní",J2735,0)</f>
        <v>0</v>
      </c>
      <c r="BF2735" s="228">
        <f>IF(N2735="snížená",J2735,0)</f>
        <v>0</v>
      </c>
      <c r="BG2735" s="228">
        <f>IF(N2735="zákl. přenesená",J2735,0)</f>
        <v>0</v>
      </c>
      <c r="BH2735" s="228">
        <f>IF(N2735="sníž. přenesená",J2735,0)</f>
        <v>0</v>
      </c>
      <c r="BI2735" s="228">
        <f>IF(N2735="nulová",J2735,0)</f>
        <v>0</v>
      </c>
      <c r="BJ2735" s="20" t="s">
        <v>78</v>
      </c>
      <c r="BK2735" s="228">
        <f>ROUND(I2735*H2735,2)</f>
        <v>0</v>
      </c>
      <c r="BL2735" s="20" t="s">
        <v>308</v>
      </c>
      <c r="BM2735" s="227" t="s">
        <v>3798</v>
      </c>
    </row>
    <row r="2736" s="2" customFormat="1">
      <c r="A2736" s="41"/>
      <c r="B2736" s="42"/>
      <c r="C2736" s="43"/>
      <c r="D2736" s="229" t="s">
        <v>191</v>
      </c>
      <c r="E2736" s="43"/>
      <c r="F2736" s="230" t="s">
        <v>3799</v>
      </c>
      <c r="G2736" s="43"/>
      <c r="H2736" s="43"/>
      <c r="I2736" s="231"/>
      <c r="J2736" s="43"/>
      <c r="K2736" s="43"/>
      <c r="L2736" s="47"/>
      <c r="M2736" s="232"/>
      <c r="N2736" s="233"/>
      <c r="O2736" s="87"/>
      <c r="P2736" s="87"/>
      <c r="Q2736" s="87"/>
      <c r="R2736" s="87"/>
      <c r="S2736" s="87"/>
      <c r="T2736" s="88"/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T2736" s="20" t="s">
        <v>191</v>
      </c>
      <c r="AU2736" s="20" t="s">
        <v>80</v>
      </c>
    </row>
    <row r="2737" s="14" customFormat="1">
      <c r="A2737" s="14"/>
      <c r="B2737" s="245"/>
      <c r="C2737" s="246"/>
      <c r="D2737" s="236" t="s">
        <v>193</v>
      </c>
      <c r="E2737" s="247" t="s">
        <v>19</v>
      </c>
      <c r="F2737" s="248" t="s">
        <v>3800</v>
      </c>
      <c r="G2737" s="246"/>
      <c r="H2737" s="249">
        <v>63.25</v>
      </c>
      <c r="I2737" s="250"/>
      <c r="J2737" s="246"/>
      <c r="K2737" s="246"/>
      <c r="L2737" s="251"/>
      <c r="M2737" s="252"/>
      <c r="N2737" s="253"/>
      <c r="O2737" s="253"/>
      <c r="P2737" s="253"/>
      <c r="Q2737" s="253"/>
      <c r="R2737" s="253"/>
      <c r="S2737" s="253"/>
      <c r="T2737" s="25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5" t="s">
        <v>193</v>
      </c>
      <c r="AU2737" s="255" t="s">
        <v>80</v>
      </c>
      <c r="AV2737" s="14" t="s">
        <v>80</v>
      </c>
      <c r="AW2737" s="14" t="s">
        <v>195</v>
      </c>
      <c r="AX2737" s="14" t="s">
        <v>71</v>
      </c>
      <c r="AY2737" s="255" t="s">
        <v>182</v>
      </c>
    </row>
    <row r="2738" s="2" customFormat="1" ht="37.8" customHeight="1">
      <c r="A2738" s="41"/>
      <c r="B2738" s="42"/>
      <c r="C2738" s="216" t="s">
        <v>3801</v>
      </c>
      <c r="D2738" s="216" t="s">
        <v>184</v>
      </c>
      <c r="E2738" s="217" t="s">
        <v>3802</v>
      </c>
      <c r="F2738" s="218" t="s">
        <v>3803</v>
      </c>
      <c r="G2738" s="219" t="s">
        <v>304</v>
      </c>
      <c r="H2738" s="220">
        <v>233.86000000000001</v>
      </c>
      <c r="I2738" s="221"/>
      <c r="J2738" s="222">
        <f>ROUND(I2738*H2738,2)</f>
        <v>0</v>
      </c>
      <c r="K2738" s="218" t="s">
        <v>188</v>
      </c>
      <c r="L2738" s="47"/>
      <c r="M2738" s="223" t="s">
        <v>19</v>
      </c>
      <c r="N2738" s="224" t="s">
        <v>42</v>
      </c>
      <c r="O2738" s="87"/>
      <c r="P2738" s="225">
        <f>O2738*H2738</f>
        <v>0</v>
      </c>
      <c r="Q2738" s="225">
        <v>0</v>
      </c>
      <c r="R2738" s="225">
        <f>Q2738*H2738</f>
        <v>0</v>
      </c>
      <c r="S2738" s="225">
        <v>0</v>
      </c>
      <c r="T2738" s="226">
        <f>S2738*H2738</f>
        <v>0</v>
      </c>
      <c r="U2738" s="41"/>
      <c r="V2738" s="41"/>
      <c r="W2738" s="41"/>
      <c r="X2738" s="41"/>
      <c r="Y2738" s="41"/>
      <c r="Z2738" s="41"/>
      <c r="AA2738" s="41"/>
      <c r="AB2738" s="41"/>
      <c r="AC2738" s="41"/>
      <c r="AD2738" s="41"/>
      <c r="AE2738" s="41"/>
      <c r="AR2738" s="227" t="s">
        <v>308</v>
      </c>
      <c r="AT2738" s="227" t="s">
        <v>184</v>
      </c>
      <c r="AU2738" s="227" t="s">
        <v>80</v>
      </c>
      <c r="AY2738" s="20" t="s">
        <v>182</v>
      </c>
      <c r="BE2738" s="228">
        <f>IF(N2738="základní",J2738,0)</f>
        <v>0</v>
      </c>
      <c r="BF2738" s="228">
        <f>IF(N2738="snížená",J2738,0)</f>
        <v>0</v>
      </c>
      <c r="BG2738" s="228">
        <f>IF(N2738="zákl. přenesená",J2738,0)</f>
        <v>0</v>
      </c>
      <c r="BH2738" s="228">
        <f>IF(N2738="sníž. přenesená",J2738,0)</f>
        <v>0</v>
      </c>
      <c r="BI2738" s="228">
        <f>IF(N2738="nulová",J2738,0)</f>
        <v>0</v>
      </c>
      <c r="BJ2738" s="20" t="s">
        <v>78</v>
      </c>
      <c r="BK2738" s="228">
        <f>ROUND(I2738*H2738,2)</f>
        <v>0</v>
      </c>
      <c r="BL2738" s="20" t="s">
        <v>308</v>
      </c>
      <c r="BM2738" s="227" t="s">
        <v>3804</v>
      </c>
    </row>
    <row r="2739" s="2" customFormat="1">
      <c r="A2739" s="41"/>
      <c r="B2739" s="42"/>
      <c r="C2739" s="43"/>
      <c r="D2739" s="229" t="s">
        <v>191</v>
      </c>
      <c r="E2739" s="43"/>
      <c r="F2739" s="230" t="s">
        <v>3805</v>
      </c>
      <c r="G2739" s="43"/>
      <c r="H2739" s="43"/>
      <c r="I2739" s="231"/>
      <c r="J2739" s="43"/>
      <c r="K2739" s="43"/>
      <c r="L2739" s="47"/>
      <c r="M2739" s="232"/>
      <c r="N2739" s="233"/>
      <c r="O2739" s="87"/>
      <c r="P2739" s="87"/>
      <c r="Q2739" s="87"/>
      <c r="R2739" s="87"/>
      <c r="S2739" s="87"/>
      <c r="T2739" s="88"/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T2739" s="20" t="s">
        <v>191</v>
      </c>
      <c r="AU2739" s="20" t="s">
        <v>80</v>
      </c>
    </row>
    <row r="2740" s="14" customFormat="1">
      <c r="A2740" s="14"/>
      <c r="B2740" s="245"/>
      <c r="C2740" s="246"/>
      <c r="D2740" s="236" t="s">
        <v>193</v>
      </c>
      <c r="E2740" s="247" t="s">
        <v>19</v>
      </c>
      <c r="F2740" s="248" t="s">
        <v>3806</v>
      </c>
      <c r="G2740" s="246"/>
      <c r="H2740" s="249">
        <v>233.86000000000001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193</v>
      </c>
      <c r="AU2740" s="255" t="s">
        <v>80</v>
      </c>
      <c r="AV2740" s="14" t="s">
        <v>80</v>
      </c>
      <c r="AW2740" s="14" t="s">
        <v>195</v>
      </c>
      <c r="AX2740" s="14" t="s">
        <v>71</v>
      </c>
      <c r="AY2740" s="255" t="s">
        <v>182</v>
      </c>
    </row>
    <row r="2741" s="2" customFormat="1" ht="37.8" customHeight="1">
      <c r="A2741" s="41"/>
      <c r="B2741" s="42"/>
      <c r="C2741" s="216" t="s">
        <v>3807</v>
      </c>
      <c r="D2741" s="216" t="s">
        <v>184</v>
      </c>
      <c r="E2741" s="217" t="s">
        <v>3808</v>
      </c>
      <c r="F2741" s="218" t="s">
        <v>3809</v>
      </c>
      <c r="G2741" s="219" t="s">
        <v>304</v>
      </c>
      <c r="H2741" s="220">
        <v>40.649999999999999</v>
      </c>
      <c r="I2741" s="221"/>
      <c r="J2741" s="222">
        <f>ROUND(I2741*H2741,2)</f>
        <v>0</v>
      </c>
      <c r="K2741" s="218" t="s">
        <v>188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</v>
      </c>
      <c r="T2741" s="226">
        <f>S2741*H2741</f>
        <v>0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308</v>
      </c>
      <c r="AT2741" s="227" t="s">
        <v>184</v>
      </c>
      <c r="AU2741" s="227" t="s">
        <v>80</v>
      </c>
      <c r="AY2741" s="20" t="s">
        <v>182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308</v>
      </c>
      <c r="BM2741" s="227" t="s">
        <v>3810</v>
      </c>
    </row>
    <row r="2742" s="2" customFormat="1">
      <c r="A2742" s="41"/>
      <c r="B2742" s="42"/>
      <c r="C2742" s="43"/>
      <c r="D2742" s="229" t="s">
        <v>191</v>
      </c>
      <c r="E2742" s="43"/>
      <c r="F2742" s="230" t="s">
        <v>3811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191</v>
      </c>
      <c r="AU2742" s="20" t="s">
        <v>80</v>
      </c>
    </row>
    <row r="2743" s="14" customFormat="1">
      <c r="A2743" s="14"/>
      <c r="B2743" s="245"/>
      <c r="C2743" s="246"/>
      <c r="D2743" s="236" t="s">
        <v>193</v>
      </c>
      <c r="E2743" s="247" t="s">
        <v>19</v>
      </c>
      <c r="F2743" s="248" t="s">
        <v>3812</v>
      </c>
      <c r="G2743" s="246"/>
      <c r="H2743" s="249">
        <v>40.649999999999999</v>
      </c>
      <c r="I2743" s="250"/>
      <c r="J2743" s="246"/>
      <c r="K2743" s="246"/>
      <c r="L2743" s="251"/>
      <c r="M2743" s="252"/>
      <c r="N2743" s="253"/>
      <c r="O2743" s="253"/>
      <c r="P2743" s="253"/>
      <c r="Q2743" s="253"/>
      <c r="R2743" s="253"/>
      <c r="S2743" s="253"/>
      <c r="T2743" s="25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5" t="s">
        <v>193</v>
      </c>
      <c r="AU2743" s="255" t="s">
        <v>80</v>
      </c>
      <c r="AV2743" s="14" t="s">
        <v>80</v>
      </c>
      <c r="AW2743" s="14" t="s">
        <v>195</v>
      </c>
      <c r="AX2743" s="14" t="s">
        <v>71</v>
      </c>
      <c r="AY2743" s="255" t="s">
        <v>182</v>
      </c>
    </row>
    <row r="2744" s="2" customFormat="1" ht="21.75" customHeight="1">
      <c r="A2744" s="41"/>
      <c r="B2744" s="42"/>
      <c r="C2744" s="278" t="s">
        <v>3813</v>
      </c>
      <c r="D2744" s="278" t="s">
        <v>296</v>
      </c>
      <c r="E2744" s="279" t="s">
        <v>3814</v>
      </c>
      <c r="F2744" s="280" t="s">
        <v>3815</v>
      </c>
      <c r="G2744" s="281" t="s">
        <v>187</v>
      </c>
      <c r="H2744" s="282">
        <v>2.7240000000000002</v>
      </c>
      <c r="I2744" s="283"/>
      <c r="J2744" s="284">
        <f>ROUND(I2744*H2744,2)</f>
        <v>0</v>
      </c>
      <c r="K2744" s="280" t="s">
        <v>188</v>
      </c>
      <c r="L2744" s="285"/>
      <c r="M2744" s="286" t="s">
        <v>19</v>
      </c>
      <c r="N2744" s="287" t="s">
        <v>42</v>
      </c>
      <c r="O2744" s="87"/>
      <c r="P2744" s="225">
        <f>O2744*H2744</f>
        <v>0</v>
      </c>
      <c r="Q2744" s="225">
        <v>0.44</v>
      </c>
      <c r="R2744" s="225">
        <f>Q2744*H2744</f>
        <v>1.1985600000000001</v>
      </c>
      <c r="S2744" s="225">
        <v>0</v>
      </c>
      <c r="T2744" s="226">
        <f>S2744*H2744</f>
        <v>0</v>
      </c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R2744" s="227" t="s">
        <v>410</v>
      </c>
      <c r="AT2744" s="227" t="s">
        <v>296</v>
      </c>
      <c r="AU2744" s="227" t="s">
        <v>80</v>
      </c>
      <c r="AY2744" s="20" t="s">
        <v>182</v>
      </c>
      <c r="BE2744" s="228">
        <f>IF(N2744="základní",J2744,0)</f>
        <v>0</v>
      </c>
      <c r="BF2744" s="228">
        <f>IF(N2744="snížená",J2744,0)</f>
        <v>0</v>
      </c>
      <c r="BG2744" s="228">
        <f>IF(N2744="zákl. přenesená",J2744,0)</f>
        <v>0</v>
      </c>
      <c r="BH2744" s="228">
        <f>IF(N2744="sníž. přenesená",J2744,0)</f>
        <v>0</v>
      </c>
      <c r="BI2744" s="228">
        <f>IF(N2744="nulová",J2744,0)</f>
        <v>0</v>
      </c>
      <c r="BJ2744" s="20" t="s">
        <v>78</v>
      </c>
      <c r="BK2744" s="228">
        <f>ROUND(I2744*H2744,2)</f>
        <v>0</v>
      </c>
      <c r="BL2744" s="20" t="s">
        <v>308</v>
      </c>
      <c r="BM2744" s="227" t="s">
        <v>3816</v>
      </c>
    </row>
    <row r="2745" s="14" customFormat="1">
      <c r="A2745" s="14"/>
      <c r="B2745" s="245"/>
      <c r="C2745" s="246"/>
      <c r="D2745" s="236" t="s">
        <v>193</v>
      </c>
      <c r="E2745" s="247" t="s">
        <v>19</v>
      </c>
      <c r="F2745" s="248" t="s">
        <v>3817</v>
      </c>
      <c r="G2745" s="246"/>
      <c r="H2745" s="249">
        <v>2.4759419999999999</v>
      </c>
      <c r="I2745" s="250"/>
      <c r="J2745" s="246"/>
      <c r="K2745" s="246"/>
      <c r="L2745" s="251"/>
      <c r="M2745" s="252"/>
      <c r="N2745" s="253"/>
      <c r="O2745" s="253"/>
      <c r="P2745" s="253"/>
      <c r="Q2745" s="253"/>
      <c r="R2745" s="253"/>
      <c r="S2745" s="253"/>
      <c r="T2745" s="25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T2745" s="255" t="s">
        <v>193</v>
      </c>
      <c r="AU2745" s="255" t="s">
        <v>80</v>
      </c>
      <c r="AV2745" s="14" t="s">
        <v>80</v>
      </c>
      <c r="AW2745" s="14" t="s">
        <v>195</v>
      </c>
      <c r="AX2745" s="14" t="s">
        <v>71</v>
      </c>
      <c r="AY2745" s="255" t="s">
        <v>182</v>
      </c>
    </row>
    <row r="2746" s="14" customFormat="1">
      <c r="A2746" s="14"/>
      <c r="B2746" s="245"/>
      <c r="C2746" s="246"/>
      <c r="D2746" s="236" t="s">
        <v>193</v>
      </c>
      <c r="E2746" s="246"/>
      <c r="F2746" s="248" t="s">
        <v>3818</v>
      </c>
      <c r="G2746" s="246"/>
      <c r="H2746" s="249">
        <v>2.7240000000000002</v>
      </c>
      <c r="I2746" s="250"/>
      <c r="J2746" s="246"/>
      <c r="K2746" s="246"/>
      <c r="L2746" s="251"/>
      <c r="M2746" s="252"/>
      <c r="N2746" s="253"/>
      <c r="O2746" s="253"/>
      <c r="P2746" s="253"/>
      <c r="Q2746" s="253"/>
      <c r="R2746" s="253"/>
      <c r="S2746" s="253"/>
      <c r="T2746" s="25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55" t="s">
        <v>193</v>
      </c>
      <c r="AU2746" s="255" t="s">
        <v>80</v>
      </c>
      <c r="AV2746" s="14" t="s">
        <v>80</v>
      </c>
      <c r="AW2746" s="14" t="s">
        <v>4</v>
      </c>
      <c r="AX2746" s="14" t="s">
        <v>78</v>
      </c>
      <c r="AY2746" s="255" t="s">
        <v>182</v>
      </c>
    </row>
    <row r="2747" s="2" customFormat="1" ht="44.25" customHeight="1">
      <c r="A2747" s="41"/>
      <c r="B2747" s="42"/>
      <c r="C2747" s="216" t="s">
        <v>3819</v>
      </c>
      <c r="D2747" s="216" t="s">
        <v>184</v>
      </c>
      <c r="E2747" s="217" t="s">
        <v>3820</v>
      </c>
      <c r="F2747" s="218" t="s">
        <v>3821</v>
      </c>
      <c r="G2747" s="219" t="s">
        <v>304</v>
      </c>
      <c r="H2747" s="220">
        <v>222.96000000000001</v>
      </c>
      <c r="I2747" s="221"/>
      <c r="J2747" s="222">
        <f>ROUND(I2747*H2747,2)</f>
        <v>0</v>
      </c>
      <c r="K2747" s="218" t="s">
        <v>188</v>
      </c>
      <c r="L2747" s="47"/>
      <c r="M2747" s="223" t="s">
        <v>19</v>
      </c>
      <c r="N2747" s="224" t="s">
        <v>42</v>
      </c>
      <c r="O2747" s="87"/>
      <c r="P2747" s="225">
        <f>O2747*H2747</f>
        <v>0</v>
      </c>
      <c r="Q2747" s="225">
        <v>0</v>
      </c>
      <c r="R2747" s="225">
        <f>Q2747*H2747</f>
        <v>0</v>
      </c>
      <c r="S2747" s="225">
        <v>0</v>
      </c>
      <c r="T2747" s="226">
        <f>S2747*H2747</f>
        <v>0</v>
      </c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R2747" s="227" t="s">
        <v>308</v>
      </c>
      <c r="AT2747" s="227" t="s">
        <v>184</v>
      </c>
      <c r="AU2747" s="227" t="s">
        <v>80</v>
      </c>
      <c r="AY2747" s="20" t="s">
        <v>182</v>
      </c>
      <c r="BE2747" s="228">
        <f>IF(N2747="základní",J2747,0)</f>
        <v>0</v>
      </c>
      <c r="BF2747" s="228">
        <f>IF(N2747="snížená",J2747,0)</f>
        <v>0</v>
      </c>
      <c r="BG2747" s="228">
        <f>IF(N2747="zákl. přenesená",J2747,0)</f>
        <v>0</v>
      </c>
      <c r="BH2747" s="228">
        <f>IF(N2747="sníž. přenesená",J2747,0)</f>
        <v>0</v>
      </c>
      <c r="BI2747" s="228">
        <f>IF(N2747="nulová",J2747,0)</f>
        <v>0</v>
      </c>
      <c r="BJ2747" s="20" t="s">
        <v>78</v>
      </c>
      <c r="BK2747" s="228">
        <f>ROUND(I2747*H2747,2)</f>
        <v>0</v>
      </c>
      <c r="BL2747" s="20" t="s">
        <v>308</v>
      </c>
      <c r="BM2747" s="227" t="s">
        <v>3822</v>
      </c>
    </row>
    <row r="2748" s="2" customFormat="1">
      <c r="A2748" s="41"/>
      <c r="B2748" s="42"/>
      <c r="C2748" s="43"/>
      <c r="D2748" s="229" t="s">
        <v>191</v>
      </c>
      <c r="E2748" s="43"/>
      <c r="F2748" s="230" t="s">
        <v>3823</v>
      </c>
      <c r="G2748" s="43"/>
      <c r="H2748" s="43"/>
      <c r="I2748" s="231"/>
      <c r="J2748" s="43"/>
      <c r="K2748" s="43"/>
      <c r="L2748" s="47"/>
      <c r="M2748" s="232"/>
      <c r="N2748" s="233"/>
      <c r="O2748" s="87"/>
      <c r="P2748" s="87"/>
      <c r="Q2748" s="87"/>
      <c r="R2748" s="87"/>
      <c r="S2748" s="87"/>
      <c r="T2748" s="88"/>
      <c r="U2748" s="41"/>
      <c r="V2748" s="41"/>
      <c r="W2748" s="41"/>
      <c r="X2748" s="41"/>
      <c r="Y2748" s="41"/>
      <c r="Z2748" s="41"/>
      <c r="AA2748" s="41"/>
      <c r="AB2748" s="41"/>
      <c r="AC2748" s="41"/>
      <c r="AD2748" s="41"/>
      <c r="AE2748" s="41"/>
      <c r="AT2748" s="20" t="s">
        <v>191</v>
      </c>
      <c r="AU2748" s="20" t="s">
        <v>80</v>
      </c>
    </row>
    <row r="2749" s="13" customFormat="1">
      <c r="A2749" s="13"/>
      <c r="B2749" s="234"/>
      <c r="C2749" s="235"/>
      <c r="D2749" s="236" t="s">
        <v>193</v>
      </c>
      <c r="E2749" s="237" t="s">
        <v>19</v>
      </c>
      <c r="F2749" s="238" t="s">
        <v>3824</v>
      </c>
      <c r="G2749" s="235"/>
      <c r="H2749" s="237" t="s">
        <v>19</v>
      </c>
      <c r="I2749" s="239"/>
      <c r="J2749" s="235"/>
      <c r="K2749" s="235"/>
      <c r="L2749" s="240"/>
      <c r="M2749" s="241"/>
      <c r="N2749" s="242"/>
      <c r="O2749" s="242"/>
      <c r="P2749" s="242"/>
      <c r="Q2749" s="242"/>
      <c r="R2749" s="242"/>
      <c r="S2749" s="242"/>
      <c r="T2749" s="24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4" t="s">
        <v>193</v>
      </c>
      <c r="AU2749" s="244" t="s">
        <v>80</v>
      </c>
      <c r="AV2749" s="13" t="s">
        <v>78</v>
      </c>
      <c r="AW2749" s="13" t="s">
        <v>195</v>
      </c>
      <c r="AX2749" s="13" t="s">
        <v>71</v>
      </c>
      <c r="AY2749" s="244" t="s">
        <v>182</v>
      </c>
    </row>
    <row r="2750" s="14" customFormat="1">
      <c r="A2750" s="14"/>
      <c r="B2750" s="245"/>
      <c r="C2750" s="246"/>
      <c r="D2750" s="236" t="s">
        <v>193</v>
      </c>
      <c r="E2750" s="247" t="s">
        <v>19</v>
      </c>
      <c r="F2750" s="248" t="s">
        <v>3825</v>
      </c>
      <c r="G2750" s="246"/>
      <c r="H2750" s="249">
        <v>104.2</v>
      </c>
      <c r="I2750" s="250"/>
      <c r="J2750" s="246"/>
      <c r="K2750" s="246"/>
      <c r="L2750" s="251"/>
      <c r="M2750" s="252"/>
      <c r="N2750" s="253"/>
      <c r="O2750" s="253"/>
      <c r="P2750" s="253"/>
      <c r="Q2750" s="253"/>
      <c r="R2750" s="253"/>
      <c r="S2750" s="253"/>
      <c r="T2750" s="25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5" t="s">
        <v>193</v>
      </c>
      <c r="AU2750" s="255" t="s">
        <v>80</v>
      </c>
      <c r="AV2750" s="14" t="s">
        <v>80</v>
      </c>
      <c r="AW2750" s="14" t="s">
        <v>195</v>
      </c>
      <c r="AX2750" s="14" t="s">
        <v>71</v>
      </c>
      <c r="AY2750" s="255" t="s">
        <v>182</v>
      </c>
    </row>
    <row r="2751" s="14" customFormat="1">
      <c r="A2751" s="14"/>
      <c r="B2751" s="245"/>
      <c r="C2751" s="246"/>
      <c r="D2751" s="236" t="s">
        <v>193</v>
      </c>
      <c r="E2751" s="247" t="s">
        <v>19</v>
      </c>
      <c r="F2751" s="248" t="s">
        <v>3826</v>
      </c>
      <c r="G2751" s="246"/>
      <c r="H2751" s="249">
        <v>96.469999999999999</v>
      </c>
      <c r="I2751" s="250"/>
      <c r="J2751" s="246"/>
      <c r="K2751" s="246"/>
      <c r="L2751" s="251"/>
      <c r="M2751" s="252"/>
      <c r="N2751" s="253"/>
      <c r="O2751" s="253"/>
      <c r="P2751" s="253"/>
      <c r="Q2751" s="253"/>
      <c r="R2751" s="253"/>
      <c r="S2751" s="253"/>
      <c r="T2751" s="25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55" t="s">
        <v>193</v>
      </c>
      <c r="AU2751" s="255" t="s">
        <v>80</v>
      </c>
      <c r="AV2751" s="14" t="s">
        <v>80</v>
      </c>
      <c r="AW2751" s="14" t="s">
        <v>195</v>
      </c>
      <c r="AX2751" s="14" t="s">
        <v>71</v>
      </c>
      <c r="AY2751" s="255" t="s">
        <v>182</v>
      </c>
    </row>
    <row r="2752" s="14" customFormat="1">
      <c r="A2752" s="14"/>
      <c r="B2752" s="245"/>
      <c r="C2752" s="246"/>
      <c r="D2752" s="236" t="s">
        <v>193</v>
      </c>
      <c r="E2752" s="247" t="s">
        <v>19</v>
      </c>
      <c r="F2752" s="248" t="s">
        <v>3827</v>
      </c>
      <c r="G2752" s="246"/>
      <c r="H2752" s="249">
        <v>22.289999999999999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193</v>
      </c>
      <c r="AU2752" s="255" t="s">
        <v>80</v>
      </c>
      <c r="AV2752" s="14" t="s">
        <v>80</v>
      </c>
      <c r="AW2752" s="14" t="s">
        <v>195</v>
      </c>
      <c r="AX2752" s="14" t="s">
        <v>71</v>
      </c>
      <c r="AY2752" s="255" t="s">
        <v>182</v>
      </c>
    </row>
    <row r="2753" s="2" customFormat="1" ht="21.75" customHeight="1">
      <c r="A2753" s="41"/>
      <c r="B2753" s="42"/>
      <c r="C2753" s="278" t="s">
        <v>3828</v>
      </c>
      <c r="D2753" s="278" t="s">
        <v>296</v>
      </c>
      <c r="E2753" s="279" t="s">
        <v>3658</v>
      </c>
      <c r="F2753" s="280" t="s">
        <v>3659</v>
      </c>
      <c r="G2753" s="281" t="s">
        <v>187</v>
      </c>
      <c r="H2753" s="282">
        <v>2.3220000000000001</v>
      </c>
      <c r="I2753" s="283"/>
      <c r="J2753" s="284">
        <f>ROUND(I2753*H2753,2)</f>
        <v>0</v>
      </c>
      <c r="K2753" s="280" t="s">
        <v>188</v>
      </c>
      <c r="L2753" s="285"/>
      <c r="M2753" s="286" t="s">
        <v>19</v>
      </c>
      <c r="N2753" s="287" t="s">
        <v>42</v>
      </c>
      <c r="O2753" s="87"/>
      <c r="P2753" s="225">
        <f>O2753*H2753</f>
        <v>0</v>
      </c>
      <c r="Q2753" s="225">
        <v>0.55000000000000004</v>
      </c>
      <c r="R2753" s="225">
        <f>Q2753*H2753</f>
        <v>1.2771000000000001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410</v>
      </c>
      <c r="AT2753" s="227" t="s">
        <v>296</v>
      </c>
      <c r="AU2753" s="227" t="s">
        <v>80</v>
      </c>
      <c r="AY2753" s="20" t="s">
        <v>182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308</v>
      </c>
      <c r="BM2753" s="227" t="s">
        <v>3829</v>
      </c>
    </row>
    <row r="2754" s="14" customFormat="1">
      <c r="A2754" s="14"/>
      <c r="B2754" s="245"/>
      <c r="C2754" s="246"/>
      <c r="D2754" s="236" t="s">
        <v>193</v>
      </c>
      <c r="E2754" s="247" t="s">
        <v>19</v>
      </c>
      <c r="F2754" s="248" t="s">
        <v>3830</v>
      </c>
      <c r="G2754" s="246"/>
      <c r="H2754" s="249">
        <v>2.1113405000000003</v>
      </c>
      <c r="I2754" s="250"/>
      <c r="J2754" s="246"/>
      <c r="K2754" s="246"/>
      <c r="L2754" s="251"/>
      <c r="M2754" s="252"/>
      <c r="N2754" s="253"/>
      <c r="O2754" s="253"/>
      <c r="P2754" s="253"/>
      <c r="Q2754" s="253"/>
      <c r="R2754" s="253"/>
      <c r="S2754" s="253"/>
      <c r="T2754" s="25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5" t="s">
        <v>193</v>
      </c>
      <c r="AU2754" s="255" t="s">
        <v>80</v>
      </c>
      <c r="AV2754" s="14" t="s">
        <v>80</v>
      </c>
      <c r="AW2754" s="14" t="s">
        <v>195</v>
      </c>
      <c r="AX2754" s="14" t="s">
        <v>78</v>
      </c>
      <c r="AY2754" s="255" t="s">
        <v>182</v>
      </c>
    </row>
    <row r="2755" s="14" customFormat="1">
      <c r="A2755" s="14"/>
      <c r="B2755" s="245"/>
      <c r="C2755" s="246"/>
      <c r="D2755" s="236" t="s">
        <v>193</v>
      </c>
      <c r="E2755" s="246"/>
      <c r="F2755" s="248" t="s">
        <v>3831</v>
      </c>
      <c r="G2755" s="246"/>
      <c r="H2755" s="249">
        <v>2.3220000000000001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193</v>
      </c>
      <c r="AU2755" s="255" t="s">
        <v>80</v>
      </c>
      <c r="AV2755" s="14" t="s">
        <v>80</v>
      </c>
      <c r="AW2755" s="14" t="s">
        <v>4</v>
      </c>
      <c r="AX2755" s="14" t="s">
        <v>78</v>
      </c>
      <c r="AY2755" s="255" t="s">
        <v>182</v>
      </c>
    </row>
    <row r="2756" s="2" customFormat="1" ht="37.8" customHeight="1">
      <c r="A2756" s="41"/>
      <c r="B2756" s="42"/>
      <c r="C2756" s="216" t="s">
        <v>3832</v>
      </c>
      <c r="D2756" s="216" t="s">
        <v>184</v>
      </c>
      <c r="E2756" s="217" t="s">
        <v>3833</v>
      </c>
      <c r="F2756" s="218" t="s">
        <v>3834</v>
      </c>
      <c r="G2756" s="219" t="s">
        <v>283</v>
      </c>
      <c r="H2756" s="220">
        <v>11.4</v>
      </c>
      <c r="I2756" s="221"/>
      <c r="J2756" s="222">
        <f>ROUND(I2756*H2756,2)</f>
        <v>0</v>
      </c>
      <c r="K2756" s="218" t="s">
        <v>188</v>
      </c>
      <c r="L2756" s="47"/>
      <c r="M2756" s="223" t="s">
        <v>19</v>
      </c>
      <c r="N2756" s="224" t="s">
        <v>42</v>
      </c>
      <c r="O2756" s="87"/>
      <c r="P2756" s="225">
        <f>O2756*H2756</f>
        <v>0</v>
      </c>
      <c r="Q2756" s="225">
        <v>0</v>
      </c>
      <c r="R2756" s="225">
        <f>Q2756*H2756</f>
        <v>0</v>
      </c>
      <c r="S2756" s="225">
        <v>0</v>
      </c>
      <c r="T2756" s="226">
        <f>S2756*H2756</f>
        <v>0</v>
      </c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R2756" s="227" t="s">
        <v>308</v>
      </c>
      <c r="AT2756" s="227" t="s">
        <v>184</v>
      </c>
      <c r="AU2756" s="227" t="s">
        <v>80</v>
      </c>
      <c r="AY2756" s="20" t="s">
        <v>182</v>
      </c>
      <c r="BE2756" s="228">
        <f>IF(N2756="základní",J2756,0)</f>
        <v>0</v>
      </c>
      <c r="BF2756" s="228">
        <f>IF(N2756="snížená",J2756,0)</f>
        <v>0</v>
      </c>
      <c r="BG2756" s="228">
        <f>IF(N2756="zákl. přenesená",J2756,0)</f>
        <v>0</v>
      </c>
      <c r="BH2756" s="228">
        <f>IF(N2756="sníž. přenesená",J2756,0)</f>
        <v>0</v>
      </c>
      <c r="BI2756" s="228">
        <f>IF(N2756="nulová",J2756,0)</f>
        <v>0</v>
      </c>
      <c r="BJ2756" s="20" t="s">
        <v>78</v>
      </c>
      <c r="BK2756" s="228">
        <f>ROUND(I2756*H2756,2)</f>
        <v>0</v>
      </c>
      <c r="BL2756" s="20" t="s">
        <v>308</v>
      </c>
      <c r="BM2756" s="227" t="s">
        <v>3835</v>
      </c>
    </row>
    <row r="2757" s="2" customFormat="1">
      <c r="A2757" s="41"/>
      <c r="B2757" s="42"/>
      <c r="C2757" s="43"/>
      <c r="D2757" s="229" t="s">
        <v>191</v>
      </c>
      <c r="E2757" s="43"/>
      <c r="F2757" s="230" t="s">
        <v>3836</v>
      </c>
      <c r="G2757" s="43"/>
      <c r="H2757" s="43"/>
      <c r="I2757" s="231"/>
      <c r="J2757" s="43"/>
      <c r="K2757" s="43"/>
      <c r="L2757" s="47"/>
      <c r="M2757" s="232"/>
      <c r="N2757" s="233"/>
      <c r="O2757" s="87"/>
      <c r="P2757" s="87"/>
      <c r="Q2757" s="87"/>
      <c r="R2757" s="87"/>
      <c r="S2757" s="87"/>
      <c r="T2757" s="88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T2757" s="20" t="s">
        <v>191</v>
      </c>
      <c r="AU2757" s="20" t="s">
        <v>80</v>
      </c>
    </row>
    <row r="2758" s="14" customFormat="1">
      <c r="A2758" s="14"/>
      <c r="B2758" s="245"/>
      <c r="C2758" s="246"/>
      <c r="D2758" s="236" t="s">
        <v>193</v>
      </c>
      <c r="E2758" s="247" t="s">
        <v>19</v>
      </c>
      <c r="F2758" s="248" t="s">
        <v>3837</v>
      </c>
      <c r="G2758" s="246"/>
      <c r="H2758" s="249">
        <v>11.4</v>
      </c>
      <c r="I2758" s="250"/>
      <c r="J2758" s="246"/>
      <c r="K2758" s="246"/>
      <c r="L2758" s="251"/>
      <c r="M2758" s="252"/>
      <c r="N2758" s="253"/>
      <c r="O2758" s="253"/>
      <c r="P2758" s="253"/>
      <c r="Q2758" s="253"/>
      <c r="R2758" s="253"/>
      <c r="S2758" s="253"/>
      <c r="T2758" s="25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5" t="s">
        <v>193</v>
      </c>
      <c r="AU2758" s="255" t="s">
        <v>80</v>
      </c>
      <c r="AV2758" s="14" t="s">
        <v>80</v>
      </c>
      <c r="AW2758" s="14" t="s">
        <v>195</v>
      </c>
      <c r="AX2758" s="14" t="s">
        <v>71</v>
      </c>
      <c r="AY2758" s="255" t="s">
        <v>182</v>
      </c>
    </row>
    <row r="2759" s="2" customFormat="1" ht="24.15" customHeight="1">
      <c r="A2759" s="41"/>
      <c r="B2759" s="42"/>
      <c r="C2759" s="278" t="s">
        <v>3838</v>
      </c>
      <c r="D2759" s="278" t="s">
        <v>296</v>
      </c>
      <c r="E2759" s="279" t="s">
        <v>3839</v>
      </c>
      <c r="F2759" s="280" t="s">
        <v>3840</v>
      </c>
      <c r="G2759" s="281" t="s">
        <v>187</v>
      </c>
      <c r="H2759" s="282">
        <v>0.314</v>
      </c>
      <c r="I2759" s="283"/>
      <c r="J2759" s="284">
        <f>ROUND(I2759*H2759,2)</f>
        <v>0</v>
      </c>
      <c r="K2759" s="280" t="s">
        <v>188</v>
      </c>
      <c r="L2759" s="285"/>
      <c r="M2759" s="286" t="s">
        <v>19</v>
      </c>
      <c r="N2759" s="287" t="s">
        <v>42</v>
      </c>
      <c r="O2759" s="87"/>
      <c r="P2759" s="225">
        <f>O2759*H2759</f>
        <v>0</v>
      </c>
      <c r="Q2759" s="225">
        <v>0.55000000000000004</v>
      </c>
      <c r="R2759" s="225">
        <f>Q2759*H2759</f>
        <v>0.17270000000000002</v>
      </c>
      <c r="S2759" s="225">
        <v>0</v>
      </c>
      <c r="T2759" s="226">
        <f>S2759*H2759</f>
        <v>0</v>
      </c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R2759" s="227" t="s">
        <v>410</v>
      </c>
      <c r="AT2759" s="227" t="s">
        <v>296</v>
      </c>
      <c r="AU2759" s="227" t="s">
        <v>80</v>
      </c>
      <c r="AY2759" s="20" t="s">
        <v>182</v>
      </c>
      <c r="BE2759" s="228">
        <f>IF(N2759="základní",J2759,0)</f>
        <v>0</v>
      </c>
      <c r="BF2759" s="228">
        <f>IF(N2759="snížená",J2759,0)</f>
        <v>0</v>
      </c>
      <c r="BG2759" s="228">
        <f>IF(N2759="zákl. přenesená",J2759,0)</f>
        <v>0</v>
      </c>
      <c r="BH2759" s="228">
        <f>IF(N2759="sníž. přenesená",J2759,0)</f>
        <v>0</v>
      </c>
      <c r="BI2759" s="228">
        <f>IF(N2759="nulová",J2759,0)</f>
        <v>0</v>
      </c>
      <c r="BJ2759" s="20" t="s">
        <v>78</v>
      </c>
      <c r="BK2759" s="228">
        <f>ROUND(I2759*H2759,2)</f>
        <v>0</v>
      </c>
      <c r="BL2759" s="20" t="s">
        <v>308</v>
      </c>
      <c r="BM2759" s="227" t="s">
        <v>3841</v>
      </c>
    </row>
    <row r="2760" s="14" customFormat="1">
      <c r="A2760" s="14"/>
      <c r="B2760" s="245"/>
      <c r="C2760" s="246"/>
      <c r="D2760" s="236" t="s">
        <v>193</v>
      </c>
      <c r="E2760" s="247" t="s">
        <v>19</v>
      </c>
      <c r="F2760" s="248" t="s">
        <v>3842</v>
      </c>
      <c r="G2760" s="246"/>
      <c r="H2760" s="249">
        <v>0.28500000000000003</v>
      </c>
      <c r="I2760" s="250"/>
      <c r="J2760" s="246"/>
      <c r="K2760" s="246"/>
      <c r="L2760" s="251"/>
      <c r="M2760" s="252"/>
      <c r="N2760" s="253"/>
      <c r="O2760" s="253"/>
      <c r="P2760" s="253"/>
      <c r="Q2760" s="253"/>
      <c r="R2760" s="253"/>
      <c r="S2760" s="253"/>
      <c r="T2760" s="25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5" t="s">
        <v>193</v>
      </c>
      <c r="AU2760" s="255" t="s">
        <v>80</v>
      </c>
      <c r="AV2760" s="14" t="s">
        <v>80</v>
      </c>
      <c r="AW2760" s="14" t="s">
        <v>195</v>
      </c>
      <c r="AX2760" s="14" t="s">
        <v>78</v>
      </c>
      <c r="AY2760" s="255" t="s">
        <v>182</v>
      </c>
    </row>
    <row r="2761" s="14" customFormat="1">
      <c r="A2761" s="14"/>
      <c r="B2761" s="245"/>
      <c r="C2761" s="246"/>
      <c r="D2761" s="236" t="s">
        <v>193</v>
      </c>
      <c r="E2761" s="246"/>
      <c r="F2761" s="248" t="s">
        <v>3843</v>
      </c>
      <c r="G2761" s="246"/>
      <c r="H2761" s="249">
        <v>0.314</v>
      </c>
      <c r="I2761" s="250"/>
      <c r="J2761" s="246"/>
      <c r="K2761" s="246"/>
      <c r="L2761" s="251"/>
      <c r="M2761" s="252"/>
      <c r="N2761" s="253"/>
      <c r="O2761" s="253"/>
      <c r="P2761" s="253"/>
      <c r="Q2761" s="253"/>
      <c r="R2761" s="253"/>
      <c r="S2761" s="253"/>
      <c r="T2761" s="25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T2761" s="255" t="s">
        <v>193</v>
      </c>
      <c r="AU2761" s="255" t="s">
        <v>80</v>
      </c>
      <c r="AV2761" s="14" t="s">
        <v>80</v>
      </c>
      <c r="AW2761" s="14" t="s">
        <v>4</v>
      </c>
      <c r="AX2761" s="14" t="s">
        <v>78</v>
      </c>
      <c r="AY2761" s="255" t="s">
        <v>182</v>
      </c>
    </row>
    <row r="2762" s="2" customFormat="1" ht="16.5" customHeight="1">
      <c r="A2762" s="41"/>
      <c r="B2762" s="42"/>
      <c r="C2762" s="278" t="s">
        <v>3844</v>
      </c>
      <c r="D2762" s="278" t="s">
        <v>296</v>
      </c>
      <c r="E2762" s="279" t="s">
        <v>3845</v>
      </c>
      <c r="F2762" s="280" t="s">
        <v>3846</v>
      </c>
      <c r="G2762" s="281" t="s">
        <v>187</v>
      </c>
      <c r="H2762" s="282">
        <v>0.090999999999999998</v>
      </c>
      <c r="I2762" s="283"/>
      <c r="J2762" s="284">
        <f>ROUND(I2762*H2762,2)</f>
        <v>0</v>
      </c>
      <c r="K2762" s="280" t="s">
        <v>188</v>
      </c>
      <c r="L2762" s="285"/>
      <c r="M2762" s="286" t="s">
        <v>19</v>
      </c>
      <c r="N2762" s="287" t="s">
        <v>42</v>
      </c>
      <c r="O2762" s="87"/>
      <c r="P2762" s="225">
        <f>O2762*H2762</f>
        <v>0</v>
      </c>
      <c r="Q2762" s="225">
        <v>0.55000000000000004</v>
      </c>
      <c r="R2762" s="225">
        <f>Q2762*H2762</f>
        <v>0.050050000000000004</v>
      </c>
      <c r="S2762" s="225">
        <v>0</v>
      </c>
      <c r="T2762" s="226">
        <f>S2762*H2762</f>
        <v>0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7" t="s">
        <v>410</v>
      </c>
      <c r="AT2762" s="227" t="s">
        <v>296</v>
      </c>
      <c r="AU2762" s="227" t="s">
        <v>80</v>
      </c>
      <c r="AY2762" s="20" t="s">
        <v>182</v>
      </c>
      <c r="BE2762" s="228">
        <f>IF(N2762="základní",J2762,0)</f>
        <v>0</v>
      </c>
      <c r="BF2762" s="228">
        <f>IF(N2762="snížená",J2762,0)</f>
        <v>0</v>
      </c>
      <c r="BG2762" s="228">
        <f>IF(N2762="zákl. přenesená",J2762,0)</f>
        <v>0</v>
      </c>
      <c r="BH2762" s="228">
        <f>IF(N2762="sníž. přenesená",J2762,0)</f>
        <v>0</v>
      </c>
      <c r="BI2762" s="228">
        <f>IF(N2762="nulová",J2762,0)</f>
        <v>0</v>
      </c>
      <c r="BJ2762" s="20" t="s">
        <v>78</v>
      </c>
      <c r="BK2762" s="228">
        <f>ROUND(I2762*H2762,2)</f>
        <v>0</v>
      </c>
      <c r="BL2762" s="20" t="s">
        <v>308</v>
      </c>
      <c r="BM2762" s="227" t="s">
        <v>3847</v>
      </c>
    </row>
    <row r="2763" s="14" customFormat="1">
      <c r="A2763" s="14"/>
      <c r="B2763" s="245"/>
      <c r="C2763" s="246"/>
      <c r="D2763" s="236" t="s">
        <v>193</v>
      </c>
      <c r="E2763" s="247" t="s">
        <v>19</v>
      </c>
      <c r="F2763" s="248" t="s">
        <v>3848</v>
      </c>
      <c r="G2763" s="246"/>
      <c r="H2763" s="249">
        <v>0.083040000000000003</v>
      </c>
      <c r="I2763" s="250"/>
      <c r="J2763" s="246"/>
      <c r="K2763" s="246"/>
      <c r="L2763" s="251"/>
      <c r="M2763" s="252"/>
      <c r="N2763" s="253"/>
      <c r="O2763" s="253"/>
      <c r="P2763" s="253"/>
      <c r="Q2763" s="253"/>
      <c r="R2763" s="253"/>
      <c r="S2763" s="253"/>
      <c r="T2763" s="25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T2763" s="255" t="s">
        <v>193</v>
      </c>
      <c r="AU2763" s="255" t="s">
        <v>80</v>
      </c>
      <c r="AV2763" s="14" t="s">
        <v>80</v>
      </c>
      <c r="AW2763" s="14" t="s">
        <v>195</v>
      </c>
      <c r="AX2763" s="14" t="s">
        <v>71</v>
      </c>
      <c r="AY2763" s="255" t="s">
        <v>182</v>
      </c>
    </row>
    <row r="2764" s="14" customFormat="1">
      <c r="A2764" s="14"/>
      <c r="B2764" s="245"/>
      <c r="C2764" s="246"/>
      <c r="D2764" s="236" t="s">
        <v>193</v>
      </c>
      <c r="E2764" s="246"/>
      <c r="F2764" s="248" t="s">
        <v>3849</v>
      </c>
      <c r="G2764" s="246"/>
      <c r="H2764" s="249">
        <v>0.090999999999999998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193</v>
      </c>
      <c r="AU2764" s="255" t="s">
        <v>80</v>
      </c>
      <c r="AV2764" s="14" t="s">
        <v>80</v>
      </c>
      <c r="AW2764" s="14" t="s">
        <v>4</v>
      </c>
      <c r="AX2764" s="14" t="s">
        <v>78</v>
      </c>
      <c r="AY2764" s="255" t="s">
        <v>182</v>
      </c>
    </row>
    <row r="2765" s="2" customFormat="1" ht="33" customHeight="1">
      <c r="A2765" s="41"/>
      <c r="B2765" s="42"/>
      <c r="C2765" s="216" t="s">
        <v>3850</v>
      </c>
      <c r="D2765" s="216" t="s">
        <v>184</v>
      </c>
      <c r="E2765" s="217" t="s">
        <v>3851</v>
      </c>
      <c r="F2765" s="218" t="s">
        <v>3852</v>
      </c>
      <c r="G2765" s="219" t="s">
        <v>283</v>
      </c>
      <c r="H2765" s="220">
        <v>11.4</v>
      </c>
      <c r="I2765" s="221"/>
      <c r="J2765" s="222">
        <f>ROUND(I2765*H2765,2)</f>
        <v>0</v>
      </c>
      <c r="K2765" s="218" t="s">
        <v>188</v>
      </c>
      <c r="L2765" s="47"/>
      <c r="M2765" s="223" t="s">
        <v>19</v>
      </c>
      <c r="N2765" s="224" t="s">
        <v>42</v>
      </c>
      <c r="O2765" s="87"/>
      <c r="P2765" s="225">
        <f>O2765*H2765</f>
        <v>0</v>
      </c>
      <c r="Q2765" s="225">
        <v>0</v>
      </c>
      <c r="R2765" s="225">
        <f>Q2765*H2765</f>
        <v>0</v>
      </c>
      <c r="S2765" s="225">
        <v>0.014</v>
      </c>
      <c r="T2765" s="226">
        <f>S2765*H2765</f>
        <v>0.15960000000000002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7" t="s">
        <v>308</v>
      </c>
      <c r="AT2765" s="227" t="s">
        <v>184</v>
      </c>
      <c r="AU2765" s="227" t="s">
        <v>80</v>
      </c>
      <c r="AY2765" s="20" t="s">
        <v>182</v>
      </c>
      <c r="BE2765" s="228">
        <f>IF(N2765="základní",J2765,0)</f>
        <v>0</v>
      </c>
      <c r="BF2765" s="228">
        <f>IF(N2765="snížená",J2765,0)</f>
        <v>0</v>
      </c>
      <c r="BG2765" s="228">
        <f>IF(N2765="zákl. přenesená",J2765,0)</f>
        <v>0</v>
      </c>
      <c r="BH2765" s="228">
        <f>IF(N2765="sníž. přenesená",J2765,0)</f>
        <v>0</v>
      </c>
      <c r="BI2765" s="228">
        <f>IF(N2765="nulová",J2765,0)</f>
        <v>0</v>
      </c>
      <c r="BJ2765" s="20" t="s">
        <v>78</v>
      </c>
      <c r="BK2765" s="228">
        <f>ROUND(I2765*H2765,2)</f>
        <v>0</v>
      </c>
      <c r="BL2765" s="20" t="s">
        <v>308</v>
      </c>
      <c r="BM2765" s="227" t="s">
        <v>3853</v>
      </c>
    </row>
    <row r="2766" s="2" customFormat="1">
      <c r="A2766" s="41"/>
      <c r="B2766" s="42"/>
      <c r="C2766" s="43"/>
      <c r="D2766" s="229" t="s">
        <v>191</v>
      </c>
      <c r="E2766" s="43"/>
      <c r="F2766" s="230" t="s">
        <v>3854</v>
      </c>
      <c r="G2766" s="43"/>
      <c r="H2766" s="43"/>
      <c r="I2766" s="231"/>
      <c r="J2766" s="43"/>
      <c r="K2766" s="43"/>
      <c r="L2766" s="47"/>
      <c r="M2766" s="232"/>
      <c r="N2766" s="233"/>
      <c r="O2766" s="87"/>
      <c r="P2766" s="87"/>
      <c r="Q2766" s="87"/>
      <c r="R2766" s="87"/>
      <c r="S2766" s="87"/>
      <c r="T2766" s="88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T2766" s="20" t="s">
        <v>191</v>
      </c>
      <c r="AU2766" s="20" t="s">
        <v>80</v>
      </c>
    </row>
    <row r="2767" s="14" customFormat="1">
      <c r="A2767" s="14"/>
      <c r="B2767" s="245"/>
      <c r="C2767" s="246"/>
      <c r="D2767" s="236" t="s">
        <v>193</v>
      </c>
      <c r="E2767" s="247" t="s">
        <v>19</v>
      </c>
      <c r="F2767" s="248" t="s">
        <v>3837</v>
      </c>
      <c r="G2767" s="246"/>
      <c r="H2767" s="249">
        <v>11.4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193</v>
      </c>
      <c r="AU2767" s="255" t="s">
        <v>80</v>
      </c>
      <c r="AV2767" s="14" t="s">
        <v>80</v>
      </c>
      <c r="AW2767" s="14" t="s">
        <v>195</v>
      </c>
      <c r="AX2767" s="14" t="s">
        <v>71</v>
      </c>
      <c r="AY2767" s="255" t="s">
        <v>182</v>
      </c>
    </row>
    <row r="2768" s="2" customFormat="1" ht="37.8" customHeight="1">
      <c r="A2768" s="41"/>
      <c r="B2768" s="42"/>
      <c r="C2768" s="216" t="s">
        <v>3855</v>
      </c>
      <c r="D2768" s="216" t="s">
        <v>184</v>
      </c>
      <c r="E2768" s="217" t="s">
        <v>3856</v>
      </c>
      <c r="F2768" s="218" t="s">
        <v>3857</v>
      </c>
      <c r="G2768" s="219" t="s">
        <v>304</v>
      </c>
      <c r="H2768" s="220">
        <v>22.5</v>
      </c>
      <c r="I2768" s="221"/>
      <c r="J2768" s="222">
        <f>ROUND(I2768*H2768,2)</f>
        <v>0</v>
      </c>
      <c r="K2768" s="218" t="s">
        <v>188</v>
      </c>
      <c r="L2768" s="47"/>
      <c r="M2768" s="223" t="s">
        <v>19</v>
      </c>
      <c r="N2768" s="224" t="s">
        <v>42</v>
      </c>
      <c r="O2768" s="87"/>
      <c r="P2768" s="225">
        <f>O2768*H2768</f>
        <v>0</v>
      </c>
      <c r="Q2768" s="225">
        <v>0</v>
      </c>
      <c r="R2768" s="225">
        <f>Q2768*H2768</f>
        <v>0</v>
      </c>
      <c r="S2768" s="225">
        <v>0</v>
      </c>
      <c r="T2768" s="226">
        <f>S2768*H2768</f>
        <v>0</v>
      </c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R2768" s="227" t="s">
        <v>308</v>
      </c>
      <c r="AT2768" s="227" t="s">
        <v>184</v>
      </c>
      <c r="AU2768" s="227" t="s">
        <v>80</v>
      </c>
      <c r="AY2768" s="20" t="s">
        <v>182</v>
      </c>
      <c r="BE2768" s="228">
        <f>IF(N2768="základní",J2768,0)</f>
        <v>0</v>
      </c>
      <c r="BF2768" s="228">
        <f>IF(N2768="snížená",J2768,0)</f>
        <v>0</v>
      </c>
      <c r="BG2768" s="228">
        <f>IF(N2768="zákl. přenesená",J2768,0)</f>
        <v>0</v>
      </c>
      <c r="BH2768" s="228">
        <f>IF(N2768="sníž. přenesená",J2768,0)</f>
        <v>0</v>
      </c>
      <c r="BI2768" s="228">
        <f>IF(N2768="nulová",J2768,0)</f>
        <v>0</v>
      </c>
      <c r="BJ2768" s="20" t="s">
        <v>78</v>
      </c>
      <c r="BK2768" s="228">
        <f>ROUND(I2768*H2768,2)</f>
        <v>0</v>
      </c>
      <c r="BL2768" s="20" t="s">
        <v>308</v>
      </c>
      <c r="BM2768" s="227" t="s">
        <v>3858</v>
      </c>
    </row>
    <row r="2769" s="2" customFormat="1">
      <c r="A2769" s="41"/>
      <c r="B2769" s="42"/>
      <c r="C2769" s="43"/>
      <c r="D2769" s="229" t="s">
        <v>191</v>
      </c>
      <c r="E2769" s="43"/>
      <c r="F2769" s="230" t="s">
        <v>3859</v>
      </c>
      <c r="G2769" s="43"/>
      <c r="H2769" s="43"/>
      <c r="I2769" s="231"/>
      <c r="J2769" s="43"/>
      <c r="K2769" s="43"/>
      <c r="L2769" s="47"/>
      <c r="M2769" s="232"/>
      <c r="N2769" s="233"/>
      <c r="O2769" s="87"/>
      <c r="P2769" s="87"/>
      <c r="Q2769" s="87"/>
      <c r="R2769" s="87"/>
      <c r="S2769" s="87"/>
      <c r="T2769" s="88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T2769" s="20" t="s">
        <v>191</v>
      </c>
      <c r="AU2769" s="20" t="s">
        <v>80</v>
      </c>
    </row>
    <row r="2770" s="14" customFormat="1">
      <c r="A2770" s="14"/>
      <c r="B2770" s="245"/>
      <c r="C2770" s="246"/>
      <c r="D2770" s="236" t="s">
        <v>193</v>
      </c>
      <c r="E2770" s="247" t="s">
        <v>19</v>
      </c>
      <c r="F2770" s="248" t="s">
        <v>3860</v>
      </c>
      <c r="G2770" s="246"/>
      <c r="H2770" s="249">
        <v>22.5</v>
      </c>
      <c r="I2770" s="250"/>
      <c r="J2770" s="246"/>
      <c r="K2770" s="246"/>
      <c r="L2770" s="251"/>
      <c r="M2770" s="252"/>
      <c r="N2770" s="253"/>
      <c r="O2770" s="253"/>
      <c r="P2770" s="253"/>
      <c r="Q2770" s="253"/>
      <c r="R2770" s="253"/>
      <c r="S2770" s="253"/>
      <c r="T2770" s="25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5" t="s">
        <v>193</v>
      </c>
      <c r="AU2770" s="255" t="s">
        <v>80</v>
      </c>
      <c r="AV2770" s="14" t="s">
        <v>80</v>
      </c>
      <c r="AW2770" s="14" t="s">
        <v>195</v>
      </c>
      <c r="AX2770" s="14" t="s">
        <v>71</v>
      </c>
      <c r="AY2770" s="255" t="s">
        <v>182</v>
      </c>
    </row>
    <row r="2771" s="2" customFormat="1" ht="21.75" customHeight="1">
      <c r="A2771" s="41"/>
      <c r="B2771" s="42"/>
      <c r="C2771" s="278" t="s">
        <v>3861</v>
      </c>
      <c r="D2771" s="278" t="s">
        <v>296</v>
      </c>
      <c r="E2771" s="279" t="s">
        <v>3862</v>
      </c>
      <c r="F2771" s="280" t="s">
        <v>3863</v>
      </c>
      <c r="G2771" s="281" t="s">
        <v>187</v>
      </c>
      <c r="H2771" s="282">
        <v>1.238</v>
      </c>
      <c r="I2771" s="283"/>
      <c r="J2771" s="284">
        <f>ROUND(I2771*H2771,2)</f>
        <v>0</v>
      </c>
      <c r="K2771" s="280" t="s">
        <v>188</v>
      </c>
      <c r="L2771" s="285"/>
      <c r="M2771" s="286" t="s">
        <v>19</v>
      </c>
      <c r="N2771" s="287" t="s">
        <v>42</v>
      </c>
      <c r="O2771" s="87"/>
      <c r="P2771" s="225">
        <f>O2771*H2771</f>
        <v>0</v>
      </c>
      <c r="Q2771" s="225">
        <v>0.55000000000000004</v>
      </c>
      <c r="R2771" s="225">
        <f>Q2771*H2771</f>
        <v>0.68090000000000006</v>
      </c>
      <c r="S2771" s="225">
        <v>0</v>
      </c>
      <c r="T2771" s="226">
        <f>S2771*H2771</f>
        <v>0</v>
      </c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R2771" s="227" t="s">
        <v>410</v>
      </c>
      <c r="AT2771" s="227" t="s">
        <v>296</v>
      </c>
      <c r="AU2771" s="227" t="s">
        <v>80</v>
      </c>
      <c r="AY2771" s="20" t="s">
        <v>182</v>
      </c>
      <c r="BE2771" s="228">
        <f>IF(N2771="základní",J2771,0)</f>
        <v>0</v>
      </c>
      <c r="BF2771" s="228">
        <f>IF(N2771="snížená",J2771,0)</f>
        <v>0</v>
      </c>
      <c r="BG2771" s="228">
        <f>IF(N2771="zákl. přenesená",J2771,0)</f>
        <v>0</v>
      </c>
      <c r="BH2771" s="228">
        <f>IF(N2771="sníž. přenesená",J2771,0)</f>
        <v>0</v>
      </c>
      <c r="BI2771" s="228">
        <f>IF(N2771="nulová",J2771,0)</f>
        <v>0</v>
      </c>
      <c r="BJ2771" s="20" t="s">
        <v>78</v>
      </c>
      <c r="BK2771" s="228">
        <f>ROUND(I2771*H2771,2)</f>
        <v>0</v>
      </c>
      <c r="BL2771" s="20" t="s">
        <v>308</v>
      </c>
      <c r="BM2771" s="227" t="s">
        <v>3864</v>
      </c>
    </row>
    <row r="2772" s="14" customFormat="1">
      <c r="A2772" s="14"/>
      <c r="B2772" s="245"/>
      <c r="C2772" s="246"/>
      <c r="D2772" s="236" t="s">
        <v>193</v>
      </c>
      <c r="E2772" s="247" t="s">
        <v>19</v>
      </c>
      <c r="F2772" s="248" t="s">
        <v>3865</v>
      </c>
      <c r="G2772" s="246"/>
      <c r="H2772" s="249">
        <v>1.125</v>
      </c>
      <c r="I2772" s="250"/>
      <c r="J2772" s="246"/>
      <c r="K2772" s="246"/>
      <c r="L2772" s="251"/>
      <c r="M2772" s="252"/>
      <c r="N2772" s="253"/>
      <c r="O2772" s="253"/>
      <c r="P2772" s="253"/>
      <c r="Q2772" s="253"/>
      <c r="R2772" s="253"/>
      <c r="S2772" s="253"/>
      <c r="T2772" s="25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5" t="s">
        <v>193</v>
      </c>
      <c r="AU2772" s="255" t="s">
        <v>80</v>
      </c>
      <c r="AV2772" s="14" t="s">
        <v>80</v>
      </c>
      <c r="AW2772" s="14" t="s">
        <v>195</v>
      </c>
      <c r="AX2772" s="14" t="s">
        <v>78</v>
      </c>
      <c r="AY2772" s="255" t="s">
        <v>182</v>
      </c>
    </row>
    <row r="2773" s="14" customFormat="1">
      <c r="A2773" s="14"/>
      <c r="B2773" s="245"/>
      <c r="C2773" s="246"/>
      <c r="D2773" s="236" t="s">
        <v>193</v>
      </c>
      <c r="E2773" s="246"/>
      <c r="F2773" s="248" t="s">
        <v>3605</v>
      </c>
      <c r="G2773" s="246"/>
      <c r="H2773" s="249">
        <v>1.238</v>
      </c>
      <c r="I2773" s="250"/>
      <c r="J2773" s="246"/>
      <c r="K2773" s="246"/>
      <c r="L2773" s="251"/>
      <c r="M2773" s="252"/>
      <c r="N2773" s="253"/>
      <c r="O2773" s="253"/>
      <c r="P2773" s="253"/>
      <c r="Q2773" s="253"/>
      <c r="R2773" s="253"/>
      <c r="S2773" s="253"/>
      <c r="T2773" s="25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5" t="s">
        <v>193</v>
      </c>
      <c r="AU2773" s="255" t="s">
        <v>80</v>
      </c>
      <c r="AV2773" s="14" t="s">
        <v>80</v>
      </c>
      <c r="AW2773" s="14" t="s">
        <v>4</v>
      </c>
      <c r="AX2773" s="14" t="s">
        <v>78</v>
      </c>
      <c r="AY2773" s="255" t="s">
        <v>182</v>
      </c>
    </row>
    <row r="2774" s="2" customFormat="1" ht="24.15" customHeight="1">
      <c r="A2774" s="41"/>
      <c r="B2774" s="42"/>
      <c r="C2774" s="216" t="s">
        <v>3866</v>
      </c>
      <c r="D2774" s="216" t="s">
        <v>184</v>
      </c>
      <c r="E2774" s="217" t="s">
        <v>3867</v>
      </c>
      <c r="F2774" s="218" t="s">
        <v>3868</v>
      </c>
      <c r="G2774" s="219" t="s">
        <v>304</v>
      </c>
      <c r="H2774" s="220">
        <v>22.5</v>
      </c>
      <c r="I2774" s="221"/>
      <c r="J2774" s="222">
        <f>ROUND(I2774*H2774,2)</f>
        <v>0</v>
      </c>
      <c r="K2774" s="218" t="s">
        <v>188</v>
      </c>
      <c r="L2774" s="47"/>
      <c r="M2774" s="223" t="s">
        <v>19</v>
      </c>
      <c r="N2774" s="224" t="s">
        <v>42</v>
      </c>
      <c r="O2774" s="87"/>
      <c r="P2774" s="225">
        <f>O2774*H2774</f>
        <v>0</v>
      </c>
      <c r="Q2774" s="225">
        <v>0</v>
      </c>
      <c r="R2774" s="225">
        <f>Q2774*H2774</f>
        <v>0</v>
      </c>
      <c r="S2774" s="225">
        <v>0.025000000000000001</v>
      </c>
      <c r="T2774" s="226">
        <f>S2774*H2774</f>
        <v>0.5625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7" t="s">
        <v>308</v>
      </c>
      <c r="AT2774" s="227" t="s">
        <v>184</v>
      </c>
      <c r="AU2774" s="227" t="s">
        <v>80</v>
      </c>
      <c r="AY2774" s="20" t="s">
        <v>182</v>
      </c>
      <c r="BE2774" s="228">
        <f>IF(N2774="základní",J2774,0)</f>
        <v>0</v>
      </c>
      <c r="BF2774" s="228">
        <f>IF(N2774="snížená",J2774,0)</f>
        <v>0</v>
      </c>
      <c r="BG2774" s="228">
        <f>IF(N2774="zákl. přenesená",J2774,0)</f>
        <v>0</v>
      </c>
      <c r="BH2774" s="228">
        <f>IF(N2774="sníž. přenesená",J2774,0)</f>
        <v>0</v>
      </c>
      <c r="BI2774" s="228">
        <f>IF(N2774="nulová",J2774,0)</f>
        <v>0</v>
      </c>
      <c r="BJ2774" s="20" t="s">
        <v>78</v>
      </c>
      <c r="BK2774" s="228">
        <f>ROUND(I2774*H2774,2)</f>
        <v>0</v>
      </c>
      <c r="BL2774" s="20" t="s">
        <v>308</v>
      </c>
      <c r="BM2774" s="227" t="s">
        <v>3869</v>
      </c>
    </row>
    <row r="2775" s="2" customFormat="1">
      <c r="A2775" s="41"/>
      <c r="B2775" s="42"/>
      <c r="C2775" s="43"/>
      <c r="D2775" s="229" t="s">
        <v>191</v>
      </c>
      <c r="E2775" s="43"/>
      <c r="F2775" s="230" t="s">
        <v>3870</v>
      </c>
      <c r="G2775" s="43"/>
      <c r="H2775" s="43"/>
      <c r="I2775" s="231"/>
      <c r="J2775" s="43"/>
      <c r="K2775" s="43"/>
      <c r="L2775" s="47"/>
      <c r="M2775" s="232"/>
      <c r="N2775" s="233"/>
      <c r="O2775" s="87"/>
      <c r="P2775" s="87"/>
      <c r="Q2775" s="87"/>
      <c r="R2775" s="87"/>
      <c r="S2775" s="87"/>
      <c r="T2775" s="88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T2775" s="20" t="s">
        <v>191</v>
      </c>
      <c r="AU2775" s="20" t="s">
        <v>80</v>
      </c>
    </row>
    <row r="2776" s="14" customFormat="1">
      <c r="A2776" s="14"/>
      <c r="B2776" s="245"/>
      <c r="C2776" s="246"/>
      <c r="D2776" s="236" t="s">
        <v>193</v>
      </c>
      <c r="E2776" s="247" t="s">
        <v>19</v>
      </c>
      <c r="F2776" s="248" t="s">
        <v>3860</v>
      </c>
      <c r="G2776" s="246"/>
      <c r="H2776" s="249">
        <v>22.5</v>
      </c>
      <c r="I2776" s="250"/>
      <c r="J2776" s="246"/>
      <c r="K2776" s="246"/>
      <c r="L2776" s="251"/>
      <c r="M2776" s="252"/>
      <c r="N2776" s="253"/>
      <c r="O2776" s="253"/>
      <c r="P2776" s="253"/>
      <c r="Q2776" s="253"/>
      <c r="R2776" s="253"/>
      <c r="S2776" s="253"/>
      <c r="T2776" s="25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5" t="s">
        <v>193</v>
      </c>
      <c r="AU2776" s="255" t="s">
        <v>80</v>
      </c>
      <c r="AV2776" s="14" t="s">
        <v>80</v>
      </c>
      <c r="AW2776" s="14" t="s">
        <v>195</v>
      </c>
      <c r="AX2776" s="14" t="s">
        <v>71</v>
      </c>
      <c r="AY2776" s="255" t="s">
        <v>182</v>
      </c>
    </row>
    <row r="2777" s="2" customFormat="1" ht="16.5" customHeight="1">
      <c r="A2777" s="41"/>
      <c r="B2777" s="42"/>
      <c r="C2777" s="216" t="s">
        <v>3871</v>
      </c>
      <c r="D2777" s="216" t="s">
        <v>184</v>
      </c>
      <c r="E2777" s="217" t="s">
        <v>3872</v>
      </c>
      <c r="F2777" s="218" t="s">
        <v>3873</v>
      </c>
      <c r="G2777" s="219" t="s">
        <v>304</v>
      </c>
      <c r="H2777" s="220">
        <v>214.50999999999999</v>
      </c>
      <c r="I2777" s="221"/>
      <c r="J2777" s="222">
        <f>ROUND(I2777*H2777,2)</f>
        <v>0</v>
      </c>
      <c r="K2777" s="218" t="s">
        <v>19</v>
      </c>
      <c r="L2777" s="47"/>
      <c r="M2777" s="223" t="s">
        <v>19</v>
      </c>
      <c r="N2777" s="224" t="s">
        <v>42</v>
      </c>
      <c r="O2777" s="87"/>
      <c r="P2777" s="225">
        <f>O2777*H2777</f>
        <v>0</v>
      </c>
      <c r="Q2777" s="225">
        <v>0</v>
      </c>
      <c r="R2777" s="225">
        <f>Q2777*H2777</f>
        <v>0</v>
      </c>
      <c r="S2777" s="225">
        <v>0</v>
      </c>
      <c r="T2777" s="226">
        <f>S2777*H2777</f>
        <v>0</v>
      </c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R2777" s="227" t="s">
        <v>308</v>
      </c>
      <c r="AT2777" s="227" t="s">
        <v>184</v>
      </c>
      <c r="AU2777" s="227" t="s">
        <v>80</v>
      </c>
      <c r="AY2777" s="20" t="s">
        <v>182</v>
      </c>
      <c r="BE2777" s="228">
        <f>IF(N2777="základní",J2777,0)</f>
        <v>0</v>
      </c>
      <c r="BF2777" s="228">
        <f>IF(N2777="snížená",J2777,0)</f>
        <v>0</v>
      </c>
      <c r="BG2777" s="228">
        <f>IF(N2777="zákl. přenesená",J2777,0)</f>
        <v>0</v>
      </c>
      <c r="BH2777" s="228">
        <f>IF(N2777="sníž. přenesená",J2777,0)</f>
        <v>0</v>
      </c>
      <c r="BI2777" s="228">
        <f>IF(N2777="nulová",J2777,0)</f>
        <v>0</v>
      </c>
      <c r="BJ2777" s="20" t="s">
        <v>78</v>
      </c>
      <c r="BK2777" s="228">
        <f>ROUND(I2777*H2777,2)</f>
        <v>0</v>
      </c>
      <c r="BL2777" s="20" t="s">
        <v>308</v>
      </c>
      <c r="BM2777" s="227" t="s">
        <v>3874</v>
      </c>
    </row>
    <row r="2778" s="14" customFormat="1">
      <c r="A2778" s="14"/>
      <c r="B2778" s="245"/>
      <c r="C2778" s="246"/>
      <c r="D2778" s="236" t="s">
        <v>193</v>
      </c>
      <c r="E2778" s="247" t="s">
        <v>19</v>
      </c>
      <c r="F2778" s="248" t="s">
        <v>3875</v>
      </c>
      <c r="G2778" s="246"/>
      <c r="H2778" s="249">
        <v>214.50999999999999</v>
      </c>
      <c r="I2778" s="250"/>
      <c r="J2778" s="246"/>
      <c r="K2778" s="246"/>
      <c r="L2778" s="251"/>
      <c r="M2778" s="252"/>
      <c r="N2778" s="253"/>
      <c r="O2778" s="253"/>
      <c r="P2778" s="253"/>
      <c r="Q2778" s="253"/>
      <c r="R2778" s="253"/>
      <c r="S2778" s="253"/>
      <c r="T2778" s="25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5" t="s">
        <v>193</v>
      </c>
      <c r="AU2778" s="255" t="s">
        <v>80</v>
      </c>
      <c r="AV2778" s="14" t="s">
        <v>80</v>
      </c>
      <c r="AW2778" s="14" t="s">
        <v>195</v>
      </c>
      <c r="AX2778" s="14" t="s">
        <v>71</v>
      </c>
      <c r="AY2778" s="255" t="s">
        <v>182</v>
      </c>
    </row>
    <row r="2779" s="2" customFormat="1" ht="16.5" customHeight="1">
      <c r="A2779" s="41"/>
      <c r="B2779" s="42"/>
      <c r="C2779" s="278" t="s">
        <v>3876</v>
      </c>
      <c r="D2779" s="278" t="s">
        <v>296</v>
      </c>
      <c r="E2779" s="279" t="s">
        <v>3877</v>
      </c>
      <c r="F2779" s="280" t="s">
        <v>3878</v>
      </c>
      <c r="G2779" s="281" t="s">
        <v>304</v>
      </c>
      <c r="H2779" s="282">
        <v>235.96100000000001</v>
      </c>
      <c r="I2779" s="283"/>
      <c r="J2779" s="284">
        <f>ROUND(I2779*H2779,2)</f>
        <v>0</v>
      </c>
      <c r="K2779" s="280" t="s">
        <v>19</v>
      </c>
      <c r="L2779" s="285"/>
      <c r="M2779" s="286" t="s">
        <v>19</v>
      </c>
      <c r="N2779" s="287" t="s">
        <v>42</v>
      </c>
      <c r="O2779" s="87"/>
      <c r="P2779" s="225">
        <f>O2779*H2779</f>
        <v>0</v>
      </c>
      <c r="Q2779" s="225">
        <v>0.00029999999999999997</v>
      </c>
      <c r="R2779" s="225">
        <f>Q2779*H2779</f>
        <v>0.070788299999999998</v>
      </c>
      <c r="S2779" s="225">
        <v>0</v>
      </c>
      <c r="T2779" s="226">
        <f>S2779*H2779</f>
        <v>0</v>
      </c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R2779" s="227" t="s">
        <v>410</v>
      </c>
      <c r="AT2779" s="227" t="s">
        <v>296</v>
      </c>
      <c r="AU2779" s="227" t="s">
        <v>80</v>
      </c>
      <c r="AY2779" s="20" t="s">
        <v>182</v>
      </c>
      <c r="BE2779" s="228">
        <f>IF(N2779="základní",J2779,0)</f>
        <v>0</v>
      </c>
      <c r="BF2779" s="228">
        <f>IF(N2779="snížená",J2779,0)</f>
        <v>0</v>
      </c>
      <c r="BG2779" s="228">
        <f>IF(N2779="zákl. přenesená",J2779,0)</f>
        <v>0</v>
      </c>
      <c r="BH2779" s="228">
        <f>IF(N2779="sníž. přenesená",J2779,0)</f>
        <v>0</v>
      </c>
      <c r="BI2779" s="228">
        <f>IF(N2779="nulová",J2779,0)</f>
        <v>0</v>
      </c>
      <c r="BJ2779" s="20" t="s">
        <v>78</v>
      </c>
      <c r="BK2779" s="228">
        <f>ROUND(I2779*H2779,2)</f>
        <v>0</v>
      </c>
      <c r="BL2779" s="20" t="s">
        <v>308</v>
      </c>
      <c r="BM2779" s="227" t="s">
        <v>3879</v>
      </c>
    </row>
    <row r="2780" s="14" customFormat="1">
      <c r="A2780" s="14"/>
      <c r="B2780" s="245"/>
      <c r="C2780" s="246"/>
      <c r="D2780" s="236" t="s">
        <v>193</v>
      </c>
      <c r="E2780" s="246"/>
      <c r="F2780" s="248" t="s">
        <v>3880</v>
      </c>
      <c r="G2780" s="246"/>
      <c r="H2780" s="249">
        <v>235.96100000000001</v>
      </c>
      <c r="I2780" s="250"/>
      <c r="J2780" s="246"/>
      <c r="K2780" s="246"/>
      <c r="L2780" s="251"/>
      <c r="M2780" s="252"/>
      <c r="N2780" s="253"/>
      <c r="O2780" s="253"/>
      <c r="P2780" s="253"/>
      <c r="Q2780" s="253"/>
      <c r="R2780" s="253"/>
      <c r="S2780" s="253"/>
      <c r="T2780" s="25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5" t="s">
        <v>193</v>
      </c>
      <c r="AU2780" s="255" t="s">
        <v>80</v>
      </c>
      <c r="AV2780" s="14" t="s">
        <v>80</v>
      </c>
      <c r="AW2780" s="14" t="s">
        <v>4</v>
      </c>
      <c r="AX2780" s="14" t="s">
        <v>78</v>
      </c>
      <c r="AY2780" s="255" t="s">
        <v>182</v>
      </c>
    </row>
    <row r="2781" s="2" customFormat="1" ht="24.15" customHeight="1">
      <c r="A2781" s="41"/>
      <c r="B2781" s="42"/>
      <c r="C2781" s="216" t="s">
        <v>3881</v>
      </c>
      <c r="D2781" s="216" t="s">
        <v>184</v>
      </c>
      <c r="E2781" s="217" t="s">
        <v>3882</v>
      </c>
      <c r="F2781" s="218" t="s">
        <v>3883</v>
      </c>
      <c r="G2781" s="219" t="s">
        <v>187</v>
      </c>
      <c r="H2781" s="220">
        <v>6.0810000000000004</v>
      </c>
      <c r="I2781" s="221"/>
      <c r="J2781" s="222">
        <f>ROUND(I2781*H2781,2)</f>
        <v>0</v>
      </c>
      <c r="K2781" s="218" t="s">
        <v>188</v>
      </c>
      <c r="L2781" s="47"/>
      <c r="M2781" s="223" t="s">
        <v>19</v>
      </c>
      <c r="N2781" s="224" t="s">
        <v>42</v>
      </c>
      <c r="O2781" s="87"/>
      <c r="P2781" s="225">
        <f>O2781*H2781</f>
        <v>0</v>
      </c>
      <c r="Q2781" s="225">
        <v>0.02248</v>
      </c>
      <c r="R2781" s="225">
        <f>Q2781*H2781</f>
        <v>0.13670088</v>
      </c>
      <c r="S2781" s="225">
        <v>0</v>
      </c>
      <c r="T2781" s="226">
        <f>S2781*H2781</f>
        <v>0</v>
      </c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R2781" s="227" t="s">
        <v>308</v>
      </c>
      <c r="AT2781" s="227" t="s">
        <v>184</v>
      </c>
      <c r="AU2781" s="227" t="s">
        <v>80</v>
      </c>
      <c r="AY2781" s="20" t="s">
        <v>182</v>
      </c>
      <c r="BE2781" s="228">
        <f>IF(N2781="základní",J2781,0)</f>
        <v>0</v>
      </c>
      <c r="BF2781" s="228">
        <f>IF(N2781="snížená",J2781,0)</f>
        <v>0</v>
      </c>
      <c r="BG2781" s="228">
        <f>IF(N2781="zákl. přenesená",J2781,0)</f>
        <v>0</v>
      </c>
      <c r="BH2781" s="228">
        <f>IF(N2781="sníž. přenesená",J2781,0)</f>
        <v>0</v>
      </c>
      <c r="BI2781" s="228">
        <f>IF(N2781="nulová",J2781,0)</f>
        <v>0</v>
      </c>
      <c r="BJ2781" s="20" t="s">
        <v>78</v>
      </c>
      <c r="BK2781" s="228">
        <f>ROUND(I2781*H2781,2)</f>
        <v>0</v>
      </c>
      <c r="BL2781" s="20" t="s">
        <v>308</v>
      </c>
      <c r="BM2781" s="227" t="s">
        <v>3884</v>
      </c>
    </row>
    <row r="2782" s="2" customFormat="1">
      <c r="A2782" s="41"/>
      <c r="B2782" s="42"/>
      <c r="C2782" s="43"/>
      <c r="D2782" s="229" t="s">
        <v>191</v>
      </c>
      <c r="E2782" s="43"/>
      <c r="F2782" s="230" t="s">
        <v>3885</v>
      </c>
      <c r="G2782" s="43"/>
      <c r="H2782" s="43"/>
      <c r="I2782" s="231"/>
      <c r="J2782" s="43"/>
      <c r="K2782" s="43"/>
      <c r="L2782" s="47"/>
      <c r="M2782" s="232"/>
      <c r="N2782" s="233"/>
      <c r="O2782" s="87"/>
      <c r="P2782" s="87"/>
      <c r="Q2782" s="87"/>
      <c r="R2782" s="87"/>
      <c r="S2782" s="87"/>
      <c r="T2782" s="88"/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  <c r="AE2782" s="41"/>
      <c r="AT2782" s="20" t="s">
        <v>191</v>
      </c>
      <c r="AU2782" s="20" t="s">
        <v>80</v>
      </c>
    </row>
    <row r="2783" s="14" customFormat="1">
      <c r="A2783" s="14"/>
      <c r="B2783" s="245"/>
      <c r="C2783" s="246"/>
      <c r="D2783" s="236" t="s">
        <v>193</v>
      </c>
      <c r="E2783" s="247" t="s">
        <v>19</v>
      </c>
      <c r="F2783" s="248" t="s">
        <v>3886</v>
      </c>
      <c r="G2783" s="246"/>
      <c r="H2783" s="249">
        <v>6.0809090909090902</v>
      </c>
      <c r="I2783" s="250"/>
      <c r="J2783" s="246"/>
      <c r="K2783" s="246"/>
      <c r="L2783" s="251"/>
      <c r="M2783" s="252"/>
      <c r="N2783" s="253"/>
      <c r="O2783" s="253"/>
      <c r="P2783" s="253"/>
      <c r="Q2783" s="253"/>
      <c r="R2783" s="253"/>
      <c r="S2783" s="253"/>
      <c r="T2783" s="25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5" t="s">
        <v>193</v>
      </c>
      <c r="AU2783" s="255" t="s">
        <v>80</v>
      </c>
      <c r="AV2783" s="14" t="s">
        <v>80</v>
      </c>
      <c r="AW2783" s="14" t="s">
        <v>195</v>
      </c>
      <c r="AX2783" s="14" t="s">
        <v>71</v>
      </c>
      <c r="AY2783" s="255" t="s">
        <v>182</v>
      </c>
    </row>
    <row r="2784" s="2" customFormat="1" ht="24.15" customHeight="1">
      <c r="A2784" s="41"/>
      <c r="B2784" s="42"/>
      <c r="C2784" s="216" t="s">
        <v>3887</v>
      </c>
      <c r="D2784" s="216" t="s">
        <v>184</v>
      </c>
      <c r="E2784" s="217" t="s">
        <v>3888</v>
      </c>
      <c r="F2784" s="218" t="s">
        <v>3889</v>
      </c>
      <c r="G2784" s="219" t="s">
        <v>304</v>
      </c>
      <c r="H2784" s="220">
        <v>82.5</v>
      </c>
      <c r="I2784" s="221"/>
      <c r="J2784" s="222">
        <f>ROUND(I2784*H2784,2)</f>
        <v>0</v>
      </c>
      <c r="K2784" s="218" t="s">
        <v>188</v>
      </c>
      <c r="L2784" s="47"/>
      <c r="M2784" s="223" t="s">
        <v>19</v>
      </c>
      <c r="N2784" s="224" t="s">
        <v>42</v>
      </c>
      <c r="O2784" s="87"/>
      <c r="P2784" s="225">
        <f>O2784*H2784</f>
        <v>0</v>
      </c>
      <c r="Q2784" s="225">
        <v>0</v>
      </c>
      <c r="R2784" s="225">
        <f>Q2784*H2784</f>
        <v>0</v>
      </c>
      <c r="S2784" s="225">
        <v>0.017000000000000001</v>
      </c>
      <c r="T2784" s="226">
        <f>S2784*H2784</f>
        <v>1.4025000000000001</v>
      </c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  <c r="AE2784" s="41"/>
      <c r="AR2784" s="227" t="s">
        <v>308</v>
      </c>
      <c r="AT2784" s="227" t="s">
        <v>184</v>
      </c>
      <c r="AU2784" s="227" t="s">
        <v>80</v>
      </c>
      <c r="AY2784" s="20" t="s">
        <v>182</v>
      </c>
      <c r="BE2784" s="228">
        <f>IF(N2784="základní",J2784,0)</f>
        <v>0</v>
      </c>
      <c r="BF2784" s="228">
        <f>IF(N2784="snížená",J2784,0)</f>
        <v>0</v>
      </c>
      <c r="BG2784" s="228">
        <f>IF(N2784="zákl. přenesená",J2784,0)</f>
        <v>0</v>
      </c>
      <c r="BH2784" s="228">
        <f>IF(N2784="sníž. přenesená",J2784,0)</f>
        <v>0</v>
      </c>
      <c r="BI2784" s="228">
        <f>IF(N2784="nulová",J2784,0)</f>
        <v>0</v>
      </c>
      <c r="BJ2784" s="20" t="s">
        <v>78</v>
      </c>
      <c r="BK2784" s="228">
        <f>ROUND(I2784*H2784,2)</f>
        <v>0</v>
      </c>
      <c r="BL2784" s="20" t="s">
        <v>308</v>
      </c>
      <c r="BM2784" s="227" t="s">
        <v>3890</v>
      </c>
    </row>
    <row r="2785" s="2" customFormat="1">
      <c r="A2785" s="41"/>
      <c r="B2785" s="42"/>
      <c r="C2785" s="43"/>
      <c r="D2785" s="229" t="s">
        <v>191</v>
      </c>
      <c r="E2785" s="43"/>
      <c r="F2785" s="230" t="s">
        <v>3891</v>
      </c>
      <c r="G2785" s="43"/>
      <c r="H2785" s="43"/>
      <c r="I2785" s="231"/>
      <c r="J2785" s="43"/>
      <c r="K2785" s="43"/>
      <c r="L2785" s="47"/>
      <c r="M2785" s="232"/>
      <c r="N2785" s="233"/>
      <c r="O2785" s="87"/>
      <c r="P2785" s="87"/>
      <c r="Q2785" s="87"/>
      <c r="R2785" s="87"/>
      <c r="S2785" s="87"/>
      <c r="T2785" s="88"/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  <c r="AE2785" s="41"/>
      <c r="AT2785" s="20" t="s">
        <v>191</v>
      </c>
      <c r="AU2785" s="20" t="s">
        <v>80</v>
      </c>
    </row>
    <row r="2786" s="14" customFormat="1">
      <c r="A2786" s="14"/>
      <c r="B2786" s="245"/>
      <c r="C2786" s="246"/>
      <c r="D2786" s="236" t="s">
        <v>193</v>
      </c>
      <c r="E2786" s="247" t="s">
        <v>19</v>
      </c>
      <c r="F2786" s="248" t="s">
        <v>3892</v>
      </c>
      <c r="G2786" s="246"/>
      <c r="H2786" s="249">
        <v>82.5</v>
      </c>
      <c r="I2786" s="250"/>
      <c r="J2786" s="246"/>
      <c r="K2786" s="246"/>
      <c r="L2786" s="251"/>
      <c r="M2786" s="252"/>
      <c r="N2786" s="253"/>
      <c r="O2786" s="253"/>
      <c r="P2786" s="253"/>
      <c r="Q2786" s="253"/>
      <c r="R2786" s="253"/>
      <c r="S2786" s="253"/>
      <c r="T2786" s="25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5" t="s">
        <v>193</v>
      </c>
      <c r="AU2786" s="255" t="s">
        <v>80</v>
      </c>
      <c r="AV2786" s="14" t="s">
        <v>80</v>
      </c>
      <c r="AW2786" s="14" t="s">
        <v>195</v>
      </c>
      <c r="AX2786" s="14" t="s">
        <v>71</v>
      </c>
      <c r="AY2786" s="255" t="s">
        <v>182</v>
      </c>
    </row>
    <row r="2787" s="2" customFormat="1" ht="33" customHeight="1">
      <c r="A2787" s="41"/>
      <c r="B2787" s="42"/>
      <c r="C2787" s="216" t="s">
        <v>3893</v>
      </c>
      <c r="D2787" s="216" t="s">
        <v>184</v>
      </c>
      <c r="E2787" s="217" t="s">
        <v>3894</v>
      </c>
      <c r="F2787" s="218" t="s">
        <v>3895</v>
      </c>
      <c r="G2787" s="219" t="s">
        <v>283</v>
      </c>
      <c r="H2787" s="220">
        <v>21.280000000000001</v>
      </c>
      <c r="I2787" s="221"/>
      <c r="J2787" s="222">
        <f>ROUND(I2787*H2787,2)</f>
        <v>0</v>
      </c>
      <c r="K2787" s="218" t="s">
        <v>188</v>
      </c>
      <c r="L2787" s="47"/>
      <c r="M2787" s="223" t="s">
        <v>19</v>
      </c>
      <c r="N2787" s="224" t="s">
        <v>42</v>
      </c>
      <c r="O2787" s="87"/>
      <c r="P2787" s="225">
        <f>O2787*H2787</f>
        <v>0</v>
      </c>
      <c r="Q2787" s="225">
        <v>0</v>
      </c>
      <c r="R2787" s="225">
        <f>Q2787*H2787</f>
        <v>0</v>
      </c>
      <c r="S2787" s="225">
        <v>0.040000000000000001</v>
      </c>
      <c r="T2787" s="226">
        <f>S2787*H2787</f>
        <v>0.85120000000000007</v>
      </c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R2787" s="227" t="s">
        <v>308</v>
      </c>
      <c r="AT2787" s="227" t="s">
        <v>184</v>
      </c>
      <c r="AU2787" s="227" t="s">
        <v>80</v>
      </c>
      <c r="AY2787" s="20" t="s">
        <v>182</v>
      </c>
      <c r="BE2787" s="228">
        <f>IF(N2787="základní",J2787,0)</f>
        <v>0</v>
      </c>
      <c r="BF2787" s="228">
        <f>IF(N2787="snížená",J2787,0)</f>
        <v>0</v>
      </c>
      <c r="BG2787" s="228">
        <f>IF(N2787="zákl. přenesená",J2787,0)</f>
        <v>0</v>
      </c>
      <c r="BH2787" s="228">
        <f>IF(N2787="sníž. přenesená",J2787,0)</f>
        <v>0</v>
      </c>
      <c r="BI2787" s="228">
        <f>IF(N2787="nulová",J2787,0)</f>
        <v>0</v>
      </c>
      <c r="BJ2787" s="20" t="s">
        <v>78</v>
      </c>
      <c r="BK2787" s="228">
        <f>ROUND(I2787*H2787,2)</f>
        <v>0</v>
      </c>
      <c r="BL2787" s="20" t="s">
        <v>308</v>
      </c>
      <c r="BM2787" s="227" t="s">
        <v>3896</v>
      </c>
    </row>
    <row r="2788" s="2" customFormat="1">
      <c r="A2788" s="41"/>
      <c r="B2788" s="42"/>
      <c r="C2788" s="43"/>
      <c r="D2788" s="229" t="s">
        <v>191</v>
      </c>
      <c r="E2788" s="43"/>
      <c r="F2788" s="230" t="s">
        <v>3897</v>
      </c>
      <c r="G2788" s="43"/>
      <c r="H2788" s="43"/>
      <c r="I2788" s="231"/>
      <c r="J2788" s="43"/>
      <c r="K2788" s="43"/>
      <c r="L2788" s="47"/>
      <c r="M2788" s="232"/>
      <c r="N2788" s="233"/>
      <c r="O2788" s="87"/>
      <c r="P2788" s="87"/>
      <c r="Q2788" s="87"/>
      <c r="R2788" s="87"/>
      <c r="S2788" s="87"/>
      <c r="T2788" s="88"/>
      <c r="U2788" s="41"/>
      <c r="V2788" s="41"/>
      <c r="W2788" s="41"/>
      <c r="X2788" s="41"/>
      <c r="Y2788" s="41"/>
      <c r="Z2788" s="41"/>
      <c r="AA2788" s="41"/>
      <c r="AB2788" s="41"/>
      <c r="AC2788" s="41"/>
      <c r="AD2788" s="41"/>
      <c r="AE2788" s="41"/>
      <c r="AT2788" s="20" t="s">
        <v>191</v>
      </c>
      <c r="AU2788" s="20" t="s">
        <v>80</v>
      </c>
    </row>
    <row r="2789" s="14" customFormat="1">
      <c r="A2789" s="14"/>
      <c r="B2789" s="245"/>
      <c r="C2789" s="246"/>
      <c r="D2789" s="236" t="s">
        <v>193</v>
      </c>
      <c r="E2789" s="247" t="s">
        <v>19</v>
      </c>
      <c r="F2789" s="248" t="s">
        <v>3898</v>
      </c>
      <c r="G2789" s="246"/>
      <c r="H2789" s="249">
        <v>21.280000000000001</v>
      </c>
      <c r="I2789" s="250"/>
      <c r="J2789" s="246"/>
      <c r="K2789" s="246"/>
      <c r="L2789" s="251"/>
      <c r="M2789" s="252"/>
      <c r="N2789" s="253"/>
      <c r="O2789" s="253"/>
      <c r="P2789" s="253"/>
      <c r="Q2789" s="253"/>
      <c r="R2789" s="253"/>
      <c r="S2789" s="253"/>
      <c r="T2789" s="25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T2789" s="255" t="s">
        <v>193</v>
      </c>
      <c r="AU2789" s="255" t="s">
        <v>80</v>
      </c>
      <c r="AV2789" s="14" t="s">
        <v>80</v>
      </c>
      <c r="AW2789" s="14" t="s">
        <v>195</v>
      </c>
      <c r="AX2789" s="14" t="s">
        <v>71</v>
      </c>
      <c r="AY2789" s="255" t="s">
        <v>182</v>
      </c>
    </row>
    <row r="2790" s="2" customFormat="1" ht="55.5" customHeight="1">
      <c r="A2790" s="41"/>
      <c r="B2790" s="42"/>
      <c r="C2790" s="216" t="s">
        <v>3899</v>
      </c>
      <c r="D2790" s="216" t="s">
        <v>184</v>
      </c>
      <c r="E2790" s="217" t="s">
        <v>3900</v>
      </c>
      <c r="F2790" s="218" t="s">
        <v>3901</v>
      </c>
      <c r="G2790" s="219" t="s">
        <v>256</v>
      </c>
      <c r="H2790" s="220">
        <v>40.649999999999999</v>
      </c>
      <c r="I2790" s="221"/>
      <c r="J2790" s="222">
        <f>ROUND(I2790*H2790,2)</f>
        <v>0</v>
      </c>
      <c r="K2790" s="218" t="s">
        <v>188</v>
      </c>
      <c r="L2790" s="47"/>
      <c r="M2790" s="223" t="s">
        <v>19</v>
      </c>
      <c r="N2790" s="224" t="s">
        <v>42</v>
      </c>
      <c r="O2790" s="87"/>
      <c r="P2790" s="225">
        <f>O2790*H2790</f>
        <v>0</v>
      </c>
      <c r="Q2790" s="225">
        <v>0</v>
      </c>
      <c r="R2790" s="225">
        <f>Q2790*H2790</f>
        <v>0</v>
      </c>
      <c r="S2790" s="225">
        <v>0</v>
      </c>
      <c r="T2790" s="226">
        <f>S2790*H2790</f>
        <v>0</v>
      </c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R2790" s="227" t="s">
        <v>308</v>
      </c>
      <c r="AT2790" s="227" t="s">
        <v>184</v>
      </c>
      <c r="AU2790" s="227" t="s">
        <v>80</v>
      </c>
      <c r="AY2790" s="20" t="s">
        <v>182</v>
      </c>
      <c r="BE2790" s="228">
        <f>IF(N2790="základní",J2790,0)</f>
        <v>0</v>
      </c>
      <c r="BF2790" s="228">
        <f>IF(N2790="snížená",J2790,0)</f>
        <v>0</v>
      </c>
      <c r="BG2790" s="228">
        <f>IF(N2790="zákl. přenesená",J2790,0)</f>
        <v>0</v>
      </c>
      <c r="BH2790" s="228">
        <f>IF(N2790="sníž. přenesená",J2790,0)</f>
        <v>0</v>
      </c>
      <c r="BI2790" s="228">
        <f>IF(N2790="nulová",J2790,0)</f>
        <v>0</v>
      </c>
      <c r="BJ2790" s="20" t="s">
        <v>78</v>
      </c>
      <c r="BK2790" s="228">
        <f>ROUND(I2790*H2790,2)</f>
        <v>0</v>
      </c>
      <c r="BL2790" s="20" t="s">
        <v>308</v>
      </c>
      <c r="BM2790" s="227" t="s">
        <v>3902</v>
      </c>
    </row>
    <row r="2791" s="2" customFormat="1">
      <c r="A2791" s="41"/>
      <c r="B2791" s="42"/>
      <c r="C2791" s="43"/>
      <c r="D2791" s="229" t="s">
        <v>191</v>
      </c>
      <c r="E2791" s="43"/>
      <c r="F2791" s="230" t="s">
        <v>3903</v>
      </c>
      <c r="G2791" s="43"/>
      <c r="H2791" s="43"/>
      <c r="I2791" s="231"/>
      <c r="J2791" s="43"/>
      <c r="K2791" s="43"/>
      <c r="L2791" s="47"/>
      <c r="M2791" s="232"/>
      <c r="N2791" s="233"/>
      <c r="O2791" s="87"/>
      <c r="P2791" s="87"/>
      <c r="Q2791" s="87"/>
      <c r="R2791" s="87"/>
      <c r="S2791" s="87"/>
      <c r="T2791" s="88"/>
      <c r="U2791" s="41"/>
      <c r="V2791" s="41"/>
      <c r="W2791" s="41"/>
      <c r="X2791" s="41"/>
      <c r="Y2791" s="41"/>
      <c r="Z2791" s="41"/>
      <c r="AA2791" s="41"/>
      <c r="AB2791" s="41"/>
      <c r="AC2791" s="41"/>
      <c r="AD2791" s="41"/>
      <c r="AE2791" s="41"/>
      <c r="AT2791" s="20" t="s">
        <v>191</v>
      </c>
      <c r="AU2791" s="20" t="s">
        <v>80</v>
      </c>
    </row>
    <row r="2792" s="12" customFormat="1" ht="22.8" customHeight="1">
      <c r="A2792" s="12"/>
      <c r="B2792" s="200"/>
      <c r="C2792" s="201"/>
      <c r="D2792" s="202" t="s">
        <v>70</v>
      </c>
      <c r="E2792" s="214" t="s">
        <v>3904</v>
      </c>
      <c r="F2792" s="214" t="s">
        <v>3905</v>
      </c>
      <c r="G2792" s="201"/>
      <c r="H2792" s="201"/>
      <c r="I2792" s="204"/>
      <c r="J2792" s="215">
        <f>BK2792</f>
        <v>0</v>
      </c>
      <c r="K2792" s="201"/>
      <c r="L2792" s="206"/>
      <c r="M2792" s="207"/>
      <c r="N2792" s="208"/>
      <c r="O2792" s="208"/>
      <c r="P2792" s="209">
        <f>SUM(P2793:P2833)</f>
        <v>0</v>
      </c>
      <c r="Q2792" s="208"/>
      <c r="R2792" s="209">
        <f>SUM(R2793:R2833)</f>
        <v>1.8428551600000001</v>
      </c>
      <c r="S2792" s="208"/>
      <c r="T2792" s="210">
        <f>SUM(T2793:T2833)</f>
        <v>1.90175055</v>
      </c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R2792" s="211" t="s">
        <v>80</v>
      </c>
      <c r="AT2792" s="212" t="s">
        <v>70</v>
      </c>
      <c r="AU2792" s="212" t="s">
        <v>78</v>
      </c>
      <c r="AY2792" s="211" t="s">
        <v>182</v>
      </c>
      <c r="BK2792" s="213">
        <f>SUM(BK2793:BK2833)</f>
        <v>0</v>
      </c>
    </row>
    <row r="2793" s="2" customFormat="1" ht="55.5" customHeight="1">
      <c r="A2793" s="41"/>
      <c r="B2793" s="42"/>
      <c r="C2793" s="216" t="s">
        <v>3906</v>
      </c>
      <c r="D2793" s="216" t="s">
        <v>184</v>
      </c>
      <c r="E2793" s="217" t="s">
        <v>3907</v>
      </c>
      <c r="F2793" s="218" t="s">
        <v>3908</v>
      </c>
      <c r="G2793" s="219" t="s">
        <v>283</v>
      </c>
      <c r="H2793" s="220">
        <v>10.414999999999999</v>
      </c>
      <c r="I2793" s="221"/>
      <c r="J2793" s="222">
        <f>ROUND(I2793*H2793,2)</f>
        <v>0</v>
      </c>
      <c r="K2793" s="218" t="s">
        <v>188</v>
      </c>
      <c r="L2793" s="47"/>
      <c r="M2793" s="223" t="s">
        <v>19</v>
      </c>
      <c r="N2793" s="224" t="s">
        <v>42</v>
      </c>
      <c r="O2793" s="87"/>
      <c r="P2793" s="225">
        <f>O2793*H2793</f>
        <v>0</v>
      </c>
      <c r="Q2793" s="225">
        <v>0.044290000000000003</v>
      </c>
      <c r="R2793" s="225">
        <f>Q2793*H2793</f>
        <v>0.46128035000000001</v>
      </c>
      <c r="S2793" s="225">
        <v>0</v>
      </c>
      <c r="T2793" s="226">
        <f>S2793*H2793</f>
        <v>0</v>
      </c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R2793" s="227" t="s">
        <v>308</v>
      </c>
      <c r="AT2793" s="227" t="s">
        <v>184</v>
      </c>
      <c r="AU2793" s="227" t="s">
        <v>80</v>
      </c>
      <c r="AY2793" s="20" t="s">
        <v>182</v>
      </c>
      <c r="BE2793" s="228">
        <f>IF(N2793="základní",J2793,0)</f>
        <v>0</v>
      </c>
      <c r="BF2793" s="228">
        <f>IF(N2793="snížená",J2793,0)</f>
        <v>0</v>
      </c>
      <c r="BG2793" s="228">
        <f>IF(N2793="zákl. přenesená",J2793,0)</f>
        <v>0</v>
      </c>
      <c r="BH2793" s="228">
        <f>IF(N2793="sníž. přenesená",J2793,0)</f>
        <v>0</v>
      </c>
      <c r="BI2793" s="228">
        <f>IF(N2793="nulová",J2793,0)</f>
        <v>0</v>
      </c>
      <c r="BJ2793" s="20" t="s">
        <v>78</v>
      </c>
      <c r="BK2793" s="228">
        <f>ROUND(I2793*H2793,2)</f>
        <v>0</v>
      </c>
      <c r="BL2793" s="20" t="s">
        <v>308</v>
      </c>
      <c r="BM2793" s="227" t="s">
        <v>3909</v>
      </c>
    </row>
    <row r="2794" s="2" customFormat="1">
      <c r="A2794" s="41"/>
      <c r="B2794" s="42"/>
      <c r="C2794" s="43"/>
      <c r="D2794" s="229" t="s">
        <v>191</v>
      </c>
      <c r="E2794" s="43"/>
      <c r="F2794" s="230" t="s">
        <v>3910</v>
      </c>
      <c r="G2794" s="43"/>
      <c r="H2794" s="43"/>
      <c r="I2794" s="231"/>
      <c r="J2794" s="43"/>
      <c r="K2794" s="43"/>
      <c r="L2794" s="47"/>
      <c r="M2794" s="232"/>
      <c r="N2794" s="233"/>
      <c r="O2794" s="87"/>
      <c r="P2794" s="87"/>
      <c r="Q2794" s="87"/>
      <c r="R2794" s="87"/>
      <c r="S2794" s="87"/>
      <c r="T2794" s="88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T2794" s="20" t="s">
        <v>191</v>
      </c>
      <c r="AU2794" s="20" t="s">
        <v>80</v>
      </c>
    </row>
    <row r="2795" s="14" customFormat="1">
      <c r="A2795" s="14"/>
      <c r="B2795" s="245"/>
      <c r="C2795" s="246"/>
      <c r="D2795" s="236" t="s">
        <v>193</v>
      </c>
      <c r="E2795" s="247" t="s">
        <v>19</v>
      </c>
      <c r="F2795" s="248" t="s">
        <v>3911</v>
      </c>
      <c r="G2795" s="246"/>
      <c r="H2795" s="249">
        <v>10.415000000000001</v>
      </c>
      <c r="I2795" s="250"/>
      <c r="J2795" s="246"/>
      <c r="K2795" s="246"/>
      <c r="L2795" s="251"/>
      <c r="M2795" s="252"/>
      <c r="N2795" s="253"/>
      <c r="O2795" s="253"/>
      <c r="P2795" s="253"/>
      <c r="Q2795" s="253"/>
      <c r="R2795" s="253"/>
      <c r="S2795" s="253"/>
      <c r="T2795" s="25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55" t="s">
        <v>193</v>
      </c>
      <c r="AU2795" s="255" t="s">
        <v>80</v>
      </c>
      <c r="AV2795" s="14" t="s">
        <v>80</v>
      </c>
      <c r="AW2795" s="14" t="s">
        <v>195</v>
      </c>
      <c r="AX2795" s="14" t="s">
        <v>71</v>
      </c>
      <c r="AY2795" s="255" t="s">
        <v>182</v>
      </c>
    </row>
    <row r="2796" s="2" customFormat="1" ht="44.25" customHeight="1">
      <c r="A2796" s="41"/>
      <c r="B2796" s="42"/>
      <c r="C2796" s="216" t="s">
        <v>3912</v>
      </c>
      <c r="D2796" s="216" t="s">
        <v>184</v>
      </c>
      <c r="E2796" s="217" t="s">
        <v>3913</v>
      </c>
      <c r="F2796" s="218" t="s">
        <v>3914</v>
      </c>
      <c r="G2796" s="219" t="s">
        <v>304</v>
      </c>
      <c r="H2796" s="220">
        <v>3</v>
      </c>
      <c r="I2796" s="221"/>
      <c r="J2796" s="222">
        <f>ROUND(I2796*H2796,2)</f>
        <v>0</v>
      </c>
      <c r="K2796" s="218" t="s">
        <v>188</v>
      </c>
      <c r="L2796" s="47"/>
      <c r="M2796" s="223" t="s">
        <v>19</v>
      </c>
      <c r="N2796" s="224" t="s">
        <v>42</v>
      </c>
      <c r="O2796" s="87"/>
      <c r="P2796" s="225">
        <f>O2796*H2796</f>
        <v>0</v>
      </c>
      <c r="Q2796" s="225">
        <v>0.0016199999999999999</v>
      </c>
      <c r="R2796" s="225">
        <f>Q2796*H2796</f>
        <v>0.0048599999999999997</v>
      </c>
      <c r="S2796" s="225">
        <v>0</v>
      </c>
      <c r="T2796" s="226">
        <f>S2796*H2796</f>
        <v>0</v>
      </c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R2796" s="227" t="s">
        <v>308</v>
      </c>
      <c r="AT2796" s="227" t="s">
        <v>184</v>
      </c>
      <c r="AU2796" s="227" t="s">
        <v>80</v>
      </c>
      <c r="AY2796" s="20" t="s">
        <v>182</v>
      </c>
      <c r="BE2796" s="228">
        <f>IF(N2796="základní",J2796,0)</f>
        <v>0</v>
      </c>
      <c r="BF2796" s="228">
        <f>IF(N2796="snížená",J2796,0)</f>
        <v>0</v>
      </c>
      <c r="BG2796" s="228">
        <f>IF(N2796="zákl. přenesená",J2796,0)</f>
        <v>0</v>
      </c>
      <c r="BH2796" s="228">
        <f>IF(N2796="sníž. přenesená",J2796,0)</f>
        <v>0</v>
      </c>
      <c r="BI2796" s="228">
        <f>IF(N2796="nulová",J2796,0)</f>
        <v>0</v>
      </c>
      <c r="BJ2796" s="20" t="s">
        <v>78</v>
      </c>
      <c r="BK2796" s="228">
        <f>ROUND(I2796*H2796,2)</f>
        <v>0</v>
      </c>
      <c r="BL2796" s="20" t="s">
        <v>308</v>
      </c>
      <c r="BM2796" s="227" t="s">
        <v>3915</v>
      </c>
    </row>
    <row r="2797" s="2" customFormat="1">
      <c r="A2797" s="41"/>
      <c r="B2797" s="42"/>
      <c r="C2797" s="43"/>
      <c r="D2797" s="229" t="s">
        <v>191</v>
      </c>
      <c r="E2797" s="43"/>
      <c r="F2797" s="230" t="s">
        <v>3916</v>
      </c>
      <c r="G2797" s="43"/>
      <c r="H2797" s="43"/>
      <c r="I2797" s="231"/>
      <c r="J2797" s="43"/>
      <c r="K2797" s="43"/>
      <c r="L2797" s="47"/>
      <c r="M2797" s="232"/>
      <c r="N2797" s="233"/>
      <c r="O2797" s="87"/>
      <c r="P2797" s="87"/>
      <c r="Q2797" s="87"/>
      <c r="R2797" s="87"/>
      <c r="S2797" s="87"/>
      <c r="T2797" s="88"/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T2797" s="20" t="s">
        <v>191</v>
      </c>
      <c r="AU2797" s="20" t="s">
        <v>80</v>
      </c>
    </row>
    <row r="2798" s="2" customFormat="1" ht="37.8" customHeight="1">
      <c r="A2798" s="41"/>
      <c r="B2798" s="42"/>
      <c r="C2798" s="216" t="s">
        <v>3917</v>
      </c>
      <c r="D2798" s="216" t="s">
        <v>184</v>
      </c>
      <c r="E2798" s="217" t="s">
        <v>3918</v>
      </c>
      <c r="F2798" s="218" t="s">
        <v>3919</v>
      </c>
      <c r="G2798" s="219" t="s">
        <v>304</v>
      </c>
      <c r="H2798" s="220">
        <v>6</v>
      </c>
      <c r="I2798" s="221"/>
      <c r="J2798" s="222">
        <f>ROUND(I2798*H2798,2)</f>
        <v>0</v>
      </c>
      <c r="K2798" s="218" t="s">
        <v>188</v>
      </c>
      <c r="L2798" s="47"/>
      <c r="M2798" s="223" t="s">
        <v>19</v>
      </c>
      <c r="N2798" s="224" t="s">
        <v>42</v>
      </c>
      <c r="O2798" s="87"/>
      <c r="P2798" s="225">
        <f>O2798*H2798</f>
        <v>0</v>
      </c>
      <c r="Q2798" s="225">
        <v>0.00091</v>
      </c>
      <c r="R2798" s="225">
        <f>Q2798*H2798</f>
        <v>0.0054599999999999996</v>
      </c>
      <c r="S2798" s="225">
        <v>0</v>
      </c>
      <c r="T2798" s="226">
        <f>S2798*H2798</f>
        <v>0</v>
      </c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R2798" s="227" t="s">
        <v>308</v>
      </c>
      <c r="AT2798" s="227" t="s">
        <v>184</v>
      </c>
      <c r="AU2798" s="227" t="s">
        <v>80</v>
      </c>
      <c r="AY2798" s="20" t="s">
        <v>182</v>
      </c>
      <c r="BE2798" s="228">
        <f>IF(N2798="základní",J2798,0)</f>
        <v>0</v>
      </c>
      <c r="BF2798" s="228">
        <f>IF(N2798="snížená",J2798,0)</f>
        <v>0</v>
      </c>
      <c r="BG2798" s="228">
        <f>IF(N2798="zákl. přenesená",J2798,0)</f>
        <v>0</v>
      </c>
      <c r="BH2798" s="228">
        <f>IF(N2798="sníž. přenesená",J2798,0)</f>
        <v>0</v>
      </c>
      <c r="BI2798" s="228">
        <f>IF(N2798="nulová",J2798,0)</f>
        <v>0</v>
      </c>
      <c r="BJ2798" s="20" t="s">
        <v>78</v>
      </c>
      <c r="BK2798" s="228">
        <f>ROUND(I2798*H2798,2)</f>
        <v>0</v>
      </c>
      <c r="BL2798" s="20" t="s">
        <v>308</v>
      </c>
      <c r="BM2798" s="227" t="s">
        <v>3920</v>
      </c>
    </row>
    <row r="2799" s="2" customFormat="1">
      <c r="A2799" s="41"/>
      <c r="B2799" s="42"/>
      <c r="C2799" s="43"/>
      <c r="D2799" s="229" t="s">
        <v>191</v>
      </c>
      <c r="E2799" s="43"/>
      <c r="F2799" s="230" t="s">
        <v>3921</v>
      </c>
      <c r="G2799" s="43"/>
      <c r="H2799" s="43"/>
      <c r="I2799" s="231"/>
      <c r="J2799" s="43"/>
      <c r="K2799" s="43"/>
      <c r="L2799" s="47"/>
      <c r="M2799" s="232"/>
      <c r="N2799" s="233"/>
      <c r="O2799" s="87"/>
      <c r="P2799" s="87"/>
      <c r="Q2799" s="87"/>
      <c r="R2799" s="87"/>
      <c r="S2799" s="87"/>
      <c r="T2799" s="88"/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T2799" s="20" t="s">
        <v>191</v>
      </c>
      <c r="AU2799" s="20" t="s">
        <v>80</v>
      </c>
    </row>
    <row r="2800" s="14" customFormat="1">
      <c r="A2800" s="14"/>
      <c r="B2800" s="245"/>
      <c r="C2800" s="246"/>
      <c r="D2800" s="236" t="s">
        <v>193</v>
      </c>
      <c r="E2800" s="247" t="s">
        <v>19</v>
      </c>
      <c r="F2800" s="248" t="s">
        <v>3922</v>
      </c>
      <c r="G2800" s="246"/>
      <c r="H2800" s="249">
        <v>6</v>
      </c>
      <c r="I2800" s="250"/>
      <c r="J2800" s="246"/>
      <c r="K2800" s="246"/>
      <c r="L2800" s="251"/>
      <c r="M2800" s="252"/>
      <c r="N2800" s="253"/>
      <c r="O2800" s="253"/>
      <c r="P2800" s="253"/>
      <c r="Q2800" s="253"/>
      <c r="R2800" s="253"/>
      <c r="S2800" s="253"/>
      <c r="T2800" s="25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5" t="s">
        <v>193</v>
      </c>
      <c r="AU2800" s="255" t="s">
        <v>80</v>
      </c>
      <c r="AV2800" s="14" t="s">
        <v>80</v>
      </c>
      <c r="AW2800" s="14" t="s">
        <v>195</v>
      </c>
      <c r="AX2800" s="14" t="s">
        <v>71</v>
      </c>
      <c r="AY2800" s="255" t="s">
        <v>182</v>
      </c>
    </row>
    <row r="2801" s="2" customFormat="1" ht="44.25" customHeight="1">
      <c r="A2801" s="41"/>
      <c r="B2801" s="42"/>
      <c r="C2801" s="216" t="s">
        <v>3923</v>
      </c>
      <c r="D2801" s="216" t="s">
        <v>184</v>
      </c>
      <c r="E2801" s="217" t="s">
        <v>3924</v>
      </c>
      <c r="F2801" s="218" t="s">
        <v>3925</v>
      </c>
      <c r="G2801" s="219" t="s">
        <v>283</v>
      </c>
      <c r="H2801" s="220">
        <v>10.414999999999999</v>
      </c>
      <c r="I2801" s="221"/>
      <c r="J2801" s="222">
        <f>ROUND(I2801*H2801,2)</f>
        <v>0</v>
      </c>
      <c r="K2801" s="218" t="s">
        <v>188</v>
      </c>
      <c r="L2801" s="47"/>
      <c r="M2801" s="223" t="s">
        <v>19</v>
      </c>
      <c r="N2801" s="224" t="s">
        <v>42</v>
      </c>
      <c r="O2801" s="87"/>
      <c r="P2801" s="225">
        <f>O2801*H2801</f>
        <v>0</v>
      </c>
      <c r="Q2801" s="225">
        <v>0.00020000000000000001</v>
      </c>
      <c r="R2801" s="225">
        <f>Q2801*H2801</f>
        <v>0.0020829999999999998</v>
      </c>
      <c r="S2801" s="225">
        <v>0</v>
      </c>
      <c r="T2801" s="226">
        <f>S2801*H2801</f>
        <v>0</v>
      </c>
      <c r="U2801" s="41"/>
      <c r="V2801" s="41"/>
      <c r="W2801" s="41"/>
      <c r="X2801" s="41"/>
      <c r="Y2801" s="41"/>
      <c r="Z2801" s="41"/>
      <c r="AA2801" s="41"/>
      <c r="AB2801" s="41"/>
      <c r="AC2801" s="41"/>
      <c r="AD2801" s="41"/>
      <c r="AE2801" s="41"/>
      <c r="AR2801" s="227" t="s">
        <v>308</v>
      </c>
      <c r="AT2801" s="227" t="s">
        <v>184</v>
      </c>
      <c r="AU2801" s="227" t="s">
        <v>80</v>
      </c>
      <c r="AY2801" s="20" t="s">
        <v>182</v>
      </c>
      <c r="BE2801" s="228">
        <f>IF(N2801="základní",J2801,0)</f>
        <v>0</v>
      </c>
      <c r="BF2801" s="228">
        <f>IF(N2801="snížená",J2801,0)</f>
        <v>0</v>
      </c>
      <c r="BG2801" s="228">
        <f>IF(N2801="zákl. přenesená",J2801,0)</f>
        <v>0</v>
      </c>
      <c r="BH2801" s="228">
        <f>IF(N2801="sníž. přenesená",J2801,0)</f>
        <v>0</v>
      </c>
      <c r="BI2801" s="228">
        <f>IF(N2801="nulová",J2801,0)</f>
        <v>0</v>
      </c>
      <c r="BJ2801" s="20" t="s">
        <v>78</v>
      </c>
      <c r="BK2801" s="228">
        <f>ROUND(I2801*H2801,2)</f>
        <v>0</v>
      </c>
      <c r="BL2801" s="20" t="s">
        <v>308</v>
      </c>
      <c r="BM2801" s="227" t="s">
        <v>3926</v>
      </c>
    </row>
    <row r="2802" s="2" customFormat="1">
      <c r="A2802" s="41"/>
      <c r="B2802" s="42"/>
      <c r="C2802" s="43"/>
      <c r="D2802" s="229" t="s">
        <v>191</v>
      </c>
      <c r="E2802" s="43"/>
      <c r="F2802" s="230" t="s">
        <v>3927</v>
      </c>
      <c r="G2802" s="43"/>
      <c r="H2802" s="43"/>
      <c r="I2802" s="231"/>
      <c r="J2802" s="43"/>
      <c r="K2802" s="43"/>
      <c r="L2802" s="47"/>
      <c r="M2802" s="232"/>
      <c r="N2802" s="233"/>
      <c r="O2802" s="87"/>
      <c r="P2802" s="87"/>
      <c r="Q2802" s="87"/>
      <c r="R2802" s="87"/>
      <c r="S2802" s="87"/>
      <c r="T2802" s="88"/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T2802" s="20" t="s">
        <v>191</v>
      </c>
      <c r="AU2802" s="20" t="s">
        <v>80</v>
      </c>
    </row>
    <row r="2803" s="2" customFormat="1" ht="55.5" customHeight="1">
      <c r="A2803" s="41"/>
      <c r="B2803" s="42"/>
      <c r="C2803" s="216" t="s">
        <v>3928</v>
      </c>
      <c r="D2803" s="216" t="s">
        <v>184</v>
      </c>
      <c r="E2803" s="217" t="s">
        <v>3929</v>
      </c>
      <c r="F2803" s="218" t="s">
        <v>3930</v>
      </c>
      <c r="G2803" s="219" t="s">
        <v>304</v>
      </c>
      <c r="H2803" s="220">
        <v>4.0049999999999999</v>
      </c>
      <c r="I2803" s="221"/>
      <c r="J2803" s="222">
        <f>ROUND(I2803*H2803,2)</f>
        <v>0</v>
      </c>
      <c r="K2803" s="218" t="s">
        <v>188</v>
      </c>
      <c r="L2803" s="47"/>
      <c r="M2803" s="223" t="s">
        <v>19</v>
      </c>
      <c r="N2803" s="224" t="s">
        <v>42</v>
      </c>
      <c r="O2803" s="87"/>
      <c r="P2803" s="225">
        <f>O2803*H2803</f>
        <v>0</v>
      </c>
      <c r="Q2803" s="225">
        <v>0.00025000000000000001</v>
      </c>
      <c r="R2803" s="225">
        <f>Q2803*H2803</f>
        <v>0.00100125</v>
      </c>
      <c r="S2803" s="225">
        <v>0</v>
      </c>
      <c r="T2803" s="226">
        <f>S2803*H2803</f>
        <v>0</v>
      </c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R2803" s="227" t="s">
        <v>308</v>
      </c>
      <c r="AT2803" s="227" t="s">
        <v>184</v>
      </c>
      <c r="AU2803" s="227" t="s">
        <v>80</v>
      </c>
      <c r="AY2803" s="20" t="s">
        <v>182</v>
      </c>
      <c r="BE2803" s="228">
        <f>IF(N2803="základní",J2803,0)</f>
        <v>0</v>
      </c>
      <c r="BF2803" s="228">
        <f>IF(N2803="snížená",J2803,0)</f>
        <v>0</v>
      </c>
      <c r="BG2803" s="228">
        <f>IF(N2803="zákl. přenesená",J2803,0)</f>
        <v>0</v>
      </c>
      <c r="BH2803" s="228">
        <f>IF(N2803="sníž. přenesená",J2803,0)</f>
        <v>0</v>
      </c>
      <c r="BI2803" s="228">
        <f>IF(N2803="nulová",J2803,0)</f>
        <v>0</v>
      </c>
      <c r="BJ2803" s="20" t="s">
        <v>78</v>
      </c>
      <c r="BK2803" s="228">
        <f>ROUND(I2803*H2803,2)</f>
        <v>0</v>
      </c>
      <c r="BL2803" s="20" t="s">
        <v>308</v>
      </c>
      <c r="BM2803" s="227" t="s">
        <v>3931</v>
      </c>
    </row>
    <row r="2804" s="2" customFormat="1">
      <c r="A2804" s="41"/>
      <c r="B2804" s="42"/>
      <c r="C2804" s="43"/>
      <c r="D2804" s="229" t="s">
        <v>191</v>
      </c>
      <c r="E2804" s="43"/>
      <c r="F2804" s="230" t="s">
        <v>3932</v>
      </c>
      <c r="G2804" s="43"/>
      <c r="H2804" s="43"/>
      <c r="I2804" s="231"/>
      <c r="J2804" s="43"/>
      <c r="K2804" s="43"/>
      <c r="L2804" s="47"/>
      <c r="M2804" s="232"/>
      <c r="N2804" s="233"/>
      <c r="O2804" s="87"/>
      <c r="P2804" s="87"/>
      <c r="Q2804" s="87"/>
      <c r="R2804" s="87"/>
      <c r="S2804" s="87"/>
      <c r="T2804" s="88"/>
      <c r="U2804" s="41"/>
      <c r="V2804" s="41"/>
      <c r="W2804" s="41"/>
      <c r="X2804" s="41"/>
      <c r="Y2804" s="41"/>
      <c r="Z2804" s="41"/>
      <c r="AA2804" s="41"/>
      <c r="AB2804" s="41"/>
      <c r="AC2804" s="41"/>
      <c r="AD2804" s="41"/>
      <c r="AE2804" s="41"/>
      <c r="AT2804" s="20" t="s">
        <v>191</v>
      </c>
      <c r="AU2804" s="20" t="s">
        <v>80</v>
      </c>
    </row>
    <row r="2805" s="14" customFormat="1">
      <c r="A2805" s="14"/>
      <c r="B2805" s="245"/>
      <c r="C2805" s="246"/>
      <c r="D2805" s="236" t="s">
        <v>193</v>
      </c>
      <c r="E2805" s="247" t="s">
        <v>19</v>
      </c>
      <c r="F2805" s="248" t="s">
        <v>3933</v>
      </c>
      <c r="G2805" s="246"/>
      <c r="H2805" s="249">
        <v>4.0049999999999999</v>
      </c>
      <c r="I2805" s="250"/>
      <c r="J2805" s="246"/>
      <c r="K2805" s="246"/>
      <c r="L2805" s="251"/>
      <c r="M2805" s="252"/>
      <c r="N2805" s="253"/>
      <c r="O2805" s="253"/>
      <c r="P2805" s="253"/>
      <c r="Q2805" s="253"/>
      <c r="R2805" s="253"/>
      <c r="S2805" s="253"/>
      <c r="T2805" s="25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5" t="s">
        <v>193</v>
      </c>
      <c r="AU2805" s="255" t="s">
        <v>80</v>
      </c>
      <c r="AV2805" s="14" t="s">
        <v>80</v>
      </c>
      <c r="AW2805" s="14" t="s">
        <v>195</v>
      </c>
      <c r="AX2805" s="14" t="s">
        <v>71</v>
      </c>
      <c r="AY2805" s="255" t="s">
        <v>182</v>
      </c>
    </row>
    <row r="2806" s="2" customFormat="1" ht="44.25" customHeight="1">
      <c r="A2806" s="41"/>
      <c r="B2806" s="42"/>
      <c r="C2806" s="216" t="s">
        <v>3934</v>
      </c>
      <c r="D2806" s="216" t="s">
        <v>184</v>
      </c>
      <c r="E2806" s="217" t="s">
        <v>3935</v>
      </c>
      <c r="F2806" s="218" t="s">
        <v>3936</v>
      </c>
      <c r="G2806" s="219" t="s">
        <v>304</v>
      </c>
      <c r="H2806" s="220">
        <v>6</v>
      </c>
      <c r="I2806" s="221"/>
      <c r="J2806" s="222">
        <f>ROUND(I2806*H2806,2)</f>
        <v>0</v>
      </c>
      <c r="K2806" s="218" t="s">
        <v>188</v>
      </c>
      <c r="L2806" s="47"/>
      <c r="M2806" s="223" t="s">
        <v>19</v>
      </c>
      <c r="N2806" s="224" t="s">
        <v>42</v>
      </c>
      <c r="O2806" s="87"/>
      <c r="P2806" s="225">
        <f>O2806*H2806</f>
        <v>0</v>
      </c>
      <c r="Q2806" s="225">
        <v>0.00013999999999999999</v>
      </c>
      <c r="R2806" s="225">
        <f>Q2806*H2806</f>
        <v>0.00083999999999999993</v>
      </c>
      <c r="S2806" s="225">
        <v>0</v>
      </c>
      <c r="T2806" s="226">
        <f>S2806*H2806</f>
        <v>0</v>
      </c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R2806" s="227" t="s">
        <v>308</v>
      </c>
      <c r="AT2806" s="227" t="s">
        <v>184</v>
      </c>
      <c r="AU2806" s="227" t="s">
        <v>80</v>
      </c>
      <c r="AY2806" s="20" t="s">
        <v>182</v>
      </c>
      <c r="BE2806" s="228">
        <f>IF(N2806="základní",J2806,0)</f>
        <v>0</v>
      </c>
      <c r="BF2806" s="228">
        <f>IF(N2806="snížená",J2806,0)</f>
        <v>0</v>
      </c>
      <c r="BG2806" s="228">
        <f>IF(N2806="zákl. přenesená",J2806,0)</f>
        <v>0</v>
      </c>
      <c r="BH2806" s="228">
        <f>IF(N2806="sníž. přenesená",J2806,0)</f>
        <v>0</v>
      </c>
      <c r="BI2806" s="228">
        <f>IF(N2806="nulová",J2806,0)</f>
        <v>0</v>
      </c>
      <c r="BJ2806" s="20" t="s">
        <v>78</v>
      </c>
      <c r="BK2806" s="228">
        <f>ROUND(I2806*H2806,2)</f>
        <v>0</v>
      </c>
      <c r="BL2806" s="20" t="s">
        <v>308</v>
      </c>
      <c r="BM2806" s="227" t="s">
        <v>3937</v>
      </c>
    </row>
    <row r="2807" s="2" customFormat="1">
      <c r="A2807" s="41"/>
      <c r="B2807" s="42"/>
      <c r="C2807" s="43"/>
      <c r="D2807" s="229" t="s">
        <v>191</v>
      </c>
      <c r="E2807" s="43"/>
      <c r="F2807" s="230" t="s">
        <v>3938</v>
      </c>
      <c r="G2807" s="43"/>
      <c r="H2807" s="43"/>
      <c r="I2807" s="231"/>
      <c r="J2807" s="43"/>
      <c r="K2807" s="43"/>
      <c r="L2807" s="47"/>
      <c r="M2807" s="232"/>
      <c r="N2807" s="233"/>
      <c r="O2807" s="87"/>
      <c r="P2807" s="87"/>
      <c r="Q2807" s="87"/>
      <c r="R2807" s="87"/>
      <c r="S2807" s="87"/>
      <c r="T2807" s="88"/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T2807" s="20" t="s">
        <v>191</v>
      </c>
      <c r="AU2807" s="20" t="s">
        <v>80</v>
      </c>
    </row>
    <row r="2808" s="14" customFormat="1">
      <c r="A2808" s="14"/>
      <c r="B2808" s="245"/>
      <c r="C2808" s="246"/>
      <c r="D2808" s="236" t="s">
        <v>193</v>
      </c>
      <c r="E2808" s="247" t="s">
        <v>19</v>
      </c>
      <c r="F2808" s="248" t="s">
        <v>3922</v>
      </c>
      <c r="G2808" s="246"/>
      <c r="H2808" s="249">
        <v>6</v>
      </c>
      <c r="I2808" s="250"/>
      <c r="J2808" s="246"/>
      <c r="K2808" s="246"/>
      <c r="L2808" s="251"/>
      <c r="M2808" s="252"/>
      <c r="N2808" s="253"/>
      <c r="O2808" s="253"/>
      <c r="P2808" s="253"/>
      <c r="Q2808" s="253"/>
      <c r="R2808" s="253"/>
      <c r="S2808" s="253"/>
      <c r="T2808" s="25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55" t="s">
        <v>193</v>
      </c>
      <c r="AU2808" s="255" t="s">
        <v>80</v>
      </c>
      <c r="AV2808" s="14" t="s">
        <v>80</v>
      </c>
      <c r="AW2808" s="14" t="s">
        <v>195</v>
      </c>
      <c r="AX2808" s="14" t="s">
        <v>71</v>
      </c>
      <c r="AY2808" s="255" t="s">
        <v>182</v>
      </c>
    </row>
    <row r="2809" s="2" customFormat="1" ht="37.8" customHeight="1">
      <c r="A2809" s="41"/>
      <c r="B2809" s="42"/>
      <c r="C2809" s="216" t="s">
        <v>3939</v>
      </c>
      <c r="D2809" s="216" t="s">
        <v>184</v>
      </c>
      <c r="E2809" s="217" t="s">
        <v>3940</v>
      </c>
      <c r="F2809" s="218" t="s">
        <v>3941</v>
      </c>
      <c r="G2809" s="219" t="s">
        <v>283</v>
      </c>
      <c r="H2809" s="220">
        <v>9.4710000000000001</v>
      </c>
      <c r="I2809" s="221"/>
      <c r="J2809" s="222">
        <f>ROUND(I2809*H2809,2)</f>
        <v>0</v>
      </c>
      <c r="K2809" s="218" t="s">
        <v>188</v>
      </c>
      <c r="L2809" s="47"/>
      <c r="M2809" s="223" t="s">
        <v>19</v>
      </c>
      <c r="N2809" s="224" t="s">
        <v>42</v>
      </c>
      <c r="O2809" s="87"/>
      <c r="P2809" s="225">
        <f>O2809*H2809</f>
        <v>0</v>
      </c>
      <c r="Q2809" s="225">
        <v>0</v>
      </c>
      <c r="R2809" s="225">
        <f>Q2809*H2809</f>
        <v>0</v>
      </c>
      <c r="S2809" s="225">
        <v>0.03175</v>
      </c>
      <c r="T2809" s="226">
        <f>S2809*H2809</f>
        <v>0.30070425000000001</v>
      </c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R2809" s="227" t="s">
        <v>308</v>
      </c>
      <c r="AT2809" s="227" t="s">
        <v>184</v>
      </c>
      <c r="AU2809" s="227" t="s">
        <v>80</v>
      </c>
      <c r="AY2809" s="20" t="s">
        <v>182</v>
      </c>
      <c r="BE2809" s="228">
        <f>IF(N2809="základní",J2809,0)</f>
        <v>0</v>
      </c>
      <c r="BF2809" s="228">
        <f>IF(N2809="snížená",J2809,0)</f>
        <v>0</v>
      </c>
      <c r="BG2809" s="228">
        <f>IF(N2809="zákl. přenesená",J2809,0)</f>
        <v>0</v>
      </c>
      <c r="BH2809" s="228">
        <f>IF(N2809="sníž. přenesená",J2809,0)</f>
        <v>0</v>
      </c>
      <c r="BI2809" s="228">
        <f>IF(N2809="nulová",J2809,0)</f>
        <v>0</v>
      </c>
      <c r="BJ2809" s="20" t="s">
        <v>78</v>
      </c>
      <c r="BK2809" s="228">
        <f>ROUND(I2809*H2809,2)</f>
        <v>0</v>
      </c>
      <c r="BL2809" s="20" t="s">
        <v>308</v>
      </c>
      <c r="BM2809" s="227" t="s">
        <v>3942</v>
      </c>
    </row>
    <row r="2810" s="2" customFormat="1">
      <c r="A2810" s="41"/>
      <c r="B2810" s="42"/>
      <c r="C2810" s="43"/>
      <c r="D2810" s="229" t="s">
        <v>191</v>
      </c>
      <c r="E2810" s="43"/>
      <c r="F2810" s="230" t="s">
        <v>3943</v>
      </c>
      <c r="G2810" s="43"/>
      <c r="H2810" s="43"/>
      <c r="I2810" s="231"/>
      <c r="J2810" s="43"/>
      <c r="K2810" s="43"/>
      <c r="L2810" s="47"/>
      <c r="M2810" s="232"/>
      <c r="N2810" s="233"/>
      <c r="O2810" s="87"/>
      <c r="P2810" s="87"/>
      <c r="Q2810" s="87"/>
      <c r="R2810" s="87"/>
      <c r="S2810" s="87"/>
      <c r="T2810" s="88"/>
      <c r="U2810" s="41"/>
      <c r="V2810" s="41"/>
      <c r="W2810" s="41"/>
      <c r="X2810" s="41"/>
      <c r="Y2810" s="41"/>
      <c r="Z2810" s="41"/>
      <c r="AA2810" s="41"/>
      <c r="AB2810" s="41"/>
      <c r="AC2810" s="41"/>
      <c r="AD2810" s="41"/>
      <c r="AE2810" s="41"/>
      <c r="AT2810" s="20" t="s">
        <v>191</v>
      </c>
      <c r="AU2810" s="20" t="s">
        <v>80</v>
      </c>
    </row>
    <row r="2811" s="14" customFormat="1">
      <c r="A2811" s="14"/>
      <c r="B2811" s="245"/>
      <c r="C2811" s="246"/>
      <c r="D2811" s="236" t="s">
        <v>193</v>
      </c>
      <c r="E2811" s="247" t="s">
        <v>19</v>
      </c>
      <c r="F2811" s="248" t="s">
        <v>3944</v>
      </c>
      <c r="G2811" s="246"/>
      <c r="H2811" s="249">
        <v>9.4710000000000001</v>
      </c>
      <c r="I2811" s="250"/>
      <c r="J2811" s="246"/>
      <c r="K2811" s="246"/>
      <c r="L2811" s="251"/>
      <c r="M2811" s="252"/>
      <c r="N2811" s="253"/>
      <c r="O2811" s="253"/>
      <c r="P2811" s="253"/>
      <c r="Q2811" s="253"/>
      <c r="R2811" s="253"/>
      <c r="S2811" s="253"/>
      <c r="T2811" s="25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55" t="s">
        <v>193</v>
      </c>
      <c r="AU2811" s="255" t="s">
        <v>80</v>
      </c>
      <c r="AV2811" s="14" t="s">
        <v>80</v>
      </c>
      <c r="AW2811" s="14" t="s">
        <v>195</v>
      </c>
      <c r="AX2811" s="14" t="s">
        <v>71</v>
      </c>
      <c r="AY2811" s="255" t="s">
        <v>182</v>
      </c>
    </row>
    <row r="2812" s="2" customFormat="1" ht="55.5" customHeight="1">
      <c r="A2812" s="41"/>
      <c r="B2812" s="42"/>
      <c r="C2812" s="216" t="s">
        <v>3945</v>
      </c>
      <c r="D2812" s="216" t="s">
        <v>184</v>
      </c>
      <c r="E2812" s="217" t="s">
        <v>3946</v>
      </c>
      <c r="F2812" s="218" t="s">
        <v>3947</v>
      </c>
      <c r="G2812" s="219" t="s">
        <v>283</v>
      </c>
      <c r="H2812" s="220">
        <v>10.948</v>
      </c>
      <c r="I2812" s="221"/>
      <c r="J2812" s="222">
        <f>ROUND(I2812*H2812,2)</f>
        <v>0</v>
      </c>
      <c r="K2812" s="218" t="s">
        <v>188</v>
      </c>
      <c r="L2812" s="47"/>
      <c r="M2812" s="223" t="s">
        <v>19</v>
      </c>
      <c r="N2812" s="224" t="s">
        <v>42</v>
      </c>
      <c r="O2812" s="87"/>
      <c r="P2812" s="225">
        <f>O2812*H2812</f>
        <v>0</v>
      </c>
      <c r="Q2812" s="225">
        <v>0.017819999999999999</v>
      </c>
      <c r="R2812" s="225">
        <f>Q2812*H2812</f>
        <v>0.19509335999999999</v>
      </c>
      <c r="S2812" s="225">
        <v>0</v>
      </c>
      <c r="T2812" s="226">
        <f>S2812*H2812</f>
        <v>0</v>
      </c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R2812" s="227" t="s">
        <v>308</v>
      </c>
      <c r="AT2812" s="227" t="s">
        <v>184</v>
      </c>
      <c r="AU2812" s="227" t="s">
        <v>80</v>
      </c>
      <c r="AY2812" s="20" t="s">
        <v>182</v>
      </c>
      <c r="BE2812" s="228">
        <f>IF(N2812="základní",J2812,0)</f>
        <v>0</v>
      </c>
      <c r="BF2812" s="228">
        <f>IF(N2812="snížená",J2812,0)</f>
        <v>0</v>
      </c>
      <c r="BG2812" s="228">
        <f>IF(N2812="zákl. přenesená",J2812,0)</f>
        <v>0</v>
      </c>
      <c r="BH2812" s="228">
        <f>IF(N2812="sníž. přenesená",J2812,0)</f>
        <v>0</v>
      </c>
      <c r="BI2812" s="228">
        <f>IF(N2812="nulová",J2812,0)</f>
        <v>0</v>
      </c>
      <c r="BJ2812" s="20" t="s">
        <v>78</v>
      </c>
      <c r="BK2812" s="228">
        <f>ROUND(I2812*H2812,2)</f>
        <v>0</v>
      </c>
      <c r="BL2812" s="20" t="s">
        <v>308</v>
      </c>
      <c r="BM2812" s="227" t="s">
        <v>3948</v>
      </c>
    </row>
    <row r="2813" s="2" customFormat="1">
      <c r="A2813" s="41"/>
      <c r="B2813" s="42"/>
      <c r="C2813" s="43"/>
      <c r="D2813" s="229" t="s">
        <v>191</v>
      </c>
      <c r="E2813" s="43"/>
      <c r="F2813" s="230" t="s">
        <v>3949</v>
      </c>
      <c r="G2813" s="43"/>
      <c r="H2813" s="43"/>
      <c r="I2813" s="231"/>
      <c r="J2813" s="43"/>
      <c r="K2813" s="43"/>
      <c r="L2813" s="47"/>
      <c r="M2813" s="232"/>
      <c r="N2813" s="233"/>
      <c r="O2813" s="87"/>
      <c r="P2813" s="87"/>
      <c r="Q2813" s="87"/>
      <c r="R2813" s="87"/>
      <c r="S2813" s="87"/>
      <c r="T2813" s="88"/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T2813" s="20" t="s">
        <v>191</v>
      </c>
      <c r="AU2813" s="20" t="s">
        <v>80</v>
      </c>
    </row>
    <row r="2814" s="14" customFormat="1">
      <c r="A2814" s="14"/>
      <c r="B2814" s="245"/>
      <c r="C2814" s="246"/>
      <c r="D2814" s="236" t="s">
        <v>193</v>
      </c>
      <c r="E2814" s="247" t="s">
        <v>19</v>
      </c>
      <c r="F2814" s="248" t="s">
        <v>3950</v>
      </c>
      <c r="G2814" s="246"/>
      <c r="H2814" s="249">
        <v>10.9475</v>
      </c>
      <c r="I2814" s="250"/>
      <c r="J2814" s="246"/>
      <c r="K2814" s="246"/>
      <c r="L2814" s="251"/>
      <c r="M2814" s="252"/>
      <c r="N2814" s="253"/>
      <c r="O2814" s="253"/>
      <c r="P2814" s="253"/>
      <c r="Q2814" s="253"/>
      <c r="R2814" s="253"/>
      <c r="S2814" s="253"/>
      <c r="T2814" s="25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5" t="s">
        <v>193</v>
      </c>
      <c r="AU2814" s="255" t="s">
        <v>80</v>
      </c>
      <c r="AV2814" s="14" t="s">
        <v>80</v>
      </c>
      <c r="AW2814" s="14" t="s">
        <v>195</v>
      </c>
      <c r="AX2814" s="14" t="s">
        <v>71</v>
      </c>
      <c r="AY2814" s="255" t="s">
        <v>182</v>
      </c>
    </row>
    <row r="2815" s="2" customFormat="1" ht="44.25" customHeight="1">
      <c r="A2815" s="41"/>
      <c r="B2815" s="42"/>
      <c r="C2815" s="216" t="s">
        <v>3951</v>
      </c>
      <c r="D2815" s="216" t="s">
        <v>184</v>
      </c>
      <c r="E2815" s="217" t="s">
        <v>3952</v>
      </c>
      <c r="F2815" s="218" t="s">
        <v>3953</v>
      </c>
      <c r="G2815" s="219" t="s">
        <v>283</v>
      </c>
      <c r="H2815" s="220">
        <v>10.948</v>
      </c>
      <c r="I2815" s="221"/>
      <c r="J2815" s="222">
        <f>ROUND(I2815*H2815,2)</f>
        <v>0</v>
      </c>
      <c r="K2815" s="218" t="s">
        <v>188</v>
      </c>
      <c r="L2815" s="47"/>
      <c r="M2815" s="223" t="s">
        <v>19</v>
      </c>
      <c r="N2815" s="224" t="s">
        <v>42</v>
      </c>
      <c r="O2815" s="87"/>
      <c r="P2815" s="225">
        <f>O2815*H2815</f>
        <v>0</v>
      </c>
      <c r="Q2815" s="225">
        <v>0.00010000000000000001</v>
      </c>
      <c r="R2815" s="225">
        <f>Q2815*H2815</f>
        <v>0.0010948000000000002</v>
      </c>
      <c r="S2815" s="225">
        <v>0</v>
      </c>
      <c r="T2815" s="226">
        <f>S2815*H2815</f>
        <v>0</v>
      </c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R2815" s="227" t="s">
        <v>308</v>
      </c>
      <c r="AT2815" s="227" t="s">
        <v>184</v>
      </c>
      <c r="AU2815" s="227" t="s">
        <v>80</v>
      </c>
      <c r="AY2815" s="20" t="s">
        <v>182</v>
      </c>
      <c r="BE2815" s="228">
        <f>IF(N2815="základní",J2815,0)</f>
        <v>0</v>
      </c>
      <c r="BF2815" s="228">
        <f>IF(N2815="snížená",J2815,0)</f>
        <v>0</v>
      </c>
      <c r="BG2815" s="228">
        <f>IF(N2815="zákl. přenesená",J2815,0)</f>
        <v>0</v>
      </c>
      <c r="BH2815" s="228">
        <f>IF(N2815="sníž. přenesená",J2815,0)</f>
        <v>0</v>
      </c>
      <c r="BI2815" s="228">
        <f>IF(N2815="nulová",J2815,0)</f>
        <v>0</v>
      </c>
      <c r="BJ2815" s="20" t="s">
        <v>78</v>
      </c>
      <c r="BK2815" s="228">
        <f>ROUND(I2815*H2815,2)</f>
        <v>0</v>
      </c>
      <c r="BL2815" s="20" t="s">
        <v>308</v>
      </c>
      <c r="BM2815" s="227" t="s">
        <v>3954</v>
      </c>
    </row>
    <row r="2816" s="2" customFormat="1">
      <c r="A2816" s="41"/>
      <c r="B2816" s="42"/>
      <c r="C2816" s="43"/>
      <c r="D2816" s="229" t="s">
        <v>191</v>
      </c>
      <c r="E2816" s="43"/>
      <c r="F2816" s="230" t="s">
        <v>3955</v>
      </c>
      <c r="G2816" s="43"/>
      <c r="H2816" s="43"/>
      <c r="I2816" s="231"/>
      <c r="J2816" s="43"/>
      <c r="K2816" s="43"/>
      <c r="L2816" s="47"/>
      <c r="M2816" s="232"/>
      <c r="N2816" s="233"/>
      <c r="O2816" s="87"/>
      <c r="P2816" s="87"/>
      <c r="Q2816" s="87"/>
      <c r="R2816" s="87"/>
      <c r="S2816" s="87"/>
      <c r="T2816" s="88"/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T2816" s="20" t="s">
        <v>191</v>
      </c>
      <c r="AU2816" s="20" t="s">
        <v>80</v>
      </c>
    </row>
    <row r="2817" s="2" customFormat="1" ht="49.05" customHeight="1">
      <c r="A2817" s="41"/>
      <c r="B2817" s="42"/>
      <c r="C2817" s="216" t="s">
        <v>3956</v>
      </c>
      <c r="D2817" s="216" t="s">
        <v>184</v>
      </c>
      <c r="E2817" s="217" t="s">
        <v>3957</v>
      </c>
      <c r="F2817" s="218" t="s">
        <v>3958</v>
      </c>
      <c r="G2817" s="219" t="s">
        <v>283</v>
      </c>
      <c r="H2817" s="220">
        <v>52.799999999999997</v>
      </c>
      <c r="I2817" s="221"/>
      <c r="J2817" s="222">
        <f>ROUND(I2817*H2817,2)</f>
        <v>0</v>
      </c>
      <c r="K2817" s="218" t="s">
        <v>188</v>
      </c>
      <c r="L2817" s="47"/>
      <c r="M2817" s="223" t="s">
        <v>19</v>
      </c>
      <c r="N2817" s="224" t="s">
        <v>42</v>
      </c>
      <c r="O2817" s="87"/>
      <c r="P2817" s="225">
        <f>O2817*H2817</f>
        <v>0</v>
      </c>
      <c r="Q2817" s="225">
        <v>0.012200000000000001</v>
      </c>
      <c r="R2817" s="225">
        <f>Q2817*H2817</f>
        <v>0.64415999999999995</v>
      </c>
      <c r="S2817" s="225">
        <v>0</v>
      </c>
      <c r="T2817" s="226">
        <f>S2817*H2817</f>
        <v>0</v>
      </c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R2817" s="227" t="s">
        <v>308</v>
      </c>
      <c r="AT2817" s="227" t="s">
        <v>184</v>
      </c>
      <c r="AU2817" s="227" t="s">
        <v>80</v>
      </c>
      <c r="AY2817" s="20" t="s">
        <v>182</v>
      </c>
      <c r="BE2817" s="228">
        <f>IF(N2817="základní",J2817,0)</f>
        <v>0</v>
      </c>
      <c r="BF2817" s="228">
        <f>IF(N2817="snížená",J2817,0)</f>
        <v>0</v>
      </c>
      <c r="BG2817" s="228">
        <f>IF(N2817="zákl. přenesená",J2817,0)</f>
        <v>0</v>
      </c>
      <c r="BH2817" s="228">
        <f>IF(N2817="sníž. přenesená",J2817,0)</f>
        <v>0</v>
      </c>
      <c r="BI2817" s="228">
        <f>IF(N2817="nulová",J2817,0)</f>
        <v>0</v>
      </c>
      <c r="BJ2817" s="20" t="s">
        <v>78</v>
      </c>
      <c r="BK2817" s="228">
        <f>ROUND(I2817*H2817,2)</f>
        <v>0</v>
      </c>
      <c r="BL2817" s="20" t="s">
        <v>308</v>
      </c>
      <c r="BM2817" s="227" t="s">
        <v>3959</v>
      </c>
    </row>
    <row r="2818" s="2" customFormat="1">
      <c r="A2818" s="41"/>
      <c r="B2818" s="42"/>
      <c r="C2818" s="43"/>
      <c r="D2818" s="229" t="s">
        <v>191</v>
      </c>
      <c r="E2818" s="43"/>
      <c r="F2818" s="230" t="s">
        <v>3960</v>
      </c>
      <c r="G2818" s="43"/>
      <c r="H2818" s="43"/>
      <c r="I2818" s="231"/>
      <c r="J2818" s="43"/>
      <c r="K2818" s="43"/>
      <c r="L2818" s="47"/>
      <c r="M2818" s="232"/>
      <c r="N2818" s="233"/>
      <c r="O2818" s="87"/>
      <c r="P2818" s="87"/>
      <c r="Q2818" s="87"/>
      <c r="R2818" s="87"/>
      <c r="S2818" s="87"/>
      <c r="T2818" s="88"/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T2818" s="20" t="s">
        <v>191</v>
      </c>
      <c r="AU2818" s="20" t="s">
        <v>80</v>
      </c>
    </row>
    <row r="2819" s="14" customFormat="1">
      <c r="A2819" s="14"/>
      <c r="B2819" s="245"/>
      <c r="C2819" s="246"/>
      <c r="D2819" s="236" t="s">
        <v>193</v>
      </c>
      <c r="E2819" s="247" t="s">
        <v>19</v>
      </c>
      <c r="F2819" s="248" t="s">
        <v>3961</v>
      </c>
      <c r="G2819" s="246"/>
      <c r="H2819" s="249">
        <v>52.799999999999997</v>
      </c>
      <c r="I2819" s="250"/>
      <c r="J2819" s="246"/>
      <c r="K2819" s="246"/>
      <c r="L2819" s="251"/>
      <c r="M2819" s="252"/>
      <c r="N2819" s="253"/>
      <c r="O2819" s="253"/>
      <c r="P2819" s="253"/>
      <c r="Q2819" s="253"/>
      <c r="R2819" s="253"/>
      <c r="S2819" s="253"/>
      <c r="T2819" s="25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T2819" s="255" t="s">
        <v>193</v>
      </c>
      <c r="AU2819" s="255" t="s">
        <v>80</v>
      </c>
      <c r="AV2819" s="14" t="s">
        <v>80</v>
      </c>
      <c r="AW2819" s="14" t="s">
        <v>195</v>
      </c>
      <c r="AX2819" s="14" t="s">
        <v>71</v>
      </c>
      <c r="AY2819" s="255" t="s">
        <v>182</v>
      </c>
    </row>
    <row r="2820" s="2" customFormat="1" ht="55.5" customHeight="1">
      <c r="A2820" s="41"/>
      <c r="B2820" s="42"/>
      <c r="C2820" s="216" t="s">
        <v>3962</v>
      </c>
      <c r="D2820" s="216" t="s">
        <v>184</v>
      </c>
      <c r="E2820" s="217" t="s">
        <v>3963</v>
      </c>
      <c r="F2820" s="218" t="s">
        <v>3964</v>
      </c>
      <c r="G2820" s="219" t="s">
        <v>283</v>
      </c>
      <c r="H2820" s="220">
        <v>14.880000000000001</v>
      </c>
      <c r="I2820" s="221"/>
      <c r="J2820" s="222">
        <f>ROUND(I2820*H2820,2)</f>
        <v>0</v>
      </c>
      <c r="K2820" s="218" t="s">
        <v>188</v>
      </c>
      <c r="L2820" s="47"/>
      <c r="M2820" s="223" t="s">
        <v>19</v>
      </c>
      <c r="N2820" s="224" t="s">
        <v>42</v>
      </c>
      <c r="O2820" s="87"/>
      <c r="P2820" s="225">
        <f>O2820*H2820</f>
        <v>0</v>
      </c>
      <c r="Q2820" s="225">
        <v>0.024879999999999999</v>
      </c>
      <c r="R2820" s="225">
        <f>Q2820*H2820</f>
        <v>0.3702144</v>
      </c>
      <c r="S2820" s="225">
        <v>0</v>
      </c>
      <c r="T2820" s="226">
        <f>S2820*H2820</f>
        <v>0</v>
      </c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R2820" s="227" t="s">
        <v>308</v>
      </c>
      <c r="AT2820" s="227" t="s">
        <v>184</v>
      </c>
      <c r="AU2820" s="227" t="s">
        <v>80</v>
      </c>
      <c r="AY2820" s="20" t="s">
        <v>182</v>
      </c>
      <c r="BE2820" s="228">
        <f>IF(N2820="základní",J2820,0)</f>
        <v>0</v>
      </c>
      <c r="BF2820" s="228">
        <f>IF(N2820="snížená",J2820,0)</f>
        <v>0</v>
      </c>
      <c r="BG2820" s="228">
        <f>IF(N2820="zákl. přenesená",J2820,0)</f>
        <v>0</v>
      </c>
      <c r="BH2820" s="228">
        <f>IF(N2820="sníž. přenesená",J2820,0)</f>
        <v>0</v>
      </c>
      <c r="BI2820" s="228">
        <f>IF(N2820="nulová",J2820,0)</f>
        <v>0</v>
      </c>
      <c r="BJ2820" s="20" t="s">
        <v>78</v>
      </c>
      <c r="BK2820" s="228">
        <f>ROUND(I2820*H2820,2)</f>
        <v>0</v>
      </c>
      <c r="BL2820" s="20" t="s">
        <v>308</v>
      </c>
      <c r="BM2820" s="227" t="s">
        <v>3965</v>
      </c>
    </row>
    <row r="2821" s="2" customFormat="1">
      <c r="A2821" s="41"/>
      <c r="B2821" s="42"/>
      <c r="C2821" s="43"/>
      <c r="D2821" s="229" t="s">
        <v>191</v>
      </c>
      <c r="E2821" s="43"/>
      <c r="F2821" s="230" t="s">
        <v>3966</v>
      </c>
      <c r="G2821" s="43"/>
      <c r="H2821" s="43"/>
      <c r="I2821" s="231"/>
      <c r="J2821" s="43"/>
      <c r="K2821" s="43"/>
      <c r="L2821" s="47"/>
      <c r="M2821" s="232"/>
      <c r="N2821" s="233"/>
      <c r="O2821" s="87"/>
      <c r="P2821" s="87"/>
      <c r="Q2821" s="87"/>
      <c r="R2821" s="87"/>
      <c r="S2821" s="87"/>
      <c r="T2821" s="88"/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T2821" s="20" t="s">
        <v>191</v>
      </c>
      <c r="AU2821" s="20" t="s">
        <v>80</v>
      </c>
    </row>
    <row r="2822" s="14" customFormat="1">
      <c r="A2822" s="14"/>
      <c r="B2822" s="245"/>
      <c r="C2822" s="246"/>
      <c r="D2822" s="236" t="s">
        <v>193</v>
      </c>
      <c r="E2822" s="247" t="s">
        <v>19</v>
      </c>
      <c r="F2822" s="248" t="s">
        <v>905</v>
      </c>
      <c r="G2822" s="246"/>
      <c r="H2822" s="249">
        <v>14.880000000000001</v>
      </c>
      <c r="I2822" s="250"/>
      <c r="J2822" s="246"/>
      <c r="K2822" s="246"/>
      <c r="L2822" s="251"/>
      <c r="M2822" s="252"/>
      <c r="N2822" s="253"/>
      <c r="O2822" s="253"/>
      <c r="P2822" s="253"/>
      <c r="Q2822" s="253"/>
      <c r="R2822" s="253"/>
      <c r="S2822" s="253"/>
      <c r="T2822" s="25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55" t="s">
        <v>193</v>
      </c>
      <c r="AU2822" s="255" t="s">
        <v>80</v>
      </c>
      <c r="AV2822" s="14" t="s">
        <v>80</v>
      </c>
      <c r="AW2822" s="14" t="s">
        <v>195</v>
      </c>
      <c r="AX2822" s="14" t="s">
        <v>71</v>
      </c>
      <c r="AY2822" s="255" t="s">
        <v>182</v>
      </c>
    </row>
    <row r="2823" s="2" customFormat="1" ht="37.8" customHeight="1">
      <c r="A2823" s="41"/>
      <c r="B2823" s="42"/>
      <c r="C2823" s="216" t="s">
        <v>3967</v>
      </c>
      <c r="D2823" s="216" t="s">
        <v>184</v>
      </c>
      <c r="E2823" s="217" t="s">
        <v>3968</v>
      </c>
      <c r="F2823" s="218" t="s">
        <v>3969</v>
      </c>
      <c r="G2823" s="219" t="s">
        <v>283</v>
      </c>
      <c r="H2823" s="220">
        <v>67.680000000000007</v>
      </c>
      <c r="I2823" s="221"/>
      <c r="J2823" s="222">
        <f>ROUND(I2823*H2823,2)</f>
        <v>0</v>
      </c>
      <c r="K2823" s="218" t="s">
        <v>188</v>
      </c>
      <c r="L2823" s="47"/>
      <c r="M2823" s="223" t="s">
        <v>19</v>
      </c>
      <c r="N2823" s="224" t="s">
        <v>42</v>
      </c>
      <c r="O2823" s="87"/>
      <c r="P2823" s="225">
        <f>O2823*H2823</f>
        <v>0</v>
      </c>
      <c r="Q2823" s="225">
        <v>0.00010000000000000001</v>
      </c>
      <c r="R2823" s="225">
        <f>Q2823*H2823</f>
        <v>0.0067680000000000006</v>
      </c>
      <c r="S2823" s="225">
        <v>0</v>
      </c>
      <c r="T2823" s="226">
        <f>S2823*H2823</f>
        <v>0</v>
      </c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R2823" s="227" t="s">
        <v>308</v>
      </c>
      <c r="AT2823" s="227" t="s">
        <v>184</v>
      </c>
      <c r="AU2823" s="227" t="s">
        <v>80</v>
      </c>
      <c r="AY2823" s="20" t="s">
        <v>182</v>
      </c>
      <c r="BE2823" s="228">
        <f>IF(N2823="základní",J2823,0)</f>
        <v>0</v>
      </c>
      <c r="BF2823" s="228">
        <f>IF(N2823="snížená",J2823,0)</f>
        <v>0</v>
      </c>
      <c r="BG2823" s="228">
        <f>IF(N2823="zákl. přenesená",J2823,0)</f>
        <v>0</v>
      </c>
      <c r="BH2823" s="228">
        <f>IF(N2823="sníž. přenesená",J2823,0)</f>
        <v>0</v>
      </c>
      <c r="BI2823" s="228">
        <f>IF(N2823="nulová",J2823,0)</f>
        <v>0</v>
      </c>
      <c r="BJ2823" s="20" t="s">
        <v>78</v>
      </c>
      <c r="BK2823" s="228">
        <f>ROUND(I2823*H2823,2)</f>
        <v>0</v>
      </c>
      <c r="BL2823" s="20" t="s">
        <v>308</v>
      </c>
      <c r="BM2823" s="227" t="s">
        <v>3970</v>
      </c>
    </row>
    <row r="2824" s="2" customFormat="1">
      <c r="A2824" s="41"/>
      <c r="B2824" s="42"/>
      <c r="C2824" s="43"/>
      <c r="D2824" s="229" t="s">
        <v>191</v>
      </c>
      <c r="E2824" s="43"/>
      <c r="F2824" s="230" t="s">
        <v>3971</v>
      </c>
      <c r="G2824" s="43"/>
      <c r="H2824" s="43"/>
      <c r="I2824" s="231"/>
      <c r="J2824" s="43"/>
      <c r="K2824" s="43"/>
      <c r="L2824" s="47"/>
      <c r="M2824" s="232"/>
      <c r="N2824" s="233"/>
      <c r="O2824" s="87"/>
      <c r="P2824" s="87"/>
      <c r="Q2824" s="87"/>
      <c r="R2824" s="87"/>
      <c r="S2824" s="87"/>
      <c r="T2824" s="88"/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T2824" s="20" t="s">
        <v>191</v>
      </c>
      <c r="AU2824" s="20" t="s">
        <v>80</v>
      </c>
    </row>
    <row r="2825" s="14" customFormat="1">
      <c r="A2825" s="14"/>
      <c r="B2825" s="245"/>
      <c r="C2825" s="246"/>
      <c r="D2825" s="236" t="s">
        <v>193</v>
      </c>
      <c r="E2825" s="247" t="s">
        <v>19</v>
      </c>
      <c r="F2825" s="248" t="s">
        <v>3972</v>
      </c>
      <c r="G2825" s="246"/>
      <c r="H2825" s="249">
        <v>67.680000000000007</v>
      </c>
      <c r="I2825" s="250"/>
      <c r="J2825" s="246"/>
      <c r="K2825" s="246"/>
      <c r="L2825" s="251"/>
      <c r="M2825" s="252"/>
      <c r="N2825" s="253"/>
      <c r="O2825" s="253"/>
      <c r="P2825" s="253"/>
      <c r="Q2825" s="253"/>
      <c r="R2825" s="253"/>
      <c r="S2825" s="253"/>
      <c r="T2825" s="25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55" t="s">
        <v>193</v>
      </c>
      <c r="AU2825" s="255" t="s">
        <v>80</v>
      </c>
      <c r="AV2825" s="14" t="s">
        <v>80</v>
      </c>
      <c r="AW2825" s="14" t="s">
        <v>195</v>
      </c>
      <c r="AX2825" s="14" t="s">
        <v>71</v>
      </c>
      <c r="AY2825" s="255" t="s">
        <v>182</v>
      </c>
    </row>
    <row r="2826" s="2" customFormat="1" ht="49.05" customHeight="1">
      <c r="A2826" s="41"/>
      <c r="B2826" s="42"/>
      <c r="C2826" s="216" t="s">
        <v>3973</v>
      </c>
      <c r="D2826" s="216" t="s">
        <v>184</v>
      </c>
      <c r="E2826" s="217" t="s">
        <v>3974</v>
      </c>
      <c r="F2826" s="218" t="s">
        <v>3975</v>
      </c>
      <c r="G2826" s="219" t="s">
        <v>283</v>
      </c>
      <c r="H2826" s="220">
        <v>93.030000000000001</v>
      </c>
      <c r="I2826" s="221"/>
      <c r="J2826" s="222">
        <f>ROUND(I2826*H2826,2)</f>
        <v>0</v>
      </c>
      <c r="K2826" s="218" t="s">
        <v>188</v>
      </c>
      <c r="L2826" s="47"/>
      <c r="M2826" s="223" t="s">
        <v>19</v>
      </c>
      <c r="N2826" s="224" t="s">
        <v>42</v>
      </c>
      <c r="O2826" s="87"/>
      <c r="P2826" s="225">
        <f>O2826*H2826</f>
        <v>0</v>
      </c>
      <c r="Q2826" s="225">
        <v>0</v>
      </c>
      <c r="R2826" s="225">
        <f>Q2826*H2826</f>
        <v>0</v>
      </c>
      <c r="S2826" s="225">
        <v>0.01721</v>
      </c>
      <c r="T2826" s="226">
        <f>S2826*H2826</f>
        <v>1.6010462999999999</v>
      </c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R2826" s="227" t="s">
        <v>308</v>
      </c>
      <c r="AT2826" s="227" t="s">
        <v>184</v>
      </c>
      <c r="AU2826" s="227" t="s">
        <v>80</v>
      </c>
      <c r="AY2826" s="20" t="s">
        <v>182</v>
      </c>
      <c r="BE2826" s="228">
        <f>IF(N2826="základní",J2826,0)</f>
        <v>0</v>
      </c>
      <c r="BF2826" s="228">
        <f>IF(N2826="snížená",J2826,0)</f>
        <v>0</v>
      </c>
      <c r="BG2826" s="228">
        <f>IF(N2826="zákl. přenesená",J2826,0)</f>
        <v>0</v>
      </c>
      <c r="BH2826" s="228">
        <f>IF(N2826="sníž. přenesená",J2826,0)</f>
        <v>0</v>
      </c>
      <c r="BI2826" s="228">
        <f>IF(N2826="nulová",J2826,0)</f>
        <v>0</v>
      </c>
      <c r="BJ2826" s="20" t="s">
        <v>78</v>
      </c>
      <c r="BK2826" s="228">
        <f>ROUND(I2826*H2826,2)</f>
        <v>0</v>
      </c>
      <c r="BL2826" s="20" t="s">
        <v>308</v>
      </c>
      <c r="BM2826" s="227" t="s">
        <v>3976</v>
      </c>
    </row>
    <row r="2827" s="2" customFormat="1">
      <c r="A2827" s="41"/>
      <c r="B2827" s="42"/>
      <c r="C2827" s="43"/>
      <c r="D2827" s="229" t="s">
        <v>191</v>
      </c>
      <c r="E2827" s="43"/>
      <c r="F2827" s="230" t="s">
        <v>3977</v>
      </c>
      <c r="G2827" s="43"/>
      <c r="H2827" s="43"/>
      <c r="I2827" s="231"/>
      <c r="J2827" s="43"/>
      <c r="K2827" s="43"/>
      <c r="L2827" s="47"/>
      <c r="M2827" s="232"/>
      <c r="N2827" s="233"/>
      <c r="O2827" s="87"/>
      <c r="P2827" s="87"/>
      <c r="Q2827" s="87"/>
      <c r="R2827" s="87"/>
      <c r="S2827" s="87"/>
      <c r="T2827" s="88"/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T2827" s="20" t="s">
        <v>191</v>
      </c>
      <c r="AU2827" s="20" t="s">
        <v>80</v>
      </c>
    </row>
    <row r="2828" s="14" customFormat="1">
      <c r="A2828" s="14"/>
      <c r="B2828" s="245"/>
      <c r="C2828" s="246"/>
      <c r="D2828" s="236" t="s">
        <v>193</v>
      </c>
      <c r="E2828" s="247" t="s">
        <v>19</v>
      </c>
      <c r="F2828" s="248" t="s">
        <v>3978</v>
      </c>
      <c r="G2828" s="246"/>
      <c r="H2828" s="249">
        <v>66.030000000000001</v>
      </c>
      <c r="I2828" s="250"/>
      <c r="J2828" s="246"/>
      <c r="K2828" s="246"/>
      <c r="L2828" s="251"/>
      <c r="M2828" s="252"/>
      <c r="N2828" s="253"/>
      <c r="O2828" s="253"/>
      <c r="P2828" s="253"/>
      <c r="Q2828" s="253"/>
      <c r="R2828" s="253"/>
      <c r="S2828" s="253"/>
      <c r="T2828" s="25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55" t="s">
        <v>193</v>
      </c>
      <c r="AU2828" s="255" t="s">
        <v>80</v>
      </c>
      <c r="AV2828" s="14" t="s">
        <v>80</v>
      </c>
      <c r="AW2828" s="14" t="s">
        <v>195</v>
      </c>
      <c r="AX2828" s="14" t="s">
        <v>71</v>
      </c>
      <c r="AY2828" s="255" t="s">
        <v>182</v>
      </c>
    </row>
    <row r="2829" s="14" customFormat="1">
      <c r="A2829" s="14"/>
      <c r="B2829" s="245"/>
      <c r="C2829" s="246"/>
      <c r="D2829" s="236" t="s">
        <v>193</v>
      </c>
      <c r="E2829" s="247" t="s">
        <v>19</v>
      </c>
      <c r="F2829" s="248" t="s">
        <v>3979</v>
      </c>
      <c r="G2829" s="246"/>
      <c r="H2829" s="249">
        <v>27</v>
      </c>
      <c r="I2829" s="250"/>
      <c r="J2829" s="246"/>
      <c r="K2829" s="246"/>
      <c r="L2829" s="251"/>
      <c r="M2829" s="252"/>
      <c r="N2829" s="253"/>
      <c r="O2829" s="253"/>
      <c r="P2829" s="253"/>
      <c r="Q2829" s="253"/>
      <c r="R2829" s="253"/>
      <c r="S2829" s="253"/>
      <c r="T2829" s="25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5" t="s">
        <v>193</v>
      </c>
      <c r="AU2829" s="255" t="s">
        <v>80</v>
      </c>
      <c r="AV2829" s="14" t="s">
        <v>80</v>
      </c>
      <c r="AW2829" s="14" t="s">
        <v>195</v>
      </c>
      <c r="AX2829" s="14" t="s">
        <v>71</v>
      </c>
      <c r="AY2829" s="255" t="s">
        <v>182</v>
      </c>
    </row>
    <row r="2830" s="2" customFormat="1" ht="49.05" customHeight="1">
      <c r="A2830" s="41"/>
      <c r="B2830" s="42"/>
      <c r="C2830" s="216" t="s">
        <v>3980</v>
      </c>
      <c r="D2830" s="216" t="s">
        <v>184</v>
      </c>
      <c r="E2830" s="217" t="s">
        <v>3981</v>
      </c>
      <c r="F2830" s="218" t="s">
        <v>3982</v>
      </c>
      <c r="G2830" s="219" t="s">
        <v>2233</v>
      </c>
      <c r="H2830" s="220">
        <v>1</v>
      </c>
      <c r="I2830" s="221"/>
      <c r="J2830" s="222">
        <f>ROUND(I2830*H2830,2)</f>
        <v>0</v>
      </c>
      <c r="K2830" s="218" t="s">
        <v>19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0.050000000000000003</v>
      </c>
      <c r="R2830" s="225">
        <f>Q2830*H2830</f>
        <v>0.050000000000000003</v>
      </c>
      <c r="S2830" s="225">
        <v>0</v>
      </c>
      <c r="T2830" s="226">
        <f>S2830*H2830</f>
        <v>0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308</v>
      </c>
      <c r="AT2830" s="227" t="s">
        <v>184</v>
      </c>
      <c r="AU2830" s="227" t="s">
        <v>80</v>
      </c>
      <c r="AY2830" s="20" t="s">
        <v>182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308</v>
      </c>
      <c r="BM2830" s="227" t="s">
        <v>3983</v>
      </c>
    </row>
    <row r="2831" s="2" customFormat="1" ht="49.05" customHeight="1">
      <c r="A2831" s="41"/>
      <c r="B2831" s="42"/>
      <c r="C2831" s="216" t="s">
        <v>3984</v>
      </c>
      <c r="D2831" s="216" t="s">
        <v>184</v>
      </c>
      <c r="E2831" s="217" t="s">
        <v>3985</v>
      </c>
      <c r="F2831" s="218" t="s">
        <v>3986</v>
      </c>
      <c r="G2831" s="219" t="s">
        <v>2233</v>
      </c>
      <c r="H2831" s="220">
        <v>1</v>
      </c>
      <c r="I2831" s="221"/>
      <c r="J2831" s="222">
        <f>ROUND(I2831*H2831,2)</f>
        <v>0</v>
      </c>
      <c r="K2831" s="218" t="s">
        <v>19</v>
      </c>
      <c r="L2831" s="47"/>
      <c r="M2831" s="223" t="s">
        <v>19</v>
      </c>
      <c r="N2831" s="224" t="s">
        <v>42</v>
      </c>
      <c r="O2831" s="87"/>
      <c r="P2831" s="225">
        <f>O2831*H2831</f>
        <v>0</v>
      </c>
      <c r="Q2831" s="225">
        <v>0.10000000000000001</v>
      </c>
      <c r="R2831" s="225">
        <f>Q2831*H2831</f>
        <v>0.10000000000000001</v>
      </c>
      <c r="S2831" s="225">
        <v>0</v>
      </c>
      <c r="T2831" s="226">
        <f>S2831*H2831</f>
        <v>0</v>
      </c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R2831" s="227" t="s">
        <v>308</v>
      </c>
      <c r="AT2831" s="227" t="s">
        <v>184</v>
      </c>
      <c r="AU2831" s="227" t="s">
        <v>80</v>
      </c>
      <c r="AY2831" s="20" t="s">
        <v>182</v>
      </c>
      <c r="BE2831" s="228">
        <f>IF(N2831="základní",J2831,0)</f>
        <v>0</v>
      </c>
      <c r="BF2831" s="228">
        <f>IF(N2831="snížená",J2831,0)</f>
        <v>0</v>
      </c>
      <c r="BG2831" s="228">
        <f>IF(N2831="zákl. přenesená",J2831,0)</f>
        <v>0</v>
      </c>
      <c r="BH2831" s="228">
        <f>IF(N2831="sníž. přenesená",J2831,0)</f>
        <v>0</v>
      </c>
      <c r="BI2831" s="228">
        <f>IF(N2831="nulová",J2831,0)</f>
        <v>0</v>
      </c>
      <c r="BJ2831" s="20" t="s">
        <v>78</v>
      </c>
      <c r="BK2831" s="228">
        <f>ROUND(I2831*H2831,2)</f>
        <v>0</v>
      </c>
      <c r="BL2831" s="20" t="s">
        <v>308</v>
      </c>
      <c r="BM2831" s="227" t="s">
        <v>3987</v>
      </c>
    </row>
    <row r="2832" s="2" customFormat="1" ht="55.5" customHeight="1">
      <c r="A2832" s="41"/>
      <c r="B2832" s="42"/>
      <c r="C2832" s="216" t="s">
        <v>3988</v>
      </c>
      <c r="D2832" s="216" t="s">
        <v>184</v>
      </c>
      <c r="E2832" s="217" t="s">
        <v>3989</v>
      </c>
      <c r="F2832" s="218" t="s">
        <v>3990</v>
      </c>
      <c r="G2832" s="219" t="s">
        <v>256</v>
      </c>
      <c r="H2832" s="220">
        <v>1.843</v>
      </c>
      <c r="I2832" s="221"/>
      <c r="J2832" s="222">
        <f>ROUND(I2832*H2832,2)</f>
        <v>0</v>
      </c>
      <c r="K2832" s="218" t="s">
        <v>188</v>
      </c>
      <c r="L2832" s="47"/>
      <c r="M2832" s="223" t="s">
        <v>19</v>
      </c>
      <c r="N2832" s="224" t="s">
        <v>42</v>
      </c>
      <c r="O2832" s="87"/>
      <c r="P2832" s="225">
        <f>O2832*H2832</f>
        <v>0</v>
      </c>
      <c r="Q2832" s="225">
        <v>0</v>
      </c>
      <c r="R2832" s="225">
        <f>Q2832*H2832</f>
        <v>0</v>
      </c>
      <c r="S2832" s="225">
        <v>0</v>
      </c>
      <c r="T2832" s="226">
        <f>S2832*H2832</f>
        <v>0</v>
      </c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R2832" s="227" t="s">
        <v>308</v>
      </c>
      <c r="AT2832" s="227" t="s">
        <v>184</v>
      </c>
      <c r="AU2832" s="227" t="s">
        <v>80</v>
      </c>
      <c r="AY2832" s="20" t="s">
        <v>182</v>
      </c>
      <c r="BE2832" s="228">
        <f>IF(N2832="základní",J2832,0)</f>
        <v>0</v>
      </c>
      <c r="BF2832" s="228">
        <f>IF(N2832="snížená",J2832,0)</f>
        <v>0</v>
      </c>
      <c r="BG2832" s="228">
        <f>IF(N2832="zákl. přenesená",J2832,0)</f>
        <v>0</v>
      </c>
      <c r="BH2832" s="228">
        <f>IF(N2832="sníž. přenesená",J2832,0)</f>
        <v>0</v>
      </c>
      <c r="BI2832" s="228">
        <f>IF(N2832="nulová",J2832,0)</f>
        <v>0</v>
      </c>
      <c r="BJ2832" s="20" t="s">
        <v>78</v>
      </c>
      <c r="BK2832" s="228">
        <f>ROUND(I2832*H2832,2)</f>
        <v>0</v>
      </c>
      <c r="BL2832" s="20" t="s">
        <v>308</v>
      </c>
      <c r="BM2832" s="227" t="s">
        <v>3991</v>
      </c>
    </row>
    <row r="2833" s="2" customFormat="1">
      <c r="A2833" s="41"/>
      <c r="B2833" s="42"/>
      <c r="C2833" s="43"/>
      <c r="D2833" s="229" t="s">
        <v>191</v>
      </c>
      <c r="E2833" s="43"/>
      <c r="F2833" s="230" t="s">
        <v>3992</v>
      </c>
      <c r="G2833" s="43"/>
      <c r="H2833" s="43"/>
      <c r="I2833" s="231"/>
      <c r="J2833" s="43"/>
      <c r="K2833" s="43"/>
      <c r="L2833" s="47"/>
      <c r="M2833" s="232"/>
      <c r="N2833" s="233"/>
      <c r="O2833" s="87"/>
      <c r="P2833" s="87"/>
      <c r="Q2833" s="87"/>
      <c r="R2833" s="87"/>
      <c r="S2833" s="87"/>
      <c r="T2833" s="88"/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T2833" s="20" t="s">
        <v>191</v>
      </c>
      <c r="AU2833" s="20" t="s">
        <v>80</v>
      </c>
    </row>
    <row r="2834" s="12" customFormat="1" ht="22.8" customHeight="1">
      <c r="A2834" s="12"/>
      <c r="B2834" s="200"/>
      <c r="C2834" s="201"/>
      <c r="D2834" s="202" t="s">
        <v>70</v>
      </c>
      <c r="E2834" s="214" t="s">
        <v>3993</v>
      </c>
      <c r="F2834" s="214" t="s">
        <v>3994</v>
      </c>
      <c r="G2834" s="201"/>
      <c r="H2834" s="201"/>
      <c r="I2834" s="204"/>
      <c r="J2834" s="215">
        <f>BK2834</f>
        <v>0</v>
      </c>
      <c r="K2834" s="201"/>
      <c r="L2834" s="206"/>
      <c r="M2834" s="207"/>
      <c r="N2834" s="208"/>
      <c r="O2834" s="208"/>
      <c r="P2834" s="209">
        <v>0</v>
      </c>
      <c r="Q2834" s="208"/>
      <c r="R2834" s="209">
        <v>0</v>
      </c>
      <c r="S2834" s="208"/>
      <c r="T2834" s="210">
        <v>0</v>
      </c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R2834" s="211" t="s">
        <v>80</v>
      </c>
      <c r="AT2834" s="212" t="s">
        <v>70</v>
      </c>
      <c r="AU2834" s="212" t="s">
        <v>78</v>
      </c>
      <c r="AY2834" s="211" t="s">
        <v>182</v>
      </c>
      <c r="BK2834" s="213">
        <v>0</v>
      </c>
    </row>
    <row r="2835" s="12" customFormat="1" ht="22.8" customHeight="1">
      <c r="A2835" s="12"/>
      <c r="B2835" s="200"/>
      <c r="C2835" s="201"/>
      <c r="D2835" s="202" t="s">
        <v>70</v>
      </c>
      <c r="E2835" s="214" t="s">
        <v>3995</v>
      </c>
      <c r="F2835" s="214" t="s">
        <v>3996</v>
      </c>
      <c r="G2835" s="201"/>
      <c r="H2835" s="201"/>
      <c r="I2835" s="204"/>
      <c r="J2835" s="215">
        <f>BK2835</f>
        <v>0</v>
      </c>
      <c r="K2835" s="201"/>
      <c r="L2835" s="206"/>
      <c r="M2835" s="207"/>
      <c r="N2835" s="208"/>
      <c r="O2835" s="208"/>
      <c r="P2835" s="209">
        <f>SUM(P2836:P3421)</f>
        <v>0</v>
      </c>
      <c r="Q2835" s="208"/>
      <c r="R2835" s="209">
        <f>SUM(R2836:R3421)</f>
        <v>27.487973592700001</v>
      </c>
      <c r="S2835" s="208"/>
      <c r="T2835" s="210">
        <f>SUM(T2836:T3421)</f>
        <v>42.207764079999997</v>
      </c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R2835" s="211" t="s">
        <v>80</v>
      </c>
      <c r="AT2835" s="212" t="s">
        <v>70</v>
      </c>
      <c r="AU2835" s="212" t="s">
        <v>78</v>
      </c>
      <c r="AY2835" s="211" t="s">
        <v>182</v>
      </c>
      <c r="BK2835" s="213">
        <f>SUM(BK2836:BK3421)</f>
        <v>0</v>
      </c>
    </row>
    <row r="2836" s="2" customFormat="1" ht="16.5" customHeight="1">
      <c r="A2836" s="41"/>
      <c r="B2836" s="42"/>
      <c r="C2836" s="216" t="s">
        <v>3997</v>
      </c>
      <c r="D2836" s="216" t="s">
        <v>184</v>
      </c>
      <c r="E2836" s="217" t="s">
        <v>3998</v>
      </c>
      <c r="F2836" s="218" t="s">
        <v>3999</v>
      </c>
      <c r="G2836" s="219" t="s">
        <v>283</v>
      </c>
      <c r="H2836" s="220">
        <v>14.6</v>
      </c>
      <c r="I2836" s="221"/>
      <c r="J2836" s="222">
        <f>ROUND(I2836*H2836,2)</f>
        <v>0</v>
      </c>
      <c r="K2836" s="218" t="s">
        <v>19</v>
      </c>
      <c r="L2836" s="47"/>
      <c r="M2836" s="223" t="s">
        <v>19</v>
      </c>
      <c r="N2836" s="224" t="s">
        <v>42</v>
      </c>
      <c r="O2836" s="87"/>
      <c r="P2836" s="225">
        <f>O2836*H2836</f>
        <v>0</v>
      </c>
      <c r="Q2836" s="225">
        <v>0</v>
      </c>
      <c r="R2836" s="225">
        <f>Q2836*H2836</f>
        <v>0</v>
      </c>
      <c r="S2836" s="225">
        <v>0.050000000000000003</v>
      </c>
      <c r="T2836" s="226">
        <f>S2836*H2836</f>
        <v>0.72999999999999998</v>
      </c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R2836" s="227" t="s">
        <v>308</v>
      </c>
      <c r="AT2836" s="227" t="s">
        <v>184</v>
      </c>
      <c r="AU2836" s="227" t="s">
        <v>80</v>
      </c>
      <c r="AY2836" s="20" t="s">
        <v>182</v>
      </c>
      <c r="BE2836" s="228">
        <f>IF(N2836="základní",J2836,0)</f>
        <v>0</v>
      </c>
      <c r="BF2836" s="228">
        <f>IF(N2836="snížená",J2836,0)</f>
        <v>0</v>
      </c>
      <c r="BG2836" s="228">
        <f>IF(N2836="zákl. přenesená",J2836,0)</f>
        <v>0</v>
      </c>
      <c r="BH2836" s="228">
        <f>IF(N2836="sníž. přenesená",J2836,0)</f>
        <v>0</v>
      </c>
      <c r="BI2836" s="228">
        <f>IF(N2836="nulová",J2836,0)</f>
        <v>0</v>
      </c>
      <c r="BJ2836" s="20" t="s">
        <v>78</v>
      </c>
      <c r="BK2836" s="228">
        <f>ROUND(I2836*H2836,2)</f>
        <v>0</v>
      </c>
      <c r="BL2836" s="20" t="s">
        <v>308</v>
      </c>
      <c r="BM2836" s="227" t="s">
        <v>4000</v>
      </c>
    </row>
    <row r="2837" s="14" customFormat="1">
      <c r="A2837" s="14"/>
      <c r="B2837" s="245"/>
      <c r="C2837" s="246"/>
      <c r="D2837" s="236" t="s">
        <v>193</v>
      </c>
      <c r="E2837" s="247" t="s">
        <v>19</v>
      </c>
      <c r="F2837" s="248" t="s">
        <v>1304</v>
      </c>
      <c r="G2837" s="246"/>
      <c r="H2837" s="249">
        <v>14.6</v>
      </c>
      <c r="I2837" s="250"/>
      <c r="J2837" s="246"/>
      <c r="K2837" s="246"/>
      <c r="L2837" s="251"/>
      <c r="M2837" s="252"/>
      <c r="N2837" s="253"/>
      <c r="O2837" s="253"/>
      <c r="P2837" s="253"/>
      <c r="Q2837" s="253"/>
      <c r="R2837" s="253"/>
      <c r="S2837" s="253"/>
      <c r="T2837" s="25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5" t="s">
        <v>193</v>
      </c>
      <c r="AU2837" s="255" t="s">
        <v>80</v>
      </c>
      <c r="AV2837" s="14" t="s">
        <v>80</v>
      </c>
      <c r="AW2837" s="14" t="s">
        <v>195</v>
      </c>
      <c r="AX2837" s="14" t="s">
        <v>71</v>
      </c>
      <c r="AY2837" s="255" t="s">
        <v>182</v>
      </c>
    </row>
    <row r="2838" s="2" customFormat="1" ht="16.5" customHeight="1">
      <c r="A2838" s="41"/>
      <c r="B2838" s="42"/>
      <c r="C2838" s="216" t="s">
        <v>4001</v>
      </c>
      <c r="D2838" s="216" t="s">
        <v>184</v>
      </c>
      <c r="E2838" s="217" t="s">
        <v>4002</v>
      </c>
      <c r="F2838" s="218" t="s">
        <v>4003</v>
      </c>
      <c r="G2838" s="219" t="s">
        <v>283</v>
      </c>
      <c r="H2838" s="220">
        <v>60</v>
      </c>
      <c r="I2838" s="221"/>
      <c r="J2838" s="222">
        <f>ROUND(I2838*H2838,2)</f>
        <v>0</v>
      </c>
      <c r="K2838" s="218" t="s">
        <v>19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</v>
      </c>
      <c r="R2838" s="225">
        <f>Q2838*H2838</f>
        <v>0</v>
      </c>
      <c r="S2838" s="225">
        <v>0.050000000000000003</v>
      </c>
      <c r="T2838" s="226">
        <f>S2838*H2838</f>
        <v>3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308</v>
      </c>
      <c r="AT2838" s="227" t="s">
        <v>184</v>
      </c>
      <c r="AU2838" s="227" t="s">
        <v>80</v>
      </c>
      <c r="AY2838" s="20" t="s">
        <v>182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308</v>
      </c>
      <c r="BM2838" s="227" t="s">
        <v>4004</v>
      </c>
    </row>
    <row r="2839" s="14" customFormat="1">
      <c r="A2839" s="14"/>
      <c r="B2839" s="245"/>
      <c r="C2839" s="246"/>
      <c r="D2839" s="236" t="s">
        <v>193</v>
      </c>
      <c r="E2839" s="247" t="s">
        <v>19</v>
      </c>
      <c r="F2839" s="248" t="s">
        <v>4005</v>
      </c>
      <c r="G2839" s="246"/>
      <c r="H2839" s="249">
        <v>60</v>
      </c>
      <c r="I2839" s="250"/>
      <c r="J2839" s="246"/>
      <c r="K2839" s="246"/>
      <c r="L2839" s="251"/>
      <c r="M2839" s="252"/>
      <c r="N2839" s="253"/>
      <c r="O2839" s="253"/>
      <c r="P2839" s="253"/>
      <c r="Q2839" s="253"/>
      <c r="R2839" s="253"/>
      <c r="S2839" s="253"/>
      <c r="T2839" s="25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T2839" s="255" t="s">
        <v>193</v>
      </c>
      <c r="AU2839" s="255" t="s">
        <v>80</v>
      </c>
      <c r="AV2839" s="14" t="s">
        <v>80</v>
      </c>
      <c r="AW2839" s="14" t="s">
        <v>195</v>
      </c>
      <c r="AX2839" s="14" t="s">
        <v>71</v>
      </c>
      <c r="AY2839" s="255" t="s">
        <v>182</v>
      </c>
    </row>
    <row r="2840" s="2" customFormat="1" ht="16.5" customHeight="1">
      <c r="A2840" s="41"/>
      <c r="B2840" s="42"/>
      <c r="C2840" s="216" t="s">
        <v>4006</v>
      </c>
      <c r="D2840" s="216" t="s">
        <v>184</v>
      </c>
      <c r="E2840" s="217" t="s">
        <v>4007</v>
      </c>
      <c r="F2840" s="218" t="s">
        <v>4008</v>
      </c>
      <c r="G2840" s="219" t="s">
        <v>283</v>
      </c>
      <c r="H2840" s="220">
        <v>4.5</v>
      </c>
      <c r="I2840" s="221"/>
      <c r="J2840" s="222">
        <f>ROUND(I2840*H2840,2)</f>
        <v>0</v>
      </c>
      <c r="K2840" s="218" t="s">
        <v>188</v>
      </c>
      <c r="L2840" s="47"/>
      <c r="M2840" s="223" t="s">
        <v>19</v>
      </c>
      <c r="N2840" s="224" t="s">
        <v>42</v>
      </c>
      <c r="O2840" s="87"/>
      <c r="P2840" s="225">
        <f>O2840*H2840</f>
        <v>0</v>
      </c>
      <c r="Q2840" s="225">
        <v>0</v>
      </c>
      <c r="R2840" s="225">
        <f>Q2840*H2840</f>
        <v>0</v>
      </c>
      <c r="S2840" s="225">
        <v>0.01695</v>
      </c>
      <c r="T2840" s="226">
        <f>S2840*H2840</f>
        <v>0.076274999999999996</v>
      </c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R2840" s="227" t="s">
        <v>308</v>
      </c>
      <c r="AT2840" s="227" t="s">
        <v>184</v>
      </c>
      <c r="AU2840" s="227" t="s">
        <v>80</v>
      </c>
      <c r="AY2840" s="20" t="s">
        <v>182</v>
      </c>
      <c r="BE2840" s="228">
        <f>IF(N2840="základní",J2840,0)</f>
        <v>0</v>
      </c>
      <c r="BF2840" s="228">
        <f>IF(N2840="snížená",J2840,0)</f>
        <v>0</v>
      </c>
      <c r="BG2840" s="228">
        <f>IF(N2840="zákl. přenesená",J2840,0)</f>
        <v>0</v>
      </c>
      <c r="BH2840" s="228">
        <f>IF(N2840="sníž. přenesená",J2840,0)</f>
        <v>0</v>
      </c>
      <c r="BI2840" s="228">
        <f>IF(N2840="nulová",J2840,0)</f>
        <v>0</v>
      </c>
      <c r="BJ2840" s="20" t="s">
        <v>78</v>
      </c>
      <c r="BK2840" s="228">
        <f>ROUND(I2840*H2840,2)</f>
        <v>0</v>
      </c>
      <c r="BL2840" s="20" t="s">
        <v>308</v>
      </c>
      <c r="BM2840" s="227" t="s">
        <v>4009</v>
      </c>
    </row>
    <row r="2841" s="2" customFormat="1">
      <c r="A2841" s="41"/>
      <c r="B2841" s="42"/>
      <c r="C2841" s="43"/>
      <c r="D2841" s="229" t="s">
        <v>191</v>
      </c>
      <c r="E2841" s="43"/>
      <c r="F2841" s="230" t="s">
        <v>4010</v>
      </c>
      <c r="G2841" s="43"/>
      <c r="H2841" s="43"/>
      <c r="I2841" s="231"/>
      <c r="J2841" s="43"/>
      <c r="K2841" s="43"/>
      <c r="L2841" s="47"/>
      <c r="M2841" s="232"/>
      <c r="N2841" s="233"/>
      <c r="O2841" s="87"/>
      <c r="P2841" s="87"/>
      <c r="Q2841" s="87"/>
      <c r="R2841" s="87"/>
      <c r="S2841" s="87"/>
      <c r="T2841" s="88"/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T2841" s="20" t="s">
        <v>191</v>
      </c>
      <c r="AU2841" s="20" t="s">
        <v>80</v>
      </c>
    </row>
    <row r="2842" s="14" customFormat="1">
      <c r="A2842" s="14"/>
      <c r="B2842" s="245"/>
      <c r="C2842" s="246"/>
      <c r="D2842" s="236" t="s">
        <v>193</v>
      </c>
      <c r="E2842" s="247" t="s">
        <v>19</v>
      </c>
      <c r="F2842" s="248" t="s">
        <v>4011</v>
      </c>
      <c r="G2842" s="246"/>
      <c r="H2842" s="249">
        <v>4.5</v>
      </c>
      <c r="I2842" s="250"/>
      <c r="J2842" s="246"/>
      <c r="K2842" s="246"/>
      <c r="L2842" s="251"/>
      <c r="M2842" s="252"/>
      <c r="N2842" s="253"/>
      <c r="O2842" s="253"/>
      <c r="P2842" s="253"/>
      <c r="Q2842" s="253"/>
      <c r="R2842" s="253"/>
      <c r="S2842" s="253"/>
      <c r="T2842" s="25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5" t="s">
        <v>193</v>
      </c>
      <c r="AU2842" s="255" t="s">
        <v>80</v>
      </c>
      <c r="AV2842" s="14" t="s">
        <v>80</v>
      </c>
      <c r="AW2842" s="14" t="s">
        <v>195</v>
      </c>
      <c r="AX2842" s="14" t="s">
        <v>71</v>
      </c>
      <c r="AY2842" s="255" t="s">
        <v>182</v>
      </c>
    </row>
    <row r="2843" s="2" customFormat="1" ht="33" customHeight="1">
      <c r="A2843" s="41"/>
      <c r="B2843" s="42"/>
      <c r="C2843" s="216" t="s">
        <v>4012</v>
      </c>
      <c r="D2843" s="216" t="s">
        <v>184</v>
      </c>
      <c r="E2843" s="217" t="s">
        <v>4013</v>
      </c>
      <c r="F2843" s="218" t="s">
        <v>4014</v>
      </c>
      <c r="G2843" s="219" t="s">
        <v>304</v>
      </c>
      <c r="H2843" s="220">
        <v>147.59999999999999</v>
      </c>
      <c r="I2843" s="221"/>
      <c r="J2843" s="222">
        <f>ROUND(I2843*H2843,2)</f>
        <v>0</v>
      </c>
      <c r="K2843" s="218" t="s">
        <v>188</v>
      </c>
      <c r="L2843" s="47"/>
      <c r="M2843" s="223" t="s">
        <v>19</v>
      </c>
      <c r="N2843" s="224" t="s">
        <v>42</v>
      </c>
      <c r="O2843" s="87"/>
      <c r="P2843" s="225">
        <f>O2843*H2843</f>
        <v>0</v>
      </c>
      <c r="Q2843" s="225">
        <v>0</v>
      </c>
      <c r="R2843" s="225">
        <f>Q2843*H2843</f>
        <v>0</v>
      </c>
      <c r="S2843" s="225">
        <v>0</v>
      </c>
      <c r="T2843" s="226">
        <f>S2843*H2843</f>
        <v>0</v>
      </c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R2843" s="227" t="s">
        <v>308</v>
      </c>
      <c r="AT2843" s="227" t="s">
        <v>184</v>
      </c>
      <c r="AU2843" s="227" t="s">
        <v>80</v>
      </c>
      <c r="AY2843" s="20" t="s">
        <v>182</v>
      </c>
      <c r="BE2843" s="228">
        <f>IF(N2843="základní",J2843,0)</f>
        <v>0</v>
      </c>
      <c r="BF2843" s="228">
        <f>IF(N2843="snížená",J2843,0)</f>
        <v>0</v>
      </c>
      <c r="BG2843" s="228">
        <f>IF(N2843="zákl. přenesená",J2843,0)</f>
        <v>0</v>
      </c>
      <c r="BH2843" s="228">
        <f>IF(N2843="sníž. přenesená",J2843,0)</f>
        <v>0</v>
      </c>
      <c r="BI2843" s="228">
        <f>IF(N2843="nulová",J2843,0)</f>
        <v>0</v>
      </c>
      <c r="BJ2843" s="20" t="s">
        <v>78</v>
      </c>
      <c r="BK2843" s="228">
        <f>ROUND(I2843*H2843,2)</f>
        <v>0</v>
      </c>
      <c r="BL2843" s="20" t="s">
        <v>308</v>
      </c>
      <c r="BM2843" s="227" t="s">
        <v>4015</v>
      </c>
    </row>
    <row r="2844" s="2" customFormat="1">
      <c r="A2844" s="41"/>
      <c r="B2844" s="42"/>
      <c r="C2844" s="43"/>
      <c r="D2844" s="229" t="s">
        <v>191</v>
      </c>
      <c r="E2844" s="43"/>
      <c r="F2844" s="230" t="s">
        <v>4016</v>
      </c>
      <c r="G2844" s="43"/>
      <c r="H2844" s="43"/>
      <c r="I2844" s="231"/>
      <c r="J2844" s="43"/>
      <c r="K2844" s="43"/>
      <c r="L2844" s="47"/>
      <c r="M2844" s="232"/>
      <c r="N2844" s="233"/>
      <c r="O2844" s="87"/>
      <c r="P2844" s="87"/>
      <c r="Q2844" s="87"/>
      <c r="R2844" s="87"/>
      <c r="S2844" s="87"/>
      <c r="T2844" s="88"/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T2844" s="20" t="s">
        <v>191</v>
      </c>
      <c r="AU2844" s="20" t="s">
        <v>80</v>
      </c>
    </row>
    <row r="2845" s="14" customFormat="1">
      <c r="A2845" s="14"/>
      <c r="B2845" s="245"/>
      <c r="C2845" s="246"/>
      <c r="D2845" s="236" t="s">
        <v>193</v>
      </c>
      <c r="E2845" s="247" t="s">
        <v>19</v>
      </c>
      <c r="F2845" s="248" t="s">
        <v>4017</v>
      </c>
      <c r="G2845" s="246"/>
      <c r="H2845" s="249">
        <v>140.91</v>
      </c>
      <c r="I2845" s="250"/>
      <c r="J2845" s="246"/>
      <c r="K2845" s="246"/>
      <c r="L2845" s="251"/>
      <c r="M2845" s="252"/>
      <c r="N2845" s="253"/>
      <c r="O2845" s="253"/>
      <c r="P2845" s="253"/>
      <c r="Q2845" s="253"/>
      <c r="R2845" s="253"/>
      <c r="S2845" s="253"/>
      <c r="T2845" s="25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5" t="s">
        <v>193</v>
      </c>
      <c r="AU2845" s="255" t="s">
        <v>80</v>
      </c>
      <c r="AV2845" s="14" t="s">
        <v>80</v>
      </c>
      <c r="AW2845" s="14" t="s">
        <v>195</v>
      </c>
      <c r="AX2845" s="14" t="s">
        <v>71</v>
      </c>
      <c r="AY2845" s="255" t="s">
        <v>182</v>
      </c>
    </row>
    <row r="2846" s="14" customFormat="1">
      <c r="A2846" s="14"/>
      <c r="B2846" s="245"/>
      <c r="C2846" s="246"/>
      <c r="D2846" s="236" t="s">
        <v>193</v>
      </c>
      <c r="E2846" s="247" t="s">
        <v>19</v>
      </c>
      <c r="F2846" s="248" t="s">
        <v>4018</v>
      </c>
      <c r="G2846" s="246"/>
      <c r="H2846" s="249">
        <v>6.6900000000000004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5" t="s">
        <v>193</v>
      </c>
      <c r="AU2846" s="255" t="s">
        <v>80</v>
      </c>
      <c r="AV2846" s="14" t="s">
        <v>80</v>
      </c>
      <c r="AW2846" s="14" t="s">
        <v>195</v>
      </c>
      <c r="AX2846" s="14" t="s">
        <v>71</v>
      </c>
      <c r="AY2846" s="255" t="s">
        <v>182</v>
      </c>
    </row>
    <row r="2847" s="2" customFormat="1" ht="16.5" customHeight="1">
      <c r="A2847" s="41"/>
      <c r="B2847" s="42"/>
      <c r="C2847" s="278" t="s">
        <v>4019</v>
      </c>
      <c r="D2847" s="278" t="s">
        <v>296</v>
      </c>
      <c r="E2847" s="279" t="s">
        <v>4020</v>
      </c>
      <c r="F2847" s="280" t="s">
        <v>4021</v>
      </c>
      <c r="G2847" s="281" t="s">
        <v>304</v>
      </c>
      <c r="H2847" s="282">
        <v>147.59999999999999</v>
      </c>
      <c r="I2847" s="283"/>
      <c r="J2847" s="284">
        <f>ROUND(I2847*H2847,2)</f>
        <v>0</v>
      </c>
      <c r="K2847" s="280" t="s">
        <v>188</v>
      </c>
      <c r="L2847" s="285"/>
      <c r="M2847" s="286" t="s">
        <v>19</v>
      </c>
      <c r="N2847" s="287" t="s">
        <v>42</v>
      </c>
      <c r="O2847" s="87"/>
      <c r="P2847" s="225">
        <f>O2847*H2847</f>
        <v>0</v>
      </c>
      <c r="Q2847" s="225">
        <v>0.0010499999999999999</v>
      </c>
      <c r="R2847" s="225">
        <f>Q2847*H2847</f>
        <v>0.15497999999999998</v>
      </c>
      <c r="S2847" s="225">
        <v>0</v>
      </c>
      <c r="T2847" s="226">
        <f>S2847*H2847</f>
        <v>0</v>
      </c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R2847" s="227" t="s">
        <v>410</v>
      </c>
      <c r="AT2847" s="227" t="s">
        <v>296</v>
      </c>
      <c r="AU2847" s="227" t="s">
        <v>80</v>
      </c>
      <c r="AY2847" s="20" t="s">
        <v>182</v>
      </c>
      <c r="BE2847" s="228">
        <f>IF(N2847="základní",J2847,0)</f>
        <v>0</v>
      </c>
      <c r="BF2847" s="228">
        <f>IF(N2847="snížená",J2847,0)</f>
        <v>0</v>
      </c>
      <c r="BG2847" s="228">
        <f>IF(N2847="zákl. přenesená",J2847,0)</f>
        <v>0</v>
      </c>
      <c r="BH2847" s="228">
        <f>IF(N2847="sníž. přenesená",J2847,0)</f>
        <v>0</v>
      </c>
      <c r="BI2847" s="228">
        <f>IF(N2847="nulová",J2847,0)</f>
        <v>0</v>
      </c>
      <c r="BJ2847" s="20" t="s">
        <v>78</v>
      </c>
      <c r="BK2847" s="228">
        <f>ROUND(I2847*H2847,2)</f>
        <v>0</v>
      </c>
      <c r="BL2847" s="20" t="s">
        <v>308</v>
      </c>
      <c r="BM2847" s="227" t="s">
        <v>4022</v>
      </c>
    </row>
    <row r="2848" s="14" customFormat="1">
      <c r="A2848" s="14"/>
      <c r="B2848" s="245"/>
      <c r="C2848" s="246"/>
      <c r="D2848" s="236" t="s">
        <v>193</v>
      </c>
      <c r="E2848" s="247" t="s">
        <v>19</v>
      </c>
      <c r="F2848" s="248" t="s">
        <v>4023</v>
      </c>
      <c r="G2848" s="246"/>
      <c r="H2848" s="249">
        <v>140.91</v>
      </c>
      <c r="I2848" s="250"/>
      <c r="J2848" s="246"/>
      <c r="K2848" s="246"/>
      <c r="L2848" s="251"/>
      <c r="M2848" s="252"/>
      <c r="N2848" s="253"/>
      <c r="O2848" s="253"/>
      <c r="P2848" s="253"/>
      <c r="Q2848" s="253"/>
      <c r="R2848" s="253"/>
      <c r="S2848" s="253"/>
      <c r="T2848" s="25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5" t="s">
        <v>193</v>
      </c>
      <c r="AU2848" s="255" t="s">
        <v>80</v>
      </c>
      <c r="AV2848" s="14" t="s">
        <v>80</v>
      </c>
      <c r="AW2848" s="14" t="s">
        <v>195</v>
      </c>
      <c r="AX2848" s="14" t="s">
        <v>71</v>
      </c>
      <c r="AY2848" s="255" t="s">
        <v>182</v>
      </c>
    </row>
    <row r="2849" s="14" customFormat="1">
      <c r="A2849" s="14"/>
      <c r="B2849" s="245"/>
      <c r="C2849" s="246"/>
      <c r="D2849" s="236" t="s">
        <v>193</v>
      </c>
      <c r="E2849" s="247" t="s">
        <v>19</v>
      </c>
      <c r="F2849" s="248" t="s">
        <v>4018</v>
      </c>
      <c r="G2849" s="246"/>
      <c r="H2849" s="249">
        <v>6.6900000000000004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5" t="s">
        <v>193</v>
      </c>
      <c r="AU2849" s="255" t="s">
        <v>80</v>
      </c>
      <c r="AV2849" s="14" t="s">
        <v>80</v>
      </c>
      <c r="AW2849" s="14" t="s">
        <v>195</v>
      </c>
      <c r="AX2849" s="14" t="s">
        <v>71</v>
      </c>
      <c r="AY2849" s="255" t="s">
        <v>182</v>
      </c>
    </row>
    <row r="2850" s="2" customFormat="1" ht="24.15" customHeight="1">
      <c r="A2850" s="41"/>
      <c r="B2850" s="42"/>
      <c r="C2850" s="216" t="s">
        <v>4024</v>
      </c>
      <c r="D2850" s="216" t="s">
        <v>184</v>
      </c>
      <c r="E2850" s="217" t="s">
        <v>4025</v>
      </c>
      <c r="F2850" s="218" t="s">
        <v>4026</v>
      </c>
      <c r="G2850" s="219" t="s">
        <v>304</v>
      </c>
      <c r="H2850" s="220">
        <v>137.08000000000001</v>
      </c>
      <c r="I2850" s="221"/>
      <c r="J2850" s="222">
        <f>ROUND(I2850*H2850,2)</f>
        <v>0</v>
      </c>
      <c r="K2850" s="218" t="s">
        <v>188</v>
      </c>
      <c r="L2850" s="47"/>
      <c r="M2850" s="223" t="s">
        <v>19</v>
      </c>
      <c r="N2850" s="224" t="s">
        <v>42</v>
      </c>
      <c r="O2850" s="87"/>
      <c r="P2850" s="225">
        <f>O2850*H2850</f>
        <v>0</v>
      </c>
      <c r="Q2850" s="225">
        <v>0</v>
      </c>
      <c r="R2850" s="225">
        <f>Q2850*H2850</f>
        <v>0</v>
      </c>
      <c r="S2850" s="225">
        <v>0.00197</v>
      </c>
      <c r="T2850" s="226">
        <f>S2850*H2850</f>
        <v>0.2700476</v>
      </c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R2850" s="227" t="s">
        <v>308</v>
      </c>
      <c r="AT2850" s="227" t="s">
        <v>184</v>
      </c>
      <c r="AU2850" s="227" t="s">
        <v>80</v>
      </c>
      <c r="AY2850" s="20" t="s">
        <v>182</v>
      </c>
      <c r="BE2850" s="228">
        <f>IF(N2850="základní",J2850,0)</f>
        <v>0</v>
      </c>
      <c r="BF2850" s="228">
        <f>IF(N2850="snížená",J2850,0)</f>
        <v>0</v>
      </c>
      <c r="BG2850" s="228">
        <f>IF(N2850="zákl. přenesená",J2850,0)</f>
        <v>0</v>
      </c>
      <c r="BH2850" s="228">
        <f>IF(N2850="sníž. přenesená",J2850,0)</f>
        <v>0</v>
      </c>
      <c r="BI2850" s="228">
        <f>IF(N2850="nulová",J2850,0)</f>
        <v>0</v>
      </c>
      <c r="BJ2850" s="20" t="s">
        <v>78</v>
      </c>
      <c r="BK2850" s="228">
        <f>ROUND(I2850*H2850,2)</f>
        <v>0</v>
      </c>
      <c r="BL2850" s="20" t="s">
        <v>308</v>
      </c>
      <c r="BM2850" s="227" t="s">
        <v>4027</v>
      </c>
    </row>
    <row r="2851" s="2" customFormat="1">
      <c r="A2851" s="41"/>
      <c r="B2851" s="42"/>
      <c r="C2851" s="43"/>
      <c r="D2851" s="229" t="s">
        <v>191</v>
      </c>
      <c r="E2851" s="43"/>
      <c r="F2851" s="230" t="s">
        <v>4028</v>
      </c>
      <c r="G2851" s="43"/>
      <c r="H2851" s="43"/>
      <c r="I2851" s="231"/>
      <c r="J2851" s="43"/>
      <c r="K2851" s="43"/>
      <c r="L2851" s="47"/>
      <c r="M2851" s="232"/>
      <c r="N2851" s="233"/>
      <c r="O2851" s="87"/>
      <c r="P2851" s="87"/>
      <c r="Q2851" s="87"/>
      <c r="R2851" s="87"/>
      <c r="S2851" s="87"/>
      <c r="T2851" s="88"/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T2851" s="20" t="s">
        <v>191</v>
      </c>
      <c r="AU2851" s="20" t="s">
        <v>80</v>
      </c>
    </row>
    <row r="2852" s="13" customFormat="1">
      <c r="A2852" s="13"/>
      <c r="B2852" s="234"/>
      <c r="C2852" s="235"/>
      <c r="D2852" s="236" t="s">
        <v>193</v>
      </c>
      <c r="E2852" s="237" t="s">
        <v>19</v>
      </c>
      <c r="F2852" s="238" t="s">
        <v>205</v>
      </c>
      <c r="G2852" s="235"/>
      <c r="H2852" s="237" t="s">
        <v>19</v>
      </c>
      <c r="I2852" s="239"/>
      <c r="J2852" s="235"/>
      <c r="K2852" s="235"/>
      <c r="L2852" s="240"/>
      <c r="M2852" s="241"/>
      <c r="N2852" s="242"/>
      <c r="O2852" s="242"/>
      <c r="P2852" s="242"/>
      <c r="Q2852" s="242"/>
      <c r="R2852" s="242"/>
      <c r="S2852" s="242"/>
      <c r="T2852" s="24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4" t="s">
        <v>193</v>
      </c>
      <c r="AU2852" s="244" t="s">
        <v>80</v>
      </c>
      <c r="AV2852" s="13" t="s">
        <v>78</v>
      </c>
      <c r="AW2852" s="13" t="s">
        <v>195</v>
      </c>
      <c r="AX2852" s="13" t="s">
        <v>71</v>
      </c>
      <c r="AY2852" s="244" t="s">
        <v>182</v>
      </c>
    </row>
    <row r="2853" s="14" customFormat="1">
      <c r="A2853" s="14"/>
      <c r="B2853" s="245"/>
      <c r="C2853" s="246"/>
      <c r="D2853" s="236" t="s">
        <v>193</v>
      </c>
      <c r="E2853" s="247" t="s">
        <v>19</v>
      </c>
      <c r="F2853" s="248" t="s">
        <v>4029</v>
      </c>
      <c r="G2853" s="246"/>
      <c r="H2853" s="249">
        <v>13.039999999999999</v>
      </c>
      <c r="I2853" s="250"/>
      <c r="J2853" s="246"/>
      <c r="K2853" s="246"/>
      <c r="L2853" s="251"/>
      <c r="M2853" s="252"/>
      <c r="N2853" s="253"/>
      <c r="O2853" s="253"/>
      <c r="P2853" s="253"/>
      <c r="Q2853" s="253"/>
      <c r="R2853" s="253"/>
      <c r="S2853" s="253"/>
      <c r="T2853" s="25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55" t="s">
        <v>193</v>
      </c>
      <c r="AU2853" s="255" t="s">
        <v>80</v>
      </c>
      <c r="AV2853" s="14" t="s">
        <v>80</v>
      </c>
      <c r="AW2853" s="14" t="s">
        <v>195</v>
      </c>
      <c r="AX2853" s="14" t="s">
        <v>71</v>
      </c>
      <c r="AY2853" s="255" t="s">
        <v>182</v>
      </c>
    </row>
    <row r="2854" s="14" customFormat="1">
      <c r="A2854" s="14"/>
      <c r="B2854" s="245"/>
      <c r="C2854" s="246"/>
      <c r="D2854" s="236" t="s">
        <v>193</v>
      </c>
      <c r="E2854" s="247" t="s">
        <v>19</v>
      </c>
      <c r="F2854" s="248" t="s">
        <v>4030</v>
      </c>
      <c r="G2854" s="246"/>
      <c r="H2854" s="249">
        <v>16</v>
      </c>
      <c r="I2854" s="250"/>
      <c r="J2854" s="246"/>
      <c r="K2854" s="246"/>
      <c r="L2854" s="251"/>
      <c r="M2854" s="252"/>
      <c r="N2854" s="253"/>
      <c r="O2854" s="253"/>
      <c r="P2854" s="253"/>
      <c r="Q2854" s="253"/>
      <c r="R2854" s="253"/>
      <c r="S2854" s="253"/>
      <c r="T2854" s="25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55" t="s">
        <v>193</v>
      </c>
      <c r="AU2854" s="255" t="s">
        <v>80</v>
      </c>
      <c r="AV2854" s="14" t="s">
        <v>80</v>
      </c>
      <c r="AW2854" s="14" t="s">
        <v>195</v>
      </c>
      <c r="AX2854" s="14" t="s">
        <v>71</v>
      </c>
      <c r="AY2854" s="255" t="s">
        <v>182</v>
      </c>
    </row>
    <row r="2855" s="14" customFormat="1">
      <c r="A2855" s="14"/>
      <c r="B2855" s="245"/>
      <c r="C2855" s="246"/>
      <c r="D2855" s="236" t="s">
        <v>193</v>
      </c>
      <c r="E2855" s="247" t="s">
        <v>19</v>
      </c>
      <c r="F2855" s="248" t="s">
        <v>4031</v>
      </c>
      <c r="G2855" s="246"/>
      <c r="H2855" s="249">
        <v>16.900000000000002</v>
      </c>
      <c r="I2855" s="250"/>
      <c r="J2855" s="246"/>
      <c r="K2855" s="246"/>
      <c r="L2855" s="251"/>
      <c r="M2855" s="252"/>
      <c r="N2855" s="253"/>
      <c r="O2855" s="253"/>
      <c r="P2855" s="253"/>
      <c r="Q2855" s="253"/>
      <c r="R2855" s="253"/>
      <c r="S2855" s="253"/>
      <c r="T2855" s="25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55" t="s">
        <v>193</v>
      </c>
      <c r="AU2855" s="255" t="s">
        <v>80</v>
      </c>
      <c r="AV2855" s="14" t="s">
        <v>80</v>
      </c>
      <c r="AW2855" s="14" t="s">
        <v>195</v>
      </c>
      <c r="AX2855" s="14" t="s">
        <v>71</v>
      </c>
      <c r="AY2855" s="255" t="s">
        <v>182</v>
      </c>
    </row>
    <row r="2856" s="14" customFormat="1">
      <c r="A2856" s="14"/>
      <c r="B2856" s="245"/>
      <c r="C2856" s="246"/>
      <c r="D2856" s="236" t="s">
        <v>193</v>
      </c>
      <c r="E2856" s="247" t="s">
        <v>19</v>
      </c>
      <c r="F2856" s="248" t="s">
        <v>4032</v>
      </c>
      <c r="G2856" s="246"/>
      <c r="H2856" s="249">
        <v>20.699999999999999</v>
      </c>
      <c r="I2856" s="250"/>
      <c r="J2856" s="246"/>
      <c r="K2856" s="246"/>
      <c r="L2856" s="251"/>
      <c r="M2856" s="252"/>
      <c r="N2856" s="253"/>
      <c r="O2856" s="253"/>
      <c r="P2856" s="253"/>
      <c r="Q2856" s="253"/>
      <c r="R2856" s="253"/>
      <c r="S2856" s="253"/>
      <c r="T2856" s="25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5" t="s">
        <v>193</v>
      </c>
      <c r="AU2856" s="255" t="s">
        <v>80</v>
      </c>
      <c r="AV2856" s="14" t="s">
        <v>80</v>
      </c>
      <c r="AW2856" s="14" t="s">
        <v>195</v>
      </c>
      <c r="AX2856" s="14" t="s">
        <v>71</v>
      </c>
      <c r="AY2856" s="255" t="s">
        <v>182</v>
      </c>
    </row>
    <row r="2857" s="14" customFormat="1">
      <c r="A2857" s="14"/>
      <c r="B2857" s="245"/>
      <c r="C2857" s="246"/>
      <c r="D2857" s="236" t="s">
        <v>193</v>
      </c>
      <c r="E2857" s="247" t="s">
        <v>19</v>
      </c>
      <c r="F2857" s="248" t="s">
        <v>4033</v>
      </c>
      <c r="G2857" s="246"/>
      <c r="H2857" s="249">
        <v>19.779999999999998</v>
      </c>
      <c r="I2857" s="250"/>
      <c r="J2857" s="246"/>
      <c r="K2857" s="246"/>
      <c r="L2857" s="251"/>
      <c r="M2857" s="252"/>
      <c r="N2857" s="253"/>
      <c r="O2857" s="253"/>
      <c r="P2857" s="253"/>
      <c r="Q2857" s="253"/>
      <c r="R2857" s="253"/>
      <c r="S2857" s="253"/>
      <c r="T2857" s="25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T2857" s="255" t="s">
        <v>193</v>
      </c>
      <c r="AU2857" s="255" t="s">
        <v>80</v>
      </c>
      <c r="AV2857" s="14" t="s">
        <v>80</v>
      </c>
      <c r="AW2857" s="14" t="s">
        <v>195</v>
      </c>
      <c r="AX2857" s="14" t="s">
        <v>71</v>
      </c>
      <c r="AY2857" s="255" t="s">
        <v>182</v>
      </c>
    </row>
    <row r="2858" s="14" customFormat="1">
      <c r="A2858" s="14"/>
      <c r="B2858" s="245"/>
      <c r="C2858" s="246"/>
      <c r="D2858" s="236" t="s">
        <v>193</v>
      </c>
      <c r="E2858" s="247" t="s">
        <v>19</v>
      </c>
      <c r="F2858" s="248" t="s">
        <v>4034</v>
      </c>
      <c r="G2858" s="246"/>
      <c r="H2858" s="249">
        <v>11.560000000000002</v>
      </c>
      <c r="I2858" s="250"/>
      <c r="J2858" s="246"/>
      <c r="K2858" s="246"/>
      <c r="L2858" s="251"/>
      <c r="M2858" s="252"/>
      <c r="N2858" s="253"/>
      <c r="O2858" s="253"/>
      <c r="P2858" s="253"/>
      <c r="Q2858" s="253"/>
      <c r="R2858" s="253"/>
      <c r="S2858" s="253"/>
      <c r="T2858" s="25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5" t="s">
        <v>193</v>
      </c>
      <c r="AU2858" s="255" t="s">
        <v>80</v>
      </c>
      <c r="AV2858" s="14" t="s">
        <v>80</v>
      </c>
      <c r="AW2858" s="14" t="s">
        <v>195</v>
      </c>
      <c r="AX2858" s="14" t="s">
        <v>71</v>
      </c>
      <c r="AY2858" s="255" t="s">
        <v>182</v>
      </c>
    </row>
    <row r="2859" s="14" customFormat="1">
      <c r="A2859" s="14"/>
      <c r="B2859" s="245"/>
      <c r="C2859" s="246"/>
      <c r="D2859" s="236" t="s">
        <v>193</v>
      </c>
      <c r="E2859" s="247" t="s">
        <v>19</v>
      </c>
      <c r="F2859" s="248" t="s">
        <v>4035</v>
      </c>
      <c r="G2859" s="246"/>
      <c r="H2859" s="249">
        <v>19.300000000000001</v>
      </c>
      <c r="I2859" s="250"/>
      <c r="J2859" s="246"/>
      <c r="K2859" s="246"/>
      <c r="L2859" s="251"/>
      <c r="M2859" s="252"/>
      <c r="N2859" s="253"/>
      <c r="O2859" s="253"/>
      <c r="P2859" s="253"/>
      <c r="Q2859" s="253"/>
      <c r="R2859" s="253"/>
      <c r="S2859" s="253"/>
      <c r="T2859" s="25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55" t="s">
        <v>193</v>
      </c>
      <c r="AU2859" s="255" t="s">
        <v>80</v>
      </c>
      <c r="AV2859" s="14" t="s">
        <v>80</v>
      </c>
      <c r="AW2859" s="14" t="s">
        <v>195</v>
      </c>
      <c r="AX2859" s="14" t="s">
        <v>71</v>
      </c>
      <c r="AY2859" s="255" t="s">
        <v>182</v>
      </c>
    </row>
    <row r="2860" s="15" customFormat="1">
      <c r="A2860" s="15"/>
      <c r="B2860" s="256"/>
      <c r="C2860" s="257"/>
      <c r="D2860" s="236" t="s">
        <v>193</v>
      </c>
      <c r="E2860" s="258" t="s">
        <v>19</v>
      </c>
      <c r="F2860" s="259" t="s">
        <v>215</v>
      </c>
      <c r="G2860" s="257"/>
      <c r="H2860" s="260">
        <v>117.28</v>
      </c>
      <c r="I2860" s="261"/>
      <c r="J2860" s="257"/>
      <c r="K2860" s="257"/>
      <c r="L2860" s="262"/>
      <c r="M2860" s="263"/>
      <c r="N2860" s="264"/>
      <c r="O2860" s="264"/>
      <c r="P2860" s="264"/>
      <c r="Q2860" s="264"/>
      <c r="R2860" s="264"/>
      <c r="S2860" s="264"/>
      <c r="T2860" s="26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T2860" s="266" t="s">
        <v>193</v>
      </c>
      <c r="AU2860" s="266" t="s">
        <v>80</v>
      </c>
      <c r="AV2860" s="15" t="s">
        <v>97</v>
      </c>
      <c r="AW2860" s="15" t="s">
        <v>195</v>
      </c>
      <c r="AX2860" s="15" t="s">
        <v>71</v>
      </c>
      <c r="AY2860" s="266" t="s">
        <v>182</v>
      </c>
    </row>
    <row r="2861" s="13" customFormat="1">
      <c r="A2861" s="13"/>
      <c r="B2861" s="234"/>
      <c r="C2861" s="235"/>
      <c r="D2861" s="236" t="s">
        <v>193</v>
      </c>
      <c r="E2861" s="237" t="s">
        <v>19</v>
      </c>
      <c r="F2861" s="238" t="s">
        <v>216</v>
      </c>
      <c r="G2861" s="235"/>
      <c r="H2861" s="237" t="s">
        <v>19</v>
      </c>
      <c r="I2861" s="239"/>
      <c r="J2861" s="235"/>
      <c r="K2861" s="235"/>
      <c r="L2861" s="240"/>
      <c r="M2861" s="241"/>
      <c r="N2861" s="242"/>
      <c r="O2861" s="242"/>
      <c r="P2861" s="242"/>
      <c r="Q2861" s="242"/>
      <c r="R2861" s="242"/>
      <c r="S2861" s="242"/>
      <c r="T2861" s="24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44" t="s">
        <v>193</v>
      </c>
      <c r="AU2861" s="244" t="s">
        <v>80</v>
      </c>
      <c r="AV2861" s="13" t="s">
        <v>78</v>
      </c>
      <c r="AW2861" s="13" t="s">
        <v>195</v>
      </c>
      <c r="AX2861" s="13" t="s">
        <v>71</v>
      </c>
      <c r="AY2861" s="244" t="s">
        <v>182</v>
      </c>
    </row>
    <row r="2862" s="14" customFormat="1">
      <c r="A2862" s="14"/>
      <c r="B2862" s="245"/>
      <c r="C2862" s="246"/>
      <c r="D2862" s="236" t="s">
        <v>193</v>
      </c>
      <c r="E2862" s="247" t="s">
        <v>19</v>
      </c>
      <c r="F2862" s="248" t="s">
        <v>4036</v>
      </c>
      <c r="G2862" s="246"/>
      <c r="H2862" s="249">
        <v>12.200000000000001</v>
      </c>
      <c r="I2862" s="250"/>
      <c r="J2862" s="246"/>
      <c r="K2862" s="246"/>
      <c r="L2862" s="251"/>
      <c r="M2862" s="252"/>
      <c r="N2862" s="253"/>
      <c r="O2862" s="253"/>
      <c r="P2862" s="253"/>
      <c r="Q2862" s="253"/>
      <c r="R2862" s="253"/>
      <c r="S2862" s="253"/>
      <c r="T2862" s="25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55" t="s">
        <v>193</v>
      </c>
      <c r="AU2862" s="255" t="s">
        <v>80</v>
      </c>
      <c r="AV2862" s="14" t="s">
        <v>80</v>
      </c>
      <c r="AW2862" s="14" t="s">
        <v>195</v>
      </c>
      <c r="AX2862" s="14" t="s">
        <v>71</v>
      </c>
      <c r="AY2862" s="255" t="s">
        <v>182</v>
      </c>
    </row>
    <row r="2863" s="15" customFormat="1">
      <c r="A2863" s="15"/>
      <c r="B2863" s="256"/>
      <c r="C2863" s="257"/>
      <c r="D2863" s="236" t="s">
        <v>193</v>
      </c>
      <c r="E2863" s="258" t="s">
        <v>19</v>
      </c>
      <c r="F2863" s="259" t="s">
        <v>215</v>
      </c>
      <c r="G2863" s="257"/>
      <c r="H2863" s="260">
        <v>12.200000000000001</v>
      </c>
      <c r="I2863" s="261"/>
      <c r="J2863" s="257"/>
      <c r="K2863" s="257"/>
      <c r="L2863" s="262"/>
      <c r="M2863" s="263"/>
      <c r="N2863" s="264"/>
      <c r="O2863" s="264"/>
      <c r="P2863" s="264"/>
      <c r="Q2863" s="264"/>
      <c r="R2863" s="264"/>
      <c r="S2863" s="264"/>
      <c r="T2863" s="26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T2863" s="266" t="s">
        <v>193</v>
      </c>
      <c r="AU2863" s="266" t="s">
        <v>80</v>
      </c>
      <c r="AV2863" s="15" t="s">
        <v>97</v>
      </c>
      <c r="AW2863" s="15" t="s">
        <v>195</v>
      </c>
      <c r="AX2863" s="15" t="s">
        <v>71</v>
      </c>
      <c r="AY2863" s="266" t="s">
        <v>182</v>
      </c>
    </row>
    <row r="2864" s="13" customFormat="1">
      <c r="A2864" s="13"/>
      <c r="B2864" s="234"/>
      <c r="C2864" s="235"/>
      <c r="D2864" s="236" t="s">
        <v>193</v>
      </c>
      <c r="E2864" s="237" t="s">
        <v>19</v>
      </c>
      <c r="F2864" s="238" t="s">
        <v>218</v>
      </c>
      <c r="G2864" s="235"/>
      <c r="H2864" s="237" t="s">
        <v>19</v>
      </c>
      <c r="I2864" s="239"/>
      <c r="J2864" s="235"/>
      <c r="K2864" s="235"/>
      <c r="L2864" s="240"/>
      <c r="M2864" s="241"/>
      <c r="N2864" s="242"/>
      <c r="O2864" s="242"/>
      <c r="P2864" s="242"/>
      <c r="Q2864" s="242"/>
      <c r="R2864" s="242"/>
      <c r="S2864" s="242"/>
      <c r="T2864" s="24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4" t="s">
        <v>193</v>
      </c>
      <c r="AU2864" s="244" t="s">
        <v>80</v>
      </c>
      <c r="AV2864" s="13" t="s">
        <v>78</v>
      </c>
      <c r="AW2864" s="13" t="s">
        <v>195</v>
      </c>
      <c r="AX2864" s="13" t="s">
        <v>71</v>
      </c>
      <c r="AY2864" s="244" t="s">
        <v>182</v>
      </c>
    </row>
    <row r="2865" s="14" customFormat="1">
      <c r="A2865" s="14"/>
      <c r="B2865" s="245"/>
      <c r="C2865" s="246"/>
      <c r="D2865" s="236" t="s">
        <v>193</v>
      </c>
      <c r="E2865" s="247" t="s">
        <v>19</v>
      </c>
      <c r="F2865" s="248" t="s">
        <v>4037</v>
      </c>
      <c r="G2865" s="246"/>
      <c r="H2865" s="249">
        <v>7.6000000000000005</v>
      </c>
      <c r="I2865" s="250"/>
      <c r="J2865" s="246"/>
      <c r="K2865" s="246"/>
      <c r="L2865" s="251"/>
      <c r="M2865" s="252"/>
      <c r="N2865" s="253"/>
      <c r="O2865" s="253"/>
      <c r="P2865" s="253"/>
      <c r="Q2865" s="253"/>
      <c r="R2865" s="253"/>
      <c r="S2865" s="253"/>
      <c r="T2865" s="25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5" t="s">
        <v>193</v>
      </c>
      <c r="AU2865" s="255" t="s">
        <v>80</v>
      </c>
      <c r="AV2865" s="14" t="s">
        <v>80</v>
      </c>
      <c r="AW2865" s="14" t="s">
        <v>195</v>
      </c>
      <c r="AX2865" s="14" t="s">
        <v>71</v>
      </c>
      <c r="AY2865" s="255" t="s">
        <v>182</v>
      </c>
    </row>
    <row r="2866" s="15" customFormat="1">
      <c r="A2866" s="15"/>
      <c r="B2866" s="256"/>
      <c r="C2866" s="257"/>
      <c r="D2866" s="236" t="s">
        <v>193</v>
      </c>
      <c r="E2866" s="258" t="s">
        <v>19</v>
      </c>
      <c r="F2866" s="259" t="s">
        <v>215</v>
      </c>
      <c r="G2866" s="257"/>
      <c r="H2866" s="260">
        <v>7.6000000000000005</v>
      </c>
      <c r="I2866" s="261"/>
      <c r="J2866" s="257"/>
      <c r="K2866" s="257"/>
      <c r="L2866" s="262"/>
      <c r="M2866" s="263"/>
      <c r="N2866" s="264"/>
      <c r="O2866" s="264"/>
      <c r="P2866" s="264"/>
      <c r="Q2866" s="264"/>
      <c r="R2866" s="264"/>
      <c r="S2866" s="264"/>
      <c r="T2866" s="26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T2866" s="266" t="s">
        <v>193</v>
      </c>
      <c r="AU2866" s="266" t="s">
        <v>80</v>
      </c>
      <c r="AV2866" s="15" t="s">
        <v>97</v>
      </c>
      <c r="AW2866" s="15" t="s">
        <v>195</v>
      </c>
      <c r="AX2866" s="15" t="s">
        <v>71</v>
      </c>
      <c r="AY2866" s="266" t="s">
        <v>182</v>
      </c>
    </row>
    <row r="2867" s="16" customFormat="1">
      <c r="A2867" s="16"/>
      <c r="B2867" s="267"/>
      <c r="C2867" s="268"/>
      <c r="D2867" s="236" t="s">
        <v>193</v>
      </c>
      <c r="E2867" s="269" t="s">
        <v>19</v>
      </c>
      <c r="F2867" s="270" t="s">
        <v>220</v>
      </c>
      <c r="G2867" s="268"/>
      <c r="H2867" s="271">
        <v>137.07999999999998</v>
      </c>
      <c r="I2867" s="272"/>
      <c r="J2867" s="268"/>
      <c r="K2867" s="268"/>
      <c r="L2867" s="273"/>
      <c r="M2867" s="274"/>
      <c r="N2867" s="275"/>
      <c r="O2867" s="275"/>
      <c r="P2867" s="275"/>
      <c r="Q2867" s="275"/>
      <c r="R2867" s="275"/>
      <c r="S2867" s="275"/>
      <c r="T2867" s="27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T2867" s="277" t="s">
        <v>193</v>
      </c>
      <c r="AU2867" s="277" t="s">
        <v>80</v>
      </c>
      <c r="AV2867" s="16" t="s">
        <v>189</v>
      </c>
      <c r="AW2867" s="16" t="s">
        <v>195</v>
      </c>
      <c r="AX2867" s="16" t="s">
        <v>78</v>
      </c>
      <c r="AY2867" s="277" t="s">
        <v>182</v>
      </c>
    </row>
    <row r="2868" s="2" customFormat="1" ht="16.5" customHeight="1">
      <c r="A2868" s="41"/>
      <c r="B2868" s="42"/>
      <c r="C2868" s="216" t="s">
        <v>4038</v>
      </c>
      <c r="D2868" s="216" t="s">
        <v>184</v>
      </c>
      <c r="E2868" s="217" t="s">
        <v>4039</v>
      </c>
      <c r="F2868" s="218" t="s">
        <v>4040</v>
      </c>
      <c r="G2868" s="219" t="s">
        <v>425</v>
      </c>
      <c r="H2868" s="220">
        <v>1</v>
      </c>
      <c r="I2868" s="221"/>
      <c r="J2868" s="222">
        <f>ROUND(I2868*H2868,2)</f>
        <v>0</v>
      </c>
      <c r="K2868" s="218" t="s">
        <v>19</v>
      </c>
      <c r="L2868" s="47"/>
      <c r="M2868" s="223" t="s">
        <v>19</v>
      </c>
      <c r="N2868" s="224" t="s">
        <v>42</v>
      </c>
      <c r="O2868" s="87"/>
      <c r="P2868" s="225">
        <f>O2868*H2868</f>
        <v>0</v>
      </c>
      <c r="Q2868" s="225">
        <v>0.00041855869999999999</v>
      </c>
      <c r="R2868" s="225">
        <f>Q2868*H2868</f>
        <v>0.00041855869999999999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308</v>
      </c>
      <c r="AT2868" s="227" t="s">
        <v>184</v>
      </c>
      <c r="AU2868" s="227" t="s">
        <v>80</v>
      </c>
      <c r="AY2868" s="20" t="s">
        <v>182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308</v>
      </c>
      <c r="BM2868" s="227" t="s">
        <v>4041</v>
      </c>
    </row>
    <row r="2869" s="14" customFormat="1">
      <c r="A2869" s="14"/>
      <c r="B2869" s="245"/>
      <c r="C2869" s="246"/>
      <c r="D2869" s="236" t="s">
        <v>193</v>
      </c>
      <c r="E2869" s="247" t="s">
        <v>19</v>
      </c>
      <c r="F2869" s="248" t="s">
        <v>4042</v>
      </c>
      <c r="G2869" s="246"/>
      <c r="H2869" s="249">
        <v>1</v>
      </c>
      <c r="I2869" s="250"/>
      <c r="J2869" s="246"/>
      <c r="K2869" s="246"/>
      <c r="L2869" s="251"/>
      <c r="M2869" s="252"/>
      <c r="N2869" s="253"/>
      <c r="O2869" s="253"/>
      <c r="P2869" s="253"/>
      <c r="Q2869" s="253"/>
      <c r="R2869" s="253"/>
      <c r="S2869" s="253"/>
      <c r="T2869" s="25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5" t="s">
        <v>193</v>
      </c>
      <c r="AU2869" s="255" t="s">
        <v>80</v>
      </c>
      <c r="AV2869" s="14" t="s">
        <v>80</v>
      </c>
      <c r="AW2869" s="14" t="s">
        <v>195</v>
      </c>
      <c r="AX2869" s="14" t="s">
        <v>71</v>
      </c>
      <c r="AY2869" s="255" t="s">
        <v>182</v>
      </c>
    </row>
    <row r="2870" s="2" customFormat="1" ht="24.15" customHeight="1">
      <c r="A2870" s="41"/>
      <c r="B2870" s="42"/>
      <c r="C2870" s="278" t="s">
        <v>4043</v>
      </c>
      <c r="D2870" s="278" t="s">
        <v>296</v>
      </c>
      <c r="E2870" s="279" t="s">
        <v>4044</v>
      </c>
      <c r="F2870" s="280" t="s">
        <v>4045</v>
      </c>
      <c r="G2870" s="281" t="s">
        <v>425</v>
      </c>
      <c r="H2870" s="282">
        <v>1</v>
      </c>
      <c r="I2870" s="283"/>
      <c r="J2870" s="284">
        <f>ROUND(I2870*H2870,2)</f>
        <v>0</v>
      </c>
      <c r="K2870" s="280" t="s">
        <v>19</v>
      </c>
      <c r="L2870" s="285"/>
      <c r="M2870" s="286" t="s">
        <v>19</v>
      </c>
      <c r="N2870" s="287" t="s">
        <v>42</v>
      </c>
      <c r="O2870" s="87"/>
      <c r="P2870" s="225">
        <f>O2870*H2870</f>
        <v>0</v>
      </c>
      <c r="Q2870" s="225">
        <v>0.029999999999999999</v>
      </c>
      <c r="R2870" s="225">
        <f>Q2870*H2870</f>
        <v>0.029999999999999999</v>
      </c>
      <c r="S2870" s="225">
        <v>0</v>
      </c>
      <c r="T2870" s="226">
        <f>S2870*H2870</f>
        <v>0</v>
      </c>
      <c r="U2870" s="41"/>
      <c r="V2870" s="41"/>
      <c r="W2870" s="41"/>
      <c r="X2870" s="41"/>
      <c r="Y2870" s="41"/>
      <c r="Z2870" s="41"/>
      <c r="AA2870" s="41"/>
      <c r="AB2870" s="41"/>
      <c r="AC2870" s="41"/>
      <c r="AD2870" s="41"/>
      <c r="AE2870" s="41"/>
      <c r="AR2870" s="227" t="s">
        <v>410</v>
      </c>
      <c r="AT2870" s="227" t="s">
        <v>296</v>
      </c>
      <c r="AU2870" s="227" t="s">
        <v>80</v>
      </c>
      <c r="AY2870" s="20" t="s">
        <v>182</v>
      </c>
      <c r="BE2870" s="228">
        <f>IF(N2870="základní",J2870,0)</f>
        <v>0</v>
      </c>
      <c r="BF2870" s="228">
        <f>IF(N2870="snížená",J2870,0)</f>
        <v>0</v>
      </c>
      <c r="BG2870" s="228">
        <f>IF(N2870="zákl. přenesená",J2870,0)</f>
        <v>0</v>
      </c>
      <c r="BH2870" s="228">
        <f>IF(N2870="sníž. přenesená",J2870,0)</f>
        <v>0</v>
      </c>
      <c r="BI2870" s="228">
        <f>IF(N2870="nulová",J2870,0)</f>
        <v>0</v>
      </c>
      <c r="BJ2870" s="20" t="s">
        <v>78</v>
      </c>
      <c r="BK2870" s="228">
        <f>ROUND(I2870*H2870,2)</f>
        <v>0</v>
      </c>
      <c r="BL2870" s="20" t="s">
        <v>308</v>
      </c>
      <c r="BM2870" s="227" t="s">
        <v>4046</v>
      </c>
    </row>
    <row r="2871" s="2" customFormat="1" ht="24.15" customHeight="1">
      <c r="A2871" s="41"/>
      <c r="B2871" s="42"/>
      <c r="C2871" s="216" t="s">
        <v>4047</v>
      </c>
      <c r="D2871" s="216" t="s">
        <v>184</v>
      </c>
      <c r="E2871" s="217" t="s">
        <v>4048</v>
      </c>
      <c r="F2871" s="218" t="s">
        <v>4049</v>
      </c>
      <c r="G2871" s="219" t="s">
        <v>425</v>
      </c>
      <c r="H2871" s="220">
        <v>1</v>
      </c>
      <c r="I2871" s="221"/>
      <c r="J2871" s="222">
        <f>ROUND(I2871*H2871,2)</f>
        <v>0</v>
      </c>
      <c r="K2871" s="218" t="s">
        <v>188</v>
      </c>
      <c r="L2871" s="47"/>
      <c r="M2871" s="223" t="s">
        <v>19</v>
      </c>
      <c r="N2871" s="224" t="s">
        <v>42</v>
      </c>
      <c r="O2871" s="87"/>
      <c r="P2871" s="225">
        <f>O2871*H2871</f>
        <v>0</v>
      </c>
      <c r="Q2871" s="225">
        <v>0</v>
      </c>
      <c r="R2871" s="225">
        <f>Q2871*H2871</f>
        <v>0</v>
      </c>
      <c r="S2871" s="225">
        <v>0.025000000000000001</v>
      </c>
      <c r="T2871" s="226">
        <f>S2871*H2871</f>
        <v>0.025000000000000001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7" t="s">
        <v>308</v>
      </c>
      <c r="AT2871" s="227" t="s">
        <v>184</v>
      </c>
      <c r="AU2871" s="227" t="s">
        <v>80</v>
      </c>
      <c r="AY2871" s="20" t="s">
        <v>182</v>
      </c>
      <c r="BE2871" s="228">
        <f>IF(N2871="základní",J2871,0)</f>
        <v>0</v>
      </c>
      <c r="BF2871" s="228">
        <f>IF(N2871="snížená",J2871,0)</f>
        <v>0</v>
      </c>
      <c r="BG2871" s="228">
        <f>IF(N2871="zákl. přenesená",J2871,0)</f>
        <v>0</v>
      </c>
      <c r="BH2871" s="228">
        <f>IF(N2871="sníž. přenesená",J2871,0)</f>
        <v>0</v>
      </c>
      <c r="BI2871" s="228">
        <f>IF(N2871="nulová",J2871,0)</f>
        <v>0</v>
      </c>
      <c r="BJ2871" s="20" t="s">
        <v>78</v>
      </c>
      <c r="BK2871" s="228">
        <f>ROUND(I2871*H2871,2)</f>
        <v>0</v>
      </c>
      <c r="BL2871" s="20" t="s">
        <v>308</v>
      </c>
      <c r="BM2871" s="227" t="s">
        <v>4050</v>
      </c>
    </row>
    <row r="2872" s="2" customFormat="1">
      <c r="A2872" s="41"/>
      <c r="B2872" s="42"/>
      <c r="C2872" s="43"/>
      <c r="D2872" s="229" t="s">
        <v>191</v>
      </c>
      <c r="E2872" s="43"/>
      <c r="F2872" s="230" t="s">
        <v>4051</v>
      </c>
      <c r="G2872" s="43"/>
      <c r="H2872" s="43"/>
      <c r="I2872" s="231"/>
      <c r="J2872" s="43"/>
      <c r="K2872" s="43"/>
      <c r="L2872" s="47"/>
      <c r="M2872" s="232"/>
      <c r="N2872" s="233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191</v>
      </c>
      <c r="AU2872" s="20" t="s">
        <v>80</v>
      </c>
    </row>
    <row r="2873" s="14" customFormat="1">
      <c r="A2873" s="14"/>
      <c r="B2873" s="245"/>
      <c r="C2873" s="246"/>
      <c r="D2873" s="236" t="s">
        <v>193</v>
      </c>
      <c r="E2873" s="247" t="s">
        <v>19</v>
      </c>
      <c r="F2873" s="248" t="s">
        <v>4042</v>
      </c>
      <c r="G2873" s="246"/>
      <c r="H2873" s="249">
        <v>1</v>
      </c>
      <c r="I2873" s="250"/>
      <c r="J2873" s="246"/>
      <c r="K2873" s="246"/>
      <c r="L2873" s="251"/>
      <c r="M2873" s="252"/>
      <c r="N2873" s="253"/>
      <c r="O2873" s="253"/>
      <c r="P2873" s="253"/>
      <c r="Q2873" s="253"/>
      <c r="R2873" s="253"/>
      <c r="S2873" s="253"/>
      <c r="T2873" s="25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55" t="s">
        <v>193</v>
      </c>
      <c r="AU2873" s="255" t="s">
        <v>80</v>
      </c>
      <c r="AV2873" s="14" t="s">
        <v>80</v>
      </c>
      <c r="AW2873" s="14" t="s">
        <v>195</v>
      </c>
      <c r="AX2873" s="14" t="s">
        <v>71</v>
      </c>
      <c r="AY2873" s="255" t="s">
        <v>182</v>
      </c>
    </row>
    <row r="2874" s="2" customFormat="1" ht="24.15" customHeight="1">
      <c r="A2874" s="41"/>
      <c r="B2874" s="42"/>
      <c r="C2874" s="216" t="s">
        <v>4052</v>
      </c>
      <c r="D2874" s="216" t="s">
        <v>184</v>
      </c>
      <c r="E2874" s="217" t="s">
        <v>4053</v>
      </c>
      <c r="F2874" s="218" t="s">
        <v>4054</v>
      </c>
      <c r="G2874" s="219" t="s">
        <v>2233</v>
      </c>
      <c r="H2874" s="220">
        <v>1</v>
      </c>
      <c r="I2874" s="221"/>
      <c r="J2874" s="222">
        <f>ROUND(I2874*H2874,2)</f>
        <v>0</v>
      </c>
      <c r="K2874" s="218" t="s">
        <v>19</v>
      </c>
      <c r="L2874" s="47"/>
      <c r="M2874" s="223" t="s">
        <v>19</v>
      </c>
      <c r="N2874" s="224" t="s">
        <v>42</v>
      </c>
      <c r="O2874" s="87"/>
      <c r="P2874" s="225">
        <f>O2874*H2874</f>
        <v>0</v>
      </c>
      <c r="Q2874" s="225">
        <v>0</v>
      </c>
      <c r="R2874" s="225">
        <f>Q2874*H2874</f>
        <v>0</v>
      </c>
      <c r="S2874" s="225">
        <v>0</v>
      </c>
      <c r="T2874" s="226">
        <f>S2874*H2874</f>
        <v>0</v>
      </c>
      <c r="U2874" s="41"/>
      <c r="V2874" s="41"/>
      <c r="W2874" s="41"/>
      <c r="X2874" s="41"/>
      <c r="Y2874" s="41"/>
      <c r="Z2874" s="41"/>
      <c r="AA2874" s="41"/>
      <c r="AB2874" s="41"/>
      <c r="AC2874" s="41"/>
      <c r="AD2874" s="41"/>
      <c r="AE2874" s="41"/>
      <c r="AR2874" s="227" t="s">
        <v>308</v>
      </c>
      <c r="AT2874" s="227" t="s">
        <v>184</v>
      </c>
      <c r="AU2874" s="227" t="s">
        <v>80</v>
      </c>
      <c r="AY2874" s="20" t="s">
        <v>182</v>
      </c>
      <c r="BE2874" s="228">
        <f>IF(N2874="základní",J2874,0)</f>
        <v>0</v>
      </c>
      <c r="BF2874" s="228">
        <f>IF(N2874="snížená",J2874,0)</f>
        <v>0</v>
      </c>
      <c r="BG2874" s="228">
        <f>IF(N2874="zákl. přenesená",J2874,0)</f>
        <v>0</v>
      </c>
      <c r="BH2874" s="228">
        <f>IF(N2874="sníž. přenesená",J2874,0)</f>
        <v>0</v>
      </c>
      <c r="BI2874" s="228">
        <f>IF(N2874="nulová",J2874,0)</f>
        <v>0</v>
      </c>
      <c r="BJ2874" s="20" t="s">
        <v>78</v>
      </c>
      <c r="BK2874" s="228">
        <f>ROUND(I2874*H2874,2)</f>
        <v>0</v>
      </c>
      <c r="BL2874" s="20" t="s">
        <v>308</v>
      </c>
      <c r="BM2874" s="227" t="s">
        <v>4055</v>
      </c>
    </row>
    <row r="2875" s="2" customFormat="1" ht="21.75" customHeight="1">
      <c r="A2875" s="41"/>
      <c r="B2875" s="42"/>
      <c r="C2875" s="216" t="s">
        <v>4056</v>
      </c>
      <c r="D2875" s="216" t="s">
        <v>184</v>
      </c>
      <c r="E2875" s="217" t="s">
        <v>4057</v>
      </c>
      <c r="F2875" s="218" t="s">
        <v>4058</v>
      </c>
      <c r="G2875" s="219" t="s">
        <v>283</v>
      </c>
      <c r="H2875" s="220">
        <v>256.56900000000002</v>
      </c>
      <c r="I2875" s="221"/>
      <c r="J2875" s="222">
        <f>ROUND(I2875*H2875,2)</f>
        <v>0</v>
      </c>
      <c r="K2875" s="218" t="s">
        <v>188</v>
      </c>
      <c r="L2875" s="47"/>
      <c r="M2875" s="223" t="s">
        <v>19</v>
      </c>
      <c r="N2875" s="224" t="s">
        <v>42</v>
      </c>
      <c r="O2875" s="87"/>
      <c r="P2875" s="225">
        <f>O2875*H2875</f>
        <v>0</v>
      </c>
      <c r="Q2875" s="225">
        <v>0</v>
      </c>
      <c r="R2875" s="225">
        <f>Q2875*H2875</f>
        <v>0</v>
      </c>
      <c r="S2875" s="225">
        <v>0.024649999999999998</v>
      </c>
      <c r="T2875" s="226">
        <f>S2875*H2875</f>
        <v>6.3244258499999999</v>
      </c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R2875" s="227" t="s">
        <v>308</v>
      </c>
      <c r="AT2875" s="227" t="s">
        <v>184</v>
      </c>
      <c r="AU2875" s="227" t="s">
        <v>80</v>
      </c>
      <c r="AY2875" s="20" t="s">
        <v>182</v>
      </c>
      <c r="BE2875" s="228">
        <f>IF(N2875="základní",J2875,0)</f>
        <v>0</v>
      </c>
      <c r="BF2875" s="228">
        <f>IF(N2875="snížená",J2875,0)</f>
        <v>0</v>
      </c>
      <c r="BG2875" s="228">
        <f>IF(N2875="zákl. přenesená",J2875,0)</f>
        <v>0</v>
      </c>
      <c r="BH2875" s="228">
        <f>IF(N2875="sníž. přenesená",J2875,0)</f>
        <v>0</v>
      </c>
      <c r="BI2875" s="228">
        <f>IF(N2875="nulová",J2875,0)</f>
        <v>0</v>
      </c>
      <c r="BJ2875" s="20" t="s">
        <v>78</v>
      </c>
      <c r="BK2875" s="228">
        <f>ROUND(I2875*H2875,2)</f>
        <v>0</v>
      </c>
      <c r="BL2875" s="20" t="s">
        <v>308</v>
      </c>
      <c r="BM2875" s="227" t="s">
        <v>4059</v>
      </c>
    </row>
    <row r="2876" s="2" customFormat="1">
      <c r="A2876" s="41"/>
      <c r="B2876" s="42"/>
      <c r="C2876" s="43"/>
      <c r="D2876" s="229" t="s">
        <v>191</v>
      </c>
      <c r="E2876" s="43"/>
      <c r="F2876" s="230" t="s">
        <v>4060</v>
      </c>
      <c r="G2876" s="43"/>
      <c r="H2876" s="43"/>
      <c r="I2876" s="231"/>
      <c r="J2876" s="43"/>
      <c r="K2876" s="43"/>
      <c r="L2876" s="47"/>
      <c r="M2876" s="232"/>
      <c r="N2876" s="233"/>
      <c r="O2876" s="87"/>
      <c r="P2876" s="87"/>
      <c r="Q2876" s="87"/>
      <c r="R2876" s="87"/>
      <c r="S2876" s="87"/>
      <c r="T2876" s="88"/>
      <c r="U2876" s="41"/>
      <c r="V2876" s="41"/>
      <c r="W2876" s="41"/>
      <c r="X2876" s="41"/>
      <c r="Y2876" s="41"/>
      <c r="Z2876" s="41"/>
      <c r="AA2876" s="41"/>
      <c r="AB2876" s="41"/>
      <c r="AC2876" s="41"/>
      <c r="AD2876" s="41"/>
      <c r="AE2876" s="41"/>
      <c r="AT2876" s="20" t="s">
        <v>191</v>
      </c>
      <c r="AU2876" s="20" t="s">
        <v>80</v>
      </c>
    </row>
    <row r="2877" s="14" customFormat="1">
      <c r="A2877" s="14"/>
      <c r="B2877" s="245"/>
      <c r="C2877" s="246"/>
      <c r="D2877" s="236" t="s">
        <v>193</v>
      </c>
      <c r="E2877" s="247" t="s">
        <v>19</v>
      </c>
      <c r="F2877" s="248" t="s">
        <v>4061</v>
      </c>
      <c r="G2877" s="246"/>
      <c r="H2877" s="249">
        <v>14.904999999999999</v>
      </c>
      <c r="I2877" s="250"/>
      <c r="J2877" s="246"/>
      <c r="K2877" s="246"/>
      <c r="L2877" s="251"/>
      <c r="M2877" s="252"/>
      <c r="N2877" s="253"/>
      <c r="O2877" s="253"/>
      <c r="P2877" s="253"/>
      <c r="Q2877" s="253"/>
      <c r="R2877" s="253"/>
      <c r="S2877" s="253"/>
      <c r="T2877" s="25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5" t="s">
        <v>193</v>
      </c>
      <c r="AU2877" s="255" t="s">
        <v>80</v>
      </c>
      <c r="AV2877" s="14" t="s">
        <v>80</v>
      </c>
      <c r="AW2877" s="14" t="s">
        <v>195</v>
      </c>
      <c r="AX2877" s="14" t="s">
        <v>71</v>
      </c>
      <c r="AY2877" s="255" t="s">
        <v>182</v>
      </c>
    </row>
    <row r="2878" s="14" customFormat="1">
      <c r="A2878" s="14"/>
      <c r="B2878" s="245"/>
      <c r="C2878" s="246"/>
      <c r="D2878" s="236" t="s">
        <v>193</v>
      </c>
      <c r="E2878" s="247" t="s">
        <v>19</v>
      </c>
      <c r="F2878" s="248" t="s">
        <v>4062</v>
      </c>
      <c r="G2878" s="246"/>
      <c r="H2878" s="249">
        <v>16.16</v>
      </c>
      <c r="I2878" s="250"/>
      <c r="J2878" s="246"/>
      <c r="K2878" s="246"/>
      <c r="L2878" s="251"/>
      <c r="M2878" s="252"/>
      <c r="N2878" s="253"/>
      <c r="O2878" s="253"/>
      <c r="P2878" s="253"/>
      <c r="Q2878" s="253"/>
      <c r="R2878" s="253"/>
      <c r="S2878" s="253"/>
      <c r="T2878" s="25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T2878" s="255" t="s">
        <v>193</v>
      </c>
      <c r="AU2878" s="255" t="s">
        <v>80</v>
      </c>
      <c r="AV2878" s="14" t="s">
        <v>80</v>
      </c>
      <c r="AW2878" s="14" t="s">
        <v>195</v>
      </c>
      <c r="AX2878" s="14" t="s">
        <v>71</v>
      </c>
      <c r="AY2878" s="255" t="s">
        <v>182</v>
      </c>
    </row>
    <row r="2879" s="14" customFormat="1">
      <c r="A2879" s="14"/>
      <c r="B2879" s="245"/>
      <c r="C2879" s="246"/>
      <c r="D2879" s="236" t="s">
        <v>193</v>
      </c>
      <c r="E2879" s="247" t="s">
        <v>19</v>
      </c>
      <c r="F2879" s="248" t="s">
        <v>4063</v>
      </c>
      <c r="G2879" s="246"/>
      <c r="H2879" s="249">
        <v>85.507000000000005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193</v>
      </c>
      <c r="AU2879" s="255" t="s">
        <v>80</v>
      </c>
      <c r="AV2879" s="14" t="s">
        <v>80</v>
      </c>
      <c r="AW2879" s="14" t="s">
        <v>195</v>
      </c>
      <c r="AX2879" s="14" t="s">
        <v>71</v>
      </c>
      <c r="AY2879" s="255" t="s">
        <v>182</v>
      </c>
    </row>
    <row r="2880" s="14" customFormat="1">
      <c r="A2880" s="14"/>
      <c r="B2880" s="245"/>
      <c r="C2880" s="246"/>
      <c r="D2880" s="236" t="s">
        <v>193</v>
      </c>
      <c r="E2880" s="247" t="s">
        <v>19</v>
      </c>
      <c r="F2880" s="248" t="s">
        <v>4064</v>
      </c>
      <c r="G2880" s="246"/>
      <c r="H2880" s="249">
        <v>129.5752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5" t="s">
        <v>193</v>
      </c>
      <c r="AU2880" s="255" t="s">
        <v>80</v>
      </c>
      <c r="AV2880" s="14" t="s">
        <v>80</v>
      </c>
      <c r="AW2880" s="14" t="s">
        <v>195</v>
      </c>
      <c r="AX2880" s="14" t="s">
        <v>71</v>
      </c>
      <c r="AY2880" s="255" t="s">
        <v>182</v>
      </c>
    </row>
    <row r="2881" s="14" customFormat="1">
      <c r="A2881" s="14"/>
      <c r="B2881" s="245"/>
      <c r="C2881" s="246"/>
      <c r="D2881" s="236" t="s">
        <v>193</v>
      </c>
      <c r="E2881" s="247" t="s">
        <v>19</v>
      </c>
      <c r="F2881" s="248" t="s">
        <v>4065</v>
      </c>
      <c r="G2881" s="246"/>
      <c r="H2881" s="249">
        <v>10.422000000000001</v>
      </c>
      <c r="I2881" s="250"/>
      <c r="J2881" s="246"/>
      <c r="K2881" s="246"/>
      <c r="L2881" s="251"/>
      <c r="M2881" s="252"/>
      <c r="N2881" s="253"/>
      <c r="O2881" s="253"/>
      <c r="P2881" s="253"/>
      <c r="Q2881" s="253"/>
      <c r="R2881" s="253"/>
      <c r="S2881" s="253"/>
      <c r="T2881" s="25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55" t="s">
        <v>193</v>
      </c>
      <c r="AU2881" s="255" t="s">
        <v>80</v>
      </c>
      <c r="AV2881" s="14" t="s">
        <v>80</v>
      </c>
      <c r="AW2881" s="14" t="s">
        <v>195</v>
      </c>
      <c r="AX2881" s="14" t="s">
        <v>71</v>
      </c>
      <c r="AY2881" s="255" t="s">
        <v>182</v>
      </c>
    </row>
    <row r="2882" s="2" customFormat="1" ht="21.75" customHeight="1">
      <c r="A2882" s="41"/>
      <c r="B2882" s="42"/>
      <c r="C2882" s="216" t="s">
        <v>4066</v>
      </c>
      <c r="D2882" s="216" t="s">
        <v>184</v>
      </c>
      <c r="E2882" s="217" t="s">
        <v>4067</v>
      </c>
      <c r="F2882" s="218" t="s">
        <v>4068</v>
      </c>
      <c r="G2882" s="219" t="s">
        <v>283</v>
      </c>
      <c r="H2882" s="220">
        <v>112.453</v>
      </c>
      <c r="I2882" s="221"/>
      <c r="J2882" s="222">
        <f>ROUND(I2882*H2882,2)</f>
        <v>0</v>
      </c>
      <c r="K2882" s="218" t="s">
        <v>188</v>
      </c>
      <c r="L2882" s="47"/>
      <c r="M2882" s="223" t="s">
        <v>19</v>
      </c>
      <c r="N2882" s="224" t="s">
        <v>42</v>
      </c>
      <c r="O2882" s="87"/>
      <c r="P2882" s="225">
        <f>O2882*H2882</f>
        <v>0</v>
      </c>
      <c r="Q2882" s="225">
        <v>0</v>
      </c>
      <c r="R2882" s="225">
        <f>Q2882*H2882</f>
        <v>0</v>
      </c>
      <c r="S2882" s="225">
        <v>0.024649999999999998</v>
      </c>
      <c r="T2882" s="226">
        <f>S2882*H2882</f>
        <v>2.7719664499999999</v>
      </c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R2882" s="227" t="s">
        <v>308</v>
      </c>
      <c r="AT2882" s="227" t="s">
        <v>184</v>
      </c>
      <c r="AU2882" s="227" t="s">
        <v>80</v>
      </c>
      <c r="AY2882" s="20" t="s">
        <v>182</v>
      </c>
      <c r="BE2882" s="228">
        <f>IF(N2882="základní",J2882,0)</f>
        <v>0</v>
      </c>
      <c r="BF2882" s="228">
        <f>IF(N2882="snížená",J2882,0)</f>
        <v>0</v>
      </c>
      <c r="BG2882" s="228">
        <f>IF(N2882="zákl. přenesená",J2882,0)</f>
        <v>0</v>
      </c>
      <c r="BH2882" s="228">
        <f>IF(N2882="sníž. přenesená",J2882,0)</f>
        <v>0</v>
      </c>
      <c r="BI2882" s="228">
        <f>IF(N2882="nulová",J2882,0)</f>
        <v>0</v>
      </c>
      <c r="BJ2882" s="20" t="s">
        <v>78</v>
      </c>
      <c r="BK2882" s="228">
        <f>ROUND(I2882*H2882,2)</f>
        <v>0</v>
      </c>
      <c r="BL2882" s="20" t="s">
        <v>308</v>
      </c>
      <c r="BM2882" s="227" t="s">
        <v>4069</v>
      </c>
    </row>
    <row r="2883" s="2" customFormat="1">
      <c r="A2883" s="41"/>
      <c r="B2883" s="42"/>
      <c r="C2883" s="43"/>
      <c r="D2883" s="229" t="s">
        <v>191</v>
      </c>
      <c r="E2883" s="43"/>
      <c r="F2883" s="230" t="s">
        <v>4070</v>
      </c>
      <c r="G2883" s="43"/>
      <c r="H2883" s="43"/>
      <c r="I2883" s="231"/>
      <c r="J2883" s="43"/>
      <c r="K2883" s="43"/>
      <c r="L2883" s="47"/>
      <c r="M2883" s="232"/>
      <c r="N2883" s="233"/>
      <c r="O2883" s="87"/>
      <c r="P2883" s="87"/>
      <c r="Q2883" s="87"/>
      <c r="R2883" s="87"/>
      <c r="S2883" s="87"/>
      <c r="T2883" s="88"/>
      <c r="U2883" s="41"/>
      <c r="V2883" s="41"/>
      <c r="W2883" s="41"/>
      <c r="X2883" s="41"/>
      <c r="Y2883" s="41"/>
      <c r="Z2883" s="41"/>
      <c r="AA2883" s="41"/>
      <c r="AB2883" s="41"/>
      <c r="AC2883" s="41"/>
      <c r="AD2883" s="41"/>
      <c r="AE2883" s="41"/>
      <c r="AT2883" s="20" t="s">
        <v>191</v>
      </c>
      <c r="AU2883" s="20" t="s">
        <v>80</v>
      </c>
    </row>
    <row r="2884" s="14" customFormat="1">
      <c r="A2884" s="14"/>
      <c r="B2884" s="245"/>
      <c r="C2884" s="246"/>
      <c r="D2884" s="236" t="s">
        <v>193</v>
      </c>
      <c r="E2884" s="247" t="s">
        <v>19</v>
      </c>
      <c r="F2884" s="248" t="s">
        <v>4071</v>
      </c>
      <c r="G2884" s="246"/>
      <c r="H2884" s="249">
        <v>15.077999999999999</v>
      </c>
      <c r="I2884" s="250"/>
      <c r="J2884" s="246"/>
      <c r="K2884" s="246"/>
      <c r="L2884" s="251"/>
      <c r="M2884" s="252"/>
      <c r="N2884" s="253"/>
      <c r="O2884" s="253"/>
      <c r="P2884" s="253"/>
      <c r="Q2884" s="253"/>
      <c r="R2884" s="253"/>
      <c r="S2884" s="253"/>
      <c r="T2884" s="25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55" t="s">
        <v>193</v>
      </c>
      <c r="AU2884" s="255" t="s">
        <v>80</v>
      </c>
      <c r="AV2884" s="14" t="s">
        <v>80</v>
      </c>
      <c r="AW2884" s="14" t="s">
        <v>195</v>
      </c>
      <c r="AX2884" s="14" t="s">
        <v>71</v>
      </c>
      <c r="AY2884" s="255" t="s">
        <v>182</v>
      </c>
    </row>
    <row r="2885" s="14" customFormat="1">
      <c r="A2885" s="14"/>
      <c r="B2885" s="245"/>
      <c r="C2885" s="246"/>
      <c r="D2885" s="236" t="s">
        <v>193</v>
      </c>
      <c r="E2885" s="247" t="s">
        <v>19</v>
      </c>
      <c r="F2885" s="248" t="s">
        <v>4072</v>
      </c>
      <c r="G2885" s="246"/>
      <c r="H2885" s="249">
        <v>97.374749999999992</v>
      </c>
      <c r="I2885" s="250"/>
      <c r="J2885" s="246"/>
      <c r="K2885" s="246"/>
      <c r="L2885" s="251"/>
      <c r="M2885" s="252"/>
      <c r="N2885" s="253"/>
      <c r="O2885" s="253"/>
      <c r="P2885" s="253"/>
      <c r="Q2885" s="253"/>
      <c r="R2885" s="253"/>
      <c r="S2885" s="253"/>
      <c r="T2885" s="25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5" t="s">
        <v>193</v>
      </c>
      <c r="AU2885" s="255" t="s">
        <v>80</v>
      </c>
      <c r="AV2885" s="14" t="s">
        <v>80</v>
      </c>
      <c r="AW2885" s="14" t="s">
        <v>195</v>
      </c>
      <c r="AX2885" s="14" t="s">
        <v>71</v>
      </c>
      <c r="AY2885" s="255" t="s">
        <v>182</v>
      </c>
    </row>
    <row r="2886" s="2" customFormat="1" ht="16.5" customHeight="1">
      <c r="A2886" s="41"/>
      <c r="B2886" s="42"/>
      <c r="C2886" s="216" t="s">
        <v>4073</v>
      </c>
      <c r="D2886" s="216" t="s">
        <v>184</v>
      </c>
      <c r="E2886" s="217" t="s">
        <v>4074</v>
      </c>
      <c r="F2886" s="218" t="s">
        <v>4075</v>
      </c>
      <c r="G2886" s="219" t="s">
        <v>283</v>
      </c>
      <c r="H2886" s="220">
        <v>167.05099999999999</v>
      </c>
      <c r="I2886" s="221"/>
      <c r="J2886" s="222">
        <f>ROUND(I2886*H2886,2)</f>
        <v>0</v>
      </c>
      <c r="K2886" s="218" t="s">
        <v>188</v>
      </c>
      <c r="L2886" s="47"/>
      <c r="M2886" s="223" t="s">
        <v>19</v>
      </c>
      <c r="N2886" s="224" t="s">
        <v>42</v>
      </c>
      <c r="O2886" s="87"/>
      <c r="P2886" s="225">
        <f>O2886*H2886</f>
        <v>0</v>
      </c>
      <c r="Q2886" s="225">
        <v>0</v>
      </c>
      <c r="R2886" s="225">
        <f>Q2886*H2886</f>
        <v>0</v>
      </c>
      <c r="S2886" s="225">
        <v>0.01098</v>
      </c>
      <c r="T2886" s="226">
        <f>S2886*H2886</f>
        <v>1.8342199799999999</v>
      </c>
      <c r="U2886" s="41"/>
      <c r="V2886" s="41"/>
      <c r="W2886" s="41"/>
      <c r="X2886" s="41"/>
      <c r="Y2886" s="41"/>
      <c r="Z2886" s="41"/>
      <c r="AA2886" s="41"/>
      <c r="AB2886" s="41"/>
      <c r="AC2886" s="41"/>
      <c r="AD2886" s="41"/>
      <c r="AE2886" s="41"/>
      <c r="AR2886" s="227" t="s">
        <v>308</v>
      </c>
      <c r="AT2886" s="227" t="s">
        <v>184</v>
      </c>
      <c r="AU2886" s="227" t="s">
        <v>80</v>
      </c>
      <c r="AY2886" s="20" t="s">
        <v>182</v>
      </c>
      <c r="BE2886" s="228">
        <f>IF(N2886="základní",J2886,0)</f>
        <v>0</v>
      </c>
      <c r="BF2886" s="228">
        <f>IF(N2886="snížená",J2886,0)</f>
        <v>0</v>
      </c>
      <c r="BG2886" s="228">
        <f>IF(N2886="zákl. přenesená",J2886,0)</f>
        <v>0</v>
      </c>
      <c r="BH2886" s="228">
        <f>IF(N2886="sníž. přenesená",J2886,0)</f>
        <v>0</v>
      </c>
      <c r="BI2886" s="228">
        <f>IF(N2886="nulová",J2886,0)</f>
        <v>0</v>
      </c>
      <c r="BJ2886" s="20" t="s">
        <v>78</v>
      </c>
      <c r="BK2886" s="228">
        <f>ROUND(I2886*H2886,2)</f>
        <v>0</v>
      </c>
      <c r="BL2886" s="20" t="s">
        <v>308</v>
      </c>
      <c r="BM2886" s="227" t="s">
        <v>4076</v>
      </c>
    </row>
    <row r="2887" s="2" customFormat="1">
      <c r="A2887" s="41"/>
      <c r="B2887" s="42"/>
      <c r="C2887" s="43"/>
      <c r="D2887" s="229" t="s">
        <v>191</v>
      </c>
      <c r="E2887" s="43"/>
      <c r="F2887" s="230" t="s">
        <v>4077</v>
      </c>
      <c r="G2887" s="43"/>
      <c r="H2887" s="43"/>
      <c r="I2887" s="231"/>
      <c r="J2887" s="43"/>
      <c r="K2887" s="43"/>
      <c r="L2887" s="47"/>
      <c r="M2887" s="232"/>
      <c r="N2887" s="233"/>
      <c r="O2887" s="87"/>
      <c r="P2887" s="87"/>
      <c r="Q2887" s="87"/>
      <c r="R2887" s="87"/>
      <c r="S2887" s="87"/>
      <c r="T2887" s="88"/>
      <c r="U2887" s="41"/>
      <c r="V2887" s="41"/>
      <c r="W2887" s="41"/>
      <c r="X2887" s="41"/>
      <c r="Y2887" s="41"/>
      <c r="Z2887" s="41"/>
      <c r="AA2887" s="41"/>
      <c r="AB2887" s="41"/>
      <c r="AC2887" s="41"/>
      <c r="AD2887" s="41"/>
      <c r="AE2887" s="41"/>
      <c r="AT2887" s="20" t="s">
        <v>191</v>
      </c>
      <c r="AU2887" s="20" t="s">
        <v>80</v>
      </c>
    </row>
    <row r="2888" s="13" customFormat="1">
      <c r="A2888" s="13"/>
      <c r="B2888" s="234"/>
      <c r="C2888" s="235"/>
      <c r="D2888" s="236" t="s">
        <v>193</v>
      </c>
      <c r="E2888" s="237" t="s">
        <v>19</v>
      </c>
      <c r="F2888" s="238" t="s">
        <v>205</v>
      </c>
      <c r="G2888" s="235"/>
      <c r="H2888" s="237" t="s">
        <v>19</v>
      </c>
      <c r="I2888" s="239"/>
      <c r="J2888" s="235"/>
      <c r="K2888" s="235"/>
      <c r="L2888" s="240"/>
      <c r="M2888" s="241"/>
      <c r="N2888" s="242"/>
      <c r="O2888" s="242"/>
      <c r="P2888" s="242"/>
      <c r="Q2888" s="242"/>
      <c r="R2888" s="242"/>
      <c r="S2888" s="242"/>
      <c r="T2888" s="24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T2888" s="244" t="s">
        <v>193</v>
      </c>
      <c r="AU2888" s="244" t="s">
        <v>80</v>
      </c>
      <c r="AV2888" s="13" t="s">
        <v>78</v>
      </c>
      <c r="AW2888" s="13" t="s">
        <v>195</v>
      </c>
      <c r="AX2888" s="13" t="s">
        <v>71</v>
      </c>
      <c r="AY2888" s="244" t="s">
        <v>182</v>
      </c>
    </row>
    <row r="2889" s="13" customFormat="1">
      <c r="A2889" s="13"/>
      <c r="B2889" s="234"/>
      <c r="C2889" s="235"/>
      <c r="D2889" s="236" t="s">
        <v>193</v>
      </c>
      <c r="E2889" s="237" t="s">
        <v>19</v>
      </c>
      <c r="F2889" s="238" t="s">
        <v>455</v>
      </c>
      <c r="G2889" s="235"/>
      <c r="H2889" s="237" t="s">
        <v>19</v>
      </c>
      <c r="I2889" s="239"/>
      <c r="J2889" s="235"/>
      <c r="K2889" s="235"/>
      <c r="L2889" s="240"/>
      <c r="M2889" s="241"/>
      <c r="N2889" s="242"/>
      <c r="O2889" s="242"/>
      <c r="P2889" s="242"/>
      <c r="Q2889" s="242"/>
      <c r="R2889" s="242"/>
      <c r="S2889" s="242"/>
      <c r="T2889" s="24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4" t="s">
        <v>193</v>
      </c>
      <c r="AU2889" s="244" t="s">
        <v>80</v>
      </c>
      <c r="AV2889" s="13" t="s">
        <v>78</v>
      </c>
      <c r="AW2889" s="13" t="s">
        <v>195</v>
      </c>
      <c r="AX2889" s="13" t="s">
        <v>71</v>
      </c>
      <c r="AY2889" s="244" t="s">
        <v>182</v>
      </c>
    </row>
    <row r="2890" s="14" customFormat="1">
      <c r="A2890" s="14"/>
      <c r="B2890" s="245"/>
      <c r="C2890" s="246"/>
      <c r="D2890" s="236" t="s">
        <v>193</v>
      </c>
      <c r="E2890" s="247" t="s">
        <v>19</v>
      </c>
      <c r="F2890" s="248" t="s">
        <v>4078</v>
      </c>
      <c r="G2890" s="246"/>
      <c r="H2890" s="249">
        <v>2.8875000000000002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193</v>
      </c>
      <c r="AU2890" s="255" t="s">
        <v>80</v>
      </c>
      <c r="AV2890" s="14" t="s">
        <v>80</v>
      </c>
      <c r="AW2890" s="14" t="s">
        <v>195</v>
      </c>
      <c r="AX2890" s="14" t="s">
        <v>71</v>
      </c>
      <c r="AY2890" s="255" t="s">
        <v>182</v>
      </c>
    </row>
    <row r="2891" s="14" customFormat="1">
      <c r="A2891" s="14"/>
      <c r="B2891" s="245"/>
      <c r="C2891" s="246"/>
      <c r="D2891" s="236" t="s">
        <v>193</v>
      </c>
      <c r="E2891" s="247" t="s">
        <v>19</v>
      </c>
      <c r="F2891" s="248" t="s">
        <v>4079</v>
      </c>
      <c r="G2891" s="246"/>
      <c r="H2891" s="249">
        <v>16.283000000000001</v>
      </c>
      <c r="I2891" s="250"/>
      <c r="J2891" s="246"/>
      <c r="K2891" s="246"/>
      <c r="L2891" s="251"/>
      <c r="M2891" s="252"/>
      <c r="N2891" s="253"/>
      <c r="O2891" s="253"/>
      <c r="P2891" s="253"/>
      <c r="Q2891" s="253"/>
      <c r="R2891" s="253"/>
      <c r="S2891" s="253"/>
      <c r="T2891" s="25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5" t="s">
        <v>193</v>
      </c>
      <c r="AU2891" s="255" t="s">
        <v>80</v>
      </c>
      <c r="AV2891" s="14" t="s">
        <v>80</v>
      </c>
      <c r="AW2891" s="14" t="s">
        <v>195</v>
      </c>
      <c r="AX2891" s="14" t="s">
        <v>71</v>
      </c>
      <c r="AY2891" s="255" t="s">
        <v>182</v>
      </c>
    </row>
    <row r="2892" s="14" customFormat="1">
      <c r="A2892" s="14"/>
      <c r="B2892" s="245"/>
      <c r="C2892" s="246"/>
      <c r="D2892" s="236" t="s">
        <v>193</v>
      </c>
      <c r="E2892" s="247" t="s">
        <v>19</v>
      </c>
      <c r="F2892" s="248" t="s">
        <v>4080</v>
      </c>
      <c r="G2892" s="246"/>
      <c r="H2892" s="249">
        <v>41.106000000000002</v>
      </c>
      <c r="I2892" s="250"/>
      <c r="J2892" s="246"/>
      <c r="K2892" s="246"/>
      <c r="L2892" s="251"/>
      <c r="M2892" s="252"/>
      <c r="N2892" s="253"/>
      <c r="O2892" s="253"/>
      <c r="P2892" s="253"/>
      <c r="Q2892" s="253"/>
      <c r="R2892" s="253"/>
      <c r="S2892" s="253"/>
      <c r="T2892" s="25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5" t="s">
        <v>193</v>
      </c>
      <c r="AU2892" s="255" t="s">
        <v>80</v>
      </c>
      <c r="AV2892" s="14" t="s">
        <v>80</v>
      </c>
      <c r="AW2892" s="14" t="s">
        <v>195</v>
      </c>
      <c r="AX2892" s="14" t="s">
        <v>71</v>
      </c>
      <c r="AY2892" s="255" t="s">
        <v>182</v>
      </c>
    </row>
    <row r="2893" s="14" customFormat="1">
      <c r="A2893" s="14"/>
      <c r="B2893" s="245"/>
      <c r="C2893" s="246"/>
      <c r="D2893" s="236" t="s">
        <v>193</v>
      </c>
      <c r="E2893" s="247" t="s">
        <v>19</v>
      </c>
      <c r="F2893" s="248" t="s">
        <v>4081</v>
      </c>
      <c r="G2893" s="246"/>
      <c r="H2893" s="249">
        <v>40.859999999999999</v>
      </c>
      <c r="I2893" s="250"/>
      <c r="J2893" s="246"/>
      <c r="K2893" s="246"/>
      <c r="L2893" s="251"/>
      <c r="M2893" s="252"/>
      <c r="N2893" s="253"/>
      <c r="O2893" s="253"/>
      <c r="P2893" s="253"/>
      <c r="Q2893" s="253"/>
      <c r="R2893" s="253"/>
      <c r="S2893" s="253"/>
      <c r="T2893" s="25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5" t="s">
        <v>193</v>
      </c>
      <c r="AU2893" s="255" t="s">
        <v>80</v>
      </c>
      <c r="AV2893" s="14" t="s">
        <v>80</v>
      </c>
      <c r="AW2893" s="14" t="s">
        <v>195</v>
      </c>
      <c r="AX2893" s="14" t="s">
        <v>71</v>
      </c>
      <c r="AY2893" s="255" t="s">
        <v>182</v>
      </c>
    </row>
    <row r="2894" s="15" customFormat="1">
      <c r="A2894" s="15"/>
      <c r="B2894" s="256"/>
      <c r="C2894" s="257"/>
      <c r="D2894" s="236" t="s">
        <v>193</v>
      </c>
      <c r="E2894" s="258" t="s">
        <v>19</v>
      </c>
      <c r="F2894" s="259" t="s">
        <v>215</v>
      </c>
      <c r="G2894" s="257"/>
      <c r="H2894" s="260">
        <v>101.1365</v>
      </c>
      <c r="I2894" s="261"/>
      <c r="J2894" s="257"/>
      <c r="K2894" s="257"/>
      <c r="L2894" s="262"/>
      <c r="M2894" s="263"/>
      <c r="N2894" s="264"/>
      <c r="O2894" s="264"/>
      <c r="P2894" s="264"/>
      <c r="Q2894" s="264"/>
      <c r="R2894" s="264"/>
      <c r="S2894" s="264"/>
      <c r="T2894" s="26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66" t="s">
        <v>193</v>
      </c>
      <c r="AU2894" s="266" t="s">
        <v>80</v>
      </c>
      <c r="AV2894" s="15" t="s">
        <v>97</v>
      </c>
      <c r="AW2894" s="15" t="s">
        <v>195</v>
      </c>
      <c r="AX2894" s="15" t="s">
        <v>71</v>
      </c>
      <c r="AY2894" s="266" t="s">
        <v>182</v>
      </c>
    </row>
    <row r="2895" s="13" customFormat="1">
      <c r="A2895" s="13"/>
      <c r="B2895" s="234"/>
      <c r="C2895" s="235"/>
      <c r="D2895" s="236" t="s">
        <v>193</v>
      </c>
      <c r="E2895" s="237" t="s">
        <v>19</v>
      </c>
      <c r="F2895" s="238" t="s">
        <v>460</v>
      </c>
      <c r="G2895" s="235"/>
      <c r="H2895" s="237" t="s">
        <v>19</v>
      </c>
      <c r="I2895" s="239"/>
      <c r="J2895" s="235"/>
      <c r="K2895" s="235"/>
      <c r="L2895" s="240"/>
      <c r="M2895" s="241"/>
      <c r="N2895" s="242"/>
      <c r="O2895" s="242"/>
      <c r="P2895" s="242"/>
      <c r="Q2895" s="242"/>
      <c r="R2895" s="242"/>
      <c r="S2895" s="242"/>
      <c r="T2895" s="24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T2895" s="244" t="s">
        <v>193</v>
      </c>
      <c r="AU2895" s="244" t="s">
        <v>80</v>
      </c>
      <c r="AV2895" s="13" t="s">
        <v>78</v>
      </c>
      <c r="AW2895" s="13" t="s">
        <v>195</v>
      </c>
      <c r="AX2895" s="13" t="s">
        <v>71</v>
      </c>
      <c r="AY2895" s="244" t="s">
        <v>182</v>
      </c>
    </row>
    <row r="2896" s="14" customFormat="1">
      <c r="A2896" s="14"/>
      <c r="B2896" s="245"/>
      <c r="C2896" s="246"/>
      <c r="D2896" s="236" t="s">
        <v>193</v>
      </c>
      <c r="E2896" s="247" t="s">
        <v>19</v>
      </c>
      <c r="F2896" s="248" t="s">
        <v>4082</v>
      </c>
      <c r="G2896" s="246"/>
      <c r="H2896" s="249">
        <v>34.409999999999997</v>
      </c>
      <c r="I2896" s="250"/>
      <c r="J2896" s="246"/>
      <c r="K2896" s="246"/>
      <c r="L2896" s="251"/>
      <c r="M2896" s="252"/>
      <c r="N2896" s="253"/>
      <c r="O2896" s="253"/>
      <c r="P2896" s="253"/>
      <c r="Q2896" s="253"/>
      <c r="R2896" s="253"/>
      <c r="S2896" s="253"/>
      <c r="T2896" s="25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55" t="s">
        <v>193</v>
      </c>
      <c r="AU2896" s="255" t="s">
        <v>80</v>
      </c>
      <c r="AV2896" s="14" t="s">
        <v>80</v>
      </c>
      <c r="AW2896" s="14" t="s">
        <v>195</v>
      </c>
      <c r="AX2896" s="14" t="s">
        <v>71</v>
      </c>
      <c r="AY2896" s="255" t="s">
        <v>182</v>
      </c>
    </row>
    <row r="2897" s="15" customFormat="1">
      <c r="A2897" s="15"/>
      <c r="B2897" s="256"/>
      <c r="C2897" s="257"/>
      <c r="D2897" s="236" t="s">
        <v>193</v>
      </c>
      <c r="E2897" s="258" t="s">
        <v>19</v>
      </c>
      <c r="F2897" s="259" t="s">
        <v>215</v>
      </c>
      <c r="G2897" s="257"/>
      <c r="H2897" s="260">
        <v>34.409999999999997</v>
      </c>
      <c r="I2897" s="261"/>
      <c r="J2897" s="257"/>
      <c r="K2897" s="257"/>
      <c r="L2897" s="262"/>
      <c r="M2897" s="263"/>
      <c r="N2897" s="264"/>
      <c r="O2897" s="264"/>
      <c r="P2897" s="264"/>
      <c r="Q2897" s="264"/>
      <c r="R2897" s="264"/>
      <c r="S2897" s="264"/>
      <c r="T2897" s="26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T2897" s="266" t="s">
        <v>193</v>
      </c>
      <c r="AU2897" s="266" t="s">
        <v>80</v>
      </c>
      <c r="AV2897" s="15" t="s">
        <v>97</v>
      </c>
      <c r="AW2897" s="15" t="s">
        <v>195</v>
      </c>
      <c r="AX2897" s="15" t="s">
        <v>71</v>
      </c>
      <c r="AY2897" s="266" t="s">
        <v>182</v>
      </c>
    </row>
    <row r="2898" s="13" customFormat="1">
      <c r="A2898" s="13"/>
      <c r="B2898" s="234"/>
      <c r="C2898" s="235"/>
      <c r="D2898" s="236" t="s">
        <v>193</v>
      </c>
      <c r="E2898" s="237" t="s">
        <v>19</v>
      </c>
      <c r="F2898" s="238" t="s">
        <v>462</v>
      </c>
      <c r="G2898" s="235"/>
      <c r="H2898" s="237" t="s">
        <v>19</v>
      </c>
      <c r="I2898" s="239"/>
      <c r="J2898" s="235"/>
      <c r="K2898" s="235"/>
      <c r="L2898" s="240"/>
      <c r="M2898" s="241"/>
      <c r="N2898" s="242"/>
      <c r="O2898" s="242"/>
      <c r="P2898" s="242"/>
      <c r="Q2898" s="242"/>
      <c r="R2898" s="242"/>
      <c r="S2898" s="242"/>
      <c r="T2898" s="24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4" t="s">
        <v>193</v>
      </c>
      <c r="AU2898" s="244" t="s">
        <v>80</v>
      </c>
      <c r="AV2898" s="13" t="s">
        <v>78</v>
      </c>
      <c r="AW2898" s="13" t="s">
        <v>195</v>
      </c>
      <c r="AX2898" s="13" t="s">
        <v>71</v>
      </c>
      <c r="AY2898" s="244" t="s">
        <v>182</v>
      </c>
    </row>
    <row r="2899" s="14" customFormat="1">
      <c r="A2899" s="14"/>
      <c r="B2899" s="245"/>
      <c r="C2899" s="246"/>
      <c r="D2899" s="236" t="s">
        <v>193</v>
      </c>
      <c r="E2899" s="247" t="s">
        <v>19</v>
      </c>
      <c r="F2899" s="248" t="s">
        <v>4083</v>
      </c>
      <c r="G2899" s="246"/>
      <c r="H2899" s="249">
        <v>18.084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193</v>
      </c>
      <c r="AU2899" s="255" t="s">
        <v>80</v>
      </c>
      <c r="AV2899" s="14" t="s">
        <v>80</v>
      </c>
      <c r="AW2899" s="14" t="s">
        <v>195</v>
      </c>
      <c r="AX2899" s="14" t="s">
        <v>71</v>
      </c>
      <c r="AY2899" s="255" t="s">
        <v>182</v>
      </c>
    </row>
    <row r="2900" s="15" customFormat="1">
      <c r="A2900" s="15"/>
      <c r="B2900" s="256"/>
      <c r="C2900" s="257"/>
      <c r="D2900" s="236" t="s">
        <v>193</v>
      </c>
      <c r="E2900" s="258" t="s">
        <v>19</v>
      </c>
      <c r="F2900" s="259" t="s">
        <v>215</v>
      </c>
      <c r="G2900" s="257"/>
      <c r="H2900" s="260">
        <v>18.084</v>
      </c>
      <c r="I2900" s="261"/>
      <c r="J2900" s="257"/>
      <c r="K2900" s="257"/>
      <c r="L2900" s="262"/>
      <c r="M2900" s="263"/>
      <c r="N2900" s="264"/>
      <c r="O2900" s="264"/>
      <c r="P2900" s="264"/>
      <c r="Q2900" s="264"/>
      <c r="R2900" s="264"/>
      <c r="S2900" s="264"/>
      <c r="T2900" s="26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T2900" s="266" t="s">
        <v>193</v>
      </c>
      <c r="AU2900" s="266" t="s">
        <v>80</v>
      </c>
      <c r="AV2900" s="15" t="s">
        <v>97</v>
      </c>
      <c r="AW2900" s="15" t="s">
        <v>195</v>
      </c>
      <c r="AX2900" s="15" t="s">
        <v>71</v>
      </c>
      <c r="AY2900" s="266" t="s">
        <v>182</v>
      </c>
    </row>
    <row r="2901" s="13" customFormat="1">
      <c r="A2901" s="13"/>
      <c r="B2901" s="234"/>
      <c r="C2901" s="235"/>
      <c r="D2901" s="236" t="s">
        <v>193</v>
      </c>
      <c r="E2901" s="237" t="s">
        <v>19</v>
      </c>
      <c r="F2901" s="238" t="s">
        <v>216</v>
      </c>
      <c r="G2901" s="235"/>
      <c r="H2901" s="237" t="s">
        <v>19</v>
      </c>
      <c r="I2901" s="239"/>
      <c r="J2901" s="235"/>
      <c r="K2901" s="235"/>
      <c r="L2901" s="240"/>
      <c r="M2901" s="241"/>
      <c r="N2901" s="242"/>
      <c r="O2901" s="242"/>
      <c r="P2901" s="242"/>
      <c r="Q2901" s="242"/>
      <c r="R2901" s="242"/>
      <c r="S2901" s="242"/>
      <c r="T2901" s="24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4" t="s">
        <v>193</v>
      </c>
      <c r="AU2901" s="244" t="s">
        <v>80</v>
      </c>
      <c r="AV2901" s="13" t="s">
        <v>78</v>
      </c>
      <c r="AW2901" s="13" t="s">
        <v>195</v>
      </c>
      <c r="AX2901" s="13" t="s">
        <v>71</v>
      </c>
      <c r="AY2901" s="244" t="s">
        <v>182</v>
      </c>
    </row>
    <row r="2902" s="14" customFormat="1">
      <c r="A2902" s="14"/>
      <c r="B2902" s="245"/>
      <c r="C2902" s="246"/>
      <c r="D2902" s="236" t="s">
        <v>193</v>
      </c>
      <c r="E2902" s="247" t="s">
        <v>19</v>
      </c>
      <c r="F2902" s="248" t="s">
        <v>4084</v>
      </c>
      <c r="G2902" s="246"/>
      <c r="H2902" s="249">
        <v>13.42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193</v>
      </c>
      <c r="AU2902" s="255" t="s">
        <v>80</v>
      </c>
      <c r="AV2902" s="14" t="s">
        <v>80</v>
      </c>
      <c r="AW2902" s="14" t="s">
        <v>195</v>
      </c>
      <c r="AX2902" s="14" t="s">
        <v>71</v>
      </c>
      <c r="AY2902" s="255" t="s">
        <v>182</v>
      </c>
    </row>
    <row r="2903" s="15" customFormat="1">
      <c r="A2903" s="15"/>
      <c r="B2903" s="256"/>
      <c r="C2903" s="257"/>
      <c r="D2903" s="236" t="s">
        <v>193</v>
      </c>
      <c r="E2903" s="258" t="s">
        <v>19</v>
      </c>
      <c r="F2903" s="259" t="s">
        <v>215</v>
      </c>
      <c r="G2903" s="257"/>
      <c r="H2903" s="260">
        <v>13.42</v>
      </c>
      <c r="I2903" s="261"/>
      <c r="J2903" s="257"/>
      <c r="K2903" s="257"/>
      <c r="L2903" s="262"/>
      <c r="M2903" s="263"/>
      <c r="N2903" s="264"/>
      <c r="O2903" s="264"/>
      <c r="P2903" s="264"/>
      <c r="Q2903" s="264"/>
      <c r="R2903" s="264"/>
      <c r="S2903" s="264"/>
      <c r="T2903" s="26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T2903" s="266" t="s">
        <v>193</v>
      </c>
      <c r="AU2903" s="266" t="s">
        <v>80</v>
      </c>
      <c r="AV2903" s="15" t="s">
        <v>97</v>
      </c>
      <c r="AW2903" s="15" t="s">
        <v>195</v>
      </c>
      <c r="AX2903" s="15" t="s">
        <v>71</v>
      </c>
      <c r="AY2903" s="266" t="s">
        <v>182</v>
      </c>
    </row>
    <row r="2904" s="16" customFormat="1">
      <c r="A2904" s="16"/>
      <c r="B2904" s="267"/>
      <c r="C2904" s="268"/>
      <c r="D2904" s="236" t="s">
        <v>193</v>
      </c>
      <c r="E2904" s="269" t="s">
        <v>19</v>
      </c>
      <c r="F2904" s="270" t="s">
        <v>220</v>
      </c>
      <c r="G2904" s="268"/>
      <c r="H2904" s="271">
        <v>167.0505</v>
      </c>
      <c r="I2904" s="272"/>
      <c r="J2904" s="268"/>
      <c r="K2904" s="268"/>
      <c r="L2904" s="273"/>
      <c r="M2904" s="274"/>
      <c r="N2904" s="275"/>
      <c r="O2904" s="275"/>
      <c r="P2904" s="275"/>
      <c r="Q2904" s="275"/>
      <c r="R2904" s="275"/>
      <c r="S2904" s="275"/>
      <c r="T2904" s="27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T2904" s="277" t="s">
        <v>193</v>
      </c>
      <c r="AU2904" s="277" t="s">
        <v>80</v>
      </c>
      <c r="AV2904" s="16" t="s">
        <v>189</v>
      </c>
      <c r="AW2904" s="16" t="s">
        <v>195</v>
      </c>
      <c r="AX2904" s="16" t="s">
        <v>78</v>
      </c>
      <c r="AY2904" s="277" t="s">
        <v>182</v>
      </c>
    </row>
    <row r="2905" s="2" customFormat="1" ht="16.5" customHeight="1">
      <c r="A2905" s="41"/>
      <c r="B2905" s="42"/>
      <c r="C2905" s="216" t="s">
        <v>4085</v>
      </c>
      <c r="D2905" s="216" t="s">
        <v>184</v>
      </c>
      <c r="E2905" s="217" t="s">
        <v>4086</v>
      </c>
      <c r="F2905" s="218" t="s">
        <v>4087</v>
      </c>
      <c r="G2905" s="219" t="s">
        <v>283</v>
      </c>
      <c r="H2905" s="220">
        <v>533.18499999999995</v>
      </c>
      <c r="I2905" s="221"/>
      <c r="J2905" s="222">
        <f>ROUND(I2905*H2905,2)</f>
        <v>0</v>
      </c>
      <c r="K2905" s="218" t="s">
        <v>188</v>
      </c>
      <c r="L2905" s="47"/>
      <c r="M2905" s="223" t="s">
        <v>19</v>
      </c>
      <c r="N2905" s="224" t="s">
        <v>42</v>
      </c>
      <c r="O2905" s="87"/>
      <c r="P2905" s="225">
        <f>O2905*H2905</f>
        <v>0</v>
      </c>
      <c r="Q2905" s="225">
        <v>0</v>
      </c>
      <c r="R2905" s="225">
        <f>Q2905*H2905</f>
        <v>0</v>
      </c>
      <c r="S2905" s="225">
        <v>0.0080000000000000002</v>
      </c>
      <c r="T2905" s="226">
        <f>S2905*H2905</f>
        <v>4.2654799999999993</v>
      </c>
      <c r="U2905" s="41"/>
      <c r="V2905" s="41"/>
      <c r="W2905" s="41"/>
      <c r="X2905" s="41"/>
      <c r="Y2905" s="41"/>
      <c r="Z2905" s="41"/>
      <c r="AA2905" s="41"/>
      <c r="AB2905" s="41"/>
      <c r="AC2905" s="41"/>
      <c r="AD2905" s="41"/>
      <c r="AE2905" s="41"/>
      <c r="AR2905" s="227" t="s">
        <v>308</v>
      </c>
      <c r="AT2905" s="227" t="s">
        <v>184</v>
      </c>
      <c r="AU2905" s="227" t="s">
        <v>80</v>
      </c>
      <c r="AY2905" s="20" t="s">
        <v>182</v>
      </c>
      <c r="BE2905" s="228">
        <f>IF(N2905="základní",J2905,0)</f>
        <v>0</v>
      </c>
      <c r="BF2905" s="228">
        <f>IF(N2905="snížená",J2905,0)</f>
        <v>0</v>
      </c>
      <c r="BG2905" s="228">
        <f>IF(N2905="zákl. přenesená",J2905,0)</f>
        <v>0</v>
      </c>
      <c r="BH2905" s="228">
        <f>IF(N2905="sníž. přenesená",J2905,0)</f>
        <v>0</v>
      </c>
      <c r="BI2905" s="228">
        <f>IF(N2905="nulová",J2905,0)</f>
        <v>0</v>
      </c>
      <c r="BJ2905" s="20" t="s">
        <v>78</v>
      </c>
      <c r="BK2905" s="228">
        <f>ROUND(I2905*H2905,2)</f>
        <v>0</v>
      </c>
      <c r="BL2905" s="20" t="s">
        <v>308</v>
      </c>
      <c r="BM2905" s="227" t="s">
        <v>4088</v>
      </c>
    </row>
    <row r="2906" s="2" customFormat="1">
      <c r="A2906" s="41"/>
      <c r="B2906" s="42"/>
      <c r="C2906" s="43"/>
      <c r="D2906" s="229" t="s">
        <v>191</v>
      </c>
      <c r="E2906" s="43"/>
      <c r="F2906" s="230" t="s">
        <v>4089</v>
      </c>
      <c r="G2906" s="43"/>
      <c r="H2906" s="43"/>
      <c r="I2906" s="231"/>
      <c r="J2906" s="43"/>
      <c r="K2906" s="43"/>
      <c r="L2906" s="47"/>
      <c r="M2906" s="232"/>
      <c r="N2906" s="233"/>
      <c r="O2906" s="87"/>
      <c r="P2906" s="87"/>
      <c r="Q2906" s="87"/>
      <c r="R2906" s="87"/>
      <c r="S2906" s="87"/>
      <c r="T2906" s="88"/>
      <c r="U2906" s="41"/>
      <c r="V2906" s="41"/>
      <c r="W2906" s="41"/>
      <c r="X2906" s="41"/>
      <c r="Y2906" s="41"/>
      <c r="Z2906" s="41"/>
      <c r="AA2906" s="41"/>
      <c r="AB2906" s="41"/>
      <c r="AC2906" s="41"/>
      <c r="AD2906" s="41"/>
      <c r="AE2906" s="41"/>
      <c r="AT2906" s="20" t="s">
        <v>191</v>
      </c>
      <c r="AU2906" s="20" t="s">
        <v>80</v>
      </c>
    </row>
    <row r="2907" s="14" customFormat="1">
      <c r="A2907" s="14"/>
      <c r="B2907" s="245"/>
      <c r="C2907" s="246"/>
      <c r="D2907" s="236" t="s">
        <v>193</v>
      </c>
      <c r="E2907" s="247" t="s">
        <v>19</v>
      </c>
      <c r="F2907" s="248" t="s">
        <v>4090</v>
      </c>
      <c r="G2907" s="246"/>
      <c r="H2907" s="249">
        <v>533.18500000000006</v>
      </c>
      <c r="I2907" s="250"/>
      <c r="J2907" s="246"/>
      <c r="K2907" s="246"/>
      <c r="L2907" s="251"/>
      <c r="M2907" s="252"/>
      <c r="N2907" s="253"/>
      <c r="O2907" s="253"/>
      <c r="P2907" s="253"/>
      <c r="Q2907" s="253"/>
      <c r="R2907" s="253"/>
      <c r="S2907" s="253"/>
      <c r="T2907" s="25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5" t="s">
        <v>193</v>
      </c>
      <c r="AU2907" s="255" t="s">
        <v>80</v>
      </c>
      <c r="AV2907" s="14" t="s">
        <v>80</v>
      </c>
      <c r="AW2907" s="14" t="s">
        <v>195</v>
      </c>
      <c r="AX2907" s="14" t="s">
        <v>71</v>
      </c>
      <c r="AY2907" s="255" t="s">
        <v>182</v>
      </c>
    </row>
    <row r="2908" s="2" customFormat="1" ht="21.75" customHeight="1">
      <c r="A2908" s="41"/>
      <c r="B2908" s="42"/>
      <c r="C2908" s="216" t="s">
        <v>4091</v>
      </c>
      <c r="D2908" s="216" t="s">
        <v>184</v>
      </c>
      <c r="E2908" s="217" t="s">
        <v>4092</v>
      </c>
      <c r="F2908" s="218" t="s">
        <v>4093</v>
      </c>
      <c r="G2908" s="219" t="s">
        <v>283</v>
      </c>
      <c r="H2908" s="220">
        <v>3.1840000000000002</v>
      </c>
      <c r="I2908" s="221"/>
      <c r="J2908" s="222">
        <f>ROUND(I2908*H2908,2)</f>
        <v>0</v>
      </c>
      <c r="K2908" s="218" t="s">
        <v>188</v>
      </c>
      <c r="L2908" s="47"/>
      <c r="M2908" s="223" t="s">
        <v>19</v>
      </c>
      <c r="N2908" s="224" t="s">
        <v>42</v>
      </c>
      <c r="O2908" s="87"/>
      <c r="P2908" s="225">
        <f>O2908*H2908</f>
        <v>0</v>
      </c>
      <c r="Q2908" s="225">
        <v>0</v>
      </c>
      <c r="R2908" s="225">
        <f>Q2908*H2908</f>
        <v>0</v>
      </c>
      <c r="S2908" s="225">
        <v>0.024649999999999998</v>
      </c>
      <c r="T2908" s="226">
        <f>S2908*H2908</f>
        <v>0.078485600000000003</v>
      </c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R2908" s="227" t="s">
        <v>308</v>
      </c>
      <c r="AT2908" s="227" t="s">
        <v>184</v>
      </c>
      <c r="AU2908" s="227" t="s">
        <v>80</v>
      </c>
      <c r="AY2908" s="20" t="s">
        <v>182</v>
      </c>
      <c r="BE2908" s="228">
        <f>IF(N2908="základní",J2908,0)</f>
        <v>0</v>
      </c>
      <c r="BF2908" s="228">
        <f>IF(N2908="snížená",J2908,0)</f>
        <v>0</v>
      </c>
      <c r="BG2908" s="228">
        <f>IF(N2908="zákl. přenesená",J2908,0)</f>
        <v>0</v>
      </c>
      <c r="BH2908" s="228">
        <f>IF(N2908="sníž. přenesená",J2908,0)</f>
        <v>0</v>
      </c>
      <c r="BI2908" s="228">
        <f>IF(N2908="nulová",J2908,0)</f>
        <v>0</v>
      </c>
      <c r="BJ2908" s="20" t="s">
        <v>78</v>
      </c>
      <c r="BK2908" s="228">
        <f>ROUND(I2908*H2908,2)</f>
        <v>0</v>
      </c>
      <c r="BL2908" s="20" t="s">
        <v>308</v>
      </c>
      <c r="BM2908" s="227" t="s">
        <v>4094</v>
      </c>
    </row>
    <row r="2909" s="2" customFormat="1">
      <c r="A2909" s="41"/>
      <c r="B2909" s="42"/>
      <c r="C2909" s="43"/>
      <c r="D2909" s="229" t="s">
        <v>191</v>
      </c>
      <c r="E2909" s="43"/>
      <c r="F2909" s="230" t="s">
        <v>4095</v>
      </c>
      <c r="G2909" s="43"/>
      <c r="H2909" s="43"/>
      <c r="I2909" s="231"/>
      <c r="J2909" s="43"/>
      <c r="K2909" s="43"/>
      <c r="L2909" s="47"/>
      <c r="M2909" s="232"/>
      <c r="N2909" s="233"/>
      <c r="O2909" s="87"/>
      <c r="P2909" s="87"/>
      <c r="Q2909" s="87"/>
      <c r="R2909" s="87"/>
      <c r="S2909" s="87"/>
      <c r="T2909" s="88"/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T2909" s="20" t="s">
        <v>191</v>
      </c>
      <c r="AU2909" s="20" t="s">
        <v>80</v>
      </c>
    </row>
    <row r="2910" s="14" customFormat="1">
      <c r="A2910" s="14"/>
      <c r="B2910" s="245"/>
      <c r="C2910" s="246"/>
      <c r="D2910" s="236" t="s">
        <v>193</v>
      </c>
      <c r="E2910" s="247" t="s">
        <v>19</v>
      </c>
      <c r="F2910" s="248" t="s">
        <v>4096</v>
      </c>
      <c r="G2910" s="246"/>
      <c r="H2910" s="249">
        <v>3.1839499999999998</v>
      </c>
      <c r="I2910" s="250"/>
      <c r="J2910" s="246"/>
      <c r="K2910" s="246"/>
      <c r="L2910" s="251"/>
      <c r="M2910" s="252"/>
      <c r="N2910" s="253"/>
      <c r="O2910" s="253"/>
      <c r="P2910" s="253"/>
      <c r="Q2910" s="253"/>
      <c r="R2910" s="253"/>
      <c r="S2910" s="253"/>
      <c r="T2910" s="25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5" t="s">
        <v>193</v>
      </c>
      <c r="AU2910" s="255" t="s">
        <v>80</v>
      </c>
      <c r="AV2910" s="14" t="s">
        <v>80</v>
      </c>
      <c r="AW2910" s="14" t="s">
        <v>195</v>
      </c>
      <c r="AX2910" s="14" t="s">
        <v>71</v>
      </c>
      <c r="AY2910" s="255" t="s">
        <v>182</v>
      </c>
    </row>
    <row r="2911" s="2" customFormat="1" ht="24.15" customHeight="1">
      <c r="A2911" s="41"/>
      <c r="B2911" s="42"/>
      <c r="C2911" s="216" t="s">
        <v>4097</v>
      </c>
      <c r="D2911" s="216" t="s">
        <v>184</v>
      </c>
      <c r="E2911" s="217" t="s">
        <v>4098</v>
      </c>
      <c r="F2911" s="218" t="s">
        <v>4099</v>
      </c>
      <c r="G2911" s="219" t="s">
        <v>283</v>
      </c>
      <c r="H2911" s="220">
        <v>60</v>
      </c>
      <c r="I2911" s="221"/>
      <c r="J2911" s="222">
        <f>ROUND(I2911*H2911,2)</f>
        <v>0</v>
      </c>
      <c r="K2911" s="218" t="s">
        <v>4100</v>
      </c>
      <c r="L2911" s="47"/>
      <c r="M2911" s="223" t="s">
        <v>19</v>
      </c>
      <c r="N2911" s="224" t="s">
        <v>42</v>
      </c>
      <c r="O2911" s="87"/>
      <c r="P2911" s="225">
        <f>O2911*H2911</f>
        <v>0</v>
      </c>
      <c r="Q2911" s="225">
        <v>0</v>
      </c>
      <c r="R2911" s="225">
        <f>Q2911*H2911</f>
        <v>0</v>
      </c>
      <c r="S2911" s="225">
        <v>0.024649999999999998</v>
      </c>
      <c r="T2911" s="226">
        <f>S2911*H2911</f>
        <v>1.4789999999999999</v>
      </c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R2911" s="227" t="s">
        <v>308</v>
      </c>
      <c r="AT2911" s="227" t="s">
        <v>184</v>
      </c>
      <c r="AU2911" s="227" t="s">
        <v>80</v>
      </c>
      <c r="AY2911" s="20" t="s">
        <v>182</v>
      </c>
      <c r="BE2911" s="228">
        <f>IF(N2911="základní",J2911,0)</f>
        <v>0</v>
      </c>
      <c r="BF2911" s="228">
        <f>IF(N2911="snížená",J2911,0)</f>
        <v>0</v>
      </c>
      <c r="BG2911" s="228">
        <f>IF(N2911="zákl. přenesená",J2911,0)</f>
        <v>0</v>
      </c>
      <c r="BH2911" s="228">
        <f>IF(N2911="sníž. přenesená",J2911,0)</f>
        <v>0</v>
      </c>
      <c r="BI2911" s="228">
        <f>IF(N2911="nulová",J2911,0)</f>
        <v>0</v>
      </c>
      <c r="BJ2911" s="20" t="s">
        <v>78</v>
      </c>
      <c r="BK2911" s="228">
        <f>ROUND(I2911*H2911,2)</f>
        <v>0</v>
      </c>
      <c r="BL2911" s="20" t="s">
        <v>308</v>
      </c>
      <c r="BM2911" s="227" t="s">
        <v>4101</v>
      </c>
    </row>
    <row r="2912" s="14" customFormat="1">
      <c r="A2912" s="14"/>
      <c r="B2912" s="245"/>
      <c r="C2912" s="246"/>
      <c r="D2912" s="236" t="s">
        <v>193</v>
      </c>
      <c r="E2912" s="247" t="s">
        <v>19</v>
      </c>
      <c r="F2912" s="248" t="s">
        <v>4005</v>
      </c>
      <c r="G2912" s="246"/>
      <c r="H2912" s="249">
        <v>60</v>
      </c>
      <c r="I2912" s="250"/>
      <c r="J2912" s="246"/>
      <c r="K2912" s="246"/>
      <c r="L2912" s="251"/>
      <c r="M2912" s="252"/>
      <c r="N2912" s="253"/>
      <c r="O2912" s="253"/>
      <c r="P2912" s="253"/>
      <c r="Q2912" s="253"/>
      <c r="R2912" s="253"/>
      <c r="S2912" s="253"/>
      <c r="T2912" s="25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5" t="s">
        <v>193</v>
      </c>
      <c r="AU2912" s="255" t="s">
        <v>80</v>
      </c>
      <c r="AV2912" s="14" t="s">
        <v>80</v>
      </c>
      <c r="AW2912" s="14" t="s">
        <v>195</v>
      </c>
      <c r="AX2912" s="14" t="s">
        <v>71</v>
      </c>
      <c r="AY2912" s="255" t="s">
        <v>182</v>
      </c>
    </row>
    <row r="2913" s="2" customFormat="1" ht="16.5" customHeight="1">
      <c r="A2913" s="41"/>
      <c r="B2913" s="42"/>
      <c r="C2913" s="216" t="s">
        <v>4102</v>
      </c>
      <c r="D2913" s="216" t="s">
        <v>184</v>
      </c>
      <c r="E2913" s="217" t="s">
        <v>4103</v>
      </c>
      <c r="F2913" s="218" t="s">
        <v>4104</v>
      </c>
      <c r="G2913" s="219" t="s">
        <v>283</v>
      </c>
      <c r="H2913" s="220">
        <v>53.200000000000003</v>
      </c>
      <c r="I2913" s="221"/>
      <c r="J2913" s="222">
        <f>ROUND(I2913*H2913,2)</f>
        <v>0</v>
      </c>
      <c r="K2913" s="218" t="s">
        <v>188</v>
      </c>
      <c r="L2913" s="47"/>
      <c r="M2913" s="223" t="s">
        <v>19</v>
      </c>
      <c r="N2913" s="224" t="s">
        <v>42</v>
      </c>
      <c r="O2913" s="87"/>
      <c r="P2913" s="225">
        <f>O2913*H2913</f>
        <v>0</v>
      </c>
      <c r="Q2913" s="225">
        <v>0</v>
      </c>
      <c r="R2913" s="225">
        <f>Q2913*H2913</f>
        <v>0</v>
      </c>
      <c r="S2913" s="225">
        <v>0.01098</v>
      </c>
      <c r="T2913" s="226">
        <f>S2913*H2913</f>
        <v>0.58413599999999999</v>
      </c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R2913" s="227" t="s">
        <v>308</v>
      </c>
      <c r="AT2913" s="227" t="s">
        <v>184</v>
      </c>
      <c r="AU2913" s="227" t="s">
        <v>80</v>
      </c>
      <c r="AY2913" s="20" t="s">
        <v>182</v>
      </c>
      <c r="BE2913" s="228">
        <f>IF(N2913="základní",J2913,0)</f>
        <v>0</v>
      </c>
      <c r="BF2913" s="228">
        <f>IF(N2913="snížená",J2913,0)</f>
        <v>0</v>
      </c>
      <c r="BG2913" s="228">
        <f>IF(N2913="zákl. přenesená",J2913,0)</f>
        <v>0</v>
      </c>
      <c r="BH2913" s="228">
        <f>IF(N2913="sníž. přenesená",J2913,0)</f>
        <v>0</v>
      </c>
      <c r="BI2913" s="228">
        <f>IF(N2913="nulová",J2913,0)</f>
        <v>0</v>
      </c>
      <c r="BJ2913" s="20" t="s">
        <v>78</v>
      </c>
      <c r="BK2913" s="228">
        <f>ROUND(I2913*H2913,2)</f>
        <v>0</v>
      </c>
      <c r="BL2913" s="20" t="s">
        <v>308</v>
      </c>
      <c r="BM2913" s="227" t="s">
        <v>4105</v>
      </c>
    </row>
    <row r="2914" s="2" customFormat="1">
      <c r="A2914" s="41"/>
      <c r="B2914" s="42"/>
      <c r="C2914" s="43"/>
      <c r="D2914" s="229" t="s">
        <v>191</v>
      </c>
      <c r="E2914" s="43"/>
      <c r="F2914" s="230" t="s">
        <v>4106</v>
      </c>
      <c r="G2914" s="43"/>
      <c r="H2914" s="43"/>
      <c r="I2914" s="231"/>
      <c r="J2914" s="43"/>
      <c r="K2914" s="43"/>
      <c r="L2914" s="47"/>
      <c r="M2914" s="232"/>
      <c r="N2914" s="233"/>
      <c r="O2914" s="87"/>
      <c r="P2914" s="87"/>
      <c r="Q2914" s="87"/>
      <c r="R2914" s="87"/>
      <c r="S2914" s="87"/>
      <c r="T2914" s="88"/>
      <c r="U2914" s="41"/>
      <c r="V2914" s="41"/>
      <c r="W2914" s="41"/>
      <c r="X2914" s="41"/>
      <c r="Y2914" s="41"/>
      <c r="Z2914" s="41"/>
      <c r="AA2914" s="41"/>
      <c r="AB2914" s="41"/>
      <c r="AC2914" s="41"/>
      <c r="AD2914" s="41"/>
      <c r="AE2914" s="41"/>
      <c r="AT2914" s="20" t="s">
        <v>191</v>
      </c>
      <c r="AU2914" s="20" t="s">
        <v>80</v>
      </c>
    </row>
    <row r="2915" s="14" customFormat="1">
      <c r="A2915" s="14"/>
      <c r="B2915" s="245"/>
      <c r="C2915" s="246"/>
      <c r="D2915" s="236" t="s">
        <v>193</v>
      </c>
      <c r="E2915" s="247" t="s">
        <v>19</v>
      </c>
      <c r="F2915" s="248" t="s">
        <v>4107</v>
      </c>
      <c r="G2915" s="246"/>
      <c r="H2915" s="249">
        <v>23.832999999999998</v>
      </c>
      <c r="I2915" s="250"/>
      <c r="J2915" s="246"/>
      <c r="K2915" s="246"/>
      <c r="L2915" s="251"/>
      <c r="M2915" s="252"/>
      <c r="N2915" s="253"/>
      <c r="O2915" s="253"/>
      <c r="P2915" s="253"/>
      <c r="Q2915" s="253"/>
      <c r="R2915" s="253"/>
      <c r="S2915" s="253"/>
      <c r="T2915" s="25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55" t="s">
        <v>193</v>
      </c>
      <c r="AU2915" s="255" t="s">
        <v>80</v>
      </c>
      <c r="AV2915" s="14" t="s">
        <v>80</v>
      </c>
      <c r="AW2915" s="14" t="s">
        <v>195</v>
      </c>
      <c r="AX2915" s="14" t="s">
        <v>71</v>
      </c>
      <c r="AY2915" s="255" t="s">
        <v>182</v>
      </c>
    </row>
    <row r="2916" s="14" customFormat="1">
      <c r="A2916" s="14"/>
      <c r="B2916" s="245"/>
      <c r="C2916" s="246"/>
      <c r="D2916" s="236" t="s">
        <v>193</v>
      </c>
      <c r="E2916" s="247" t="s">
        <v>19</v>
      </c>
      <c r="F2916" s="248" t="s">
        <v>4108</v>
      </c>
      <c r="G2916" s="246"/>
      <c r="H2916" s="249">
        <v>13.065</v>
      </c>
      <c r="I2916" s="250"/>
      <c r="J2916" s="246"/>
      <c r="K2916" s="246"/>
      <c r="L2916" s="251"/>
      <c r="M2916" s="252"/>
      <c r="N2916" s="253"/>
      <c r="O2916" s="253"/>
      <c r="P2916" s="253"/>
      <c r="Q2916" s="253"/>
      <c r="R2916" s="253"/>
      <c r="S2916" s="253"/>
      <c r="T2916" s="25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55" t="s">
        <v>193</v>
      </c>
      <c r="AU2916" s="255" t="s">
        <v>80</v>
      </c>
      <c r="AV2916" s="14" t="s">
        <v>80</v>
      </c>
      <c r="AW2916" s="14" t="s">
        <v>195</v>
      </c>
      <c r="AX2916" s="14" t="s">
        <v>71</v>
      </c>
      <c r="AY2916" s="255" t="s">
        <v>182</v>
      </c>
    </row>
    <row r="2917" s="14" customFormat="1">
      <c r="A2917" s="14"/>
      <c r="B2917" s="245"/>
      <c r="C2917" s="246"/>
      <c r="D2917" s="236" t="s">
        <v>193</v>
      </c>
      <c r="E2917" s="247" t="s">
        <v>19</v>
      </c>
      <c r="F2917" s="248" t="s">
        <v>4109</v>
      </c>
      <c r="G2917" s="246"/>
      <c r="H2917" s="249">
        <v>16.302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193</v>
      </c>
      <c r="AU2917" s="255" t="s">
        <v>80</v>
      </c>
      <c r="AV2917" s="14" t="s">
        <v>80</v>
      </c>
      <c r="AW2917" s="14" t="s">
        <v>195</v>
      </c>
      <c r="AX2917" s="14" t="s">
        <v>71</v>
      </c>
      <c r="AY2917" s="255" t="s">
        <v>182</v>
      </c>
    </row>
    <row r="2918" s="2" customFormat="1" ht="16.5" customHeight="1">
      <c r="A2918" s="41"/>
      <c r="B2918" s="42"/>
      <c r="C2918" s="216" t="s">
        <v>4110</v>
      </c>
      <c r="D2918" s="216" t="s">
        <v>184</v>
      </c>
      <c r="E2918" s="217" t="s">
        <v>4111</v>
      </c>
      <c r="F2918" s="218" t="s">
        <v>4112</v>
      </c>
      <c r="G2918" s="219" t="s">
        <v>283</v>
      </c>
      <c r="H2918" s="220">
        <v>116.384</v>
      </c>
      <c r="I2918" s="221"/>
      <c r="J2918" s="222">
        <f>ROUND(I2918*H2918,2)</f>
        <v>0</v>
      </c>
      <c r="K2918" s="218" t="s">
        <v>188</v>
      </c>
      <c r="L2918" s="47"/>
      <c r="M2918" s="223" t="s">
        <v>19</v>
      </c>
      <c r="N2918" s="224" t="s">
        <v>42</v>
      </c>
      <c r="O2918" s="87"/>
      <c r="P2918" s="225">
        <f>O2918*H2918</f>
        <v>0</v>
      </c>
      <c r="Q2918" s="225">
        <v>0</v>
      </c>
      <c r="R2918" s="225">
        <f>Q2918*H2918</f>
        <v>0</v>
      </c>
      <c r="S2918" s="225">
        <v>0.0080000000000000002</v>
      </c>
      <c r="T2918" s="226">
        <f>S2918*H2918</f>
        <v>0.93107200000000001</v>
      </c>
      <c r="U2918" s="41"/>
      <c r="V2918" s="41"/>
      <c r="W2918" s="41"/>
      <c r="X2918" s="41"/>
      <c r="Y2918" s="41"/>
      <c r="Z2918" s="41"/>
      <c r="AA2918" s="41"/>
      <c r="AB2918" s="41"/>
      <c r="AC2918" s="41"/>
      <c r="AD2918" s="41"/>
      <c r="AE2918" s="41"/>
      <c r="AR2918" s="227" t="s">
        <v>308</v>
      </c>
      <c r="AT2918" s="227" t="s">
        <v>184</v>
      </c>
      <c r="AU2918" s="227" t="s">
        <v>80</v>
      </c>
      <c r="AY2918" s="20" t="s">
        <v>182</v>
      </c>
      <c r="BE2918" s="228">
        <f>IF(N2918="základní",J2918,0)</f>
        <v>0</v>
      </c>
      <c r="BF2918" s="228">
        <f>IF(N2918="snížená",J2918,0)</f>
        <v>0</v>
      </c>
      <c r="BG2918" s="228">
        <f>IF(N2918="zákl. přenesená",J2918,0)</f>
        <v>0</v>
      </c>
      <c r="BH2918" s="228">
        <f>IF(N2918="sníž. přenesená",J2918,0)</f>
        <v>0</v>
      </c>
      <c r="BI2918" s="228">
        <f>IF(N2918="nulová",J2918,0)</f>
        <v>0</v>
      </c>
      <c r="BJ2918" s="20" t="s">
        <v>78</v>
      </c>
      <c r="BK2918" s="228">
        <f>ROUND(I2918*H2918,2)</f>
        <v>0</v>
      </c>
      <c r="BL2918" s="20" t="s">
        <v>308</v>
      </c>
      <c r="BM2918" s="227" t="s">
        <v>4113</v>
      </c>
    </row>
    <row r="2919" s="2" customFormat="1">
      <c r="A2919" s="41"/>
      <c r="B2919" s="42"/>
      <c r="C2919" s="43"/>
      <c r="D2919" s="229" t="s">
        <v>191</v>
      </c>
      <c r="E2919" s="43"/>
      <c r="F2919" s="230" t="s">
        <v>4114</v>
      </c>
      <c r="G2919" s="43"/>
      <c r="H2919" s="43"/>
      <c r="I2919" s="231"/>
      <c r="J2919" s="43"/>
      <c r="K2919" s="43"/>
      <c r="L2919" s="47"/>
      <c r="M2919" s="232"/>
      <c r="N2919" s="233"/>
      <c r="O2919" s="87"/>
      <c r="P2919" s="87"/>
      <c r="Q2919" s="87"/>
      <c r="R2919" s="87"/>
      <c r="S2919" s="87"/>
      <c r="T2919" s="88"/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T2919" s="20" t="s">
        <v>191</v>
      </c>
      <c r="AU2919" s="20" t="s">
        <v>80</v>
      </c>
    </row>
    <row r="2920" s="14" customFormat="1">
      <c r="A2920" s="14"/>
      <c r="B2920" s="245"/>
      <c r="C2920" s="246"/>
      <c r="D2920" s="236" t="s">
        <v>193</v>
      </c>
      <c r="E2920" s="247" t="s">
        <v>19</v>
      </c>
      <c r="F2920" s="248" t="s">
        <v>4115</v>
      </c>
      <c r="G2920" s="246"/>
      <c r="H2920" s="249">
        <v>116.384</v>
      </c>
      <c r="I2920" s="250"/>
      <c r="J2920" s="246"/>
      <c r="K2920" s="246"/>
      <c r="L2920" s="251"/>
      <c r="M2920" s="252"/>
      <c r="N2920" s="253"/>
      <c r="O2920" s="253"/>
      <c r="P2920" s="253"/>
      <c r="Q2920" s="253"/>
      <c r="R2920" s="253"/>
      <c r="S2920" s="253"/>
      <c r="T2920" s="25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5" t="s">
        <v>193</v>
      </c>
      <c r="AU2920" s="255" t="s">
        <v>80</v>
      </c>
      <c r="AV2920" s="14" t="s">
        <v>80</v>
      </c>
      <c r="AW2920" s="14" t="s">
        <v>195</v>
      </c>
      <c r="AX2920" s="14" t="s">
        <v>71</v>
      </c>
      <c r="AY2920" s="255" t="s">
        <v>182</v>
      </c>
    </row>
    <row r="2921" s="2" customFormat="1" ht="24.15" customHeight="1">
      <c r="A2921" s="41"/>
      <c r="B2921" s="42"/>
      <c r="C2921" s="216" t="s">
        <v>4116</v>
      </c>
      <c r="D2921" s="216" t="s">
        <v>184</v>
      </c>
      <c r="E2921" s="217" t="s">
        <v>4117</v>
      </c>
      <c r="F2921" s="218" t="s">
        <v>4118</v>
      </c>
      <c r="G2921" s="219" t="s">
        <v>425</v>
      </c>
      <c r="H2921" s="220">
        <v>1</v>
      </c>
      <c r="I2921" s="221"/>
      <c r="J2921" s="222">
        <f>ROUND(I2921*H2921,2)</f>
        <v>0</v>
      </c>
      <c r="K2921" s="218" t="s">
        <v>19</v>
      </c>
      <c r="L2921" s="47"/>
      <c r="M2921" s="223" t="s">
        <v>19</v>
      </c>
      <c r="N2921" s="224" t="s">
        <v>42</v>
      </c>
      <c r="O2921" s="87"/>
      <c r="P2921" s="225">
        <f>O2921*H2921</f>
        <v>0</v>
      </c>
      <c r="Q2921" s="225">
        <v>0.02</v>
      </c>
      <c r="R2921" s="225">
        <f>Q2921*H2921</f>
        <v>0.02</v>
      </c>
      <c r="S2921" s="225">
        <v>0</v>
      </c>
      <c r="T2921" s="226">
        <f>S2921*H2921</f>
        <v>0</v>
      </c>
      <c r="U2921" s="41"/>
      <c r="V2921" s="41"/>
      <c r="W2921" s="41"/>
      <c r="X2921" s="41"/>
      <c r="Y2921" s="41"/>
      <c r="Z2921" s="41"/>
      <c r="AA2921" s="41"/>
      <c r="AB2921" s="41"/>
      <c r="AC2921" s="41"/>
      <c r="AD2921" s="41"/>
      <c r="AE2921" s="41"/>
      <c r="AR2921" s="227" t="s">
        <v>308</v>
      </c>
      <c r="AT2921" s="227" t="s">
        <v>184</v>
      </c>
      <c r="AU2921" s="227" t="s">
        <v>80</v>
      </c>
      <c r="AY2921" s="20" t="s">
        <v>182</v>
      </c>
      <c r="BE2921" s="228">
        <f>IF(N2921="základní",J2921,0)</f>
        <v>0</v>
      </c>
      <c r="BF2921" s="228">
        <f>IF(N2921="snížená",J2921,0)</f>
        <v>0</v>
      </c>
      <c r="BG2921" s="228">
        <f>IF(N2921="zákl. přenesená",J2921,0)</f>
        <v>0</v>
      </c>
      <c r="BH2921" s="228">
        <f>IF(N2921="sníž. přenesená",J2921,0)</f>
        <v>0</v>
      </c>
      <c r="BI2921" s="228">
        <f>IF(N2921="nulová",J2921,0)</f>
        <v>0</v>
      </c>
      <c r="BJ2921" s="20" t="s">
        <v>78</v>
      </c>
      <c r="BK2921" s="228">
        <f>ROUND(I2921*H2921,2)</f>
        <v>0</v>
      </c>
      <c r="BL2921" s="20" t="s">
        <v>308</v>
      </c>
      <c r="BM2921" s="227" t="s">
        <v>4119</v>
      </c>
    </row>
    <row r="2922" s="2" customFormat="1" ht="21.75" customHeight="1">
      <c r="A2922" s="41"/>
      <c r="B2922" s="42"/>
      <c r="C2922" s="216" t="s">
        <v>4120</v>
      </c>
      <c r="D2922" s="216" t="s">
        <v>184</v>
      </c>
      <c r="E2922" s="217" t="s">
        <v>4121</v>
      </c>
      <c r="F2922" s="218" t="s">
        <v>4122</v>
      </c>
      <c r="G2922" s="219" t="s">
        <v>304</v>
      </c>
      <c r="H2922" s="220">
        <v>13.68</v>
      </c>
      <c r="I2922" s="221"/>
      <c r="J2922" s="222">
        <f>ROUND(I2922*H2922,2)</f>
        <v>0</v>
      </c>
      <c r="K2922" s="218" t="s">
        <v>19</v>
      </c>
      <c r="L2922" s="47"/>
      <c r="M2922" s="223" t="s">
        <v>19</v>
      </c>
      <c r="N2922" s="224" t="s">
        <v>42</v>
      </c>
      <c r="O2922" s="87"/>
      <c r="P2922" s="225">
        <f>O2922*H2922</f>
        <v>0</v>
      </c>
      <c r="Q2922" s="225">
        <v>0.00093329999999999997</v>
      </c>
      <c r="R2922" s="225">
        <f>Q2922*H2922</f>
        <v>0.012767543999999999</v>
      </c>
      <c r="S2922" s="225">
        <v>0</v>
      </c>
      <c r="T2922" s="226">
        <f>S2922*H2922</f>
        <v>0</v>
      </c>
      <c r="U2922" s="41"/>
      <c r="V2922" s="41"/>
      <c r="W2922" s="41"/>
      <c r="X2922" s="41"/>
      <c r="Y2922" s="41"/>
      <c r="Z2922" s="41"/>
      <c r="AA2922" s="41"/>
      <c r="AB2922" s="41"/>
      <c r="AC2922" s="41"/>
      <c r="AD2922" s="41"/>
      <c r="AE2922" s="41"/>
      <c r="AR2922" s="227" t="s">
        <v>308</v>
      </c>
      <c r="AT2922" s="227" t="s">
        <v>184</v>
      </c>
      <c r="AU2922" s="227" t="s">
        <v>80</v>
      </c>
      <c r="AY2922" s="20" t="s">
        <v>182</v>
      </c>
      <c r="BE2922" s="228">
        <f>IF(N2922="základní",J2922,0)</f>
        <v>0</v>
      </c>
      <c r="BF2922" s="228">
        <f>IF(N2922="snížená",J2922,0)</f>
        <v>0</v>
      </c>
      <c r="BG2922" s="228">
        <f>IF(N2922="zákl. přenesená",J2922,0)</f>
        <v>0</v>
      </c>
      <c r="BH2922" s="228">
        <f>IF(N2922="sníž. přenesená",J2922,0)</f>
        <v>0</v>
      </c>
      <c r="BI2922" s="228">
        <f>IF(N2922="nulová",J2922,0)</f>
        <v>0</v>
      </c>
      <c r="BJ2922" s="20" t="s">
        <v>78</v>
      </c>
      <c r="BK2922" s="228">
        <f>ROUND(I2922*H2922,2)</f>
        <v>0</v>
      </c>
      <c r="BL2922" s="20" t="s">
        <v>308</v>
      </c>
      <c r="BM2922" s="227" t="s">
        <v>4123</v>
      </c>
    </row>
    <row r="2923" s="14" customFormat="1">
      <c r="A2923" s="14"/>
      <c r="B2923" s="245"/>
      <c r="C2923" s="246"/>
      <c r="D2923" s="236" t="s">
        <v>193</v>
      </c>
      <c r="E2923" s="247" t="s">
        <v>19</v>
      </c>
      <c r="F2923" s="248" t="s">
        <v>4124</v>
      </c>
      <c r="G2923" s="246"/>
      <c r="H2923" s="249">
        <v>5.5999999999999996</v>
      </c>
      <c r="I2923" s="250"/>
      <c r="J2923" s="246"/>
      <c r="K2923" s="246"/>
      <c r="L2923" s="251"/>
      <c r="M2923" s="252"/>
      <c r="N2923" s="253"/>
      <c r="O2923" s="253"/>
      <c r="P2923" s="253"/>
      <c r="Q2923" s="253"/>
      <c r="R2923" s="253"/>
      <c r="S2923" s="253"/>
      <c r="T2923" s="25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5" t="s">
        <v>193</v>
      </c>
      <c r="AU2923" s="255" t="s">
        <v>80</v>
      </c>
      <c r="AV2923" s="14" t="s">
        <v>80</v>
      </c>
      <c r="AW2923" s="14" t="s">
        <v>195</v>
      </c>
      <c r="AX2923" s="14" t="s">
        <v>71</v>
      </c>
      <c r="AY2923" s="255" t="s">
        <v>182</v>
      </c>
    </row>
    <row r="2924" s="14" customFormat="1">
      <c r="A2924" s="14"/>
      <c r="B2924" s="245"/>
      <c r="C2924" s="246"/>
      <c r="D2924" s="236" t="s">
        <v>193</v>
      </c>
      <c r="E2924" s="247" t="s">
        <v>19</v>
      </c>
      <c r="F2924" s="248" t="s">
        <v>4125</v>
      </c>
      <c r="G2924" s="246"/>
      <c r="H2924" s="249">
        <v>8.0800000000000001</v>
      </c>
      <c r="I2924" s="250"/>
      <c r="J2924" s="246"/>
      <c r="K2924" s="246"/>
      <c r="L2924" s="251"/>
      <c r="M2924" s="252"/>
      <c r="N2924" s="253"/>
      <c r="O2924" s="253"/>
      <c r="P2924" s="253"/>
      <c r="Q2924" s="253"/>
      <c r="R2924" s="253"/>
      <c r="S2924" s="253"/>
      <c r="T2924" s="25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T2924" s="255" t="s">
        <v>193</v>
      </c>
      <c r="AU2924" s="255" t="s">
        <v>80</v>
      </c>
      <c r="AV2924" s="14" t="s">
        <v>80</v>
      </c>
      <c r="AW2924" s="14" t="s">
        <v>195</v>
      </c>
      <c r="AX2924" s="14" t="s">
        <v>71</v>
      </c>
      <c r="AY2924" s="255" t="s">
        <v>182</v>
      </c>
    </row>
    <row r="2925" s="2" customFormat="1" ht="16.5" customHeight="1">
      <c r="A2925" s="41"/>
      <c r="B2925" s="42"/>
      <c r="C2925" s="278" t="s">
        <v>4126</v>
      </c>
      <c r="D2925" s="278" t="s">
        <v>296</v>
      </c>
      <c r="E2925" s="279" t="s">
        <v>3701</v>
      </c>
      <c r="F2925" s="280" t="s">
        <v>3702</v>
      </c>
      <c r="G2925" s="281" t="s">
        <v>283</v>
      </c>
      <c r="H2925" s="282">
        <v>3.3809999999999998</v>
      </c>
      <c r="I2925" s="283"/>
      <c r="J2925" s="284">
        <f>ROUND(I2925*H2925,2)</f>
        <v>0</v>
      </c>
      <c r="K2925" s="280" t="s">
        <v>19</v>
      </c>
      <c r="L2925" s="285"/>
      <c r="M2925" s="286" t="s">
        <v>19</v>
      </c>
      <c r="N2925" s="287" t="s">
        <v>42</v>
      </c>
      <c r="O2925" s="87"/>
      <c r="P2925" s="225">
        <f>O2925*H2925</f>
        <v>0</v>
      </c>
      <c r="Q2925" s="225">
        <v>0.0206</v>
      </c>
      <c r="R2925" s="225">
        <f>Q2925*H2925</f>
        <v>0.069648599999999991</v>
      </c>
      <c r="S2925" s="225">
        <v>0</v>
      </c>
      <c r="T2925" s="226">
        <f>S2925*H2925</f>
        <v>0</v>
      </c>
      <c r="U2925" s="41"/>
      <c r="V2925" s="41"/>
      <c r="W2925" s="41"/>
      <c r="X2925" s="41"/>
      <c r="Y2925" s="41"/>
      <c r="Z2925" s="41"/>
      <c r="AA2925" s="41"/>
      <c r="AB2925" s="41"/>
      <c r="AC2925" s="41"/>
      <c r="AD2925" s="41"/>
      <c r="AE2925" s="41"/>
      <c r="AR2925" s="227" t="s">
        <v>410</v>
      </c>
      <c r="AT2925" s="227" t="s">
        <v>296</v>
      </c>
      <c r="AU2925" s="227" t="s">
        <v>80</v>
      </c>
      <c r="AY2925" s="20" t="s">
        <v>182</v>
      </c>
      <c r="BE2925" s="228">
        <f>IF(N2925="základní",J2925,0)</f>
        <v>0</v>
      </c>
      <c r="BF2925" s="228">
        <f>IF(N2925="snížená",J2925,0)</f>
        <v>0</v>
      </c>
      <c r="BG2925" s="228">
        <f>IF(N2925="zákl. přenesená",J2925,0)</f>
        <v>0</v>
      </c>
      <c r="BH2925" s="228">
        <f>IF(N2925="sníž. přenesená",J2925,0)</f>
        <v>0</v>
      </c>
      <c r="BI2925" s="228">
        <f>IF(N2925="nulová",J2925,0)</f>
        <v>0</v>
      </c>
      <c r="BJ2925" s="20" t="s">
        <v>78</v>
      </c>
      <c r="BK2925" s="228">
        <f>ROUND(I2925*H2925,2)</f>
        <v>0</v>
      </c>
      <c r="BL2925" s="20" t="s">
        <v>308</v>
      </c>
      <c r="BM2925" s="227" t="s">
        <v>4127</v>
      </c>
    </row>
    <row r="2926" s="14" customFormat="1">
      <c r="A2926" s="14"/>
      <c r="B2926" s="245"/>
      <c r="C2926" s="246"/>
      <c r="D2926" s="236" t="s">
        <v>193</v>
      </c>
      <c r="E2926" s="247" t="s">
        <v>19</v>
      </c>
      <c r="F2926" s="248" t="s">
        <v>4128</v>
      </c>
      <c r="G2926" s="246"/>
      <c r="H2926" s="249">
        <v>2.9399999999999995</v>
      </c>
      <c r="I2926" s="250"/>
      <c r="J2926" s="246"/>
      <c r="K2926" s="246"/>
      <c r="L2926" s="251"/>
      <c r="M2926" s="252"/>
      <c r="N2926" s="253"/>
      <c r="O2926" s="253"/>
      <c r="P2926" s="253"/>
      <c r="Q2926" s="253"/>
      <c r="R2926" s="253"/>
      <c r="S2926" s="253"/>
      <c r="T2926" s="25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T2926" s="255" t="s">
        <v>193</v>
      </c>
      <c r="AU2926" s="255" t="s">
        <v>80</v>
      </c>
      <c r="AV2926" s="14" t="s">
        <v>80</v>
      </c>
      <c r="AW2926" s="14" t="s">
        <v>195</v>
      </c>
      <c r="AX2926" s="14" t="s">
        <v>71</v>
      </c>
      <c r="AY2926" s="255" t="s">
        <v>182</v>
      </c>
    </row>
    <row r="2927" s="14" customFormat="1">
      <c r="A2927" s="14"/>
      <c r="B2927" s="245"/>
      <c r="C2927" s="246"/>
      <c r="D2927" s="236" t="s">
        <v>193</v>
      </c>
      <c r="E2927" s="246"/>
      <c r="F2927" s="248" t="s">
        <v>4129</v>
      </c>
      <c r="G2927" s="246"/>
      <c r="H2927" s="249">
        <v>3.3809999999999998</v>
      </c>
      <c r="I2927" s="250"/>
      <c r="J2927" s="246"/>
      <c r="K2927" s="246"/>
      <c r="L2927" s="251"/>
      <c r="M2927" s="252"/>
      <c r="N2927" s="253"/>
      <c r="O2927" s="253"/>
      <c r="P2927" s="253"/>
      <c r="Q2927" s="253"/>
      <c r="R2927" s="253"/>
      <c r="S2927" s="253"/>
      <c r="T2927" s="25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55" t="s">
        <v>193</v>
      </c>
      <c r="AU2927" s="255" t="s">
        <v>80</v>
      </c>
      <c r="AV2927" s="14" t="s">
        <v>80</v>
      </c>
      <c r="AW2927" s="14" t="s">
        <v>4</v>
      </c>
      <c r="AX2927" s="14" t="s">
        <v>78</v>
      </c>
      <c r="AY2927" s="255" t="s">
        <v>182</v>
      </c>
    </row>
    <row r="2928" s="2" customFormat="1" ht="21.75" customHeight="1">
      <c r="A2928" s="41"/>
      <c r="B2928" s="42"/>
      <c r="C2928" s="278" t="s">
        <v>4130</v>
      </c>
      <c r="D2928" s="278" t="s">
        <v>296</v>
      </c>
      <c r="E2928" s="279" t="s">
        <v>4131</v>
      </c>
      <c r="F2928" s="280" t="s">
        <v>4132</v>
      </c>
      <c r="G2928" s="281" t="s">
        <v>283</v>
      </c>
      <c r="H2928" s="282">
        <v>5.5590000000000002</v>
      </c>
      <c r="I2928" s="283"/>
      <c r="J2928" s="284">
        <f>ROUND(I2928*H2928,2)</f>
        <v>0</v>
      </c>
      <c r="K2928" s="280" t="s">
        <v>188</v>
      </c>
      <c r="L2928" s="285"/>
      <c r="M2928" s="286" t="s">
        <v>19</v>
      </c>
      <c r="N2928" s="287" t="s">
        <v>42</v>
      </c>
      <c r="O2928" s="87"/>
      <c r="P2928" s="225">
        <f>O2928*H2928</f>
        <v>0</v>
      </c>
      <c r="Q2928" s="225">
        <v>0.0089999999999999993</v>
      </c>
      <c r="R2928" s="225">
        <f>Q2928*H2928</f>
        <v>0.050030999999999999</v>
      </c>
      <c r="S2928" s="225">
        <v>0</v>
      </c>
      <c r="T2928" s="226">
        <f>S2928*H2928</f>
        <v>0</v>
      </c>
      <c r="U2928" s="41"/>
      <c r="V2928" s="41"/>
      <c r="W2928" s="41"/>
      <c r="X2928" s="41"/>
      <c r="Y2928" s="41"/>
      <c r="Z2928" s="41"/>
      <c r="AA2928" s="41"/>
      <c r="AB2928" s="41"/>
      <c r="AC2928" s="41"/>
      <c r="AD2928" s="41"/>
      <c r="AE2928" s="41"/>
      <c r="AR2928" s="227" t="s">
        <v>410</v>
      </c>
      <c r="AT2928" s="227" t="s">
        <v>296</v>
      </c>
      <c r="AU2928" s="227" t="s">
        <v>80</v>
      </c>
      <c r="AY2928" s="20" t="s">
        <v>182</v>
      </c>
      <c r="BE2928" s="228">
        <f>IF(N2928="základní",J2928,0)</f>
        <v>0</v>
      </c>
      <c r="BF2928" s="228">
        <f>IF(N2928="snížená",J2928,0)</f>
        <v>0</v>
      </c>
      <c r="BG2928" s="228">
        <f>IF(N2928="zákl. přenesená",J2928,0)</f>
        <v>0</v>
      </c>
      <c r="BH2928" s="228">
        <f>IF(N2928="sníž. přenesená",J2928,0)</f>
        <v>0</v>
      </c>
      <c r="BI2928" s="228">
        <f>IF(N2928="nulová",J2928,0)</f>
        <v>0</v>
      </c>
      <c r="BJ2928" s="20" t="s">
        <v>78</v>
      </c>
      <c r="BK2928" s="228">
        <f>ROUND(I2928*H2928,2)</f>
        <v>0</v>
      </c>
      <c r="BL2928" s="20" t="s">
        <v>308</v>
      </c>
      <c r="BM2928" s="227" t="s">
        <v>4133</v>
      </c>
    </row>
    <row r="2929" s="14" customFormat="1">
      <c r="A2929" s="14"/>
      <c r="B2929" s="245"/>
      <c r="C2929" s="246"/>
      <c r="D2929" s="236" t="s">
        <v>193</v>
      </c>
      <c r="E2929" s="247" t="s">
        <v>19</v>
      </c>
      <c r="F2929" s="248" t="s">
        <v>4134</v>
      </c>
      <c r="G2929" s="246"/>
      <c r="H2929" s="249">
        <v>4.8338000000000001</v>
      </c>
      <c r="I2929" s="250"/>
      <c r="J2929" s="246"/>
      <c r="K2929" s="246"/>
      <c r="L2929" s="251"/>
      <c r="M2929" s="252"/>
      <c r="N2929" s="253"/>
      <c r="O2929" s="253"/>
      <c r="P2929" s="253"/>
      <c r="Q2929" s="253"/>
      <c r="R2929" s="253"/>
      <c r="S2929" s="253"/>
      <c r="T2929" s="25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5" t="s">
        <v>193</v>
      </c>
      <c r="AU2929" s="255" t="s">
        <v>80</v>
      </c>
      <c r="AV2929" s="14" t="s">
        <v>80</v>
      </c>
      <c r="AW2929" s="14" t="s">
        <v>195</v>
      </c>
      <c r="AX2929" s="14" t="s">
        <v>71</v>
      </c>
      <c r="AY2929" s="255" t="s">
        <v>182</v>
      </c>
    </row>
    <row r="2930" s="14" customFormat="1">
      <c r="A2930" s="14"/>
      <c r="B2930" s="245"/>
      <c r="C2930" s="246"/>
      <c r="D2930" s="236" t="s">
        <v>193</v>
      </c>
      <c r="E2930" s="246"/>
      <c r="F2930" s="248" t="s">
        <v>4135</v>
      </c>
      <c r="G2930" s="246"/>
      <c r="H2930" s="249">
        <v>5.5590000000000002</v>
      </c>
      <c r="I2930" s="250"/>
      <c r="J2930" s="246"/>
      <c r="K2930" s="246"/>
      <c r="L2930" s="251"/>
      <c r="M2930" s="252"/>
      <c r="N2930" s="253"/>
      <c r="O2930" s="253"/>
      <c r="P2930" s="253"/>
      <c r="Q2930" s="253"/>
      <c r="R2930" s="253"/>
      <c r="S2930" s="253"/>
      <c r="T2930" s="25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5" t="s">
        <v>193</v>
      </c>
      <c r="AU2930" s="255" t="s">
        <v>80</v>
      </c>
      <c r="AV2930" s="14" t="s">
        <v>80</v>
      </c>
      <c r="AW2930" s="14" t="s">
        <v>4</v>
      </c>
      <c r="AX2930" s="14" t="s">
        <v>78</v>
      </c>
      <c r="AY2930" s="255" t="s">
        <v>182</v>
      </c>
    </row>
    <row r="2931" s="2" customFormat="1" ht="24.15" customHeight="1">
      <c r="A2931" s="41"/>
      <c r="B2931" s="42"/>
      <c r="C2931" s="216" t="s">
        <v>4136</v>
      </c>
      <c r="D2931" s="216" t="s">
        <v>184</v>
      </c>
      <c r="E2931" s="217" t="s">
        <v>4137</v>
      </c>
      <c r="F2931" s="218" t="s">
        <v>4138</v>
      </c>
      <c r="G2931" s="219" t="s">
        <v>425</v>
      </c>
      <c r="H2931" s="220">
        <v>89</v>
      </c>
      <c r="I2931" s="221"/>
      <c r="J2931" s="222">
        <f>ROUND(I2931*H2931,2)</f>
        <v>0</v>
      </c>
      <c r="K2931" s="218" t="s">
        <v>188</v>
      </c>
      <c r="L2931" s="47"/>
      <c r="M2931" s="223" t="s">
        <v>19</v>
      </c>
      <c r="N2931" s="224" t="s">
        <v>42</v>
      </c>
      <c r="O2931" s="87"/>
      <c r="P2931" s="225">
        <f>O2931*H2931</f>
        <v>0</v>
      </c>
      <c r="Q2931" s="225">
        <v>0</v>
      </c>
      <c r="R2931" s="225">
        <f>Q2931*H2931</f>
        <v>0</v>
      </c>
      <c r="S2931" s="225">
        <v>0.001</v>
      </c>
      <c r="T2931" s="226">
        <f>S2931*H2931</f>
        <v>0.088999999999999996</v>
      </c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R2931" s="227" t="s">
        <v>308</v>
      </c>
      <c r="AT2931" s="227" t="s">
        <v>184</v>
      </c>
      <c r="AU2931" s="227" t="s">
        <v>80</v>
      </c>
      <c r="AY2931" s="20" t="s">
        <v>182</v>
      </c>
      <c r="BE2931" s="228">
        <f>IF(N2931="základní",J2931,0)</f>
        <v>0</v>
      </c>
      <c r="BF2931" s="228">
        <f>IF(N2931="snížená",J2931,0)</f>
        <v>0</v>
      </c>
      <c r="BG2931" s="228">
        <f>IF(N2931="zákl. přenesená",J2931,0)</f>
        <v>0</v>
      </c>
      <c r="BH2931" s="228">
        <f>IF(N2931="sníž. přenesená",J2931,0)</f>
        <v>0</v>
      </c>
      <c r="BI2931" s="228">
        <f>IF(N2931="nulová",J2931,0)</f>
        <v>0</v>
      </c>
      <c r="BJ2931" s="20" t="s">
        <v>78</v>
      </c>
      <c r="BK2931" s="228">
        <f>ROUND(I2931*H2931,2)</f>
        <v>0</v>
      </c>
      <c r="BL2931" s="20" t="s">
        <v>308</v>
      </c>
      <c r="BM2931" s="227" t="s">
        <v>4139</v>
      </c>
    </row>
    <row r="2932" s="2" customFormat="1">
      <c r="A2932" s="41"/>
      <c r="B2932" s="42"/>
      <c r="C2932" s="43"/>
      <c r="D2932" s="229" t="s">
        <v>191</v>
      </c>
      <c r="E2932" s="43"/>
      <c r="F2932" s="230" t="s">
        <v>4140</v>
      </c>
      <c r="G2932" s="43"/>
      <c r="H2932" s="43"/>
      <c r="I2932" s="231"/>
      <c r="J2932" s="43"/>
      <c r="K2932" s="43"/>
      <c r="L2932" s="47"/>
      <c r="M2932" s="232"/>
      <c r="N2932" s="233"/>
      <c r="O2932" s="87"/>
      <c r="P2932" s="87"/>
      <c r="Q2932" s="87"/>
      <c r="R2932" s="87"/>
      <c r="S2932" s="87"/>
      <c r="T2932" s="88"/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T2932" s="20" t="s">
        <v>191</v>
      </c>
      <c r="AU2932" s="20" t="s">
        <v>80</v>
      </c>
    </row>
    <row r="2933" s="14" customFormat="1">
      <c r="A2933" s="14"/>
      <c r="B2933" s="245"/>
      <c r="C2933" s="246"/>
      <c r="D2933" s="236" t="s">
        <v>193</v>
      </c>
      <c r="E2933" s="247" t="s">
        <v>19</v>
      </c>
      <c r="F2933" s="248" t="s">
        <v>4141</v>
      </c>
      <c r="G2933" s="246"/>
      <c r="H2933" s="249">
        <v>5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193</v>
      </c>
      <c r="AU2933" s="255" t="s">
        <v>80</v>
      </c>
      <c r="AV2933" s="14" t="s">
        <v>80</v>
      </c>
      <c r="AW2933" s="14" t="s">
        <v>195</v>
      </c>
      <c r="AX2933" s="14" t="s">
        <v>71</v>
      </c>
      <c r="AY2933" s="255" t="s">
        <v>182</v>
      </c>
    </row>
    <row r="2934" s="14" customFormat="1">
      <c r="A2934" s="14"/>
      <c r="B2934" s="245"/>
      <c r="C2934" s="246"/>
      <c r="D2934" s="236" t="s">
        <v>193</v>
      </c>
      <c r="E2934" s="247" t="s">
        <v>19</v>
      </c>
      <c r="F2934" s="248" t="s">
        <v>4142</v>
      </c>
      <c r="G2934" s="246"/>
      <c r="H2934" s="249">
        <v>11</v>
      </c>
      <c r="I2934" s="250"/>
      <c r="J2934" s="246"/>
      <c r="K2934" s="246"/>
      <c r="L2934" s="251"/>
      <c r="M2934" s="252"/>
      <c r="N2934" s="253"/>
      <c r="O2934" s="253"/>
      <c r="P2934" s="253"/>
      <c r="Q2934" s="253"/>
      <c r="R2934" s="253"/>
      <c r="S2934" s="253"/>
      <c r="T2934" s="25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T2934" s="255" t="s">
        <v>193</v>
      </c>
      <c r="AU2934" s="255" t="s">
        <v>80</v>
      </c>
      <c r="AV2934" s="14" t="s">
        <v>80</v>
      </c>
      <c r="AW2934" s="14" t="s">
        <v>195</v>
      </c>
      <c r="AX2934" s="14" t="s">
        <v>71</v>
      </c>
      <c r="AY2934" s="255" t="s">
        <v>182</v>
      </c>
    </row>
    <row r="2935" s="14" customFormat="1">
      <c r="A2935" s="14"/>
      <c r="B2935" s="245"/>
      <c r="C2935" s="246"/>
      <c r="D2935" s="236" t="s">
        <v>193</v>
      </c>
      <c r="E2935" s="247" t="s">
        <v>19</v>
      </c>
      <c r="F2935" s="248" t="s">
        <v>4143</v>
      </c>
      <c r="G2935" s="246"/>
      <c r="H2935" s="249">
        <v>20</v>
      </c>
      <c r="I2935" s="250"/>
      <c r="J2935" s="246"/>
      <c r="K2935" s="246"/>
      <c r="L2935" s="251"/>
      <c r="M2935" s="252"/>
      <c r="N2935" s="253"/>
      <c r="O2935" s="253"/>
      <c r="P2935" s="253"/>
      <c r="Q2935" s="253"/>
      <c r="R2935" s="253"/>
      <c r="S2935" s="253"/>
      <c r="T2935" s="25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55" t="s">
        <v>193</v>
      </c>
      <c r="AU2935" s="255" t="s">
        <v>80</v>
      </c>
      <c r="AV2935" s="14" t="s">
        <v>80</v>
      </c>
      <c r="AW2935" s="14" t="s">
        <v>195</v>
      </c>
      <c r="AX2935" s="14" t="s">
        <v>71</v>
      </c>
      <c r="AY2935" s="255" t="s">
        <v>182</v>
      </c>
    </row>
    <row r="2936" s="14" customFormat="1">
      <c r="A2936" s="14"/>
      <c r="B2936" s="245"/>
      <c r="C2936" s="246"/>
      <c r="D2936" s="236" t="s">
        <v>193</v>
      </c>
      <c r="E2936" s="247" t="s">
        <v>19</v>
      </c>
      <c r="F2936" s="248" t="s">
        <v>4144</v>
      </c>
      <c r="G2936" s="246"/>
      <c r="H2936" s="249">
        <v>10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193</v>
      </c>
      <c r="AU2936" s="255" t="s">
        <v>80</v>
      </c>
      <c r="AV2936" s="14" t="s">
        <v>80</v>
      </c>
      <c r="AW2936" s="14" t="s">
        <v>195</v>
      </c>
      <c r="AX2936" s="14" t="s">
        <v>71</v>
      </c>
      <c r="AY2936" s="255" t="s">
        <v>182</v>
      </c>
    </row>
    <row r="2937" s="14" customFormat="1">
      <c r="A2937" s="14"/>
      <c r="B2937" s="245"/>
      <c r="C2937" s="246"/>
      <c r="D2937" s="236" t="s">
        <v>193</v>
      </c>
      <c r="E2937" s="247" t="s">
        <v>19</v>
      </c>
      <c r="F2937" s="248" t="s">
        <v>4145</v>
      </c>
      <c r="G2937" s="246"/>
      <c r="H2937" s="249">
        <v>27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5" t="s">
        <v>193</v>
      </c>
      <c r="AU2937" s="255" t="s">
        <v>80</v>
      </c>
      <c r="AV2937" s="14" t="s">
        <v>80</v>
      </c>
      <c r="AW2937" s="14" t="s">
        <v>195</v>
      </c>
      <c r="AX2937" s="14" t="s">
        <v>71</v>
      </c>
      <c r="AY2937" s="255" t="s">
        <v>182</v>
      </c>
    </row>
    <row r="2938" s="14" customFormat="1">
      <c r="A2938" s="14"/>
      <c r="B2938" s="245"/>
      <c r="C2938" s="246"/>
      <c r="D2938" s="236" t="s">
        <v>193</v>
      </c>
      <c r="E2938" s="247" t="s">
        <v>19</v>
      </c>
      <c r="F2938" s="248" t="s">
        <v>4146</v>
      </c>
      <c r="G2938" s="246"/>
      <c r="H2938" s="249">
        <v>16</v>
      </c>
      <c r="I2938" s="250"/>
      <c r="J2938" s="246"/>
      <c r="K2938" s="246"/>
      <c r="L2938" s="251"/>
      <c r="M2938" s="252"/>
      <c r="N2938" s="253"/>
      <c r="O2938" s="253"/>
      <c r="P2938" s="253"/>
      <c r="Q2938" s="253"/>
      <c r="R2938" s="253"/>
      <c r="S2938" s="253"/>
      <c r="T2938" s="25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5" t="s">
        <v>193</v>
      </c>
      <c r="AU2938" s="255" t="s">
        <v>80</v>
      </c>
      <c r="AV2938" s="14" t="s">
        <v>80</v>
      </c>
      <c r="AW2938" s="14" t="s">
        <v>195</v>
      </c>
      <c r="AX2938" s="14" t="s">
        <v>71</v>
      </c>
      <c r="AY2938" s="255" t="s">
        <v>182</v>
      </c>
    </row>
    <row r="2939" s="2" customFormat="1" ht="24.15" customHeight="1">
      <c r="A2939" s="41"/>
      <c r="B2939" s="42"/>
      <c r="C2939" s="216" t="s">
        <v>4147</v>
      </c>
      <c r="D2939" s="216" t="s">
        <v>184</v>
      </c>
      <c r="E2939" s="217" t="s">
        <v>4148</v>
      </c>
      <c r="F2939" s="218" t="s">
        <v>4149</v>
      </c>
      <c r="G2939" s="219" t="s">
        <v>425</v>
      </c>
      <c r="H2939" s="220">
        <v>2</v>
      </c>
      <c r="I2939" s="221"/>
      <c r="J2939" s="222">
        <f>ROUND(I2939*H2939,2)</f>
        <v>0</v>
      </c>
      <c r="K2939" s="218" t="s">
        <v>188</v>
      </c>
      <c r="L2939" s="47"/>
      <c r="M2939" s="223" t="s">
        <v>19</v>
      </c>
      <c r="N2939" s="224" t="s">
        <v>42</v>
      </c>
      <c r="O2939" s="87"/>
      <c r="P2939" s="225">
        <f>O2939*H2939</f>
        <v>0</v>
      </c>
      <c r="Q2939" s="225">
        <v>0</v>
      </c>
      <c r="R2939" s="225">
        <f>Q2939*H2939</f>
        <v>0</v>
      </c>
      <c r="S2939" s="225">
        <v>0.0030000000000000001</v>
      </c>
      <c r="T2939" s="226">
        <f>S2939*H2939</f>
        <v>0.0060000000000000001</v>
      </c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R2939" s="227" t="s">
        <v>308</v>
      </c>
      <c r="AT2939" s="227" t="s">
        <v>184</v>
      </c>
      <c r="AU2939" s="227" t="s">
        <v>80</v>
      </c>
      <c r="AY2939" s="20" t="s">
        <v>182</v>
      </c>
      <c r="BE2939" s="228">
        <f>IF(N2939="základní",J2939,0)</f>
        <v>0</v>
      </c>
      <c r="BF2939" s="228">
        <f>IF(N2939="snížená",J2939,0)</f>
        <v>0</v>
      </c>
      <c r="BG2939" s="228">
        <f>IF(N2939="zákl. přenesená",J2939,0)</f>
        <v>0</v>
      </c>
      <c r="BH2939" s="228">
        <f>IF(N2939="sníž. přenesená",J2939,0)</f>
        <v>0</v>
      </c>
      <c r="BI2939" s="228">
        <f>IF(N2939="nulová",J2939,0)</f>
        <v>0</v>
      </c>
      <c r="BJ2939" s="20" t="s">
        <v>78</v>
      </c>
      <c r="BK2939" s="228">
        <f>ROUND(I2939*H2939,2)</f>
        <v>0</v>
      </c>
      <c r="BL2939" s="20" t="s">
        <v>308</v>
      </c>
      <c r="BM2939" s="227" t="s">
        <v>4150</v>
      </c>
    </row>
    <row r="2940" s="2" customFormat="1">
      <c r="A2940" s="41"/>
      <c r="B2940" s="42"/>
      <c r="C2940" s="43"/>
      <c r="D2940" s="229" t="s">
        <v>191</v>
      </c>
      <c r="E2940" s="43"/>
      <c r="F2940" s="230" t="s">
        <v>4151</v>
      </c>
      <c r="G2940" s="43"/>
      <c r="H2940" s="43"/>
      <c r="I2940" s="231"/>
      <c r="J2940" s="43"/>
      <c r="K2940" s="43"/>
      <c r="L2940" s="47"/>
      <c r="M2940" s="232"/>
      <c r="N2940" s="233"/>
      <c r="O2940" s="87"/>
      <c r="P2940" s="87"/>
      <c r="Q2940" s="87"/>
      <c r="R2940" s="87"/>
      <c r="S2940" s="87"/>
      <c r="T2940" s="88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T2940" s="20" t="s">
        <v>191</v>
      </c>
      <c r="AU2940" s="20" t="s">
        <v>80</v>
      </c>
    </row>
    <row r="2941" s="14" customFormat="1">
      <c r="A2941" s="14"/>
      <c r="B2941" s="245"/>
      <c r="C2941" s="246"/>
      <c r="D2941" s="236" t="s">
        <v>193</v>
      </c>
      <c r="E2941" s="247" t="s">
        <v>19</v>
      </c>
      <c r="F2941" s="248" t="s">
        <v>4152</v>
      </c>
      <c r="G2941" s="246"/>
      <c r="H2941" s="249">
        <v>1</v>
      </c>
      <c r="I2941" s="250"/>
      <c r="J2941" s="246"/>
      <c r="K2941" s="246"/>
      <c r="L2941" s="251"/>
      <c r="M2941" s="252"/>
      <c r="N2941" s="253"/>
      <c r="O2941" s="253"/>
      <c r="P2941" s="253"/>
      <c r="Q2941" s="253"/>
      <c r="R2941" s="253"/>
      <c r="S2941" s="253"/>
      <c r="T2941" s="25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5" t="s">
        <v>193</v>
      </c>
      <c r="AU2941" s="255" t="s">
        <v>80</v>
      </c>
      <c r="AV2941" s="14" t="s">
        <v>80</v>
      </c>
      <c r="AW2941" s="14" t="s">
        <v>195</v>
      </c>
      <c r="AX2941" s="14" t="s">
        <v>71</v>
      </c>
      <c r="AY2941" s="255" t="s">
        <v>182</v>
      </c>
    </row>
    <row r="2942" s="14" customFormat="1">
      <c r="A2942" s="14"/>
      <c r="B2942" s="245"/>
      <c r="C2942" s="246"/>
      <c r="D2942" s="236" t="s">
        <v>193</v>
      </c>
      <c r="E2942" s="247" t="s">
        <v>19</v>
      </c>
      <c r="F2942" s="248" t="s">
        <v>4153</v>
      </c>
      <c r="G2942" s="246"/>
      <c r="H2942" s="249">
        <v>1</v>
      </c>
      <c r="I2942" s="250"/>
      <c r="J2942" s="246"/>
      <c r="K2942" s="246"/>
      <c r="L2942" s="251"/>
      <c r="M2942" s="252"/>
      <c r="N2942" s="253"/>
      <c r="O2942" s="253"/>
      <c r="P2942" s="253"/>
      <c r="Q2942" s="253"/>
      <c r="R2942" s="253"/>
      <c r="S2942" s="253"/>
      <c r="T2942" s="25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55" t="s">
        <v>193</v>
      </c>
      <c r="AU2942" s="255" t="s">
        <v>80</v>
      </c>
      <c r="AV2942" s="14" t="s">
        <v>80</v>
      </c>
      <c r="AW2942" s="14" t="s">
        <v>195</v>
      </c>
      <c r="AX2942" s="14" t="s">
        <v>71</v>
      </c>
      <c r="AY2942" s="255" t="s">
        <v>182</v>
      </c>
    </row>
    <row r="2943" s="2" customFormat="1" ht="33" customHeight="1">
      <c r="A2943" s="41"/>
      <c r="B2943" s="42"/>
      <c r="C2943" s="216" t="s">
        <v>4154</v>
      </c>
      <c r="D2943" s="216" t="s">
        <v>184</v>
      </c>
      <c r="E2943" s="217" t="s">
        <v>4155</v>
      </c>
      <c r="F2943" s="218" t="s">
        <v>4156</v>
      </c>
      <c r="G2943" s="219" t="s">
        <v>283</v>
      </c>
      <c r="H2943" s="220">
        <v>2</v>
      </c>
      <c r="I2943" s="221"/>
      <c r="J2943" s="222">
        <f>ROUND(I2943*H2943,2)</f>
        <v>0</v>
      </c>
      <c r="K2943" s="218" t="s">
        <v>188</v>
      </c>
      <c r="L2943" s="47"/>
      <c r="M2943" s="223" t="s">
        <v>19</v>
      </c>
      <c r="N2943" s="224" t="s">
        <v>42</v>
      </c>
      <c r="O2943" s="87"/>
      <c r="P2943" s="225">
        <f>O2943*H2943</f>
        <v>0</v>
      </c>
      <c r="Q2943" s="225">
        <v>0.00025000000000000001</v>
      </c>
      <c r="R2943" s="225">
        <f>Q2943*H2943</f>
        <v>0.00050000000000000001</v>
      </c>
      <c r="S2943" s="225">
        <v>0</v>
      </c>
      <c r="T2943" s="226">
        <f>S2943*H2943</f>
        <v>0</v>
      </c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R2943" s="227" t="s">
        <v>308</v>
      </c>
      <c r="AT2943" s="227" t="s">
        <v>184</v>
      </c>
      <c r="AU2943" s="227" t="s">
        <v>80</v>
      </c>
      <c r="AY2943" s="20" t="s">
        <v>182</v>
      </c>
      <c r="BE2943" s="228">
        <f>IF(N2943="základní",J2943,0)</f>
        <v>0</v>
      </c>
      <c r="BF2943" s="228">
        <f>IF(N2943="snížená",J2943,0)</f>
        <v>0</v>
      </c>
      <c r="BG2943" s="228">
        <f>IF(N2943="zákl. přenesená",J2943,0)</f>
        <v>0</v>
      </c>
      <c r="BH2943" s="228">
        <f>IF(N2943="sníž. přenesená",J2943,0)</f>
        <v>0</v>
      </c>
      <c r="BI2943" s="228">
        <f>IF(N2943="nulová",J2943,0)</f>
        <v>0</v>
      </c>
      <c r="BJ2943" s="20" t="s">
        <v>78</v>
      </c>
      <c r="BK2943" s="228">
        <f>ROUND(I2943*H2943,2)</f>
        <v>0</v>
      </c>
      <c r="BL2943" s="20" t="s">
        <v>308</v>
      </c>
      <c r="BM2943" s="227" t="s">
        <v>4157</v>
      </c>
    </row>
    <row r="2944" s="2" customFormat="1">
      <c r="A2944" s="41"/>
      <c r="B2944" s="42"/>
      <c r="C2944" s="43"/>
      <c r="D2944" s="229" t="s">
        <v>191</v>
      </c>
      <c r="E2944" s="43"/>
      <c r="F2944" s="230" t="s">
        <v>4158</v>
      </c>
      <c r="G2944" s="43"/>
      <c r="H2944" s="43"/>
      <c r="I2944" s="231"/>
      <c r="J2944" s="43"/>
      <c r="K2944" s="43"/>
      <c r="L2944" s="47"/>
      <c r="M2944" s="232"/>
      <c r="N2944" s="233"/>
      <c r="O2944" s="87"/>
      <c r="P2944" s="87"/>
      <c r="Q2944" s="87"/>
      <c r="R2944" s="87"/>
      <c r="S2944" s="87"/>
      <c r="T2944" s="88"/>
      <c r="U2944" s="41"/>
      <c r="V2944" s="41"/>
      <c r="W2944" s="41"/>
      <c r="X2944" s="41"/>
      <c r="Y2944" s="41"/>
      <c r="Z2944" s="41"/>
      <c r="AA2944" s="41"/>
      <c r="AB2944" s="41"/>
      <c r="AC2944" s="41"/>
      <c r="AD2944" s="41"/>
      <c r="AE2944" s="41"/>
      <c r="AT2944" s="20" t="s">
        <v>191</v>
      </c>
      <c r="AU2944" s="20" t="s">
        <v>80</v>
      </c>
    </row>
    <row r="2945" s="14" customFormat="1">
      <c r="A2945" s="14"/>
      <c r="B2945" s="245"/>
      <c r="C2945" s="246"/>
      <c r="D2945" s="236" t="s">
        <v>193</v>
      </c>
      <c r="E2945" s="247" t="s">
        <v>19</v>
      </c>
      <c r="F2945" s="248" t="s">
        <v>4159</v>
      </c>
      <c r="G2945" s="246"/>
      <c r="H2945" s="249">
        <v>2</v>
      </c>
      <c r="I2945" s="250"/>
      <c r="J2945" s="246"/>
      <c r="K2945" s="246"/>
      <c r="L2945" s="251"/>
      <c r="M2945" s="252"/>
      <c r="N2945" s="253"/>
      <c r="O2945" s="253"/>
      <c r="P2945" s="253"/>
      <c r="Q2945" s="253"/>
      <c r="R2945" s="253"/>
      <c r="S2945" s="253"/>
      <c r="T2945" s="25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5" t="s">
        <v>193</v>
      </c>
      <c r="AU2945" s="255" t="s">
        <v>80</v>
      </c>
      <c r="AV2945" s="14" t="s">
        <v>80</v>
      </c>
      <c r="AW2945" s="14" t="s">
        <v>195</v>
      </c>
      <c r="AX2945" s="14" t="s">
        <v>71</v>
      </c>
      <c r="AY2945" s="255" t="s">
        <v>182</v>
      </c>
    </row>
    <row r="2946" s="2" customFormat="1" ht="21.75" customHeight="1">
      <c r="A2946" s="41"/>
      <c r="B2946" s="42"/>
      <c r="C2946" s="278" t="s">
        <v>4160</v>
      </c>
      <c r="D2946" s="278" t="s">
        <v>296</v>
      </c>
      <c r="E2946" s="279" t="s">
        <v>4161</v>
      </c>
      <c r="F2946" s="280" t="s">
        <v>4162</v>
      </c>
      <c r="G2946" s="281" t="s">
        <v>425</v>
      </c>
      <c r="H2946" s="282">
        <v>1</v>
      </c>
      <c r="I2946" s="283"/>
      <c r="J2946" s="284">
        <f>ROUND(I2946*H2946,2)</f>
        <v>0</v>
      </c>
      <c r="K2946" s="280" t="s">
        <v>19</v>
      </c>
      <c r="L2946" s="285"/>
      <c r="M2946" s="286" t="s">
        <v>19</v>
      </c>
      <c r="N2946" s="287" t="s">
        <v>42</v>
      </c>
      <c r="O2946" s="87"/>
      <c r="P2946" s="225">
        <f>O2946*H2946</f>
        <v>0</v>
      </c>
      <c r="Q2946" s="225">
        <v>0.054620000000000002</v>
      </c>
      <c r="R2946" s="225">
        <f>Q2946*H2946</f>
        <v>0.054620000000000002</v>
      </c>
      <c r="S2946" s="225">
        <v>0</v>
      </c>
      <c r="T2946" s="226">
        <f>S2946*H2946</f>
        <v>0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7" t="s">
        <v>410</v>
      </c>
      <c r="AT2946" s="227" t="s">
        <v>296</v>
      </c>
      <c r="AU2946" s="227" t="s">
        <v>80</v>
      </c>
      <c r="AY2946" s="20" t="s">
        <v>182</v>
      </c>
      <c r="BE2946" s="228">
        <f>IF(N2946="základní",J2946,0)</f>
        <v>0</v>
      </c>
      <c r="BF2946" s="228">
        <f>IF(N2946="snížená",J2946,0)</f>
        <v>0</v>
      </c>
      <c r="BG2946" s="228">
        <f>IF(N2946="zákl. přenesená",J2946,0)</f>
        <v>0</v>
      </c>
      <c r="BH2946" s="228">
        <f>IF(N2946="sníž. přenesená",J2946,0)</f>
        <v>0</v>
      </c>
      <c r="BI2946" s="228">
        <f>IF(N2946="nulová",J2946,0)</f>
        <v>0</v>
      </c>
      <c r="BJ2946" s="20" t="s">
        <v>78</v>
      </c>
      <c r="BK2946" s="228">
        <f>ROUND(I2946*H2946,2)</f>
        <v>0</v>
      </c>
      <c r="BL2946" s="20" t="s">
        <v>308</v>
      </c>
      <c r="BM2946" s="227" t="s">
        <v>4163</v>
      </c>
    </row>
    <row r="2947" s="2" customFormat="1" ht="33" customHeight="1">
      <c r="A2947" s="41"/>
      <c r="B2947" s="42"/>
      <c r="C2947" s="216" t="s">
        <v>4164</v>
      </c>
      <c r="D2947" s="216" t="s">
        <v>184</v>
      </c>
      <c r="E2947" s="217" t="s">
        <v>4165</v>
      </c>
      <c r="F2947" s="218" t="s">
        <v>4166</v>
      </c>
      <c r="G2947" s="219" t="s">
        <v>283</v>
      </c>
      <c r="H2947" s="220">
        <v>11.971</v>
      </c>
      <c r="I2947" s="221"/>
      <c r="J2947" s="222">
        <f>ROUND(I2947*H2947,2)</f>
        <v>0</v>
      </c>
      <c r="K2947" s="218" t="s">
        <v>188</v>
      </c>
      <c r="L2947" s="47"/>
      <c r="M2947" s="223" t="s">
        <v>19</v>
      </c>
      <c r="N2947" s="224" t="s">
        <v>42</v>
      </c>
      <c r="O2947" s="87"/>
      <c r="P2947" s="225">
        <f>O2947*H2947</f>
        <v>0</v>
      </c>
      <c r="Q2947" s="225">
        <v>0.00025999999999999998</v>
      </c>
      <c r="R2947" s="225">
        <f>Q2947*H2947</f>
        <v>0.0031124599999999996</v>
      </c>
      <c r="S2947" s="225">
        <v>0</v>
      </c>
      <c r="T2947" s="226">
        <f>S2947*H2947</f>
        <v>0</v>
      </c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R2947" s="227" t="s">
        <v>308</v>
      </c>
      <c r="AT2947" s="227" t="s">
        <v>184</v>
      </c>
      <c r="AU2947" s="227" t="s">
        <v>80</v>
      </c>
      <c r="AY2947" s="20" t="s">
        <v>182</v>
      </c>
      <c r="BE2947" s="228">
        <f>IF(N2947="základní",J2947,0)</f>
        <v>0</v>
      </c>
      <c r="BF2947" s="228">
        <f>IF(N2947="snížená",J2947,0)</f>
        <v>0</v>
      </c>
      <c r="BG2947" s="228">
        <f>IF(N2947="zákl. přenesená",J2947,0)</f>
        <v>0</v>
      </c>
      <c r="BH2947" s="228">
        <f>IF(N2947="sníž. přenesená",J2947,0)</f>
        <v>0</v>
      </c>
      <c r="BI2947" s="228">
        <f>IF(N2947="nulová",J2947,0)</f>
        <v>0</v>
      </c>
      <c r="BJ2947" s="20" t="s">
        <v>78</v>
      </c>
      <c r="BK2947" s="228">
        <f>ROUND(I2947*H2947,2)</f>
        <v>0</v>
      </c>
      <c r="BL2947" s="20" t="s">
        <v>308</v>
      </c>
      <c r="BM2947" s="227" t="s">
        <v>4167</v>
      </c>
    </row>
    <row r="2948" s="2" customFormat="1">
      <c r="A2948" s="41"/>
      <c r="B2948" s="42"/>
      <c r="C2948" s="43"/>
      <c r="D2948" s="229" t="s">
        <v>191</v>
      </c>
      <c r="E2948" s="43"/>
      <c r="F2948" s="230" t="s">
        <v>4168</v>
      </c>
      <c r="G2948" s="43"/>
      <c r="H2948" s="43"/>
      <c r="I2948" s="231"/>
      <c r="J2948" s="43"/>
      <c r="K2948" s="43"/>
      <c r="L2948" s="47"/>
      <c r="M2948" s="232"/>
      <c r="N2948" s="233"/>
      <c r="O2948" s="87"/>
      <c r="P2948" s="87"/>
      <c r="Q2948" s="87"/>
      <c r="R2948" s="87"/>
      <c r="S2948" s="87"/>
      <c r="T2948" s="88"/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T2948" s="20" t="s">
        <v>191</v>
      </c>
      <c r="AU2948" s="20" t="s">
        <v>80</v>
      </c>
    </row>
    <row r="2949" s="14" customFormat="1">
      <c r="A2949" s="14"/>
      <c r="B2949" s="245"/>
      <c r="C2949" s="246"/>
      <c r="D2949" s="236" t="s">
        <v>193</v>
      </c>
      <c r="E2949" s="247" t="s">
        <v>19</v>
      </c>
      <c r="F2949" s="248" t="s">
        <v>4169</v>
      </c>
      <c r="G2949" s="246"/>
      <c r="H2949" s="249">
        <v>11.97125</v>
      </c>
      <c r="I2949" s="250"/>
      <c r="J2949" s="246"/>
      <c r="K2949" s="246"/>
      <c r="L2949" s="251"/>
      <c r="M2949" s="252"/>
      <c r="N2949" s="253"/>
      <c r="O2949" s="253"/>
      <c r="P2949" s="253"/>
      <c r="Q2949" s="253"/>
      <c r="R2949" s="253"/>
      <c r="S2949" s="253"/>
      <c r="T2949" s="25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5" t="s">
        <v>193</v>
      </c>
      <c r="AU2949" s="255" t="s">
        <v>80</v>
      </c>
      <c r="AV2949" s="14" t="s">
        <v>80</v>
      </c>
      <c r="AW2949" s="14" t="s">
        <v>195</v>
      </c>
      <c r="AX2949" s="14" t="s">
        <v>71</v>
      </c>
      <c r="AY2949" s="255" t="s">
        <v>182</v>
      </c>
    </row>
    <row r="2950" s="2" customFormat="1" ht="24.15" customHeight="1">
      <c r="A2950" s="41"/>
      <c r="B2950" s="42"/>
      <c r="C2950" s="278" t="s">
        <v>4170</v>
      </c>
      <c r="D2950" s="278" t="s">
        <v>296</v>
      </c>
      <c r="E2950" s="279" t="s">
        <v>4171</v>
      </c>
      <c r="F2950" s="280" t="s">
        <v>4172</v>
      </c>
      <c r="G2950" s="281" t="s">
        <v>425</v>
      </c>
      <c r="H2950" s="282">
        <v>3</v>
      </c>
      <c r="I2950" s="283"/>
      <c r="J2950" s="284">
        <f>ROUND(I2950*H2950,2)</f>
        <v>0</v>
      </c>
      <c r="K2950" s="280" t="s">
        <v>19</v>
      </c>
      <c r="L2950" s="285"/>
      <c r="M2950" s="286" t="s">
        <v>19</v>
      </c>
      <c r="N2950" s="287" t="s">
        <v>42</v>
      </c>
      <c r="O2950" s="87"/>
      <c r="P2950" s="225">
        <f>O2950*H2950</f>
        <v>0</v>
      </c>
      <c r="Q2950" s="225">
        <v>0.08881</v>
      </c>
      <c r="R2950" s="225">
        <f>Q2950*H2950</f>
        <v>0.26643</v>
      </c>
      <c r="S2950" s="225">
        <v>0</v>
      </c>
      <c r="T2950" s="226">
        <f>S2950*H2950</f>
        <v>0</v>
      </c>
      <c r="U2950" s="41"/>
      <c r="V2950" s="41"/>
      <c r="W2950" s="41"/>
      <c r="X2950" s="41"/>
      <c r="Y2950" s="41"/>
      <c r="Z2950" s="41"/>
      <c r="AA2950" s="41"/>
      <c r="AB2950" s="41"/>
      <c r="AC2950" s="41"/>
      <c r="AD2950" s="41"/>
      <c r="AE2950" s="41"/>
      <c r="AR2950" s="227" t="s">
        <v>410</v>
      </c>
      <c r="AT2950" s="227" t="s">
        <v>296</v>
      </c>
      <c r="AU2950" s="227" t="s">
        <v>80</v>
      </c>
      <c r="AY2950" s="20" t="s">
        <v>182</v>
      </c>
      <c r="BE2950" s="228">
        <f>IF(N2950="základní",J2950,0)</f>
        <v>0</v>
      </c>
      <c r="BF2950" s="228">
        <f>IF(N2950="snížená",J2950,0)</f>
        <v>0</v>
      </c>
      <c r="BG2950" s="228">
        <f>IF(N2950="zákl. přenesená",J2950,0)</f>
        <v>0</v>
      </c>
      <c r="BH2950" s="228">
        <f>IF(N2950="sníž. přenesená",J2950,0)</f>
        <v>0</v>
      </c>
      <c r="BI2950" s="228">
        <f>IF(N2950="nulová",J2950,0)</f>
        <v>0</v>
      </c>
      <c r="BJ2950" s="20" t="s">
        <v>78</v>
      </c>
      <c r="BK2950" s="228">
        <f>ROUND(I2950*H2950,2)</f>
        <v>0</v>
      </c>
      <c r="BL2950" s="20" t="s">
        <v>308</v>
      </c>
      <c r="BM2950" s="227" t="s">
        <v>4173</v>
      </c>
    </row>
    <row r="2951" s="2" customFormat="1" ht="24.15" customHeight="1">
      <c r="A2951" s="41"/>
      <c r="B2951" s="42"/>
      <c r="C2951" s="278" t="s">
        <v>4174</v>
      </c>
      <c r="D2951" s="278" t="s">
        <v>296</v>
      </c>
      <c r="E2951" s="279" t="s">
        <v>4175</v>
      </c>
      <c r="F2951" s="280" t="s">
        <v>4176</v>
      </c>
      <c r="G2951" s="281" t="s">
        <v>425</v>
      </c>
      <c r="H2951" s="282">
        <v>2</v>
      </c>
      <c r="I2951" s="283"/>
      <c r="J2951" s="284">
        <f>ROUND(I2951*H2951,2)</f>
        <v>0</v>
      </c>
      <c r="K2951" s="280" t="s">
        <v>19</v>
      </c>
      <c r="L2951" s="285"/>
      <c r="M2951" s="286" t="s">
        <v>19</v>
      </c>
      <c r="N2951" s="287" t="s">
        <v>42</v>
      </c>
      <c r="O2951" s="87"/>
      <c r="P2951" s="225">
        <f>O2951*H2951</f>
        <v>0</v>
      </c>
      <c r="Q2951" s="225">
        <v>0.082500000000000004</v>
      </c>
      <c r="R2951" s="225">
        <f>Q2951*H2951</f>
        <v>0.16500000000000001</v>
      </c>
      <c r="S2951" s="225">
        <v>0</v>
      </c>
      <c r="T2951" s="226">
        <f>S2951*H2951</f>
        <v>0</v>
      </c>
      <c r="U2951" s="41"/>
      <c r="V2951" s="41"/>
      <c r="W2951" s="41"/>
      <c r="X2951" s="41"/>
      <c r="Y2951" s="41"/>
      <c r="Z2951" s="41"/>
      <c r="AA2951" s="41"/>
      <c r="AB2951" s="41"/>
      <c r="AC2951" s="41"/>
      <c r="AD2951" s="41"/>
      <c r="AE2951" s="41"/>
      <c r="AR2951" s="227" t="s">
        <v>410</v>
      </c>
      <c r="AT2951" s="227" t="s">
        <v>296</v>
      </c>
      <c r="AU2951" s="227" t="s">
        <v>80</v>
      </c>
      <c r="AY2951" s="20" t="s">
        <v>182</v>
      </c>
      <c r="BE2951" s="228">
        <f>IF(N2951="základní",J2951,0)</f>
        <v>0</v>
      </c>
      <c r="BF2951" s="228">
        <f>IF(N2951="snížená",J2951,0)</f>
        <v>0</v>
      </c>
      <c r="BG2951" s="228">
        <f>IF(N2951="zákl. přenesená",J2951,0)</f>
        <v>0</v>
      </c>
      <c r="BH2951" s="228">
        <f>IF(N2951="sníž. přenesená",J2951,0)</f>
        <v>0</v>
      </c>
      <c r="BI2951" s="228">
        <f>IF(N2951="nulová",J2951,0)</f>
        <v>0</v>
      </c>
      <c r="BJ2951" s="20" t="s">
        <v>78</v>
      </c>
      <c r="BK2951" s="228">
        <f>ROUND(I2951*H2951,2)</f>
        <v>0</v>
      </c>
      <c r="BL2951" s="20" t="s">
        <v>308</v>
      </c>
      <c r="BM2951" s="227" t="s">
        <v>4177</v>
      </c>
    </row>
    <row r="2952" s="2" customFormat="1" ht="24.15" customHeight="1">
      <c r="A2952" s="41"/>
      <c r="B2952" s="42"/>
      <c r="C2952" s="278" t="s">
        <v>4178</v>
      </c>
      <c r="D2952" s="278" t="s">
        <v>296</v>
      </c>
      <c r="E2952" s="279" t="s">
        <v>4179</v>
      </c>
      <c r="F2952" s="280" t="s">
        <v>4180</v>
      </c>
      <c r="G2952" s="281" t="s">
        <v>425</v>
      </c>
      <c r="H2952" s="282">
        <v>1</v>
      </c>
      <c r="I2952" s="283"/>
      <c r="J2952" s="284">
        <f>ROUND(I2952*H2952,2)</f>
        <v>0</v>
      </c>
      <c r="K2952" s="280" t="s">
        <v>19</v>
      </c>
      <c r="L2952" s="285"/>
      <c r="M2952" s="286" t="s">
        <v>19</v>
      </c>
      <c r="N2952" s="287" t="s">
        <v>42</v>
      </c>
      <c r="O2952" s="87"/>
      <c r="P2952" s="225">
        <f>O2952*H2952</f>
        <v>0</v>
      </c>
      <c r="Q2952" s="225">
        <v>0.071499999999999994</v>
      </c>
      <c r="R2952" s="225">
        <f>Q2952*H2952</f>
        <v>0.071499999999999994</v>
      </c>
      <c r="S2952" s="225">
        <v>0</v>
      </c>
      <c r="T2952" s="226">
        <f>S2952*H2952</f>
        <v>0</v>
      </c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R2952" s="227" t="s">
        <v>410</v>
      </c>
      <c r="AT2952" s="227" t="s">
        <v>296</v>
      </c>
      <c r="AU2952" s="227" t="s">
        <v>80</v>
      </c>
      <c r="AY2952" s="20" t="s">
        <v>182</v>
      </c>
      <c r="BE2952" s="228">
        <f>IF(N2952="základní",J2952,0)</f>
        <v>0</v>
      </c>
      <c r="BF2952" s="228">
        <f>IF(N2952="snížená",J2952,0)</f>
        <v>0</v>
      </c>
      <c r="BG2952" s="228">
        <f>IF(N2952="zákl. přenesená",J2952,0)</f>
        <v>0</v>
      </c>
      <c r="BH2952" s="228">
        <f>IF(N2952="sníž. přenesená",J2952,0)</f>
        <v>0</v>
      </c>
      <c r="BI2952" s="228">
        <f>IF(N2952="nulová",J2952,0)</f>
        <v>0</v>
      </c>
      <c r="BJ2952" s="20" t="s">
        <v>78</v>
      </c>
      <c r="BK2952" s="228">
        <f>ROUND(I2952*H2952,2)</f>
        <v>0</v>
      </c>
      <c r="BL2952" s="20" t="s">
        <v>308</v>
      </c>
      <c r="BM2952" s="227" t="s">
        <v>4181</v>
      </c>
    </row>
    <row r="2953" s="2" customFormat="1" ht="24.15" customHeight="1">
      <c r="A2953" s="41"/>
      <c r="B2953" s="42"/>
      <c r="C2953" s="278" t="s">
        <v>4182</v>
      </c>
      <c r="D2953" s="278" t="s">
        <v>296</v>
      </c>
      <c r="E2953" s="279" t="s">
        <v>4183</v>
      </c>
      <c r="F2953" s="280" t="s">
        <v>4184</v>
      </c>
      <c r="G2953" s="281" t="s">
        <v>425</v>
      </c>
      <c r="H2953" s="282">
        <v>1</v>
      </c>
      <c r="I2953" s="283"/>
      <c r="J2953" s="284">
        <f>ROUND(I2953*H2953,2)</f>
        <v>0</v>
      </c>
      <c r="K2953" s="280" t="s">
        <v>19</v>
      </c>
      <c r="L2953" s="285"/>
      <c r="M2953" s="286" t="s">
        <v>19</v>
      </c>
      <c r="N2953" s="287" t="s">
        <v>42</v>
      </c>
      <c r="O2953" s="87"/>
      <c r="P2953" s="225">
        <f>O2953*H2953</f>
        <v>0</v>
      </c>
      <c r="Q2953" s="225">
        <v>0.12</v>
      </c>
      <c r="R2953" s="225">
        <f>Q2953*H2953</f>
        <v>0.12</v>
      </c>
      <c r="S2953" s="225">
        <v>0</v>
      </c>
      <c r="T2953" s="226">
        <f>S2953*H2953</f>
        <v>0</v>
      </c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R2953" s="227" t="s">
        <v>410</v>
      </c>
      <c r="AT2953" s="227" t="s">
        <v>296</v>
      </c>
      <c r="AU2953" s="227" t="s">
        <v>80</v>
      </c>
      <c r="AY2953" s="20" t="s">
        <v>182</v>
      </c>
      <c r="BE2953" s="228">
        <f>IF(N2953="základní",J2953,0)</f>
        <v>0</v>
      </c>
      <c r="BF2953" s="228">
        <f>IF(N2953="snížená",J2953,0)</f>
        <v>0</v>
      </c>
      <c r="BG2953" s="228">
        <f>IF(N2953="zákl. přenesená",J2953,0)</f>
        <v>0</v>
      </c>
      <c r="BH2953" s="228">
        <f>IF(N2953="sníž. přenesená",J2953,0)</f>
        <v>0</v>
      </c>
      <c r="BI2953" s="228">
        <f>IF(N2953="nulová",J2953,0)</f>
        <v>0</v>
      </c>
      <c r="BJ2953" s="20" t="s">
        <v>78</v>
      </c>
      <c r="BK2953" s="228">
        <f>ROUND(I2953*H2953,2)</f>
        <v>0</v>
      </c>
      <c r="BL2953" s="20" t="s">
        <v>308</v>
      </c>
      <c r="BM2953" s="227" t="s">
        <v>4185</v>
      </c>
    </row>
    <row r="2954" s="2" customFormat="1">
      <c r="A2954" s="41"/>
      <c r="B2954" s="42"/>
      <c r="C2954" s="43"/>
      <c r="D2954" s="236" t="s">
        <v>1123</v>
      </c>
      <c r="E2954" s="43"/>
      <c r="F2954" s="288" t="s">
        <v>4186</v>
      </c>
      <c r="G2954" s="43"/>
      <c r="H2954" s="43"/>
      <c r="I2954" s="231"/>
      <c r="J2954" s="43"/>
      <c r="K2954" s="43"/>
      <c r="L2954" s="47"/>
      <c r="M2954" s="232"/>
      <c r="N2954" s="233"/>
      <c r="O2954" s="87"/>
      <c r="P2954" s="87"/>
      <c r="Q2954" s="87"/>
      <c r="R2954" s="87"/>
      <c r="S2954" s="87"/>
      <c r="T2954" s="88"/>
      <c r="U2954" s="41"/>
      <c r="V2954" s="41"/>
      <c r="W2954" s="41"/>
      <c r="X2954" s="41"/>
      <c r="Y2954" s="41"/>
      <c r="Z2954" s="41"/>
      <c r="AA2954" s="41"/>
      <c r="AB2954" s="41"/>
      <c r="AC2954" s="41"/>
      <c r="AD2954" s="41"/>
      <c r="AE2954" s="41"/>
      <c r="AT2954" s="20" t="s">
        <v>1123</v>
      </c>
      <c r="AU2954" s="20" t="s">
        <v>80</v>
      </c>
    </row>
    <row r="2955" s="2" customFormat="1" ht="33" customHeight="1">
      <c r="A2955" s="41"/>
      <c r="B2955" s="42"/>
      <c r="C2955" s="216" t="s">
        <v>4187</v>
      </c>
      <c r="D2955" s="216" t="s">
        <v>184</v>
      </c>
      <c r="E2955" s="217" t="s">
        <v>4188</v>
      </c>
      <c r="F2955" s="218" t="s">
        <v>4189</v>
      </c>
      <c r="G2955" s="219" t="s">
        <v>283</v>
      </c>
      <c r="H2955" s="220">
        <v>15.09</v>
      </c>
      <c r="I2955" s="221"/>
      <c r="J2955" s="222">
        <f>ROUND(I2955*H2955,2)</f>
        <v>0</v>
      </c>
      <c r="K2955" s="218" t="s">
        <v>188</v>
      </c>
      <c r="L2955" s="47"/>
      <c r="M2955" s="223" t="s">
        <v>19</v>
      </c>
      <c r="N2955" s="224" t="s">
        <v>42</v>
      </c>
      <c r="O2955" s="87"/>
      <c r="P2955" s="225">
        <f>O2955*H2955</f>
        <v>0</v>
      </c>
      <c r="Q2955" s="225">
        <v>0.00025999999999999998</v>
      </c>
      <c r="R2955" s="225">
        <f>Q2955*H2955</f>
        <v>0.0039233999999999996</v>
      </c>
      <c r="S2955" s="225">
        <v>0</v>
      </c>
      <c r="T2955" s="226">
        <f>S2955*H2955</f>
        <v>0</v>
      </c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R2955" s="227" t="s">
        <v>308</v>
      </c>
      <c r="AT2955" s="227" t="s">
        <v>184</v>
      </c>
      <c r="AU2955" s="227" t="s">
        <v>80</v>
      </c>
      <c r="AY2955" s="20" t="s">
        <v>182</v>
      </c>
      <c r="BE2955" s="228">
        <f>IF(N2955="základní",J2955,0)</f>
        <v>0</v>
      </c>
      <c r="BF2955" s="228">
        <f>IF(N2955="snížená",J2955,0)</f>
        <v>0</v>
      </c>
      <c r="BG2955" s="228">
        <f>IF(N2955="zákl. přenesená",J2955,0)</f>
        <v>0</v>
      </c>
      <c r="BH2955" s="228">
        <f>IF(N2955="sníž. přenesená",J2955,0)</f>
        <v>0</v>
      </c>
      <c r="BI2955" s="228">
        <f>IF(N2955="nulová",J2955,0)</f>
        <v>0</v>
      </c>
      <c r="BJ2955" s="20" t="s">
        <v>78</v>
      </c>
      <c r="BK2955" s="228">
        <f>ROUND(I2955*H2955,2)</f>
        <v>0</v>
      </c>
      <c r="BL2955" s="20" t="s">
        <v>308</v>
      </c>
      <c r="BM2955" s="227" t="s">
        <v>4190</v>
      </c>
    </row>
    <row r="2956" s="2" customFormat="1">
      <c r="A2956" s="41"/>
      <c r="B2956" s="42"/>
      <c r="C2956" s="43"/>
      <c r="D2956" s="229" t="s">
        <v>191</v>
      </c>
      <c r="E2956" s="43"/>
      <c r="F2956" s="230" t="s">
        <v>4191</v>
      </c>
      <c r="G2956" s="43"/>
      <c r="H2956" s="43"/>
      <c r="I2956" s="231"/>
      <c r="J2956" s="43"/>
      <c r="K2956" s="43"/>
      <c r="L2956" s="47"/>
      <c r="M2956" s="232"/>
      <c r="N2956" s="233"/>
      <c r="O2956" s="87"/>
      <c r="P2956" s="87"/>
      <c r="Q2956" s="87"/>
      <c r="R2956" s="87"/>
      <c r="S2956" s="87"/>
      <c r="T2956" s="88"/>
      <c r="U2956" s="41"/>
      <c r="V2956" s="41"/>
      <c r="W2956" s="41"/>
      <c r="X2956" s="41"/>
      <c r="Y2956" s="41"/>
      <c r="Z2956" s="41"/>
      <c r="AA2956" s="41"/>
      <c r="AB2956" s="41"/>
      <c r="AC2956" s="41"/>
      <c r="AD2956" s="41"/>
      <c r="AE2956" s="41"/>
      <c r="AT2956" s="20" t="s">
        <v>191</v>
      </c>
      <c r="AU2956" s="20" t="s">
        <v>80</v>
      </c>
    </row>
    <row r="2957" s="14" customFormat="1">
      <c r="A2957" s="14"/>
      <c r="B2957" s="245"/>
      <c r="C2957" s="246"/>
      <c r="D2957" s="236" t="s">
        <v>193</v>
      </c>
      <c r="E2957" s="247" t="s">
        <v>19</v>
      </c>
      <c r="F2957" s="248" t="s">
        <v>4192</v>
      </c>
      <c r="G2957" s="246"/>
      <c r="H2957" s="249">
        <v>15.09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193</v>
      </c>
      <c r="AU2957" s="255" t="s">
        <v>80</v>
      </c>
      <c r="AV2957" s="14" t="s">
        <v>80</v>
      </c>
      <c r="AW2957" s="14" t="s">
        <v>195</v>
      </c>
      <c r="AX2957" s="14" t="s">
        <v>71</v>
      </c>
      <c r="AY2957" s="255" t="s">
        <v>182</v>
      </c>
    </row>
    <row r="2958" s="2" customFormat="1" ht="24.15" customHeight="1">
      <c r="A2958" s="41"/>
      <c r="B2958" s="42"/>
      <c r="C2958" s="278" t="s">
        <v>4193</v>
      </c>
      <c r="D2958" s="278" t="s">
        <v>296</v>
      </c>
      <c r="E2958" s="279" t="s">
        <v>4194</v>
      </c>
      <c r="F2958" s="280" t="s">
        <v>4195</v>
      </c>
      <c r="G2958" s="281" t="s">
        <v>425</v>
      </c>
      <c r="H2958" s="282">
        <v>1</v>
      </c>
      <c r="I2958" s="283"/>
      <c r="J2958" s="284">
        <f>ROUND(I2958*H2958,2)</f>
        <v>0</v>
      </c>
      <c r="K2958" s="280" t="s">
        <v>19</v>
      </c>
      <c r="L2958" s="285"/>
      <c r="M2958" s="286" t="s">
        <v>19</v>
      </c>
      <c r="N2958" s="287" t="s">
        <v>42</v>
      </c>
      <c r="O2958" s="87"/>
      <c r="P2958" s="225">
        <f>O2958*H2958</f>
        <v>0</v>
      </c>
      <c r="Q2958" s="225">
        <v>0.090719999999999995</v>
      </c>
      <c r="R2958" s="225">
        <f>Q2958*H2958</f>
        <v>0.090719999999999995</v>
      </c>
      <c r="S2958" s="225">
        <v>0</v>
      </c>
      <c r="T2958" s="226">
        <f>S2958*H2958</f>
        <v>0</v>
      </c>
      <c r="U2958" s="41"/>
      <c r="V2958" s="41"/>
      <c r="W2958" s="41"/>
      <c r="X2958" s="41"/>
      <c r="Y2958" s="41"/>
      <c r="Z2958" s="41"/>
      <c r="AA2958" s="41"/>
      <c r="AB2958" s="41"/>
      <c r="AC2958" s="41"/>
      <c r="AD2958" s="41"/>
      <c r="AE2958" s="41"/>
      <c r="AR2958" s="227" t="s">
        <v>410</v>
      </c>
      <c r="AT2958" s="227" t="s">
        <v>296</v>
      </c>
      <c r="AU2958" s="227" t="s">
        <v>80</v>
      </c>
      <c r="AY2958" s="20" t="s">
        <v>182</v>
      </c>
      <c r="BE2958" s="228">
        <f>IF(N2958="základní",J2958,0)</f>
        <v>0</v>
      </c>
      <c r="BF2958" s="228">
        <f>IF(N2958="snížená",J2958,0)</f>
        <v>0</v>
      </c>
      <c r="BG2958" s="228">
        <f>IF(N2958="zákl. přenesená",J2958,0)</f>
        <v>0</v>
      </c>
      <c r="BH2958" s="228">
        <f>IF(N2958="sníž. přenesená",J2958,0)</f>
        <v>0</v>
      </c>
      <c r="BI2958" s="228">
        <f>IF(N2958="nulová",J2958,0)</f>
        <v>0</v>
      </c>
      <c r="BJ2958" s="20" t="s">
        <v>78</v>
      </c>
      <c r="BK2958" s="228">
        <f>ROUND(I2958*H2958,2)</f>
        <v>0</v>
      </c>
      <c r="BL2958" s="20" t="s">
        <v>308</v>
      </c>
      <c r="BM2958" s="227" t="s">
        <v>4196</v>
      </c>
    </row>
    <row r="2959" s="2" customFormat="1" ht="24.15" customHeight="1">
      <c r="A2959" s="41"/>
      <c r="B2959" s="42"/>
      <c r="C2959" s="278" t="s">
        <v>4197</v>
      </c>
      <c r="D2959" s="278" t="s">
        <v>296</v>
      </c>
      <c r="E2959" s="279" t="s">
        <v>4198</v>
      </c>
      <c r="F2959" s="280" t="s">
        <v>4199</v>
      </c>
      <c r="G2959" s="281" t="s">
        <v>425</v>
      </c>
      <c r="H2959" s="282">
        <v>2</v>
      </c>
      <c r="I2959" s="283"/>
      <c r="J2959" s="284">
        <f>ROUND(I2959*H2959,2)</f>
        <v>0</v>
      </c>
      <c r="K2959" s="280" t="s">
        <v>19</v>
      </c>
      <c r="L2959" s="285"/>
      <c r="M2959" s="286" t="s">
        <v>19</v>
      </c>
      <c r="N2959" s="287" t="s">
        <v>42</v>
      </c>
      <c r="O2959" s="87"/>
      <c r="P2959" s="225">
        <f>O2959*H2959</f>
        <v>0</v>
      </c>
      <c r="Q2959" s="225">
        <v>0.13572000000000001</v>
      </c>
      <c r="R2959" s="225">
        <f>Q2959*H2959</f>
        <v>0.27144000000000001</v>
      </c>
      <c r="S2959" s="225">
        <v>0</v>
      </c>
      <c r="T2959" s="226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7" t="s">
        <v>410</v>
      </c>
      <c r="AT2959" s="227" t="s">
        <v>296</v>
      </c>
      <c r="AU2959" s="227" t="s">
        <v>80</v>
      </c>
      <c r="AY2959" s="20" t="s">
        <v>182</v>
      </c>
      <c r="BE2959" s="228">
        <f>IF(N2959="základní",J2959,0)</f>
        <v>0</v>
      </c>
      <c r="BF2959" s="228">
        <f>IF(N2959="snížená",J2959,0)</f>
        <v>0</v>
      </c>
      <c r="BG2959" s="228">
        <f>IF(N2959="zákl. přenesená",J2959,0)</f>
        <v>0</v>
      </c>
      <c r="BH2959" s="228">
        <f>IF(N2959="sníž. přenesená",J2959,0)</f>
        <v>0</v>
      </c>
      <c r="BI2959" s="228">
        <f>IF(N2959="nulová",J2959,0)</f>
        <v>0</v>
      </c>
      <c r="BJ2959" s="20" t="s">
        <v>78</v>
      </c>
      <c r="BK2959" s="228">
        <f>ROUND(I2959*H2959,2)</f>
        <v>0</v>
      </c>
      <c r="BL2959" s="20" t="s">
        <v>308</v>
      </c>
      <c r="BM2959" s="227" t="s">
        <v>4200</v>
      </c>
    </row>
    <row r="2960" s="2" customFormat="1" ht="33" customHeight="1">
      <c r="A2960" s="41"/>
      <c r="B2960" s="42"/>
      <c r="C2960" s="216" t="s">
        <v>4201</v>
      </c>
      <c r="D2960" s="216" t="s">
        <v>184</v>
      </c>
      <c r="E2960" s="217" t="s">
        <v>4202</v>
      </c>
      <c r="F2960" s="218" t="s">
        <v>4203</v>
      </c>
      <c r="G2960" s="219" t="s">
        <v>283</v>
      </c>
      <c r="H2960" s="220">
        <v>3.645</v>
      </c>
      <c r="I2960" s="221"/>
      <c r="J2960" s="222">
        <f>ROUND(I2960*H2960,2)</f>
        <v>0</v>
      </c>
      <c r="K2960" s="218" t="s">
        <v>188</v>
      </c>
      <c r="L2960" s="47"/>
      <c r="M2960" s="223" t="s">
        <v>19</v>
      </c>
      <c r="N2960" s="224" t="s">
        <v>42</v>
      </c>
      <c r="O2960" s="87"/>
      <c r="P2960" s="225">
        <f>O2960*H2960</f>
        <v>0</v>
      </c>
      <c r="Q2960" s="225">
        <v>0.00027</v>
      </c>
      <c r="R2960" s="225">
        <f>Q2960*H2960</f>
        <v>0.00098415000000000004</v>
      </c>
      <c r="S2960" s="225">
        <v>0</v>
      </c>
      <c r="T2960" s="226">
        <f>S2960*H2960</f>
        <v>0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7" t="s">
        <v>308</v>
      </c>
      <c r="AT2960" s="227" t="s">
        <v>184</v>
      </c>
      <c r="AU2960" s="227" t="s">
        <v>80</v>
      </c>
      <c r="AY2960" s="20" t="s">
        <v>182</v>
      </c>
      <c r="BE2960" s="228">
        <f>IF(N2960="základní",J2960,0)</f>
        <v>0</v>
      </c>
      <c r="BF2960" s="228">
        <f>IF(N2960="snížená",J2960,0)</f>
        <v>0</v>
      </c>
      <c r="BG2960" s="228">
        <f>IF(N2960="zákl. přenesená",J2960,0)</f>
        <v>0</v>
      </c>
      <c r="BH2960" s="228">
        <f>IF(N2960="sníž. přenesená",J2960,0)</f>
        <v>0</v>
      </c>
      <c r="BI2960" s="228">
        <f>IF(N2960="nulová",J2960,0)</f>
        <v>0</v>
      </c>
      <c r="BJ2960" s="20" t="s">
        <v>78</v>
      </c>
      <c r="BK2960" s="228">
        <f>ROUND(I2960*H2960,2)</f>
        <v>0</v>
      </c>
      <c r="BL2960" s="20" t="s">
        <v>308</v>
      </c>
      <c r="BM2960" s="227" t="s">
        <v>4204</v>
      </c>
    </row>
    <row r="2961" s="2" customFormat="1">
      <c r="A2961" s="41"/>
      <c r="B2961" s="42"/>
      <c r="C2961" s="43"/>
      <c r="D2961" s="229" t="s">
        <v>191</v>
      </c>
      <c r="E2961" s="43"/>
      <c r="F2961" s="230" t="s">
        <v>4205</v>
      </c>
      <c r="G2961" s="43"/>
      <c r="H2961" s="43"/>
      <c r="I2961" s="231"/>
      <c r="J2961" s="43"/>
      <c r="K2961" s="43"/>
      <c r="L2961" s="47"/>
      <c r="M2961" s="232"/>
      <c r="N2961" s="233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191</v>
      </c>
      <c r="AU2961" s="20" t="s">
        <v>80</v>
      </c>
    </row>
    <row r="2962" s="14" customFormat="1">
      <c r="A2962" s="14"/>
      <c r="B2962" s="245"/>
      <c r="C2962" s="246"/>
      <c r="D2962" s="236" t="s">
        <v>193</v>
      </c>
      <c r="E2962" s="247" t="s">
        <v>19</v>
      </c>
      <c r="F2962" s="248" t="s">
        <v>4206</v>
      </c>
      <c r="G2962" s="246"/>
      <c r="H2962" s="249">
        <v>3.645</v>
      </c>
      <c r="I2962" s="250"/>
      <c r="J2962" s="246"/>
      <c r="K2962" s="246"/>
      <c r="L2962" s="251"/>
      <c r="M2962" s="252"/>
      <c r="N2962" s="253"/>
      <c r="O2962" s="253"/>
      <c r="P2962" s="253"/>
      <c r="Q2962" s="253"/>
      <c r="R2962" s="253"/>
      <c r="S2962" s="253"/>
      <c r="T2962" s="25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5" t="s">
        <v>193</v>
      </c>
      <c r="AU2962" s="255" t="s">
        <v>80</v>
      </c>
      <c r="AV2962" s="14" t="s">
        <v>80</v>
      </c>
      <c r="AW2962" s="14" t="s">
        <v>195</v>
      </c>
      <c r="AX2962" s="14" t="s">
        <v>71</v>
      </c>
      <c r="AY2962" s="255" t="s">
        <v>182</v>
      </c>
    </row>
    <row r="2963" s="2" customFormat="1" ht="24.15" customHeight="1">
      <c r="A2963" s="41"/>
      <c r="B2963" s="42"/>
      <c r="C2963" s="278" t="s">
        <v>4207</v>
      </c>
      <c r="D2963" s="278" t="s">
        <v>296</v>
      </c>
      <c r="E2963" s="279" t="s">
        <v>4208</v>
      </c>
      <c r="F2963" s="280" t="s">
        <v>4209</v>
      </c>
      <c r="G2963" s="281" t="s">
        <v>425</v>
      </c>
      <c r="H2963" s="282">
        <v>1</v>
      </c>
      <c r="I2963" s="283"/>
      <c r="J2963" s="284">
        <f>ROUND(I2963*H2963,2)</f>
        <v>0</v>
      </c>
      <c r="K2963" s="280" t="s">
        <v>19</v>
      </c>
      <c r="L2963" s="285"/>
      <c r="M2963" s="286" t="s">
        <v>19</v>
      </c>
      <c r="N2963" s="287" t="s">
        <v>42</v>
      </c>
      <c r="O2963" s="87"/>
      <c r="P2963" s="225">
        <f>O2963*H2963</f>
        <v>0</v>
      </c>
      <c r="Q2963" s="225">
        <v>0.15443999999999999</v>
      </c>
      <c r="R2963" s="225">
        <f>Q2963*H2963</f>
        <v>0.15443999999999999</v>
      </c>
      <c r="S2963" s="225">
        <v>0</v>
      </c>
      <c r="T2963" s="226">
        <f>S2963*H2963</f>
        <v>0</v>
      </c>
      <c r="U2963" s="41"/>
      <c r="V2963" s="41"/>
      <c r="W2963" s="41"/>
      <c r="X2963" s="41"/>
      <c r="Y2963" s="41"/>
      <c r="Z2963" s="41"/>
      <c r="AA2963" s="41"/>
      <c r="AB2963" s="41"/>
      <c r="AC2963" s="41"/>
      <c r="AD2963" s="41"/>
      <c r="AE2963" s="41"/>
      <c r="AR2963" s="227" t="s">
        <v>410</v>
      </c>
      <c r="AT2963" s="227" t="s">
        <v>296</v>
      </c>
      <c r="AU2963" s="227" t="s">
        <v>80</v>
      </c>
      <c r="AY2963" s="20" t="s">
        <v>182</v>
      </c>
      <c r="BE2963" s="228">
        <f>IF(N2963="základní",J2963,0)</f>
        <v>0</v>
      </c>
      <c r="BF2963" s="228">
        <f>IF(N2963="snížená",J2963,0)</f>
        <v>0</v>
      </c>
      <c r="BG2963" s="228">
        <f>IF(N2963="zákl. přenesená",J2963,0)</f>
        <v>0</v>
      </c>
      <c r="BH2963" s="228">
        <f>IF(N2963="sníž. přenesená",J2963,0)</f>
        <v>0</v>
      </c>
      <c r="BI2963" s="228">
        <f>IF(N2963="nulová",J2963,0)</f>
        <v>0</v>
      </c>
      <c r="BJ2963" s="20" t="s">
        <v>78</v>
      </c>
      <c r="BK2963" s="228">
        <f>ROUND(I2963*H2963,2)</f>
        <v>0</v>
      </c>
      <c r="BL2963" s="20" t="s">
        <v>308</v>
      </c>
      <c r="BM2963" s="227" t="s">
        <v>4210</v>
      </c>
    </row>
    <row r="2964" s="2" customFormat="1" ht="24.15" customHeight="1">
      <c r="A2964" s="41"/>
      <c r="B2964" s="42"/>
      <c r="C2964" s="216" t="s">
        <v>4211</v>
      </c>
      <c r="D2964" s="216" t="s">
        <v>184</v>
      </c>
      <c r="E2964" s="217" t="s">
        <v>4212</v>
      </c>
      <c r="F2964" s="218" t="s">
        <v>4213</v>
      </c>
      <c r="G2964" s="219" t="s">
        <v>425</v>
      </c>
      <c r="H2964" s="220">
        <v>2</v>
      </c>
      <c r="I2964" s="221"/>
      <c r="J2964" s="222">
        <f>ROUND(I2964*H2964,2)</f>
        <v>0</v>
      </c>
      <c r="K2964" s="218" t="s">
        <v>188</v>
      </c>
      <c r="L2964" s="47"/>
      <c r="M2964" s="223" t="s">
        <v>19</v>
      </c>
      <c r="N2964" s="224" t="s">
        <v>42</v>
      </c>
      <c r="O2964" s="87"/>
      <c r="P2964" s="225">
        <f>O2964*H2964</f>
        <v>0</v>
      </c>
      <c r="Q2964" s="225">
        <v>0.00025000000000000001</v>
      </c>
      <c r="R2964" s="225">
        <f>Q2964*H2964</f>
        <v>0.00050000000000000001</v>
      </c>
      <c r="S2964" s="225">
        <v>0</v>
      </c>
      <c r="T2964" s="226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7" t="s">
        <v>308</v>
      </c>
      <c r="AT2964" s="227" t="s">
        <v>184</v>
      </c>
      <c r="AU2964" s="227" t="s">
        <v>80</v>
      </c>
      <c r="AY2964" s="20" t="s">
        <v>182</v>
      </c>
      <c r="BE2964" s="228">
        <f>IF(N2964="základní",J2964,0)</f>
        <v>0</v>
      </c>
      <c r="BF2964" s="228">
        <f>IF(N2964="snížená",J2964,0)</f>
        <v>0</v>
      </c>
      <c r="BG2964" s="228">
        <f>IF(N2964="zákl. přenesená",J2964,0)</f>
        <v>0</v>
      </c>
      <c r="BH2964" s="228">
        <f>IF(N2964="sníž. přenesená",J2964,0)</f>
        <v>0</v>
      </c>
      <c r="BI2964" s="228">
        <f>IF(N2964="nulová",J2964,0)</f>
        <v>0</v>
      </c>
      <c r="BJ2964" s="20" t="s">
        <v>78</v>
      </c>
      <c r="BK2964" s="228">
        <f>ROUND(I2964*H2964,2)</f>
        <v>0</v>
      </c>
      <c r="BL2964" s="20" t="s">
        <v>308</v>
      </c>
      <c r="BM2964" s="227" t="s">
        <v>4214</v>
      </c>
    </row>
    <row r="2965" s="2" customFormat="1">
      <c r="A2965" s="41"/>
      <c r="B2965" s="42"/>
      <c r="C2965" s="43"/>
      <c r="D2965" s="229" t="s">
        <v>191</v>
      </c>
      <c r="E2965" s="43"/>
      <c r="F2965" s="230" t="s">
        <v>4215</v>
      </c>
      <c r="G2965" s="43"/>
      <c r="H2965" s="43"/>
      <c r="I2965" s="231"/>
      <c r="J2965" s="43"/>
      <c r="K2965" s="43"/>
      <c r="L2965" s="47"/>
      <c r="M2965" s="232"/>
      <c r="N2965" s="233"/>
      <c r="O2965" s="87"/>
      <c r="P2965" s="87"/>
      <c r="Q2965" s="87"/>
      <c r="R2965" s="87"/>
      <c r="S2965" s="87"/>
      <c r="T2965" s="88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T2965" s="20" t="s">
        <v>191</v>
      </c>
      <c r="AU2965" s="20" t="s">
        <v>80</v>
      </c>
    </row>
    <row r="2966" s="2" customFormat="1" ht="16.5" customHeight="1">
      <c r="A2966" s="41"/>
      <c r="B2966" s="42"/>
      <c r="C2966" s="278" t="s">
        <v>4216</v>
      </c>
      <c r="D2966" s="278" t="s">
        <v>296</v>
      </c>
      <c r="E2966" s="279" t="s">
        <v>4217</v>
      </c>
      <c r="F2966" s="280" t="s">
        <v>4218</v>
      </c>
      <c r="G2966" s="281" t="s">
        <v>425</v>
      </c>
      <c r="H2966" s="282">
        <v>2</v>
      </c>
      <c r="I2966" s="283"/>
      <c r="J2966" s="284">
        <f>ROUND(I2966*H2966,2)</f>
        <v>0</v>
      </c>
      <c r="K2966" s="280" t="s">
        <v>19</v>
      </c>
      <c r="L2966" s="285"/>
      <c r="M2966" s="286" t="s">
        <v>19</v>
      </c>
      <c r="N2966" s="287" t="s">
        <v>42</v>
      </c>
      <c r="O2966" s="87"/>
      <c r="P2966" s="225">
        <f>O2966*H2966</f>
        <v>0</v>
      </c>
      <c r="Q2966" s="225">
        <v>0.012500000000000001</v>
      </c>
      <c r="R2966" s="225">
        <f>Q2966*H2966</f>
        <v>0.025000000000000001</v>
      </c>
      <c r="S2966" s="225">
        <v>0</v>
      </c>
      <c r="T2966" s="226">
        <f>S2966*H2966</f>
        <v>0</v>
      </c>
      <c r="U2966" s="41"/>
      <c r="V2966" s="41"/>
      <c r="W2966" s="41"/>
      <c r="X2966" s="41"/>
      <c r="Y2966" s="41"/>
      <c r="Z2966" s="41"/>
      <c r="AA2966" s="41"/>
      <c r="AB2966" s="41"/>
      <c r="AC2966" s="41"/>
      <c r="AD2966" s="41"/>
      <c r="AE2966" s="41"/>
      <c r="AR2966" s="227" t="s">
        <v>410</v>
      </c>
      <c r="AT2966" s="227" t="s">
        <v>296</v>
      </c>
      <c r="AU2966" s="227" t="s">
        <v>80</v>
      </c>
      <c r="AY2966" s="20" t="s">
        <v>182</v>
      </c>
      <c r="BE2966" s="228">
        <f>IF(N2966="základní",J2966,0)</f>
        <v>0</v>
      </c>
      <c r="BF2966" s="228">
        <f>IF(N2966="snížená",J2966,0)</f>
        <v>0</v>
      </c>
      <c r="BG2966" s="228">
        <f>IF(N2966="zákl. přenesená",J2966,0)</f>
        <v>0</v>
      </c>
      <c r="BH2966" s="228">
        <f>IF(N2966="sníž. přenesená",J2966,0)</f>
        <v>0</v>
      </c>
      <c r="BI2966" s="228">
        <f>IF(N2966="nulová",J2966,0)</f>
        <v>0</v>
      </c>
      <c r="BJ2966" s="20" t="s">
        <v>78</v>
      </c>
      <c r="BK2966" s="228">
        <f>ROUND(I2966*H2966,2)</f>
        <v>0</v>
      </c>
      <c r="BL2966" s="20" t="s">
        <v>308</v>
      </c>
      <c r="BM2966" s="227" t="s">
        <v>4219</v>
      </c>
    </row>
    <row r="2967" s="2" customFormat="1" ht="33" customHeight="1">
      <c r="A2967" s="41"/>
      <c r="B2967" s="42"/>
      <c r="C2967" s="216" t="s">
        <v>4220</v>
      </c>
      <c r="D2967" s="216" t="s">
        <v>184</v>
      </c>
      <c r="E2967" s="217" t="s">
        <v>4221</v>
      </c>
      <c r="F2967" s="218" t="s">
        <v>4222</v>
      </c>
      <c r="G2967" s="219" t="s">
        <v>425</v>
      </c>
      <c r="H2967" s="220">
        <v>2</v>
      </c>
      <c r="I2967" s="221"/>
      <c r="J2967" s="222">
        <f>ROUND(I2967*H2967,2)</f>
        <v>0</v>
      </c>
      <c r="K2967" s="218" t="s">
        <v>188</v>
      </c>
      <c r="L2967" s="47"/>
      <c r="M2967" s="223" t="s">
        <v>19</v>
      </c>
      <c r="N2967" s="224" t="s">
        <v>42</v>
      </c>
      <c r="O2967" s="87"/>
      <c r="P2967" s="225">
        <f>O2967*H2967</f>
        <v>0</v>
      </c>
      <c r="Q2967" s="225">
        <v>0.00025000000000000001</v>
      </c>
      <c r="R2967" s="225">
        <f>Q2967*H2967</f>
        <v>0.00050000000000000001</v>
      </c>
      <c r="S2967" s="225">
        <v>0</v>
      </c>
      <c r="T2967" s="226">
        <f>S2967*H2967</f>
        <v>0</v>
      </c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R2967" s="227" t="s">
        <v>308</v>
      </c>
      <c r="AT2967" s="227" t="s">
        <v>184</v>
      </c>
      <c r="AU2967" s="227" t="s">
        <v>80</v>
      </c>
      <c r="AY2967" s="20" t="s">
        <v>182</v>
      </c>
      <c r="BE2967" s="228">
        <f>IF(N2967="základní",J2967,0)</f>
        <v>0</v>
      </c>
      <c r="BF2967" s="228">
        <f>IF(N2967="snížená",J2967,0)</f>
        <v>0</v>
      </c>
      <c r="BG2967" s="228">
        <f>IF(N2967="zákl. přenesená",J2967,0)</f>
        <v>0</v>
      </c>
      <c r="BH2967" s="228">
        <f>IF(N2967="sníž. přenesená",J2967,0)</f>
        <v>0</v>
      </c>
      <c r="BI2967" s="228">
        <f>IF(N2967="nulová",J2967,0)</f>
        <v>0</v>
      </c>
      <c r="BJ2967" s="20" t="s">
        <v>78</v>
      </c>
      <c r="BK2967" s="228">
        <f>ROUND(I2967*H2967,2)</f>
        <v>0</v>
      </c>
      <c r="BL2967" s="20" t="s">
        <v>308</v>
      </c>
      <c r="BM2967" s="227" t="s">
        <v>4223</v>
      </c>
    </row>
    <row r="2968" s="2" customFormat="1">
      <c r="A2968" s="41"/>
      <c r="B2968" s="42"/>
      <c r="C2968" s="43"/>
      <c r="D2968" s="229" t="s">
        <v>191</v>
      </c>
      <c r="E2968" s="43"/>
      <c r="F2968" s="230" t="s">
        <v>4224</v>
      </c>
      <c r="G2968" s="43"/>
      <c r="H2968" s="43"/>
      <c r="I2968" s="231"/>
      <c r="J2968" s="43"/>
      <c r="K2968" s="43"/>
      <c r="L2968" s="47"/>
      <c r="M2968" s="232"/>
      <c r="N2968" s="233"/>
      <c r="O2968" s="87"/>
      <c r="P2968" s="87"/>
      <c r="Q2968" s="87"/>
      <c r="R2968" s="87"/>
      <c r="S2968" s="87"/>
      <c r="T2968" s="88"/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T2968" s="20" t="s">
        <v>191</v>
      </c>
      <c r="AU2968" s="20" t="s">
        <v>80</v>
      </c>
    </row>
    <row r="2969" s="2" customFormat="1" ht="24.15" customHeight="1">
      <c r="A2969" s="41"/>
      <c r="B2969" s="42"/>
      <c r="C2969" s="278" t="s">
        <v>4225</v>
      </c>
      <c r="D2969" s="278" t="s">
        <v>296</v>
      </c>
      <c r="E2969" s="279" t="s">
        <v>4226</v>
      </c>
      <c r="F2969" s="280" t="s">
        <v>4227</v>
      </c>
      <c r="G2969" s="281" t="s">
        <v>425</v>
      </c>
      <c r="H2969" s="282">
        <v>2</v>
      </c>
      <c r="I2969" s="283"/>
      <c r="J2969" s="284">
        <f>ROUND(I2969*H2969,2)</f>
        <v>0</v>
      </c>
      <c r="K2969" s="280" t="s">
        <v>19</v>
      </c>
      <c r="L2969" s="285"/>
      <c r="M2969" s="286" t="s">
        <v>19</v>
      </c>
      <c r="N2969" s="287" t="s">
        <v>42</v>
      </c>
      <c r="O2969" s="87"/>
      <c r="P2969" s="225">
        <f>O2969*H2969</f>
        <v>0</v>
      </c>
      <c r="Q2969" s="225">
        <v>0.01</v>
      </c>
      <c r="R2969" s="225">
        <f>Q2969*H2969</f>
        <v>0.02</v>
      </c>
      <c r="S2969" s="225">
        <v>0</v>
      </c>
      <c r="T2969" s="226">
        <f>S2969*H2969</f>
        <v>0</v>
      </c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R2969" s="227" t="s">
        <v>410</v>
      </c>
      <c r="AT2969" s="227" t="s">
        <v>296</v>
      </c>
      <c r="AU2969" s="227" t="s">
        <v>80</v>
      </c>
      <c r="AY2969" s="20" t="s">
        <v>182</v>
      </c>
      <c r="BE2969" s="228">
        <f>IF(N2969="základní",J2969,0)</f>
        <v>0</v>
      </c>
      <c r="BF2969" s="228">
        <f>IF(N2969="snížená",J2969,0)</f>
        <v>0</v>
      </c>
      <c r="BG2969" s="228">
        <f>IF(N2969="zákl. přenesená",J2969,0)</f>
        <v>0</v>
      </c>
      <c r="BH2969" s="228">
        <f>IF(N2969="sníž. přenesená",J2969,0)</f>
        <v>0</v>
      </c>
      <c r="BI2969" s="228">
        <f>IF(N2969="nulová",J2969,0)</f>
        <v>0</v>
      </c>
      <c r="BJ2969" s="20" t="s">
        <v>78</v>
      </c>
      <c r="BK2969" s="228">
        <f>ROUND(I2969*H2969,2)</f>
        <v>0</v>
      </c>
      <c r="BL2969" s="20" t="s">
        <v>308</v>
      </c>
      <c r="BM2969" s="227" t="s">
        <v>4228</v>
      </c>
    </row>
    <row r="2970" s="2" customFormat="1" ht="24.15" customHeight="1">
      <c r="A2970" s="41"/>
      <c r="B2970" s="42"/>
      <c r="C2970" s="216" t="s">
        <v>4229</v>
      </c>
      <c r="D2970" s="216" t="s">
        <v>184</v>
      </c>
      <c r="E2970" s="217" t="s">
        <v>4230</v>
      </c>
      <c r="F2970" s="218" t="s">
        <v>4231</v>
      </c>
      <c r="G2970" s="219" t="s">
        <v>425</v>
      </c>
      <c r="H2970" s="220">
        <v>53</v>
      </c>
      <c r="I2970" s="221"/>
      <c r="J2970" s="222">
        <f>ROUND(I2970*H2970,2)</f>
        <v>0</v>
      </c>
      <c r="K2970" s="218" t="s">
        <v>188</v>
      </c>
      <c r="L2970" s="47"/>
      <c r="M2970" s="223" t="s">
        <v>19</v>
      </c>
      <c r="N2970" s="224" t="s">
        <v>42</v>
      </c>
      <c r="O2970" s="87"/>
      <c r="P2970" s="225">
        <f>O2970*H2970</f>
        <v>0</v>
      </c>
      <c r="Q2970" s="225">
        <v>0.00025999999999999998</v>
      </c>
      <c r="R2970" s="225">
        <f>Q2970*H2970</f>
        <v>0.013779999999999999</v>
      </c>
      <c r="S2970" s="225">
        <v>0</v>
      </c>
      <c r="T2970" s="226">
        <f>S2970*H2970</f>
        <v>0</v>
      </c>
      <c r="U2970" s="41"/>
      <c r="V2970" s="41"/>
      <c r="W2970" s="41"/>
      <c r="X2970" s="41"/>
      <c r="Y2970" s="41"/>
      <c r="Z2970" s="41"/>
      <c r="AA2970" s="41"/>
      <c r="AB2970" s="41"/>
      <c r="AC2970" s="41"/>
      <c r="AD2970" s="41"/>
      <c r="AE2970" s="41"/>
      <c r="AR2970" s="227" t="s">
        <v>308</v>
      </c>
      <c r="AT2970" s="227" t="s">
        <v>184</v>
      </c>
      <c r="AU2970" s="227" t="s">
        <v>80</v>
      </c>
      <c r="AY2970" s="20" t="s">
        <v>182</v>
      </c>
      <c r="BE2970" s="228">
        <f>IF(N2970="základní",J2970,0)</f>
        <v>0</v>
      </c>
      <c r="BF2970" s="228">
        <f>IF(N2970="snížená",J2970,0)</f>
        <v>0</v>
      </c>
      <c r="BG2970" s="228">
        <f>IF(N2970="zákl. přenesená",J2970,0)</f>
        <v>0</v>
      </c>
      <c r="BH2970" s="228">
        <f>IF(N2970="sníž. přenesená",J2970,0)</f>
        <v>0</v>
      </c>
      <c r="BI2970" s="228">
        <f>IF(N2970="nulová",J2970,0)</f>
        <v>0</v>
      </c>
      <c r="BJ2970" s="20" t="s">
        <v>78</v>
      </c>
      <c r="BK2970" s="228">
        <f>ROUND(I2970*H2970,2)</f>
        <v>0</v>
      </c>
      <c r="BL2970" s="20" t="s">
        <v>308</v>
      </c>
      <c r="BM2970" s="227" t="s">
        <v>4232</v>
      </c>
    </row>
    <row r="2971" s="2" customFormat="1">
      <c r="A2971" s="41"/>
      <c r="B2971" s="42"/>
      <c r="C2971" s="43"/>
      <c r="D2971" s="229" t="s">
        <v>191</v>
      </c>
      <c r="E2971" s="43"/>
      <c r="F2971" s="230" t="s">
        <v>4233</v>
      </c>
      <c r="G2971" s="43"/>
      <c r="H2971" s="43"/>
      <c r="I2971" s="231"/>
      <c r="J2971" s="43"/>
      <c r="K2971" s="43"/>
      <c r="L2971" s="47"/>
      <c r="M2971" s="232"/>
      <c r="N2971" s="233"/>
      <c r="O2971" s="87"/>
      <c r="P2971" s="87"/>
      <c r="Q2971" s="87"/>
      <c r="R2971" s="87"/>
      <c r="S2971" s="87"/>
      <c r="T2971" s="88"/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T2971" s="20" t="s">
        <v>191</v>
      </c>
      <c r="AU2971" s="20" t="s">
        <v>80</v>
      </c>
    </row>
    <row r="2972" s="14" customFormat="1">
      <c r="A2972" s="14"/>
      <c r="B2972" s="245"/>
      <c r="C2972" s="246"/>
      <c r="D2972" s="236" t="s">
        <v>193</v>
      </c>
      <c r="E2972" s="247" t="s">
        <v>19</v>
      </c>
      <c r="F2972" s="248" t="s">
        <v>4234</v>
      </c>
      <c r="G2972" s="246"/>
      <c r="H2972" s="249">
        <v>53</v>
      </c>
      <c r="I2972" s="250"/>
      <c r="J2972" s="246"/>
      <c r="K2972" s="246"/>
      <c r="L2972" s="251"/>
      <c r="M2972" s="252"/>
      <c r="N2972" s="253"/>
      <c r="O2972" s="253"/>
      <c r="P2972" s="253"/>
      <c r="Q2972" s="253"/>
      <c r="R2972" s="253"/>
      <c r="S2972" s="253"/>
      <c r="T2972" s="25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5" t="s">
        <v>193</v>
      </c>
      <c r="AU2972" s="255" t="s">
        <v>80</v>
      </c>
      <c r="AV2972" s="14" t="s">
        <v>80</v>
      </c>
      <c r="AW2972" s="14" t="s">
        <v>195</v>
      </c>
      <c r="AX2972" s="14" t="s">
        <v>71</v>
      </c>
      <c r="AY2972" s="255" t="s">
        <v>182</v>
      </c>
    </row>
    <row r="2973" s="2" customFormat="1" ht="16.5" customHeight="1">
      <c r="A2973" s="41"/>
      <c r="B2973" s="42"/>
      <c r="C2973" s="278" t="s">
        <v>4235</v>
      </c>
      <c r="D2973" s="278" t="s">
        <v>296</v>
      </c>
      <c r="E2973" s="279" t="s">
        <v>4236</v>
      </c>
      <c r="F2973" s="280" t="s">
        <v>4237</v>
      </c>
      <c r="G2973" s="281" t="s">
        <v>425</v>
      </c>
      <c r="H2973" s="282">
        <v>1</v>
      </c>
      <c r="I2973" s="283"/>
      <c r="J2973" s="284">
        <f>ROUND(I2973*H2973,2)</f>
        <v>0</v>
      </c>
      <c r="K2973" s="280" t="s">
        <v>19</v>
      </c>
      <c r="L2973" s="285"/>
      <c r="M2973" s="286" t="s">
        <v>19</v>
      </c>
      <c r="N2973" s="287" t="s">
        <v>42</v>
      </c>
      <c r="O2973" s="87"/>
      <c r="P2973" s="225">
        <f>O2973*H2973</f>
        <v>0</v>
      </c>
      <c r="Q2973" s="225">
        <v>0.014500000000000001</v>
      </c>
      <c r="R2973" s="225">
        <f>Q2973*H2973</f>
        <v>0.014500000000000001</v>
      </c>
      <c r="S2973" s="225">
        <v>0</v>
      </c>
      <c r="T2973" s="226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7" t="s">
        <v>410</v>
      </c>
      <c r="AT2973" s="227" t="s">
        <v>296</v>
      </c>
      <c r="AU2973" s="227" t="s">
        <v>80</v>
      </c>
      <c r="AY2973" s="20" t="s">
        <v>182</v>
      </c>
      <c r="BE2973" s="228">
        <f>IF(N2973="základní",J2973,0)</f>
        <v>0</v>
      </c>
      <c r="BF2973" s="228">
        <f>IF(N2973="snížená",J2973,0)</f>
        <v>0</v>
      </c>
      <c r="BG2973" s="228">
        <f>IF(N2973="zákl. přenesená",J2973,0)</f>
        <v>0</v>
      </c>
      <c r="BH2973" s="228">
        <f>IF(N2973="sníž. přenesená",J2973,0)</f>
        <v>0</v>
      </c>
      <c r="BI2973" s="228">
        <f>IF(N2973="nulová",J2973,0)</f>
        <v>0</v>
      </c>
      <c r="BJ2973" s="20" t="s">
        <v>78</v>
      </c>
      <c r="BK2973" s="228">
        <f>ROUND(I2973*H2973,2)</f>
        <v>0</v>
      </c>
      <c r="BL2973" s="20" t="s">
        <v>308</v>
      </c>
      <c r="BM2973" s="227" t="s">
        <v>4238</v>
      </c>
    </row>
    <row r="2974" s="2" customFormat="1" ht="16.5" customHeight="1">
      <c r="A2974" s="41"/>
      <c r="B2974" s="42"/>
      <c r="C2974" s="278" t="s">
        <v>4239</v>
      </c>
      <c r="D2974" s="278" t="s">
        <v>296</v>
      </c>
      <c r="E2974" s="279" t="s">
        <v>4240</v>
      </c>
      <c r="F2974" s="280" t="s">
        <v>4241</v>
      </c>
      <c r="G2974" s="281" t="s">
        <v>425</v>
      </c>
      <c r="H2974" s="282">
        <v>2</v>
      </c>
      <c r="I2974" s="283"/>
      <c r="J2974" s="284">
        <f>ROUND(I2974*H2974,2)</f>
        <v>0</v>
      </c>
      <c r="K2974" s="280" t="s">
        <v>19</v>
      </c>
      <c r="L2974" s="285"/>
      <c r="M2974" s="286" t="s">
        <v>19</v>
      </c>
      <c r="N2974" s="287" t="s">
        <v>42</v>
      </c>
      <c r="O2974" s="87"/>
      <c r="P2974" s="225">
        <f>O2974*H2974</f>
        <v>0</v>
      </c>
      <c r="Q2974" s="225">
        <v>0.025780000000000001</v>
      </c>
      <c r="R2974" s="225">
        <f>Q2974*H2974</f>
        <v>0.051560000000000002</v>
      </c>
      <c r="S2974" s="225">
        <v>0</v>
      </c>
      <c r="T2974" s="226">
        <f>S2974*H2974</f>
        <v>0</v>
      </c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R2974" s="227" t="s">
        <v>410</v>
      </c>
      <c r="AT2974" s="227" t="s">
        <v>296</v>
      </c>
      <c r="AU2974" s="227" t="s">
        <v>80</v>
      </c>
      <c r="AY2974" s="20" t="s">
        <v>182</v>
      </c>
      <c r="BE2974" s="228">
        <f>IF(N2974="základní",J2974,0)</f>
        <v>0</v>
      </c>
      <c r="BF2974" s="228">
        <f>IF(N2974="snížená",J2974,0)</f>
        <v>0</v>
      </c>
      <c r="BG2974" s="228">
        <f>IF(N2974="zákl. přenesená",J2974,0)</f>
        <v>0</v>
      </c>
      <c r="BH2974" s="228">
        <f>IF(N2974="sníž. přenesená",J2974,0)</f>
        <v>0</v>
      </c>
      <c r="BI2974" s="228">
        <f>IF(N2974="nulová",J2974,0)</f>
        <v>0</v>
      </c>
      <c r="BJ2974" s="20" t="s">
        <v>78</v>
      </c>
      <c r="BK2974" s="228">
        <f>ROUND(I2974*H2974,2)</f>
        <v>0</v>
      </c>
      <c r="BL2974" s="20" t="s">
        <v>308</v>
      </c>
      <c r="BM2974" s="227" t="s">
        <v>4242</v>
      </c>
    </row>
    <row r="2975" s="2" customFormat="1" ht="16.5" customHeight="1">
      <c r="A2975" s="41"/>
      <c r="B2975" s="42"/>
      <c r="C2975" s="278" t="s">
        <v>4243</v>
      </c>
      <c r="D2975" s="278" t="s">
        <v>296</v>
      </c>
      <c r="E2975" s="279" t="s">
        <v>4244</v>
      </c>
      <c r="F2975" s="280" t="s">
        <v>4245</v>
      </c>
      <c r="G2975" s="281" t="s">
        <v>425</v>
      </c>
      <c r="H2975" s="282">
        <v>3</v>
      </c>
      <c r="I2975" s="283"/>
      <c r="J2975" s="284">
        <f>ROUND(I2975*H2975,2)</f>
        <v>0</v>
      </c>
      <c r="K2975" s="280" t="s">
        <v>19</v>
      </c>
      <c r="L2975" s="285"/>
      <c r="M2975" s="286" t="s">
        <v>19</v>
      </c>
      <c r="N2975" s="287" t="s">
        <v>42</v>
      </c>
      <c r="O2975" s="87"/>
      <c r="P2975" s="225">
        <f>O2975*H2975</f>
        <v>0</v>
      </c>
      <c r="Q2975" s="225">
        <v>0.025919999999999999</v>
      </c>
      <c r="R2975" s="225">
        <f>Q2975*H2975</f>
        <v>0.077759999999999996</v>
      </c>
      <c r="S2975" s="225">
        <v>0</v>
      </c>
      <c r="T2975" s="226">
        <f>S2975*H2975</f>
        <v>0</v>
      </c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R2975" s="227" t="s">
        <v>410</v>
      </c>
      <c r="AT2975" s="227" t="s">
        <v>296</v>
      </c>
      <c r="AU2975" s="227" t="s">
        <v>80</v>
      </c>
      <c r="AY2975" s="20" t="s">
        <v>182</v>
      </c>
      <c r="BE2975" s="228">
        <f>IF(N2975="základní",J2975,0)</f>
        <v>0</v>
      </c>
      <c r="BF2975" s="228">
        <f>IF(N2975="snížená",J2975,0)</f>
        <v>0</v>
      </c>
      <c r="BG2975" s="228">
        <f>IF(N2975="zákl. přenesená",J2975,0)</f>
        <v>0</v>
      </c>
      <c r="BH2975" s="228">
        <f>IF(N2975="sníž. přenesená",J2975,0)</f>
        <v>0</v>
      </c>
      <c r="BI2975" s="228">
        <f>IF(N2975="nulová",J2975,0)</f>
        <v>0</v>
      </c>
      <c r="BJ2975" s="20" t="s">
        <v>78</v>
      </c>
      <c r="BK2975" s="228">
        <f>ROUND(I2975*H2975,2)</f>
        <v>0</v>
      </c>
      <c r="BL2975" s="20" t="s">
        <v>308</v>
      </c>
      <c r="BM2975" s="227" t="s">
        <v>4246</v>
      </c>
    </row>
    <row r="2976" s="2" customFormat="1" ht="16.5" customHeight="1">
      <c r="A2976" s="41"/>
      <c r="B2976" s="42"/>
      <c r="C2976" s="278" t="s">
        <v>4247</v>
      </c>
      <c r="D2976" s="278" t="s">
        <v>296</v>
      </c>
      <c r="E2976" s="279" t="s">
        <v>4248</v>
      </c>
      <c r="F2976" s="280" t="s">
        <v>4249</v>
      </c>
      <c r="G2976" s="281" t="s">
        <v>425</v>
      </c>
      <c r="H2976" s="282">
        <v>6</v>
      </c>
      <c r="I2976" s="283"/>
      <c r="J2976" s="284">
        <f>ROUND(I2976*H2976,2)</f>
        <v>0</v>
      </c>
      <c r="K2976" s="280" t="s">
        <v>19</v>
      </c>
      <c r="L2976" s="285"/>
      <c r="M2976" s="286" t="s">
        <v>19</v>
      </c>
      <c r="N2976" s="287" t="s">
        <v>42</v>
      </c>
      <c r="O2976" s="87"/>
      <c r="P2976" s="225">
        <f>O2976*H2976</f>
        <v>0</v>
      </c>
      <c r="Q2976" s="225">
        <v>0.025919999999999999</v>
      </c>
      <c r="R2976" s="225">
        <f>Q2976*H2976</f>
        <v>0.15551999999999999</v>
      </c>
      <c r="S2976" s="225">
        <v>0</v>
      </c>
      <c r="T2976" s="226">
        <f>S2976*H2976</f>
        <v>0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410</v>
      </c>
      <c r="AT2976" s="227" t="s">
        <v>296</v>
      </c>
      <c r="AU2976" s="227" t="s">
        <v>80</v>
      </c>
      <c r="AY2976" s="20" t="s">
        <v>182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308</v>
      </c>
      <c r="BM2976" s="227" t="s">
        <v>4250</v>
      </c>
    </row>
    <row r="2977" s="2" customFormat="1" ht="16.5" customHeight="1">
      <c r="A2977" s="41"/>
      <c r="B2977" s="42"/>
      <c r="C2977" s="278" t="s">
        <v>4251</v>
      </c>
      <c r="D2977" s="278" t="s">
        <v>296</v>
      </c>
      <c r="E2977" s="279" t="s">
        <v>4252</v>
      </c>
      <c r="F2977" s="280" t="s">
        <v>4253</v>
      </c>
      <c r="G2977" s="281" t="s">
        <v>425</v>
      </c>
      <c r="H2977" s="282">
        <v>3</v>
      </c>
      <c r="I2977" s="283"/>
      <c r="J2977" s="284">
        <f>ROUND(I2977*H2977,2)</f>
        <v>0</v>
      </c>
      <c r="K2977" s="280" t="s">
        <v>19</v>
      </c>
      <c r="L2977" s="285"/>
      <c r="M2977" s="286" t="s">
        <v>19</v>
      </c>
      <c r="N2977" s="287" t="s">
        <v>42</v>
      </c>
      <c r="O2977" s="87"/>
      <c r="P2977" s="225">
        <f>O2977*H2977</f>
        <v>0</v>
      </c>
      <c r="Q2977" s="225">
        <v>0.032399999999999998</v>
      </c>
      <c r="R2977" s="225">
        <f>Q2977*H2977</f>
        <v>0.097199999999999995</v>
      </c>
      <c r="S2977" s="225">
        <v>0</v>
      </c>
      <c r="T2977" s="226">
        <f>S2977*H2977</f>
        <v>0</v>
      </c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R2977" s="227" t="s">
        <v>410</v>
      </c>
      <c r="AT2977" s="227" t="s">
        <v>296</v>
      </c>
      <c r="AU2977" s="227" t="s">
        <v>80</v>
      </c>
      <c r="AY2977" s="20" t="s">
        <v>182</v>
      </c>
      <c r="BE2977" s="228">
        <f>IF(N2977="základní",J2977,0)</f>
        <v>0</v>
      </c>
      <c r="BF2977" s="228">
        <f>IF(N2977="snížená",J2977,0)</f>
        <v>0</v>
      </c>
      <c r="BG2977" s="228">
        <f>IF(N2977="zákl. přenesená",J2977,0)</f>
        <v>0</v>
      </c>
      <c r="BH2977" s="228">
        <f>IF(N2977="sníž. přenesená",J2977,0)</f>
        <v>0</v>
      </c>
      <c r="BI2977" s="228">
        <f>IF(N2977="nulová",J2977,0)</f>
        <v>0</v>
      </c>
      <c r="BJ2977" s="20" t="s">
        <v>78</v>
      </c>
      <c r="BK2977" s="228">
        <f>ROUND(I2977*H2977,2)</f>
        <v>0</v>
      </c>
      <c r="BL2977" s="20" t="s">
        <v>308</v>
      </c>
      <c r="BM2977" s="227" t="s">
        <v>4254</v>
      </c>
    </row>
    <row r="2978" s="2" customFormat="1" ht="16.5" customHeight="1">
      <c r="A2978" s="41"/>
      <c r="B2978" s="42"/>
      <c r="C2978" s="278" t="s">
        <v>4255</v>
      </c>
      <c r="D2978" s="278" t="s">
        <v>296</v>
      </c>
      <c r="E2978" s="279" t="s">
        <v>4256</v>
      </c>
      <c r="F2978" s="280" t="s">
        <v>4257</v>
      </c>
      <c r="G2978" s="281" t="s">
        <v>425</v>
      </c>
      <c r="H2978" s="282">
        <v>6</v>
      </c>
      <c r="I2978" s="283"/>
      <c r="J2978" s="284">
        <f>ROUND(I2978*H2978,2)</f>
        <v>0</v>
      </c>
      <c r="K2978" s="280" t="s">
        <v>19</v>
      </c>
      <c r="L2978" s="285"/>
      <c r="M2978" s="286" t="s">
        <v>19</v>
      </c>
      <c r="N2978" s="287" t="s">
        <v>42</v>
      </c>
      <c r="O2978" s="87"/>
      <c r="P2978" s="225">
        <f>O2978*H2978</f>
        <v>0</v>
      </c>
      <c r="Q2978" s="225">
        <v>0.053870000000000001</v>
      </c>
      <c r="R2978" s="225">
        <f>Q2978*H2978</f>
        <v>0.32322000000000001</v>
      </c>
      <c r="S2978" s="225">
        <v>0</v>
      </c>
      <c r="T2978" s="226">
        <f>S2978*H2978</f>
        <v>0</v>
      </c>
      <c r="U2978" s="41"/>
      <c r="V2978" s="41"/>
      <c r="W2978" s="41"/>
      <c r="X2978" s="41"/>
      <c r="Y2978" s="41"/>
      <c r="Z2978" s="41"/>
      <c r="AA2978" s="41"/>
      <c r="AB2978" s="41"/>
      <c r="AC2978" s="41"/>
      <c r="AD2978" s="41"/>
      <c r="AE2978" s="41"/>
      <c r="AR2978" s="227" t="s">
        <v>410</v>
      </c>
      <c r="AT2978" s="227" t="s">
        <v>296</v>
      </c>
      <c r="AU2978" s="227" t="s">
        <v>80</v>
      </c>
      <c r="AY2978" s="20" t="s">
        <v>182</v>
      </c>
      <c r="BE2978" s="228">
        <f>IF(N2978="základní",J2978,0)</f>
        <v>0</v>
      </c>
      <c r="BF2978" s="228">
        <f>IF(N2978="snížená",J2978,0)</f>
        <v>0</v>
      </c>
      <c r="BG2978" s="228">
        <f>IF(N2978="zákl. přenesená",J2978,0)</f>
        <v>0</v>
      </c>
      <c r="BH2978" s="228">
        <f>IF(N2978="sníž. přenesená",J2978,0)</f>
        <v>0</v>
      </c>
      <c r="BI2978" s="228">
        <f>IF(N2978="nulová",J2978,0)</f>
        <v>0</v>
      </c>
      <c r="BJ2978" s="20" t="s">
        <v>78</v>
      </c>
      <c r="BK2978" s="228">
        <f>ROUND(I2978*H2978,2)</f>
        <v>0</v>
      </c>
      <c r="BL2978" s="20" t="s">
        <v>308</v>
      </c>
      <c r="BM2978" s="227" t="s">
        <v>4258</v>
      </c>
    </row>
    <row r="2979" s="2" customFormat="1" ht="16.5" customHeight="1">
      <c r="A2979" s="41"/>
      <c r="B2979" s="42"/>
      <c r="C2979" s="278" t="s">
        <v>4259</v>
      </c>
      <c r="D2979" s="278" t="s">
        <v>296</v>
      </c>
      <c r="E2979" s="279" t="s">
        <v>4260</v>
      </c>
      <c r="F2979" s="280" t="s">
        <v>4261</v>
      </c>
      <c r="G2979" s="281" t="s">
        <v>425</v>
      </c>
      <c r="H2979" s="282">
        <v>1</v>
      </c>
      <c r="I2979" s="283"/>
      <c r="J2979" s="284">
        <f>ROUND(I2979*H2979,2)</f>
        <v>0</v>
      </c>
      <c r="K2979" s="280" t="s">
        <v>19</v>
      </c>
      <c r="L2979" s="285"/>
      <c r="M2979" s="286" t="s">
        <v>19</v>
      </c>
      <c r="N2979" s="287" t="s">
        <v>42</v>
      </c>
      <c r="O2979" s="87"/>
      <c r="P2979" s="225">
        <f>O2979*H2979</f>
        <v>0</v>
      </c>
      <c r="Q2979" s="225">
        <v>0.042750000000000003</v>
      </c>
      <c r="R2979" s="225">
        <f>Q2979*H2979</f>
        <v>0.042750000000000003</v>
      </c>
      <c r="S2979" s="225">
        <v>0</v>
      </c>
      <c r="T2979" s="226">
        <f>S2979*H2979</f>
        <v>0</v>
      </c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R2979" s="227" t="s">
        <v>410</v>
      </c>
      <c r="AT2979" s="227" t="s">
        <v>296</v>
      </c>
      <c r="AU2979" s="227" t="s">
        <v>80</v>
      </c>
      <c r="AY2979" s="20" t="s">
        <v>182</v>
      </c>
      <c r="BE2979" s="228">
        <f>IF(N2979="základní",J2979,0)</f>
        <v>0</v>
      </c>
      <c r="BF2979" s="228">
        <f>IF(N2979="snížená",J2979,0)</f>
        <v>0</v>
      </c>
      <c r="BG2979" s="228">
        <f>IF(N2979="zákl. přenesená",J2979,0)</f>
        <v>0</v>
      </c>
      <c r="BH2979" s="228">
        <f>IF(N2979="sníž. přenesená",J2979,0)</f>
        <v>0</v>
      </c>
      <c r="BI2979" s="228">
        <f>IF(N2979="nulová",J2979,0)</f>
        <v>0</v>
      </c>
      <c r="BJ2979" s="20" t="s">
        <v>78</v>
      </c>
      <c r="BK2979" s="228">
        <f>ROUND(I2979*H2979,2)</f>
        <v>0</v>
      </c>
      <c r="BL2979" s="20" t="s">
        <v>308</v>
      </c>
      <c r="BM2979" s="227" t="s">
        <v>4262</v>
      </c>
    </row>
    <row r="2980" s="2" customFormat="1" ht="16.5" customHeight="1">
      <c r="A2980" s="41"/>
      <c r="B2980" s="42"/>
      <c r="C2980" s="278" t="s">
        <v>4263</v>
      </c>
      <c r="D2980" s="278" t="s">
        <v>296</v>
      </c>
      <c r="E2980" s="279" t="s">
        <v>4264</v>
      </c>
      <c r="F2980" s="280" t="s">
        <v>4265</v>
      </c>
      <c r="G2980" s="281" t="s">
        <v>425</v>
      </c>
      <c r="H2980" s="282">
        <v>3</v>
      </c>
      <c r="I2980" s="283"/>
      <c r="J2980" s="284">
        <f>ROUND(I2980*H2980,2)</f>
        <v>0</v>
      </c>
      <c r="K2980" s="280" t="s">
        <v>19</v>
      </c>
      <c r="L2980" s="285"/>
      <c r="M2980" s="286" t="s">
        <v>19</v>
      </c>
      <c r="N2980" s="287" t="s">
        <v>42</v>
      </c>
      <c r="O2980" s="87"/>
      <c r="P2980" s="225">
        <f>O2980*H2980</f>
        <v>0</v>
      </c>
      <c r="Q2980" s="225">
        <v>0.038240000000000003</v>
      </c>
      <c r="R2980" s="225">
        <f>Q2980*H2980</f>
        <v>0.11472000000000002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410</v>
      </c>
      <c r="AT2980" s="227" t="s">
        <v>296</v>
      </c>
      <c r="AU2980" s="227" t="s">
        <v>80</v>
      </c>
      <c r="AY2980" s="20" t="s">
        <v>182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308</v>
      </c>
      <c r="BM2980" s="227" t="s">
        <v>4266</v>
      </c>
    </row>
    <row r="2981" s="2" customFormat="1" ht="16.5" customHeight="1">
      <c r="A2981" s="41"/>
      <c r="B2981" s="42"/>
      <c r="C2981" s="278" t="s">
        <v>4267</v>
      </c>
      <c r="D2981" s="278" t="s">
        <v>296</v>
      </c>
      <c r="E2981" s="279" t="s">
        <v>4268</v>
      </c>
      <c r="F2981" s="280" t="s">
        <v>4269</v>
      </c>
      <c r="G2981" s="281" t="s">
        <v>425</v>
      </c>
      <c r="H2981" s="282">
        <v>3</v>
      </c>
      <c r="I2981" s="283"/>
      <c r="J2981" s="284">
        <f>ROUND(I2981*H2981,2)</f>
        <v>0</v>
      </c>
      <c r="K2981" s="280" t="s">
        <v>19</v>
      </c>
      <c r="L2981" s="285"/>
      <c r="M2981" s="286" t="s">
        <v>19</v>
      </c>
      <c r="N2981" s="287" t="s">
        <v>42</v>
      </c>
      <c r="O2981" s="87"/>
      <c r="P2981" s="225">
        <f>O2981*H2981</f>
        <v>0</v>
      </c>
      <c r="Q2981" s="225">
        <v>0.0189</v>
      </c>
      <c r="R2981" s="225">
        <f>Q2981*H2981</f>
        <v>0.0567</v>
      </c>
      <c r="S2981" s="225">
        <v>0</v>
      </c>
      <c r="T2981" s="226">
        <f>S2981*H2981</f>
        <v>0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7" t="s">
        <v>410</v>
      </c>
      <c r="AT2981" s="227" t="s">
        <v>296</v>
      </c>
      <c r="AU2981" s="227" t="s">
        <v>80</v>
      </c>
      <c r="AY2981" s="20" t="s">
        <v>182</v>
      </c>
      <c r="BE2981" s="228">
        <f>IF(N2981="základní",J2981,0)</f>
        <v>0</v>
      </c>
      <c r="BF2981" s="228">
        <f>IF(N2981="snížená",J2981,0)</f>
        <v>0</v>
      </c>
      <c r="BG2981" s="228">
        <f>IF(N2981="zákl. přenesená",J2981,0)</f>
        <v>0</v>
      </c>
      <c r="BH2981" s="228">
        <f>IF(N2981="sníž. přenesená",J2981,0)</f>
        <v>0</v>
      </c>
      <c r="BI2981" s="228">
        <f>IF(N2981="nulová",J2981,0)</f>
        <v>0</v>
      </c>
      <c r="BJ2981" s="20" t="s">
        <v>78</v>
      </c>
      <c r="BK2981" s="228">
        <f>ROUND(I2981*H2981,2)</f>
        <v>0</v>
      </c>
      <c r="BL2981" s="20" t="s">
        <v>308</v>
      </c>
      <c r="BM2981" s="227" t="s">
        <v>4270</v>
      </c>
    </row>
    <row r="2982" s="2" customFormat="1" ht="33" customHeight="1">
      <c r="A2982" s="41"/>
      <c r="B2982" s="42"/>
      <c r="C2982" s="216" t="s">
        <v>4271</v>
      </c>
      <c r="D2982" s="216" t="s">
        <v>184</v>
      </c>
      <c r="E2982" s="217" t="s">
        <v>4272</v>
      </c>
      <c r="F2982" s="218" t="s">
        <v>4273</v>
      </c>
      <c r="G2982" s="219" t="s">
        <v>283</v>
      </c>
      <c r="H2982" s="220">
        <v>104.024</v>
      </c>
      <c r="I2982" s="221"/>
      <c r="J2982" s="222">
        <f>ROUND(I2982*H2982,2)</f>
        <v>0</v>
      </c>
      <c r="K2982" s="218" t="s">
        <v>188</v>
      </c>
      <c r="L2982" s="47"/>
      <c r="M2982" s="223" t="s">
        <v>19</v>
      </c>
      <c r="N2982" s="224" t="s">
        <v>42</v>
      </c>
      <c r="O2982" s="87"/>
      <c r="P2982" s="225">
        <f>O2982*H2982</f>
        <v>0</v>
      </c>
      <c r="Q2982" s="225">
        <v>0.00025999999999999998</v>
      </c>
      <c r="R2982" s="225">
        <f>Q2982*H2982</f>
        <v>0.027046239999999999</v>
      </c>
      <c r="S2982" s="225">
        <v>0</v>
      </c>
      <c r="T2982" s="226">
        <f>S2982*H2982</f>
        <v>0</v>
      </c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R2982" s="227" t="s">
        <v>308</v>
      </c>
      <c r="AT2982" s="227" t="s">
        <v>184</v>
      </c>
      <c r="AU2982" s="227" t="s">
        <v>80</v>
      </c>
      <c r="AY2982" s="20" t="s">
        <v>182</v>
      </c>
      <c r="BE2982" s="228">
        <f>IF(N2982="základní",J2982,0)</f>
        <v>0</v>
      </c>
      <c r="BF2982" s="228">
        <f>IF(N2982="snížená",J2982,0)</f>
        <v>0</v>
      </c>
      <c r="BG2982" s="228">
        <f>IF(N2982="zákl. přenesená",J2982,0)</f>
        <v>0</v>
      </c>
      <c r="BH2982" s="228">
        <f>IF(N2982="sníž. přenesená",J2982,0)</f>
        <v>0</v>
      </c>
      <c r="BI2982" s="228">
        <f>IF(N2982="nulová",J2982,0)</f>
        <v>0</v>
      </c>
      <c r="BJ2982" s="20" t="s">
        <v>78</v>
      </c>
      <c r="BK2982" s="228">
        <f>ROUND(I2982*H2982,2)</f>
        <v>0</v>
      </c>
      <c r="BL2982" s="20" t="s">
        <v>308</v>
      </c>
      <c r="BM2982" s="227" t="s">
        <v>4274</v>
      </c>
    </row>
    <row r="2983" s="2" customFormat="1">
      <c r="A2983" s="41"/>
      <c r="B2983" s="42"/>
      <c r="C2983" s="43"/>
      <c r="D2983" s="229" t="s">
        <v>191</v>
      </c>
      <c r="E2983" s="43"/>
      <c r="F2983" s="230" t="s">
        <v>4275</v>
      </c>
      <c r="G2983" s="43"/>
      <c r="H2983" s="43"/>
      <c r="I2983" s="231"/>
      <c r="J2983" s="43"/>
      <c r="K2983" s="43"/>
      <c r="L2983" s="47"/>
      <c r="M2983" s="232"/>
      <c r="N2983" s="233"/>
      <c r="O2983" s="87"/>
      <c r="P2983" s="87"/>
      <c r="Q2983" s="87"/>
      <c r="R2983" s="87"/>
      <c r="S2983" s="87"/>
      <c r="T2983" s="88"/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T2983" s="20" t="s">
        <v>191</v>
      </c>
      <c r="AU2983" s="20" t="s">
        <v>80</v>
      </c>
    </row>
    <row r="2984" s="14" customFormat="1">
      <c r="A2984" s="14"/>
      <c r="B2984" s="245"/>
      <c r="C2984" s="246"/>
      <c r="D2984" s="236" t="s">
        <v>193</v>
      </c>
      <c r="E2984" s="247" t="s">
        <v>19</v>
      </c>
      <c r="F2984" s="248" t="s">
        <v>4276</v>
      </c>
      <c r="G2984" s="246"/>
      <c r="H2984" s="249">
        <v>104.02419999999999</v>
      </c>
      <c r="I2984" s="250"/>
      <c r="J2984" s="246"/>
      <c r="K2984" s="246"/>
      <c r="L2984" s="251"/>
      <c r="M2984" s="252"/>
      <c r="N2984" s="253"/>
      <c r="O2984" s="253"/>
      <c r="P2984" s="253"/>
      <c r="Q2984" s="253"/>
      <c r="R2984" s="253"/>
      <c r="S2984" s="253"/>
      <c r="T2984" s="25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55" t="s">
        <v>193</v>
      </c>
      <c r="AU2984" s="255" t="s">
        <v>80</v>
      </c>
      <c r="AV2984" s="14" t="s">
        <v>80</v>
      </c>
      <c r="AW2984" s="14" t="s">
        <v>195</v>
      </c>
      <c r="AX2984" s="14" t="s">
        <v>71</v>
      </c>
      <c r="AY2984" s="255" t="s">
        <v>182</v>
      </c>
    </row>
    <row r="2985" s="2" customFormat="1" ht="16.5" customHeight="1">
      <c r="A2985" s="41"/>
      <c r="B2985" s="42"/>
      <c r="C2985" s="278" t="s">
        <v>4277</v>
      </c>
      <c r="D2985" s="278" t="s">
        <v>296</v>
      </c>
      <c r="E2985" s="279" t="s">
        <v>4278</v>
      </c>
      <c r="F2985" s="280" t="s">
        <v>4279</v>
      </c>
      <c r="G2985" s="281" t="s">
        <v>425</v>
      </c>
      <c r="H2985" s="282">
        <v>2</v>
      </c>
      <c r="I2985" s="283"/>
      <c r="J2985" s="284">
        <f>ROUND(I2985*H2985,2)</f>
        <v>0</v>
      </c>
      <c r="K2985" s="280" t="s">
        <v>19</v>
      </c>
      <c r="L2985" s="285"/>
      <c r="M2985" s="286" t="s">
        <v>19</v>
      </c>
      <c r="N2985" s="287" t="s">
        <v>42</v>
      </c>
      <c r="O2985" s="87"/>
      <c r="P2985" s="225">
        <f>O2985*H2985</f>
        <v>0</v>
      </c>
      <c r="Q2985" s="225">
        <v>0.033329999999999999</v>
      </c>
      <c r="R2985" s="225">
        <f>Q2985*H2985</f>
        <v>0.066659999999999997</v>
      </c>
      <c r="S2985" s="225">
        <v>0</v>
      </c>
      <c r="T2985" s="226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7" t="s">
        <v>410</v>
      </c>
      <c r="AT2985" s="227" t="s">
        <v>296</v>
      </c>
      <c r="AU2985" s="227" t="s">
        <v>80</v>
      </c>
      <c r="AY2985" s="20" t="s">
        <v>182</v>
      </c>
      <c r="BE2985" s="228">
        <f>IF(N2985="základní",J2985,0)</f>
        <v>0</v>
      </c>
      <c r="BF2985" s="228">
        <f>IF(N2985="snížená",J2985,0)</f>
        <v>0</v>
      </c>
      <c r="BG2985" s="228">
        <f>IF(N2985="zákl. přenesená",J2985,0)</f>
        <v>0</v>
      </c>
      <c r="BH2985" s="228">
        <f>IF(N2985="sníž. přenesená",J2985,0)</f>
        <v>0</v>
      </c>
      <c r="BI2985" s="228">
        <f>IF(N2985="nulová",J2985,0)</f>
        <v>0</v>
      </c>
      <c r="BJ2985" s="20" t="s">
        <v>78</v>
      </c>
      <c r="BK2985" s="228">
        <f>ROUND(I2985*H2985,2)</f>
        <v>0</v>
      </c>
      <c r="BL2985" s="20" t="s">
        <v>308</v>
      </c>
      <c r="BM2985" s="227" t="s">
        <v>4280</v>
      </c>
    </row>
    <row r="2986" s="2" customFormat="1" ht="16.5" customHeight="1">
      <c r="A2986" s="41"/>
      <c r="B2986" s="42"/>
      <c r="C2986" s="278" t="s">
        <v>4281</v>
      </c>
      <c r="D2986" s="278" t="s">
        <v>296</v>
      </c>
      <c r="E2986" s="279" t="s">
        <v>4282</v>
      </c>
      <c r="F2986" s="280" t="s">
        <v>4283</v>
      </c>
      <c r="G2986" s="281" t="s">
        <v>425</v>
      </c>
      <c r="H2986" s="282">
        <v>4</v>
      </c>
      <c r="I2986" s="283"/>
      <c r="J2986" s="284">
        <f>ROUND(I2986*H2986,2)</f>
        <v>0</v>
      </c>
      <c r="K2986" s="280" t="s">
        <v>19</v>
      </c>
      <c r="L2986" s="285"/>
      <c r="M2986" s="286" t="s">
        <v>19</v>
      </c>
      <c r="N2986" s="287" t="s">
        <v>42</v>
      </c>
      <c r="O2986" s="87"/>
      <c r="P2986" s="225">
        <f>O2986*H2986</f>
        <v>0</v>
      </c>
      <c r="Q2986" s="225">
        <v>0.082500000000000004</v>
      </c>
      <c r="R2986" s="225">
        <f>Q2986*H2986</f>
        <v>0.33000000000000002</v>
      </c>
      <c r="S2986" s="225">
        <v>0</v>
      </c>
      <c r="T2986" s="226">
        <f>S2986*H2986</f>
        <v>0</v>
      </c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R2986" s="227" t="s">
        <v>410</v>
      </c>
      <c r="AT2986" s="227" t="s">
        <v>296</v>
      </c>
      <c r="AU2986" s="227" t="s">
        <v>80</v>
      </c>
      <c r="AY2986" s="20" t="s">
        <v>182</v>
      </c>
      <c r="BE2986" s="228">
        <f>IF(N2986="základní",J2986,0)</f>
        <v>0</v>
      </c>
      <c r="BF2986" s="228">
        <f>IF(N2986="snížená",J2986,0)</f>
        <v>0</v>
      </c>
      <c r="BG2986" s="228">
        <f>IF(N2986="zákl. přenesená",J2986,0)</f>
        <v>0</v>
      </c>
      <c r="BH2986" s="228">
        <f>IF(N2986="sníž. přenesená",J2986,0)</f>
        <v>0</v>
      </c>
      <c r="BI2986" s="228">
        <f>IF(N2986="nulová",J2986,0)</f>
        <v>0</v>
      </c>
      <c r="BJ2986" s="20" t="s">
        <v>78</v>
      </c>
      <c r="BK2986" s="228">
        <f>ROUND(I2986*H2986,2)</f>
        <v>0</v>
      </c>
      <c r="BL2986" s="20" t="s">
        <v>308</v>
      </c>
      <c r="BM2986" s="227" t="s">
        <v>4284</v>
      </c>
    </row>
    <row r="2987" s="2" customFormat="1" ht="16.5" customHeight="1">
      <c r="A2987" s="41"/>
      <c r="B2987" s="42"/>
      <c r="C2987" s="278" t="s">
        <v>4285</v>
      </c>
      <c r="D2987" s="278" t="s">
        <v>296</v>
      </c>
      <c r="E2987" s="279" t="s">
        <v>4286</v>
      </c>
      <c r="F2987" s="280" t="s">
        <v>4287</v>
      </c>
      <c r="G2987" s="281" t="s">
        <v>425</v>
      </c>
      <c r="H2987" s="282">
        <v>4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0.071859999999999993</v>
      </c>
      <c r="R2987" s="225">
        <f>Q2987*H2987</f>
        <v>0.28743999999999997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410</v>
      </c>
      <c r="AT2987" s="227" t="s">
        <v>296</v>
      </c>
      <c r="AU2987" s="227" t="s">
        <v>80</v>
      </c>
      <c r="AY2987" s="20" t="s">
        <v>182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308</v>
      </c>
      <c r="BM2987" s="227" t="s">
        <v>4288</v>
      </c>
    </row>
    <row r="2988" s="2" customFormat="1" ht="16.5" customHeight="1">
      <c r="A2988" s="41"/>
      <c r="B2988" s="42"/>
      <c r="C2988" s="278" t="s">
        <v>4289</v>
      </c>
      <c r="D2988" s="278" t="s">
        <v>296</v>
      </c>
      <c r="E2988" s="279" t="s">
        <v>4290</v>
      </c>
      <c r="F2988" s="280" t="s">
        <v>4291</v>
      </c>
      <c r="G2988" s="281" t="s">
        <v>425</v>
      </c>
      <c r="H2988" s="282">
        <v>7</v>
      </c>
      <c r="I2988" s="283"/>
      <c r="J2988" s="284">
        <f>ROUND(I2988*H2988,2)</f>
        <v>0</v>
      </c>
      <c r="K2988" s="280" t="s">
        <v>19</v>
      </c>
      <c r="L2988" s="285"/>
      <c r="M2988" s="286" t="s">
        <v>19</v>
      </c>
      <c r="N2988" s="287" t="s">
        <v>42</v>
      </c>
      <c r="O2988" s="87"/>
      <c r="P2988" s="225">
        <f>O2988*H2988</f>
        <v>0</v>
      </c>
      <c r="Q2988" s="225">
        <v>0.059839999999999997</v>
      </c>
      <c r="R2988" s="225">
        <f>Q2988*H2988</f>
        <v>0.41887999999999997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410</v>
      </c>
      <c r="AT2988" s="227" t="s">
        <v>296</v>
      </c>
      <c r="AU2988" s="227" t="s">
        <v>80</v>
      </c>
      <c r="AY2988" s="20" t="s">
        <v>182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308</v>
      </c>
      <c r="BM2988" s="227" t="s">
        <v>4292</v>
      </c>
    </row>
    <row r="2989" s="2" customFormat="1" ht="16.5" customHeight="1">
      <c r="A2989" s="41"/>
      <c r="B2989" s="42"/>
      <c r="C2989" s="278" t="s">
        <v>4293</v>
      </c>
      <c r="D2989" s="278" t="s">
        <v>296</v>
      </c>
      <c r="E2989" s="279" t="s">
        <v>4294</v>
      </c>
      <c r="F2989" s="280" t="s">
        <v>4295</v>
      </c>
      <c r="G2989" s="281" t="s">
        <v>425</v>
      </c>
      <c r="H2989" s="282">
        <v>1</v>
      </c>
      <c r="I2989" s="283"/>
      <c r="J2989" s="284">
        <f>ROUND(I2989*H2989,2)</f>
        <v>0</v>
      </c>
      <c r="K2989" s="280" t="s">
        <v>19</v>
      </c>
      <c r="L2989" s="285"/>
      <c r="M2989" s="286" t="s">
        <v>19</v>
      </c>
      <c r="N2989" s="287" t="s">
        <v>42</v>
      </c>
      <c r="O2989" s="87"/>
      <c r="P2989" s="225">
        <f>O2989*H2989</f>
        <v>0</v>
      </c>
      <c r="Q2989" s="225">
        <v>0.056439999999999997</v>
      </c>
      <c r="R2989" s="225">
        <f>Q2989*H2989</f>
        <v>0.056439999999999997</v>
      </c>
      <c r="S2989" s="225">
        <v>0</v>
      </c>
      <c r="T2989" s="226">
        <f>S2989*H2989</f>
        <v>0</v>
      </c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R2989" s="227" t="s">
        <v>410</v>
      </c>
      <c r="AT2989" s="227" t="s">
        <v>296</v>
      </c>
      <c r="AU2989" s="227" t="s">
        <v>80</v>
      </c>
      <c r="AY2989" s="20" t="s">
        <v>182</v>
      </c>
      <c r="BE2989" s="228">
        <f>IF(N2989="základní",J2989,0)</f>
        <v>0</v>
      </c>
      <c r="BF2989" s="228">
        <f>IF(N2989="snížená",J2989,0)</f>
        <v>0</v>
      </c>
      <c r="BG2989" s="228">
        <f>IF(N2989="zákl. přenesená",J2989,0)</f>
        <v>0</v>
      </c>
      <c r="BH2989" s="228">
        <f>IF(N2989="sníž. přenesená",J2989,0)</f>
        <v>0</v>
      </c>
      <c r="BI2989" s="228">
        <f>IF(N2989="nulová",J2989,0)</f>
        <v>0</v>
      </c>
      <c r="BJ2989" s="20" t="s">
        <v>78</v>
      </c>
      <c r="BK2989" s="228">
        <f>ROUND(I2989*H2989,2)</f>
        <v>0</v>
      </c>
      <c r="BL2989" s="20" t="s">
        <v>308</v>
      </c>
      <c r="BM2989" s="227" t="s">
        <v>4296</v>
      </c>
    </row>
    <row r="2990" s="2" customFormat="1" ht="16.5" customHeight="1">
      <c r="A2990" s="41"/>
      <c r="B2990" s="42"/>
      <c r="C2990" s="278" t="s">
        <v>4297</v>
      </c>
      <c r="D2990" s="278" t="s">
        <v>296</v>
      </c>
      <c r="E2990" s="279" t="s">
        <v>4298</v>
      </c>
      <c r="F2990" s="280" t="s">
        <v>4299</v>
      </c>
      <c r="G2990" s="281" t="s">
        <v>425</v>
      </c>
      <c r="H2990" s="282">
        <v>7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0.09375</v>
      </c>
      <c r="R2990" s="225">
        <f>Q2990*H2990</f>
        <v>0.65625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410</v>
      </c>
      <c r="AT2990" s="227" t="s">
        <v>296</v>
      </c>
      <c r="AU2990" s="227" t="s">
        <v>80</v>
      </c>
      <c r="AY2990" s="20" t="s">
        <v>182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308</v>
      </c>
      <c r="BM2990" s="227" t="s">
        <v>4300</v>
      </c>
    </row>
    <row r="2991" s="2" customFormat="1" ht="16.5" customHeight="1">
      <c r="A2991" s="41"/>
      <c r="B2991" s="42"/>
      <c r="C2991" s="278" t="s">
        <v>4301</v>
      </c>
      <c r="D2991" s="278" t="s">
        <v>296</v>
      </c>
      <c r="E2991" s="279" t="s">
        <v>4302</v>
      </c>
      <c r="F2991" s="280" t="s">
        <v>4303</v>
      </c>
      <c r="G2991" s="281" t="s">
        <v>425</v>
      </c>
      <c r="H2991" s="282">
        <v>1</v>
      </c>
      <c r="I2991" s="283"/>
      <c r="J2991" s="284">
        <f>ROUND(I2991*H2991,2)</f>
        <v>0</v>
      </c>
      <c r="K2991" s="280" t="s">
        <v>19</v>
      </c>
      <c r="L2991" s="285"/>
      <c r="M2991" s="286" t="s">
        <v>19</v>
      </c>
      <c r="N2991" s="287" t="s">
        <v>42</v>
      </c>
      <c r="O2991" s="87"/>
      <c r="P2991" s="225">
        <f>O2991*H2991</f>
        <v>0</v>
      </c>
      <c r="Q2991" s="225">
        <v>0.052249999999999998</v>
      </c>
      <c r="R2991" s="225">
        <f>Q2991*H2991</f>
        <v>0.052249999999999998</v>
      </c>
      <c r="S2991" s="225">
        <v>0</v>
      </c>
      <c r="T2991" s="226">
        <f>S2991*H2991</f>
        <v>0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7" t="s">
        <v>410</v>
      </c>
      <c r="AT2991" s="227" t="s">
        <v>296</v>
      </c>
      <c r="AU2991" s="227" t="s">
        <v>80</v>
      </c>
      <c r="AY2991" s="20" t="s">
        <v>182</v>
      </c>
      <c r="BE2991" s="228">
        <f>IF(N2991="základní",J2991,0)</f>
        <v>0</v>
      </c>
      <c r="BF2991" s="228">
        <f>IF(N2991="snížená",J2991,0)</f>
        <v>0</v>
      </c>
      <c r="BG2991" s="228">
        <f>IF(N2991="zákl. přenesená",J2991,0)</f>
        <v>0</v>
      </c>
      <c r="BH2991" s="228">
        <f>IF(N2991="sníž. přenesená",J2991,0)</f>
        <v>0</v>
      </c>
      <c r="BI2991" s="228">
        <f>IF(N2991="nulová",J2991,0)</f>
        <v>0</v>
      </c>
      <c r="BJ2991" s="20" t="s">
        <v>78</v>
      </c>
      <c r="BK2991" s="228">
        <f>ROUND(I2991*H2991,2)</f>
        <v>0</v>
      </c>
      <c r="BL2991" s="20" t="s">
        <v>308</v>
      </c>
      <c r="BM2991" s="227" t="s">
        <v>4304</v>
      </c>
    </row>
    <row r="2992" s="2" customFormat="1" ht="16.5" customHeight="1">
      <c r="A2992" s="41"/>
      <c r="B2992" s="42"/>
      <c r="C2992" s="278" t="s">
        <v>4305</v>
      </c>
      <c r="D2992" s="278" t="s">
        <v>296</v>
      </c>
      <c r="E2992" s="279" t="s">
        <v>4306</v>
      </c>
      <c r="F2992" s="280" t="s">
        <v>4307</v>
      </c>
      <c r="G2992" s="281" t="s">
        <v>425</v>
      </c>
      <c r="H2992" s="282">
        <v>7</v>
      </c>
      <c r="I2992" s="283"/>
      <c r="J2992" s="284">
        <f>ROUND(I2992*H2992,2)</f>
        <v>0</v>
      </c>
      <c r="K2992" s="280" t="s">
        <v>19</v>
      </c>
      <c r="L2992" s="285"/>
      <c r="M2992" s="286" t="s">
        <v>19</v>
      </c>
      <c r="N2992" s="287" t="s">
        <v>42</v>
      </c>
      <c r="O2992" s="87"/>
      <c r="P2992" s="225">
        <f>O2992*H2992</f>
        <v>0</v>
      </c>
      <c r="Q2992" s="225">
        <v>0.067900000000000002</v>
      </c>
      <c r="R2992" s="225">
        <f>Q2992*H2992</f>
        <v>0.4753</v>
      </c>
      <c r="S2992" s="225">
        <v>0</v>
      </c>
      <c r="T2992" s="226">
        <f>S2992*H2992</f>
        <v>0</v>
      </c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R2992" s="227" t="s">
        <v>410</v>
      </c>
      <c r="AT2992" s="227" t="s">
        <v>296</v>
      </c>
      <c r="AU2992" s="227" t="s">
        <v>80</v>
      </c>
      <c r="AY2992" s="20" t="s">
        <v>182</v>
      </c>
      <c r="BE2992" s="228">
        <f>IF(N2992="základní",J2992,0)</f>
        <v>0</v>
      </c>
      <c r="BF2992" s="228">
        <f>IF(N2992="snížená",J2992,0)</f>
        <v>0</v>
      </c>
      <c r="BG2992" s="228">
        <f>IF(N2992="zákl. přenesená",J2992,0)</f>
        <v>0</v>
      </c>
      <c r="BH2992" s="228">
        <f>IF(N2992="sníž. přenesená",J2992,0)</f>
        <v>0</v>
      </c>
      <c r="BI2992" s="228">
        <f>IF(N2992="nulová",J2992,0)</f>
        <v>0</v>
      </c>
      <c r="BJ2992" s="20" t="s">
        <v>78</v>
      </c>
      <c r="BK2992" s="228">
        <f>ROUND(I2992*H2992,2)</f>
        <v>0</v>
      </c>
      <c r="BL2992" s="20" t="s">
        <v>308</v>
      </c>
      <c r="BM2992" s="227" t="s">
        <v>4308</v>
      </c>
    </row>
    <row r="2993" s="2" customFormat="1" ht="16.5" customHeight="1">
      <c r="A2993" s="41"/>
      <c r="B2993" s="42"/>
      <c r="C2993" s="278" t="s">
        <v>4309</v>
      </c>
      <c r="D2993" s="278" t="s">
        <v>296</v>
      </c>
      <c r="E2993" s="279" t="s">
        <v>4310</v>
      </c>
      <c r="F2993" s="280" t="s">
        <v>4311</v>
      </c>
      <c r="G2993" s="281" t="s">
        <v>425</v>
      </c>
      <c r="H2993" s="282">
        <v>1</v>
      </c>
      <c r="I2993" s="283"/>
      <c r="J2993" s="284">
        <f>ROUND(I2993*H2993,2)</f>
        <v>0</v>
      </c>
      <c r="K2993" s="280" t="s">
        <v>19</v>
      </c>
      <c r="L2993" s="285"/>
      <c r="M2993" s="286" t="s">
        <v>19</v>
      </c>
      <c r="N2993" s="287" t="s">
        <v>42</v>
      </c>
      <c r="O2993" s="87"/>
      <c r="P2993" s="225">
        <f>O2993*H2993</f>
        <v>0</v>
      </c>
      <c r="Q2993" s="225">
        <v>0.073440000000000005</v>
      </c>
      <c r="R2993" s="225">
        <f>Q2993*H2993</f>
        <v>0.073440000000000005</v>
      </c>
      <c r="S2993" s="225">
        <v>0</v>
      </c>
      <c r="T2993" s="226">
        <f>S2993*H2993</f>
        <v>0</v>
      </c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R2993" s="227" t="s">
        <v>410</v>
      </c>
      <c r="AT2993" s="227" t="s">
        <v>296</v>
      </c>
      <c r="AU2993" s="227" t="s">
        <v>80</v>
      </c>
      <c r="AY2993" s="20" t="s">
        <v>182</v>
      </c>
      <c r="BE2993" s="228">
        <f>IF(N2993="základní",J2993,0)</f>
        <v>0</v>
      </c>
      <c r="BF2993" s="228">
        <f>IF(N2993="snížená",J2993,0)</f>
        <v>0</v>
      </c>
      <c r="BG2993" s="228">
        <f>IF(N2993="zákl. přenesená",J2993,0)</f>
        <v>0</v>
      </c>
      <c r="BH2993" s="228">
        <f>IF(N2993="sníž. přenesená",J2993,0)</f>
        <v>0</v>
      </c>
      <c r="BI2993" s="228">
        <f>IF(N2993="nulová",J2993,0)</f>
        <v>0</v>
      </c>
      <c r="BJ2993" s="20" t="s">
        <v>78</v>
      </c>
      <c r="BK2993" s="228">
        <f>ROUND(I2993*H2993,2)</f>
        <v>0</v>
      </c>
      <c r="BL2993" s="20" t="s">
        <v>308</v>
      </c>
      <c r="BM2993" s="227" t="s">
        <v>4312</v>
      </c>
    </row>
    <row r="2994" s="2" customFormat="1" ht="16.5" customHeight="1">
      <c r="A2994" s="41"/>
      <c r="B2994" s="42"/>
      <c r="C2994" s="278" t="s">
        <v>4313</v>
      </c>
      <c r="D2994" s="278" t="s">
        <v>296</v>
      </c>
      <c r="E2994" s="279" t="s">
        <v>4314</v>
      </c>
      <c r="F2994" s="280" t="s">
        <v>4315</v>
      </c>
      <c r="G2994" s="281" t="s">
        <v>425</v>
      </c>
      <c r="H2994" s="282">
        <v>1</v>
      </c>
      <c r="I2994" s="283"/>
      <c r="J2994" s="284">
        <f>ROUND(I2994*H2994,2)</f>
        <v>0</v>
      </c>
      <c r="K2994" s="280" t="s">
        <v>19</v>
      </c>
      <c r="L2994" s="285"/>
      <c r="M2994" s="286" t="s">
        <v>19</v>
      </c>
      <c r="N2994" s="287" t="s">
        <v>42</v>
      </c>
      <c r="O2994" s="87"/>
      <c r="P2994" s="225">
        <f>O2994*H2994</f>
        <v>0</v>
      </c>
      <c r="Q2994" s="225">
        <v>0.070330000000000004</v>
      </c>
      <c r="R2994" s="225">
        <f>Q2994*H2994</f>
        <v>0.070330000000000004</v>
      </c>
      <c r="S2994" s="225">
        <v>0</v>
      </c>
      <c r="T2994" s="226">
        <f>S2994*H2994</f>
        <v>0</v>
      </c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R2994" s="227" t="s">
        <v>410</v>
      </c>
      <c r="AT2994" s="227" t="s">
        <v>296</v>
      </c>
      <c r="AU2994" s="227" t="s">
        <v>80</v>
      </c>
      <c r="AY2994" s="20" t="s">
        <v>182</v>
      </c>
      <c r="BE2994" s="228">
        <f>IF(N2994="základní",J2994,0)</f>
        <v>0</v>
      </c>
      <c r="BF2994" s="228">
        <f>IF(N2994="snížená",J2994,0)</f>
        <v>0</v>
      </c>
      <c r="BG2994" s="228">
        <f>IF(N2994="zákl. přenesená",J2994,0)</f>
        <v>0</v>
      </c>
      <c r="BH2994" s="228">
        <f>IF(N2994="sníž. přenesená",J2994,0)</f>
        <v>0</v>
      </c>
      <c r="BI2994" s="228">
        <f>IF(N2994="nulová",J2994,0)</f>
        <v>0</v>
      </c>
      <c r="BJ2994" s="20" t="s">
        <v>78</v>
      </c>
      <c r="BK2994" s="228">
        <f>ROUND(I2994*H2994,2)</f>
        <v>0</v>
      </c>
      <c r="BL2994" s="20" t="s">
        <v>308</v>
      </c>
      <c r="BM2994" s="227" t="s">
        <v>4316</v>
      </c>
    </row>
    <row r="2995" s="2" customFormat="1" ht="16.5" customHeight="1">
      <c r="A2995" s="41"/>
      <c r="B2995" s="42"/>
      <c r="C2995" s="278" t="s">
        <v>4317</v>
      </c>
      <c r="D2995" s="278" t="s">
        <v>296</v>
      </c>
      <c r="E2995" s="279" t="s">
        <v>4318</v>
      </c>
      <c r="F2995" s="280" t="s">
        <v>4319</v>
      </c>
      <c r="G2995" s="281" t="s">
        <v>425</v>
      </c>
      <c r="H2995" s="282">
        <v>2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0.064259999999999998</v>
      </c>
      <c r="R2995" s="225">
        <f>Q2995*H2995</f>
        <v>0.12852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410</v>
      </c>
      <c r="AT2995" s="227" t="s">
        <v>296</v>
      </c>
      <c r="AU2995" s="227" t="s">
        <v>80</v>
      </c>
      <c r="AY2995" s="20" t="s">
        <v>182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308</v>
      </c>
      <c r="BM2995" s="227" t="s">
        <v>4320</v>
      </c>
    </row>
    <row r="2996" s="2" customFormat="1" ht="33" customHeight="1">
      <c r="A2996" s="41"/>
      <c r="B2996" s="42"/>
      <c r="C2996" s="216" t="s">
        <v>4321</v>
      </c>
      <c r="D2996" s="216" t="s">
        <v>184</v>
      </c>
      <c r="E2996" s="217" t="s">
        <v>4322</v>
      </c>
      <c r="F2996" s="218" t="s">
        <v>4323</v>
      </c>
      <c r="G2996" s="219" t="s">
        <v>283</v>
      </c>
      <c r="H2996" s="220">
        <v>370.154</v>
      </c>
      <c r="I2996" s="221"/>
      <c r="J2996" s="222">
        <f>ROUND(I2996*H2996,2)</f>
        <v>0</v>
      </c>
      <c r="K2996" s="218" t="s">
        <v>188</v>
      </c>
      <c r="L2996" s="47"/>
      <c r="M2996" s="223" t="s">
        <v>19</v>
      </c>
      <c r="N2996" s="224" t="s">
        <v>42</v>
      </c>
      <c r="O2996" s="87"/>
      <c r="P2996" s="225">
        <f>O2996*H2996</f>
        <v>0</v>
      </c>
      <c r="Q2996" s="225">
        <v>0.00025000000000000001</v>
      </c>
      <c r="R2996" s="225">
        <f>Q2996*H2996</f>
        <v>0.092538499999999996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308</v>
      </c>
      <c r="AT2996" s="227" t="s">
        <v>184</v>
      </c>
      <c r="AU2996" s="227" t="s">
        <v>80</v>
      </c>
      <c r="AY2996" s="20" t="s">
        <v>182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308</v>
      </c>
      <c r="BM2996" s="227" t="s">
        <v>4324</v>
      </c>
    </row>
    <row r="2997" s="2" customFormat="1">
      <c r="A2997" s="41"/>
      <c r="B2997" s="42"/>
      <c r="C2997" s="43"/>
      <c r="D2997" s="229" t="s">
        <v>191</v>
      </c>
      <c r="E2997" s="43"/>
      <c r="F2997" s="230" t="s">
        <v>4325</v>
      </c>
      <c r="G2997" s="43"/>
      <c r="H2997" s="43"/>
      <c r="I2997" s="231"/>
      <c r="J2997" s="43"/>
      <c r="K2997" s="43"/>
      <c r="L2997" s="47"/>
      <c r="M2997" s="232"/>
      <c r="N2997" s="233"/>
      <c r="O2997" s="87"/>
      <c r="P2997" s="87"/>
      <c r="Q2997" s="87"/>
      <c r="R2997" s="87"/>
      <c r="S2997" s="87"/>
      <c r="T2997" s="88"/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T2997" s="20" t="s">
        <v>191</v>
      </c>
      <c r="AU2997" s="20" t="s">
        <v>80</v>
      </c>
    </row>
    <row r="2998" s="14" customFormat="1">
      <c r="A2998" s="14"/>
      <c r="B2998" s="245"/>
      <c r="C2998" s="246"/>
      <c r="D2998" s="236" t="s">
        <v>193</v>
      </c>
      <c r="E2998" s="247" t="s">
        <v>19</v>
      </c>
      <c r="F2998" s="248" t="s">
        <v>4326</v>
      </c>
      <c r="G2998" s="246"/>
      <c r="H2998" s="249">
        <v>219.52860000000001</v>
      </c>
      <c r="I2998" s="250"/>
      <c r="J2998" s="246"/>
      <c r="K2998" s="246"/>
      <c r="L2998" s="251"/>
      <c r="M2998" s="252"/>
      <c r="N2998" s="253"/>
      <c r="O2998" s="253"/>
      <c r="P2998" s="253"/>
      <c r="Q2998" s="253"/>
      <c r="R2998" s="253"/>
      <c r="S2998" s="253"/>
      <c r="T2998" s="25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T2998" s="255" t="s">
        <v>193</v>
      </c>
      <c r="AU2998" s="255" t="s">
        <v>80</v>
      </c>
      <c r="AV2998" s="14" t="s">
        <v>80</v>
      </c>
      <c r="AW2998" s="14" t="s">
        <v>195</v>
      </c>
      <c r="AX2998" s="14" t="s">
        <v>71</v>
      </c>
      <c r="AY2998" s="255" t="s">
        <v>182</v>
      </c>
    </row>
    <row r="2999" s="14" customFormat="1">
      <c r="A2999" s="14"/>
      <c r="B2999" s="245"/>
      <c r="C2999" s="246"/>
      <c r="D2999" s="236" t="s">
        <v>193</v>
      </c>
      <c r="E2999" s="247" t="s">
        <v>19</v>
      </c>
      <c r="F2999" s="248" t="s">
        <v>4327</v>
      </c>
      <c r="G2999" s="246"/>
      <c r="H2999" s="249">
        <v>150.62540000000001</v>
      </c>
      <c r="I2999" s="250"/>
      <c r="J2999" s="246"/>
      <c r="K2999" s="246"/>
      <c r="L2999" s="251"/>
      <c r="M2999" s="252"/>
      <c r="N2999" s="253"/>
      <c r="O2999" s="253"/>
      <c r="P2999" s="253"/>
      <c r="Q2999" s="253"/>
      <c r="R2999" s="253"/>
      <c r="S2999" s="253"/>
      <c r="T2999" s="25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55" t="s">
        <v>193</v>
      </c>
      <c r="AU2999" s="255" t="s">
        <v>80</v>
      </c>
      <c r="AV2999" s="14" t="s">
        <v>80</v>
      </c>
      <c r="AW2999" s="14" t="s">
        <v>195</v>
      </c>
      <c r="AX2999" s="14" t="s">
        <v>71</v>
      </c>
      <c r="AY2999" s="255" t="s">
        <v>182</v>
      </c>
    </row>
    <row r="3000" s="2" customFormat="1" ht="16.5" customHeight="1">
      <c r="A3000" s="41"/>
      <c r="B3000" s="42"/>
      <c r="C3000" s="278" t="s">
        <v>4328</v>
      </c>
      <c r="D3000" s="278" t="s">
        <v>296</v>
      </c>
      <c r="E3000" s="279" t="s">
        <v>4329</v>
      </c>
      <c r="F3000" s="280" t="s">
        <v>4330</v>
      </c>
      <c r="G3000" s="281" t="s">
        <v>425</v>
      </c>
      <c r="H3000" s="282">
        <v>2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0.099000000000000005</v>
      </c>
      <c r="R3000" s="225">
        <f>Q3000*H3000</f>
        <v>0.19800000000000001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410</v>
      </c>
      <c r="AT3000" s="227" t="s">
        <v>296</v>
      </c>
      <c r="AU3000" s="227" t="s">
        <v>80</v>
      </c>
      <c r="AY3000" s="20" t="s">
        <v>182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308</v>
      </c>
      <c r="BM3000" s="227" t="s">
        <v>4331</v>
      </c>
    </row>
    <row r="3001" s="2" customFormat="1" ht="16.5" customHeight="1">
      <c r="A3001" s="41"/>
      <c r="B3001" s="42"/>
      <c r="C3001" s="278" t="s">
        <v>4332</v>
      </c>
      <c r="D3001" s="278" t="s">
        <v>296</v>
      </c>
      <c r="E3001" s="279" t="s">
        <v>4333</v>
      </c>
      <c r="F3001" s="280" t="s">
        <v>4334</v>
      </c>
      <c r="G3001" s="281" t="s">
        <v>425</v>
      </c>
      <c r="H3001" s="282">
        <v>2</v>
      </c>
      <c r="I3001" s="283"/>
      <c r="J3001" s="284">
        <f>ROUND(I3001*H3001,2)</f>
        <v>0</v>
      </c>
      <c r="K3001" s="280" t="s">
        <v>19</v>
      </c>
      <c r="L3001" s="285"/>
      <c r="M3001" s="286" t="s">
        <v>19</v>
      </c>
      <c r="N3001" s="287" t="s">
        <v>42</v>
      </c>
      <c r="O3001" s="87"/>
      <c r="P3001" s="225">
        <f>O3001*H3001</f>
        <v>0</v>
      </c>
      <c r="Q3001" s="225">
        <v>0.099000000000000005</v>
      </c>
      <c r="R3001" s="225">
        <f>Q3001*H3001</f>
        <v>0.19800000000000001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410</v>
      </c>
      <c r="AT3001" s="227" t="s">
        <v>296</v>
      </c>
      <c r="AU3001" s="227" t="s">
        <v>80</v>
      </c>
      <c r="AY3001" s="20" t="s">
        <v>182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308</v>
      </c>
      <c r="BM3001" s="227" t="s">
        <v>4335</v>
      </c>
    </row>
    <row r="3002" s="2" customFormat="1" ht="16.5" customHeight="1">
      <c r="A3002" s="41"/>
      <c r="B3002" s="42"/>
      <c r="C3002" s="278" t="s">
        <v>4336</v>
      </c>
      <c r="D3002" s="278" t="s">
        <v>296</v>
      </c>
      <c r="E3002" s="279" t="s">
        <v>4337</v>
      </c>
      <c r="F3002" s="280" t="s">
        <v>4338</v>
      </c>
      <c r="G3002" s="281" t="s">
        <v>425</v>
      </c>
      <c r="H3002" s="282">
        <v>11</v>
      </c>
      <c r="I3002" s="283"/>
      <c r="J3002" s="284">
        <f>ROUND(I3002*H3002,2)</f>
        <v>0</v>
      </c>
      <c r="K3002" s="280" t="s">
        <v>19</v>
      </c>
      <c r="L3002" s="285"/>
      <c r="M3002" s="286" t="s">
        <v>19</v>
      </c>
      <c r="N3002" s="287" t="s">
        <v>42</v>
      </c>
      <c r="O3002" s="87"/>
      <c r="P3002" s="225">
        <f>O3002*H3002</f>
        <v>0</v>
      </c>
      <c r="Q3002" s="225">
        <v>0.088200000000000001</v>
      </c>
      <c r="R3002" s="225">
        <f>Q3002*H3002</f>
        <v>0.97019999999999995</v>
      </c>
      <c r="S3002" s="225">
        <v>0</v>
      </c>
      <c r="T3002" s="226">
        <f>S3002*H3002</f>
        <v>0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7" t="s">
        <v>410</v>
      </c>
      <c r="AT3002" s="227" t="s">
        <v>296</v>
      </c>
      <c r="AU3002" s="227" t="s">
        <v>80</v>
      </c>
      <c r="AY3002" s="20" t="s">
        <v>182</v>
      </c>
      <c r="BE3002" s="228">
        <f>IF(N3002="základní",J3002,0)</f>
        <v>0</v>
      </c>
      <c r="BF3002" s="228">
        <f>IF(N3002="snížená",J3002,0)</f>
        <v>0</v>
      </c>
      <c r="BG3002" s="228">
        <f>IF(N3002="zákl. přenesená",J3002,0)</f>
        <v>0</v>
      </c>
      <c r="BH3002" s="228">
        <f>IF(N3002="sníž. přenesená",J3002,0)</f>
        <v>0</v>
      </c>
      <c r="BI3002" s="228">
        <f>IF(N3002="nulová",J3002,0)</f>
        <v>0</v>
      </c>
      <c r="BJ3002" s="20" t="s">
        <v>78</v>
      </c>
      <c r="BK3002" s="228">
        <f>ROUND(I3002*H3002,2)</f>
        <v>0</v>
      </c>
      <c r="BL3002" s="20" t="s">
        <v>308</v>
      </c>
      <c r="BM3002" s="227" t="s">
        <v>4339</v>
      </c>
    </row>
    <row r="3003" s="2" customFormat="1" ht="16.5" customHeight="1">
      <c r="A3003" s="41"/>
      <c r="B3003" s="42"/>
      <c r="C3003" s="278" t="s">
        <v>4340</v>
      </c>
      <c r="D3003" s="278" t="s">
        <v>296</v>
      </c>
      <c r="E3003" s="279" t="s">
        <v>4341</v>
      </c>
      <c r="F3003" s="280" t="s">
        <v>4342</v>
      </c>
      <c r="G3003" s="281" t="s">
        <v>425</v>
      </c>
      <c r="H3003" s="282">
        <v>2</v>
      </c>
      <c r="I3003" s="283"/>
      <c r="J3003" s="284">
        <f>ROUND(I3003*H3003,2)</f>
        <v>0</v>
      </c>
      <c r="K3003" s="280" t="s">
        <v>19</v>
      </c>
      <c r="L3003" s="285"/>
      <c r="M3003" s="286" t="s">
        <v>19</v>
      </c>
      <c r="N3003" s="287" t="s">
        <v>42</v>
      </c>
      <c r="O3003" s="87"/>
      <c r="P3003" s="225">
        <f>O3003*H3003</f>
        <v>0</v>
      </c>
      <c r="Q3003" s="225">
        <v>0.094509999999999997</v>
      </c>
      <c r="R3003" s="225">
        <f>Q3003*H3003</f>
        <v>0.18901999999999999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410</v>
      </c>
      <c r="AT3003" s="227" t="s">
        <v>296</v>
      </c>
      <c r="AU3003" s="227" t="s">
        <v>80</v>
      </c>
      <c r="AY3003" s="20" t="s">
        <v>182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308</v>
      </c>
      <c r="BM3003" s="227" t="s">
        <v>4343</v>
      </c>
    </row>
    <row r="3004" s="2" customFormat="1" ht="16.5" customHeight="1">
      <c r="A3004" s="41"/>
      <c r="B3004" s="42"/>
      <c r="C3004" s="278" t="s">
        <v>4344</v>
      </c>
      <c r="D3004" s="278" t="s">
        <v>296</v>
      </c>
      <c r="E3004" s="279" t="s">
        <v>4345</v>
      </c>
      <c r="F3004" s="280" t="s">
        <v>4346</v>
      </c>
      <c r="G3004" s="281" t="s">
        <v>425</v>
      </c>
      <c r="H3004" s="282">
        <v>2</v>
      </c>
      <c r="I3004" s="283"/>
      <c r="J3004" s="284">
        <f>ROUND(I3004*H3004,2)</f>
        <v>0</v>
      </c>
      <c r="K3004" s="280" t="s">
        <v>19</v>
      </c>
      <c r="L3004" s="285"/>
      <c r="M3004" s="286" t="s">
        <v>19</v>
      </c>
      <c r="N3004" s="287" t="s">
        <v>42</v>
      </c>
      <c r="O3004" s="87"/>
      <c r="P3004" s="225">
        <f>O3004*H3004</f>
        <v>0</v>
      </c>
      <c r="Q3004" s="225">
        <v>0.090789999999999996</v>
      </c>
      <c r="R3004" s="225">
        <f>Q3004*H3004</f>
        <v>0.18157999999999999</v>
      </c>
      <c r="S3004" s="225">
        <v>0</v>
      </c>
      <c r="T3004" s="226">
        <f>S3004*H3004</f>
        <v>0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7" t="s">
        <v>410</v>
      </c>
      <c r="AT3004" s="227" t="s">
        <v>296</v>
      </c>
      <c r="AU3004" s="227" t="s">
        <v>80</v>
      </c>
      <c r="AY3004" s="20" t="s">
        <v>182</v>
      </c>
      <c r="BE3004" s="228">
        <f>IF(N3004="základní",J3004,0)</f>
        <v>0</v>
      </c>
      <c r="BF3004" s="228">
        <f>IF(N3004="snížená",J3004,0)</f>
        <v>0</v>
      </c>
      <c r="BG3004" s="228">
        <f>IF(N3004="zákl. přenesená",J3004,0)</f>
        <v>0</v>
      </c>
      <c r="BH3004" s="228">
        <f>IF(N3004="sníž. přenesená",J3004,0)</f>
        <v>0</v>
      </c>
      <c r="BI3004" s="228">
        <f>IF(N3004="nulová",J3004,0)</f>
        <v>0</v>
      </c>
      <c r="BJ3004" s="20" t="s">
        <v>78</v>
      </c>
      <c r="BK3004" s="228">
        <f>ROUND(I3004*H3004,2)</f>
        <v>0</v>
      </c>
      <c r="BL3004" s="20" t="s">
        <v>308</v>
      </c>
      <c r="BM3004" s="227" t="s">
        <v>4347</v>
      </c>
    </row>
    <row r="3005" s="2" customFormat="1" ht="16.5" customHeight="1">
      <c r="A3005" s="41"/>
      <c r="B3005" s="42"/>
      <c r="C3005" s="278" t="s">
        <v>4348</v>
      </c>
      <c r="D3005" s="278" t="s">
        <v>296</v>
      </c>
      <c r="E3005" s="279" t="s">
        <v>4349</v>
      </c>
      <c r="F3005" s="280" t="s">
        <v>4350</v>
      </c>
      <c r="G3005" s="281" t="s">
        <v>425</v>
      </c>
      <c r="H3005" s="282">
        <v>1</v>
      </c>
      <c r="I3005" s="283"/>
      <c r="J3005" s="284">
        <f>ROUND(I3005*H3005,2)</f>
        <v>0</v>
      </c>
      <c r="K3005" s="280" t="s">
        <v>19</v>
      </c>
      <c r="L3005" s="285"/>
      <c r="M3005" s="286" t="s">
        <v>19</v>
      </c>
      <c r="N3005" s="287" t="s">
        <v>42</v>
      </c>
      <c r="O3005" s="87"/>
      <c r="P3005" s="225">
        <f>O3005*H3005</f>
        <v>0</v>
      </c>
      <c r="Q3005" s="225">
        <v>0.10951</v>
      </c>
      <c r="R3005" s="225">
        <f>Q3005*H3005</f>
        <v>0.10951</v>
      </c>
      <c r="S3005" s="225">
        <v>0</v>
      </c>
      <c r="T3005" s="226">
        <f>S3005*H3005</f>
        <v>0</v>
      </c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R3005" s="227" t="s">
        <v>410</v>
      </c>
      <c r="AT3005" s="227" t="s">
        <v>296</v>
      </c>
      <c r="AU3005" s="227" t="s">
        <v>80</v>
      </c>
      <c r="AY3005" s="20" t="s">
        <v>182</v>
      </c>
      <c r="BE3005" s="228">
        <f>IF(N3005="základní",J3005,0)</f>
        <v>0</v>
      </c>
      <c r="BF3005" s="228">
        <f>IF(N3005="snížená",J3005,0)</f>
        <v>0</v>
      </c>
      <c r="BG3005" s="228">
        <f>IF(N3005="zákl. přenesená",J3005,0)</f>
        <v>0</v>
      </c>
      <c r="BH3005" s="228">
        <f>IF(N3005="sníž. přenesená",J3005,0)</f>
        <v>0</v>
      </c>
      <c r="BI3005" s="228">
        <f>IF(N3005="nulová",J3005,0)</f>
        <v>0</v>
      </c>
      <c r="BJ3005" s="20" t="s">
        <v>78</v>
      </c>
      <c r="BK3005" s="228">
        <f>ROUND(I3005*H3005,2)</f>
        <v>0</v>
      </c>
      <c r="BL3005" s="20" t="s">
        <v>308</v>
      </c>
      <c r="BM3005" s="227" t="s">
        <v>4351</v>
      </c>
    </row>
    <row r="3006" s="2" customFormat="1" ht="16.5" customHeight="1">
      <c r="A3006" s="41"/>
      <c r="B3006" s="42"/>
      <c r="C3006" s="278" t="s">
        <v>4352</v>
      </c>
      <c r="D3006" s="278" t="s">
        <v>296</v>
      </c>
      <c r="E3006" s="279" t="s">
        <v>4353</v>
      </c>
      <c r="F3006" s="280" t="s">
        <v>4354</v>
      </c>
      <c r="G3006" s="281" t="s">
        <v>425</v>
      </c>
      <c r="H3006" s="282">
        <v>3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0.090789999999999996</v>
      </c>
      <c r="R3006" s="225">
        <f>Q3006*H3006</f>
        <v>0.27237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410</v>
      </c>
      <c r="AT3006" s="227" t="s">
        <v>296</v>
      </c>
      <c r="AU3006" s="227" t="s">
        <v>80</v>
      </c>
      <c r="AY3006" s="20" t="s">
        <v>182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308</v>
      </c>
      <c r="BM3006" s="227" t="s">
        <v>4355</v>
      </c>
    </row>
    <row r="3007" s="2" customFormat="1" ht="16.5" customHeight="1">
      <c r="A3007" s="41"/>
      <c r="B3007" s="42"/>
      <c r="C3007" s="278" t="s">
        <v>4356</v>
      </c>
      <c r="D3007" s="278" t="s">
        <v>296</v>
      </c>
      <c r="E3007" s="279" t="s">
        <v>4357</v>
      </c>
      <c r="F3007" s="280" t="s">
        <v>4358</v>
      </c>
      <c r="G3007" s="281" t="s">
        <v>425</v>
      </c>
      <c r="H3007" s="282">
        <v>4</v>
      </c>
      <c r="I3007" s="283"/>
      <c r="J3007" s="284">
        <f>ROUND(I3007*H3007,2)</f>
        <v>0</v>
      </c>
      <c r="K3007" s="280" t="s">
        <v>19</v>
      </c>
      <c r="L3007" s="285"/>
      <c r="M3007" s="286" t="s">
        <v>19</v>
      </c>
      <c r="N3007" s="287" t="s">
        <v>42</v>
      </c>
      <c r="O3007" s="87"/>
      <c r="P3007" s="225">
        <f>O3007*H3007</f>
        <v>0</v>
      </c>
      <c r="Q3007" s="225">
        <v>0.15781999999999999</v>
      </c>
      <c r="R3007" s="225">
        <f>Q3007*H3007</f>
        <v>0.63127999999999995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410</v>
      </c>
      <c r="AT3007" s="227" t="s">
        <v>296</v>
      </c>
      <c r="AU3007" s="227" t="s">
        <v>80</v>
      </c>
      <c r="AY3007" s="20" t="s">
        <v>182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308</v>
      </c>
      <c r="BM3007" s="227" t="s">
        <v>4359</v>
      </c>
    </row>
    <row r="3008" s="2" customFormat="1" ht="16.5" customHeight="1">
      <c r="A3008" s="41"/>
      <c r="B3008" s="42"/>
      <c r="C3008" s="278" t="s">
        <v>4360</v>
      </c>
      <c r="D3008" s="278" t="s">
        <v>296</v>
      </c>
      <c r="E3008" s="279" t="s">
        <v>4361</v>
      </c>
      <c r="F3008" s="280" t="s">
        <v>4362</v>
      </c>
      <c r="G3008" s="281" t="s">
        <v>425</v>
      </c>
      <c r="H3008" s="282">
        <v>10</v>
      </c>
      <c r="I3008" s="283"/>
      <c r="J3008" s="284">
        <f>ROUND(I3008*H3008,2)</f>
        <v>0</v>
      </c>
      <c r="K3008" s="280" t="s">
        <v>19</v>
      </c>
      <c r="L3008" s="285"/>
      <c r="M3008" s="286" t="s">
        <v>19</v>
      </c>
      <c r="N3008" s="287" t="s">
        <v>42</v>
      </c>
      <c r="O3008" s="87"/>
      <c r="P3008" s="225">
        <f>O3008*H3008</f>
        <v>0</v>
      </c>
      <c r="Q3008" s="225">
        <v>0.15781999999999999</v>
      </c>
      <c r="R3008" s="225">
        <f>Q3008*H3008</f>
        <v>1.5781999999999998</v>
      </c>
      <c r="S3008" s="225">
        <v>0</v>
      </c>
      <c r="T3008" s="226">
        <f>S3008*H3008</f>
        <v>0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7" t="s">
        <v>410</v>
      </c>
      <c r="AT3008" s="227" t="s">
        <v>296</v>
      </c>
      <c r="AU3008" s="227" t="s">
        <v>80</v>
      </c>
      <c r="AY3008" s="20" t="s">
        <v>182</v>
      </c>
      <c r="BE3008" s="228">
        <f>IF(N3008="základní",J3008,0)</f>
        <v>0</v>
      </c>
      <c r="BF3008" s="228">
        <f>IF(N3008="snížená",J3008,0)</f>
        <v>0</v>
      </c>
      <c r="BG3008" s="228">
        <f>IF(N3008="zákl. přenesená",J3008,0)</f>
        <v>0</v>
      </c>
      <c r="BH3008" s="228">
        <f>IF(N3008="sníž. přenesená",J3008,0)</f>
        <v>0</v>
      </c>
      <c r="BI3008" s="228">
        <f>IF(N3008="nulová",J3008,0)</f>
        <v>0</v>
      </c>
      <c r="BJ3008" s="20" t="s">
        <v>78</v>
      </c>
      <c r="BK3008" s="228">
        <f>ROUND(I3008*H3008,2)</f>
        <v>0</v>
      </c>
      <c r="BL3008" s="20" t="s">
        <v>308</v>
      </c>
      <c r="BM3008" s="227" t="s">
        <v>4363</v>
      </c>
    </row>
    <row r="3009" s="2" customFormat="1" ht="16.5" customHeight="1">
      <c r="A3009" s="41"/>
      <c r="B3009" s="42"/>
      <c r="C3009" s="278" t="s">
        <v>4364</v>
      </c>
      <c r="D3009" s="278" t="s">
        <v>296</v>
      </c>
      <c r="E3009" s="279" t="s">
        <v>4365</v>
      </c>
      <c r="F3009" s="280" t="s">
        <v>4366</v>
      </c>
      <c r="G3009" s="281" t="s">
        <v>425</v>
      </c>
      <c r="H3009" s="282">
        <v>11</v>
      </c>
      <c r="I3009" s="283"/>
      <c r="J3009" s="284">
        <f>ROUND(I3009*H3009,2)</f>
        <v>0</v>
      </c>
      <c r="K3009" s="280" t="s">
        <v>19</v>
      </c>
      <c r="L3009" s="285"/>
      <c r="M3009" s="286" t="s">
        <v>19</v>
      </c>
      <c r="N3009" s="287" t="s">
        <v>42</v>
      </c>
      <c r="O3009" s="87"/>
      <c r="P3009" s="225">
        <f>O3009*H3009</f>
        <v>0</v>
      </c>
      <c r="Q3009" s="225">
        <v>0.094750000000000001</v>
      </c>
      <c r="R3009" s="225">
        <f>Q3009*H3009</f>
        <v>1.0422500000000001</v>
      </c>
      <c r="S3009" s="225">
        <v>0</v>
      </c>
      <c r="T3009" s="226">
        <f>S3009*H3009</f>
        <v>0</v>
      </c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R3009" s="227" t="s">
        <v>410</v>
      </c>
      <c r="AT3009" s="227" t="s">
        <v>296</v>
      </c>
      <c r="AU3009" s="227" t="s">
        <v>80</v>
      </c>
      <c r="AY3009" s="20" t="s">
        <v>182</v>
      </c>
      <c r="BE3009" s="228">
        <f>IF(N3009="základní",J3009,0)</f>
        <v>0</v>
      </c>
      <c r="BF3009" s="228">
        <f>IF(N3009="snížená",J3009,0)</f>
        <v>0</v>
      </c>
      <c r="BG3009" s="228">
        <f>IF(N3009="zákl. přenesená",J3009,0)</f>
        <v>0</v>
      </c>
      <c r="BH3009" s="228">
        <f>IF(N3009="sníž. přenesená",J3009,0)</f>
        <v>0</v>
      </c>
      <c r="BI3009" s="228">
        <f>IF(N3009="nulová",J3009,0)</f>
        <v>0</v>
      </c>
      <c r="BJ3009" s="20" t="s">
        <v>78</v>
      </c>
      <c r="BK3009" s="228">
        <f>ROUND(I3009*H3009,2)</f>
        <v>0</v>
      </c>
      <c r="BL3009" s="20" t="s">
        <v>308</v>
      </c>
      <c r="BM3009" s="227" t="s">
        <v>4367</v>
      </c>
    </row>
    <row r="3010" s="2" customFormat="1" ht="16.5" customHeight="1">
      <c r="A3010" s="41"/>
      <c r="B3010" s="42"/>
      <c r="C3010" s="278" t="s">
        <v>4368</v>
      </c>
      <c r="D3010" s="278" t="s">
        <v>296</v>
      </c>
      <c r="E3010" s="279" t="s">
        <v>4369</v>
      </c>
      <c r="F3010" s="280" t="s">
        <v>4370</v>
      </c>
      <c r="G3010" s="281" t="s">
        <v>425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0.073929999999999996</v>
      </c>
      <c r="R3010" s="225">
        <f>Q3010*H3010</f>
        <v>0.073929999999999996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410</v>
      </c>
      <c r="AT3010" s="227" t="s">
        <v>296</v>
      </c>
      <c r="AU3010" s="227" t="s">
        <v>80</v>
      </c>
      <c r="AY3010" s="20" t="s">
        <v>182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308</v>
      </c>
      <c r="BM3010" s="227" t="s">
        <v>4371</v>
      </c>
    </row>
    <row r="3011" s="2" customFormat="1" ht="16.5" customHeight="1">
      <c r="A3011" s="41"/>
      <c r="B3011" s="42"/>
      <c r="C3011" s="278" t="s">
        <v>4372</v>
      </c>
      <c r="D3011" s="278" t="s">
        <v>296</v>
      </c>
      <c r="E3011" s="279" t="s">
        <v>4373</v>
      </c>
      <c r="F3011" s="280" t="s">
        <v>4374</v>
      </c>
      <c r="G3011" s="281" t="s">
        <v>425</v>
      </c>
      <c r="H3011" s="282">
        <v>3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0.11668000000000001</v>
      </c>
      <c r="R3011" s="225">
        <f>Q3011*H3011</f>
        <v>0.35004000000000002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410</v>
      </c>
      <c r="AT3011" s="227" t="s">
        <v>296</v>
      </c>
      <c r="AU3011" s="227" t="s">
        <v>80</v>
      </c>
      <c r="AY3011" s="20" t="s">
        <v>182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308</v>
      </c>
      <c r="BM3011" s="227" t="s">
        <v>4375</v>
      </c>
    </row>
    <row r="3012" s="2" customFormat="1" ht="16.5" customHeight="1">
      <c r="A3012" s="41"/>
      <c r="B3012" s="42"/>
      <c r="C3012" s="278" t="s">
        <v>4376</v>
      </c>
      <c r="D3012" s="278" t="s">
        <v>296</v>
      </c>
      <c r="E3012" s="279" t="s">
        <v>4377</v>
      </c>
      <c r="F3012" s="280" t="s">
        <v>4378</v>
      </c>
      <c r="G3012" s="281" t="s">
        <v>425</v>
      </c>
      <c r="H3012" s="282">
        <v>2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0.099409999999999998</v>
      </c>
      <c r="R3012" s="225">
        <f>Q3012*H3012</f>
        <v>0.19882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410</v>
      </c>
      <c r="AT3012" s="227" t="s">
        <v>296</v>
      </c>
      <c r="AU3012" s="227" t="s">
        <v>80</v>
      </c>
      <c r="AY3012" s="20" t="s">
        <v>182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308</v>
      </c>
      <c r="BM3012" s="227" t="s">
        <v>4379</v>
      </c>
    </row>
    <row r="3013" s="2" customFormat="1" ht="16.5" customHeight="1">
      <c r="A3013" s="41"/>
      <c r="B3013" s="42"/>
      <c r="C3013" s="278" t="s">
        <v>4380</v>
      </c>
      <c r="D3013" s="278" t="s">
        <v>296</v>
      </c>
      <c r="E3013" s="279" t="s">
        <v>4381</v>
      </c>
      <c r="F3013" s="280" t="s">
        <v>4382</v>
      </c>
      <c r="G3013" s="281" t="s">
        <v>425</v>
      </c>
      <c r="H3013" s="282">
        <v>14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0.13572000000000001</v>
      </c>
      <c r="R3013" s="225">
        <f>Q3013*H3013</f>
        <v>1.90008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410</v>
      </c>
      <c r="AT3013" s="227" t="s">
        <v>296</v>
      </c>
      <c r="AU3013" s="227" t="s">
        <v>80</v>
      </c>
      <c r="AY3013" s="20" t="s">
        <v>182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308</v>
      </c>
      <c r="BM3013" s="227" t="s">
        <v>4383</v>
      </c>
    </row>
    <row r="3014" s="2" customFormat="1" ht="16.5" customHeight="1">
      <c r="A3014" s="41"/>
      <c r="B3014" s="42"/>
      <c r="C3014" s="278" t="s">
        <v>4384</v>
      </c>
      <c r="D3014" s="278" t="s">
        <v>296</v>
      </c>
      <c r="E3014" s="279" t="s">
        <v>4385</v>
      </c>
      <c r="F3014" s="280" t="s">
        <v>4386</v>
      </c>
      <c r="G3014" s="281" t="s">
        <v>425</v>
      </c>
      <c r="H3014" s="282">
        <v>5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0.099640000000000006</v>
      </c>
      <c r="R3014" s="225">
        <f>Q3014*H3014</f>
        <v>0.49820000000000003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410</v>
      </c>
      <c r="AT3014" s="227" t="s">
        <v>296</v>
      </c>
      <c r="AU3014" s="227" t="s">
        <v>80</v>
      </c>
      <c r="AY3014" s="20" t="s">
        <v>182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308</v>
      </c>
      <c r="BM3014" s="227" t="s">
        <v>4387</v>
      </c>
    </row>
    <row r="3015" s="2" customFormat="1" ht="16.5" customHeight="1">
      <c r="A3015" s="41"/>
      <c r="B3015" s="42"/>
      <c r="C3015" s="278" t="s">
        <v>4388</v>
      </c>
      <c r="D3015" s="278" t="s">
        <v>296</v>
      </c>
      <c r="E3015" s="279" t="s">
        <v>4389</v>
      </c>
      <c r="F3015" s="280" t="s">
        <v>4390</v>
      </c>
      <c r="G3015" s="281" t="s">
        <v>425</v>
      </c>
      <c r="H3015" s="282">
        <v>1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0.10296</v>
      </c>
      <c r="R3015" s="225">
        <f>Q3015*H3015</f>
        <v>0.10296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410</v>
      </c>
      <c r="AT3015" s="227" t="s">
        <v>296</v>
      </c>
      <c r="AU3015" s="227" t="s">
        <v>80</v>
      </c>
      <c r="AY3015" s="20" t="s">
        <v>182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308</v>
      </c>
      <c r="BM3015" s="227" t="s">
        <v>4391</v>
      </c>
    </row>
    <row r="3016" s="2" customFormat="1" ht="16.5" customHeight="1">
      <c r="A3016" s="41"/>
      <c r="B3016" s="42"/>
      <c r="C3016" s="278" t="s">
        <v>4392</v>
      </c>
      <c r="D3016" s="278" t="s">
        <v>296</v>
      </c>
      <c r="E3016" s="279" t="s">
        <v>4393</v>
      </c>
      <c r="F3016" s="280" t="s">
        <v>4394</v>
      </c>
      <c r="G3016" s="281" t="s">
        <v>425</v>
      </c>
      <c r="H3016" s="282">
        <v>1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0.076630000000000004</v>
      </c>
      <c r="R3016" s="225">
        <f>Q3016*H3016</f>
        <v>0.076630000000000004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410</v>
      </c>
      <c r="AT3016" s="227" t="s">
        <v>296</v>
      </c>
      <c r="AU3016" s="227" t="s">
        <v>80</v>
      </c>
      <c r="AY3016" s="20" t="s">
        <v>182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308</v>
      </c>
      <c r="BM3016" s="227" t="s">
        <v>4395</v>
      </c>
    </row>
    <row r="3017" s="2" customFormat="1" ht="16.5" customHeight="1">
      <c r="A3017" s="41"/>
      <c r="B3017" s="42"/>
      <c r="C3017" s="278" t="s">
        <v>4396</v>
      </c>
      <c r="D3017" s="278" t="s">
        <v>296</v>
      </c>
      <c r="E3017" s="279" t="s">
        <v>4397</v>
      </c>
      <c r="F3017" s="280" t="s">
        <v>4398</v>
      </c>
      <c r="G3017" s="281" t="s">
        <v>425</v>
      </c>
      <c r="H3017" s="282">
        <v>12</v>
      </c>
      <c r="I3017" s="283"/>
      <c r="J3017" s="284">
        <f>ROUND(I3017*H3017,2)</f>
        <v>0</v>
      </c>
      <c r="K3017" s="280" t="s">
        <v>19</v>
      </c>
      <c r="L3017" s="285"/>
      <c r="M3017" s="286" t="s">
        <v>19</v>
      </c>
      <c r="N3017" s="287" t="s">
        <v>42</v>
      </c>
      <c r="O3017" s="87"/>
      <c r="P3017" s="225">
        <f>O3017*H3017</f>
        <v>0</v>
      </c>
      <c r="Q3017" s="225">
        <v>0.077619999999999995</v>
      </c>
      <c r="R3017" s="225">
        <f>Q3017*H3017</f>
        <v>0.93143999999999993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410</v>
      </c>
      <c r="AT3017" s="227" t="s">
        <v>296</v>
      </c>
      <c r="AU3017" s="227" t="s">
        <v>80</v>
      </c>
      <c r="AY3017" s="20" t="s">
        <v>182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308</v>
      </c>
      <c r="BM3017" s="227" t="s">
        <v>4399</v>
      </c>
    </row>
    <row r="3018" s="2" customFormat="1" ht="16.5" customHeight="1">
      <c r="A3018" s="41"/>
      <c r="B3018" s="42"/>
      <c r="C3018" s="278" t="s">
        <v>4400</v>
      </c>
      <c r="D3018" s="278" t="s">
        <v>296</v>
      </c>
      <c r="E3018" s="279" t="s">
        <v>4401</v>
      </c>
      <c r="F3018" s="280" t="s">
        <v>4402</v>
      </c>
      <c r="G3018" s="281" t="s">
        <v>425</v>
      </c>
      <c r="H3018" s="282">
        <v>1</v>
      </c>
      <c r="I3018" s="283"/>
      <c r="J3018" s="284">
        <f>ROUND(I3018*H3018,2)</f>
        <v>0</v>
      </c>
      <c r="K3018" s="280" t="s">
        <v>19</v>
      </c>
      <c r="L3018" s="285"/>
      <c r="M3018" s="286" t="s">
        <v>19</v>
      </c>
      <c r="N3018" s="287" t="s">
        <v>42</v>
      </c>
      <c r="O3018" s="87"/>
      <c r="P3018" s="225">
        <f>O3018*H3018</f>
        <v>0</v>
      </c>
      <c r="Q3018" s="225">
        <v>0.10575</v>
      </c>
      <c r="R3018" s="225">
        <f>Q3018*H3018</f>
        <v>0.10575</v>
      </c>
      <c r="S3018" s="225">
        <v>0</v>
      </c>
      <c r="T3018" s="226">
        <f>S3018*H3018</f>
        <v>0</v>
      </c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R3018" s="227" t="s">
        <v>410</v>
      </c>
      <c r="AT3018" s="227" t="s">
        <v>296</v>
      </c>
      <c r="AU3018" s="227" t="s">
        <v>80</v>
      </c>
      <c r="AY3018" s="20" t="s">
        <v>182</v>
      </c>
      <c r="BE3018" s="228">
        <f>IF(N3018="základní",J3018,0)</f>
        <v>0</v>
      </c>
      <c r="BF3018" s="228">
        <f>IF(N3018="snížená",J3018,0)</f>
        <v>0</v>
      </c>
      <c r="BG3018" s="228">
        <f>IF(N3018="zákl. přenesená",J3018,0)</f>
        <v>0</v>
      </c>
      <c r="BH3018" s="228">
        <f>IF(N3018="sníž. přenesená",J3018,0)</f>
        <v>0</v>
      </c>
      <c r="BI3018" s="228">
        <f>IF(N3018="nulová",J3018,0)</f>
        <v>0</v>
      </c>
      <c r="BJ3018" s="20" t="s">
        <v>78</v>
      </c>
      <c r="BK3018" s="228">
        <f>ROUND(I3018*H3018,2)</f>
        <v>0</v>
      </c>
      <c r="BL3018" s="20" t="s">
        <v>308</v>
      </c>
      <c r="BM3018" s="227" t="s">
        <v>4403</v>
      </c>
    </row>
    <row r="3019" s="2" customFormat="1" ht="37.8" customHeight="1">
      <c r="A3019" s="41"/>
      <c r="B3019" s="42"/>
      <c r="C3019" s="216" t="s">
        <v>4404</v>
      </c>
      <c r="D3019" s="216" t="s">
        <v>184</v>
      </c>
      <c r="E3019" s="217" t="s">
        <v>4405</v>
      </c>
      <c r="F3019" s="218" t="s">
        <v>4406</v>
      </c>
      <c r="G3019" s="219" t="s">
        <v>283</v>
      </c>
      <c r="H3019" s="220">
        <v>136.06</v>
      </c>
      <c r="I3019" s="221"/>
      <c r="J3019" s="222">
        <f>ROUND(I3019*H3019,2)</f>
        <v>0</v>
      </c>
      <c r="K3019" s="218" t="s">
        <v>188</v>
      </c>
      <c r="L3019" s="47"/>
      <c r="M3019" s="223" t="s">
        <v>19</v>
      </c>
      <c r="N3019" s="224" t="s">
        <v>42</v>
      </c>
      <c r="O3019" s="87"/>
      <c r="P3019" s="225">
        <f>O3019*H3019</f>
        <v>0</v>
      </c>
      <c r="Q3019" s="225">
        <v>0.00025999999999999998</v>
      </c>
      <c r="R3019" s="225">
        <f>Q3019*H3019</f>
        <v>0.0353756</v>
      </c>
      <c r="S3019" s="225">
        <v>0</v>
      </c>
      <c r="T3019" s="226">
        <f>S3019*H3019</f>
        <v>0</v>
      </c>
      <c r="U3019" s="41"/>
      <c r="V3019" s="41"/>
      <c r="W3019" s="41"/>
      <c r="X3019" s="41"/>
      <c r="Y3019" s="41"/>
      <c r="Z3019" s="41"/>
      <c r="AA3019" s="41"/>
      <c r="AB3019" s="41"/>
      <c r="AC3019" s="41"/>
      <c r="AD3019" s="41"/>
      <c r="AE3019" s="41"/>
      <c r="AR3019" s="227" t="s">
        <v>308</v>
      </c>
      <c r="AT3019" s="227" t="s">
        <v>184</v>
      </c>
      <c r="AU3019" s="227" t="s">
        <v>80</v>
      </c>
      <c r="AY3019" s="20" t="s">
        <v>182</v>
      </c>
      <c r="BE3019" s="228">
        <f>IF(N3019="základní",J3019,0)</f>
        <v>0</v>
      </c>
      <c r="BF3019" s="228">
        <f>IF(N3019="snížená",J3019,0)</f>
        <v>0</v>
      </c>
      <c r="BG3019" s="228">
        <f>IF(N3019="zákl. přenesená",J3019,0)</f>
        <v>0</v>
      </c>
      <c r="BH3019" s="228">
        <f>IF(N3019="sníž. přenesená",J3019,0)</f>
        <v>0</v>
      </c>
      <c r="BI3019" s="228">
        <f>IF(N3019="nulová",J3019,0)</f>
        <v>0</v>
      </c>
      <c r="BJ3019" s="20" t="s">
        <v>78</v>
      </c>
      <c r="BK3019" s="228">
        <f>ROUND(I3019*H3019,2)</f>
        <v>0</v>
      </c>
      <c r="BL3019" s="20" t="s">
        <v>308</v>
      </c>
      <c r="BM3019" s="227" t="s">
        <v>4407</v>
      </c>
    </row>
    <row r="3020" s="2" customFormat="1">
      <c r="A3020" s="41"/>
      <c r="B3020" s="42"/>
      <c r="C3020" s="43"/>
      <c r="D3020" s="229" t="s">
        <v>191</v>
      </c>
      <c r="E3020" s="43"/>
      <c r="F3020" s="230" t="s">
        <v>4408</v>
      </c>
      <c r="G3020" s="43"/>
      <c r="H3020" s="43"/>
      <c r="I3020" s="231"/>
      <c r="J3020" s="43"/>
      <c r="K3020" s="43"/>
      <c r="L3020" s="47"/>
      <c r="M3020" s="232"/>
      <c r="N3020" s="233"/>
      <c r="O3020" s="87"/>
      <c r="P3020" s="87"/>
      <c r="Q3020" s="87"/>
      <c r="R3020" s="87"/>
      <c r="S3020" s="87"/>
      <c r="T3020" s="88"/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T3020" s="20" t="s">
        <v>191</v>
      </c>
      <c r="AU3020" s="20" t="s">
        <v>80</v>
      </c>
    </row>
    <row r="3021" s="14" customFormat="1">
      <c r="A3021" s="14"/>
      <c r="B3021" s="245"/>
      <c r="C3021" s="246"/>
      <c r="D3021" s="236" t="s">
        <v>193</v>
      </c>
      <c r="E3021" s="247" t="s">
        <v>19</v>
      </c>
      <c r="F3021" s="248" t="s">
        <v>4409</v>
      </c>
      <c r="G3021" s="246"/>
      <c r="H3021" s="249">
        <v>136.06</v>
      </c>
      <c r="I3021" s="250"/>
      <c r="J3021" s="246"/>
      <c r="K3021" s="246"/>
      <c r="L3021" s="251"/>
      <c r="M3021" s="252"/>
      <c r="N3021" s="253"/>
      <c r="O3021" s="253"/>
      <c r="P3021" s="253"/>
      <c r="Q3021" s="253"/>
      <c r="R3021" s="253"/>
      <c r="S3021" s="253"/>
      <c r="T3021" s="25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5" t="s">
        <v>193</v>
      </c>
      <c r="AU3021" s="255" t="s">
        <v>80</v>
      </c>
      <c r="AV3021" s="14" t="s">
        <v>80</v>
      </c>
      <c r="AW3021" s="14" t="s">
        <v>195</v>
      </c>
      <c r="AX3021" s="14" t="s">
        <v>71</v>
      </c>
      <c r="AY3021" s="255" t="s">
        <v>182</v>
      </c>
    </row>
    <row r="3022" s="2" customFormat="1" ht="24.15" customHeight="1">
      <c r="A3022" s="41"/>
      <c r="B3022" s="42"/>
      <c r="C3022" s="278" t="s">
        <v>4410</v>
      </c>
      <c r="D3022" s="278" t="s">
        <v>296</v>
      </c>
      <c r="E3022" s="279" t="s">
        <v>4411</v>
      </c>
      <c r="F3022" s="280" t="s">
        <v>4412</v>
      </c>
      <c r="G3022" s="281" t="s">
        <v>425</v>
      </c>
      <c r="H3022" s="282">
        <v>5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0.10575</v>
      </c>
      <c r="R3022" s="225">
        <f>Q3022*H3022</f>
        <v>0.52874999999999994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410</v>
      </c>
      <c r="AT3022" s="227" t="s">
        <v>296</v>
      </c>
      <c r="AU3022" s="227" t="s">
        <v>80</v>
      </c>
      <c r="AY3022" s="20" t="s">
        <v>182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308</v>
      </c>
      <c r="BM3022" s="227" t="s">
        <v>4413</v>
      </c>
    </row>
    <row r="3023" s="2" customFormat="1" ht="24.15" customHeight="1">
      <c r="A3023" s="41"/>
      <c r="B3023" s="42"/>
      <c r="C3023" s="278" t="s">
        <v>4414</v>
      </c>
      <c r="D3023" s="278" t="s">
        <v>296</v>
      </c>
      <c r="E3023" s="279" t="s">
        <v>4415</v>
      </c>
      <c r="F3023" s="280" t="s">
        <v>4416</v>
      </c>
      <c r="G3023" s="281" t="s">
        <v>425</v>
      </c>
      <c r="H3023" s="282">
        <v>14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0.15443999999999999</v>
      </c>
      <c r="R3023" s="225">
        <f>Q3023*H3023</f>
        <v>2.1621600000000001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410</v>
      </c>
      <c r="AT3023" s="227" t="s">
        <v>296</v>
      </c>
      <c r="AU3023" s="227" t="s">
        <v>80</v>
      </c>
      <c r="AY3023" s="20" t="s">
        <v>182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308</v>
      </c>
      <c r="BM3023" s="227" t="s">
        <v>4417</v>
      </c>
    </row>
    <row r="3024" s="2" customFormat="1" ht="37.8" customHeight="1">
      <c r="A3024" s="41"/>
      <c r="B3024" s="42"/>
      <c r="C3024" s="216" t="s">
        <v>4418</v>
      </c>
      <c r="D3024" s="216" t="s">
        <v>184</v>
      </c>
      <c r="E3024" s="217" t="s">
        <v>4419</v>
      </c>
      <c r="F3024" s="218" t="s">
        <v>4420</v>
      </c>
      <c r="G3024" s="219" t="s">
        <v>304</v>
      </c>
      <c r="H3024" s="220">
        <v>1937.298</v>
      </c>
      <c r="I3024" s="221"/>
      <c r="J3024" s="222">
        <f>ROUND(I3024*H3024,2)</f>
        <v>0</v>
      </c>
      <c r="K3024" s="218" t="s">
        <v>188</v>
      </c>
      <c r="L3024" s="47"/>
      <c r="M3024" s="223" t="s">
        <v>19</v>
      </c>
      <c r="N3024" s="224" t="s">
        <v>42</v>
      </c>
      <c r="O3024" s="87"/>
      <c r="P3024" s="225">
        <f>O3024*H3024</f>
        <v>0</v>
      </c>
      <c r="Q3024" s="225">
        <v>0.00027999999999999998</v>
      </c>
      <c r="R3024" s="225">
        <f>Q3024*H3024</f>
        <v>0.54244344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308</v>
      </c>
      <c r="AT3024" s="227" t="s">
        <v>184</v>
      </c>
      <c r="AU3024" s="227" t="s">
        <v>80</v>
      </c>
      <c r="AY3024" s="20" t="s">
        <v>182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308</v>
      </c>
      <c r="BM3024" s="227" t="s">
        <v>4421</v>
      </c>
    </row>
    <row r="3025" s="2" customFormat="1">
      <c r="A3025" s="41"/>
      <c r="B3025" s="42"/>
      <c r="C3025" s="43"/>
      <c r="D3025" s="229" t="s">
        <v>191</v>
      </c>
      <c r="E3025" s="43"/>
      <c r="F3025" s="230" t="s">
        <v>4422</v>
      </c>
      <c r="G3025" s="43"/>
      <c r="H3025" s="43"/>
      <c r="I3025" s="231"/>
      <c r="J3025" s="43"/>
      <c r="K3025" s="43"/>
      <c r="L3025" s="47"/>
      <c r="M3025" s="232"/>
      <c r="N3025" s="233"/>
      <c r="O3025" s="87"/>
      <c r="P3025" s="87"/>
      <c r="Q3025" s="87"/>
      <c r="R3025" s="87"/>
      <c r="S3025" s="87"/>
      <c r="T3025" s="88"/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T3025" s="20" t="s">
        <v>191</v>
      </c>
      <c r="AU3025" s="20" t="s">
        <v>80</v>
      </c>
    </row>
    <row r="3026" s="14" customFormat="1">
      <c r="A3026" s="14"/>
      <c r="B3026" s="245"/>
      <c r="C3026" s="246"/>
      <c r="D3026" s="236" t="s">
        <v>193</v>
      </c>
      <c r="E3026" s="247" t="s">
        <v>19</v>
      </c>
      <c r="F3026" s="248" t="s">
        <v>4423</v>
      </c>
      <c r="G3026" s="246"/>
      <c r="H3026" s="249">
        <v>28.410973355292398</v>
      </c>
      <c r="I3026" s="250"/>
      <c r="J3026" s="246"/>
      <c r="K3026" s="246"/>
      <c r="L3026" s="251"/>
      <c r="M3026" s="252"/>
      <c r="N3026" s="253"/>
      <c r="O3026" s="253"/>
      <c r="P3026" s="253"/>
      <c r="Q3026" s="253"/>
      <c r="R3026" s="253"/>
      <c r="S3026" s="253"/>
      <c r="T3026" s="25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55" t="s">
        <v>193</v>
      </c>
      <c r="AU3026" s="255" t="s">
        <v>80</v>
      </c>
      <c r="AV3026" s="14" t="s">
        <v>80</v>
      </c>
      <c r="AW3026" s="14" t="s">
        <v>195</v>
      </c>
      <c r="AX3026" s="14" t="s">
        <v>71</v>
      </c>
      <c r="AY3026" s="255" t="s">
        <v>182</v>
      </c>
    </row>
    <row r="3027" s="14" customFormat="1">
      <c r="A3027" s="14"/>
      <c r="B3027" s="245"/>
      <c r="C3027" s="246"/>
      <c r="D3027" s="236" t="s">
        <v>193</v>
      </c>
      <c r="E3027" s="247" t="s">
        <v>19</v>
      </c>
      <c r="F3027" s="248" t="s">
        <v>4424</v>
      </c>
      <c r="G3027" s="246"/>
      <c r="H3027" s="249">
        <v>124.309380400259</v>
      </c>
      <c r="I3027" s="250"/>
      <c r="J3027" s="246"/>
      <c r="K3027" s="246"/>
      <c r="L3027" s="251"/>
      <c r="M3027" s="252"/>
      <c r="N3027" s="253"/>
      <c r="O3027" s="253"/>
      <c r="P3027" s="253"/>
      <c r="Q3027" s="253"/>
      <c r="R3027" s="253"/>
      <c r="S3027" s="253"/>
      <c r="T3027" s="25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55" t="s">
        <v>193</v>
      </c>
      <c r="AU3027" s="255" t="s">
        <v>80</v>
      </c>
      <c r="AV3027" s="14" t="s">
        <v>80</v>
      </c>
      <c r="AW3027" s="14" t="s">
        <v>195</v>
      </c>
      <c r="AX3027" s="14" t="s">
        <v>71</v>
      </c>
      <c r="AY3027" s="255" t="s">
        <v>182</v>
      </c>
    </row>
    <row r="3028" s="14" customFormat="1">
      <c r="A3028" s="14"/>
      <c r="B3028" s="245"/>
      <c r="C3028" s="246"/>
      <c r="D3028" s="236" t="s">
        <v>193</v>
      </c>
      <c r="E3028" s="247" t="s">
        <v>19</v>
      </c>
      <c r="F3028" s="248" t="s">
        <v>4425</v>
      </c>
      <c r="G3028" s="246"/>
      <c r="H3028" s="249">
        <v>356.88</v>
      </c>
      <c r="I3028" s="250"/>
      <c r="J3028" s="246"/>
      <c r="K3028" s="246"/>
      <c r="L3028" s="251"/>
      <c r="M3028" s="252"/>
      <c r="N3028" s="253"/>
      <c r="O3028" s="253"/>
      <c r="P3028" s="253"/>
      <c r="Q3028" s="253"/>
      <c r="R3028" s="253"/>
      <c r="S3028" s="253"/>
      <c r="T3028" s="25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55" t="s">
        <v>193</v>
      </c>
      <c r="AU3028" s="255" t="s">
        <v>80</v>
      </c>
      <c r="AV3028" s="14" t="s">
        <v>80</v>
      </c>
      <c r="AW3028" s="14" t="s">
        <v>195</v>
      </c>
      <c r="AX3028" s="14" t="s">
        <v>71</v>
      </c>
      <c r="AY3028" s="255" t="s">
        <v>182</v>
      </c>
    </row>
    <row r="3029" s="14" customFormat="1">
      <c r="A3029" s="14"/>
      <c r="B3029" s="245"/>
      <c r="C3029" s="246"/>
      <c r="D3029" s="236" t="s">
        <v>193</v>
      </c>
      <c r="E3029" s="247" t="s">
        <v>19</v>
      </c>
      <c r="F3029" s="248" t="s">
        <v>4426</v>
      </c>
      <c r="G3029" s="246"/>
      <c r="H3029" s="249">
        <v>334.75999999999999</v>
      </c>
      <c r="I3029" s="250"/>
      <c r="J3029" s="246"/>
      <c r="K3029" s="246"/>
      <c r="L3029" s="251"/>
      <c r="M3029" s="252"/>
      <c r="N3029" s="253"/>
      <c r="O3029" s="253"/>
      <c r="P3029" s="253"/>
      <c r="Q3029" s="253"/>
      <c r="R3029" s="253"/>
      <c r="S3029" s="253"/>
      <c r="T3029" s="25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T3029" s="255" t="s">
        <v>193</v>
      </c>
      <c r="AU3029" s="255" t="s">
        <v>80</v>
      </c>
      <c r="AV3029" s="14" t="s">
        <v>80</v>
      </c>
      <c r="AW3029" s="14" t="s">
        <v>195</v>
      </c>
      <c r="AX3029" s="14" t="s">
        <v>71</v>
      </c>
      <c r="AY3029" s="255" t="s">
        <v>182</v>
      </c>
    </row>
    <row r="3030" s="14" customFormat="1">
      <c r="A3030" s="14"/>
      <c r="B3030" s="245"/>
      <c r="C3030" s="246"/>
      <c r="D3030" s="236" t="s">
        <v>193</v>
      </c>
      <c r="E3030" s="247" t="s">
        <v>19</v>
      </c>
      <c r="F3030" s="248" t="s">
        <v>4427</v>
      </c>
      <c r="G3030" s="246"/>
      <c r="H3030" s="249">
        <v>657</v>
      </c>
      <c r="I3030" s="250"/>
      <c r="J3030" s="246"/>
      <c r="K3030" s="246"/>
      <c r="L3030" s="251"/>
      <c r="M3030" s="252"/>
      <c r="N3030" s="253"/>
      <c r="O3030" s="253"/>
      <c r="P3030" s="253"/>
      <c r="Q3030" s="253"/>
      <c r="R3030" s="253"/>
      <c r="S3030" s="253"/>
      <c r="T3030" s="25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55" t="s">
        <v>193</v>
      </c>
      <c r="AU3030" s="255" t="s">
        <v>80</v>
      </c>
      <c r="AV3030" s="14" t="s">
        <v>80</v>
      </c>
      <c r="AW3030" s="14" t="s">
        <v>195</v>
      </c>
      <c r="AX3030" s="14" t="s">
        <v>71</v>
      </c>
      <c r="AY3030" s="255" t="s">
        <v>182</v>
      </c>
    </row>
    <row r="3031" s="14" customFormat="1">
      <c r="A3031" s="14"/>
      <c r="B3031" s="245"/>
      <c r="C3031" s="246"/>
      <c r="D3031" s="236" t="s">
        <v>193</v>
      </c>
      <c r="E3031" s="247" t="s">
        <v>19</v>
      </c>
      <c r="F3031" s="248" t="s">
        <v>4428</v>
      </c>
      <c r="G3031" s="246"/>
      <c r="H3031" s="249">
        <v>435.93715293780201</v>
      </c>
      <c r="I3031" s="250"/>
      <c r="J3031" s="246"/>
      <c r="K3031" s="246"/>
      <c r="L3031" s="251"/>
      <c r="M3031" s="252"/>
      <c r="N3031" s="253"/>
      <c r="O3031" s="253"/>
      <c r="P3031" s="253"/>
      <c r="Q3031" s="253"/>
      <c r="R3031" s="253"/>
      <c r="S3031" s="253"/>
      <c r="T3031" s="25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55" t="s">
        <v>193</v>
      </c>
      <c r="AU3031" s="255" t="s">
        <v>80</v>
      </c>
      <c r="AV3031" s="14" t="s">
        <v>80</v>
      </c>
      <c r="AW3031" s="14" t="s">
        <v>195</v>
      </c>
      <c r="AX3031" s="14" t="s">
        <v>71</v>
      </c>
      <c r="AY3031" s="255" t="s">
        <v>182</v>
      </c>
    </row>
    <row r="3032" s="2" customFormat="1" ht="37.8" customHeight="1">
      <c r="A3032" s="41"/>
      <c r="B3032" s="42"/>
      <c r="C3032" s="216" t="s">
        <v>4429</v>
      </c>
      <c r="D3032" s="216" t="s">
        <v>184</v>
      </c>
      <c r="E3032" s="217" t="s">
        <v>4430</v>
      </c>
      <c r="F3032" s="218" t="s">
        <v>4431</v>
      </c>
      <c r="G3032" s="219" t="s">
        <v>425</v>
      </c>
      <c r="H3032" s="220">
        <v>1</v>
      </c>
      <c r="I3032" s="221"/>
      <c r="J3032" s="222">
        <f>ROUND(I3032*H3032,2)</f>
        <v>0</v>
      </c>
      <c r="K3032" s="218" t="s">
        <v>19</v>
      </c>
      <c r="L3032" s="47"/>
      <c r="M3032" s="223" t="s">
        <v>19</v>
      </c>
      <c r="N3032" s="224" t="s">
        <v>42</v>
      </c>
      <c r="O3032" s="87"/>
      <c r="P3032" s="225">
        <f>O3032*H3032</f>
        <v>0</v>
      </c>
      <c r="Q3032" s="225">
        <v>0.025919999999999999</v>
      </c>
      <c r="R3032" s="225">
        <f>Q3032*H3032</f>
        <v>0.025919999999999999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308</v>
      </c>
      <c r="AT3032" s="227" t="s">
        <v>184</v>
      </c>
      <c r="AU3032" s="227" t="s">
        <v>80</v>
      </c>
      <c r="AY3032" s="20" t="s">
        <v>182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308</v>
      </c>
      <c r="BM3032" s="227" t="s">
        <v>4432</v>
      </c>
    </row>
    <row r="3033" s="2" customFormat="1">
      <c r="A3033" s="41"/>
      <c r="B3033" s="42"/>
      <c r="C3033" s="43"/>
      <c r="D3033" s="236" t="s">
        <v>1123</v>
      </c>
      <c r="E3033" s="43"/>
      <c r="F3033" s="288" t="s">
        <v>4433</v>
      </c>
      <c r="G3033" s="43"/>
      <c r="H3033" s="43"/>
      <c r="I3033" s="231"/>
      <c r="J3033" s="43"/>
      <c r="K3033" s="43"/>
      <c r="L3033" s="47"/>
      <c r="M3033" s="232"/>
      <c r="N3033" s="233"/>
      <c r="O3033" s="87"/>
      <c r="P3033" s="87"/>
      <c r="Q3033" s="87"/>
      <c r="R3033" s="87"/>
      <c r="S3033" s="87"/>
      <c r="T3033" s="88"/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T3033" s="20" t="s">
        <v>1123</v>
      </c>
      <c r="AU3033" s="20" t="s">
        <v>80</v>
      </c>
    </row>
    <row r="3034" s="2" customFormat="1" ht="37.8" customHeight="1">
      <c r="A3034" s="41"/>
      <c r="B3034" s="42"/>
      <c r="C3034" s="216" t="s">
        <v>4434</v>
      </c>
      <c r="D3034" s="216" t="s">
        <v>184</v>
      </c>
      <c r="E3034" s="217" t="s">
        <v>4435</v>
      </c>
      <c r="F3034" s="218" t="s">
        <v>4436</v>
      </c>
      <c r="G3034" s="219" t="s">
        <v>425</v>
      </c>
      <c r="H3034" s="220">
        <v>1</v>
      </c>
      <c r="I3034" s="221"/>
      <c r="J3034" s="222">
        <f>ROUND(I3034*H3034,2)</f>
        <v>0</v>
      </c>
      <c r="K3034" s="218" t="s">
        <v>19</v>
      </c>
      <c r="L3034" s="47"/>
      <c r="M3034" s="223" t="s">
        <v>19</v>
      </c>
      <c r="N3034" s="224" t="s">
        <v>42</v>
      </c>
      <c r="O3034" s="87"/>
      <c r="P3034" s="225">
        <f>O3034*H3034</f>
        <v>0</v>
      </c>
      <c r="Q3034" s="225">
        <v>0.071499999999999994</v>
      </c>
      <c r="R3034" s="225">
        <f>Q3034*H3034</f>
        <v>0.071499999999999994</v>
      </c>
      <c r="S3034" s="225">
        <v>0</v>
      </c>
      <c r="T3034" s="226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27" t="s">
        <v>308</v>
      </c>
      <c r="AT3034" s="227" t="s">
        <v>184</v>
      </c>
      <c r="AU3034" s="227" t="s">
        <v>80</v>
      </c>
      <c r="AY3034" s="20" t="s">
        <v>182</v>
      </c>
      <c r="BE3034" s="228">
        <f>IF(N3034="základní",J3034,0)</f>
        <v>0</v>
      </c>
      <c r="BF3034" s="228">
        <f>IF(N3034="snížená",J3034,0)</f>
        <v>0</v>
      </c>
      <c r="BG3034" s="228">
        <f>IF(N3034="zákl. přenesená",J3034,0)</f>
        <v>0</v>
      </c>
      <c r="BH3034" s="228">
        <f>IF(N3034="sníž. přenesená",J3034,0)</f>
        <v>0</v>
      </c>
      <c r="BI3034" s="228">
        <f>IF(N3034="nulová",J3034,0)</f>
        <v>0</v>
      </c>
      <c r="BJ3034" s="20" t="s">
        <v>78</v>
      </c>
      <c r="BK3034" s="228">
        <f>ROUND(I3034*H3034,2)</f>
        <v>0</v>
      </c>
      <c r="BL3034" s="20" t="s">
        <v>308</v>
      </c>
      <c r="BM3034" s="227" t="s">
        <v>4437</v>
      </c>
    </row>
    <row r="3035" s="2" customFormat="1">
      <c r="A3035" s="41"/>
      <c r="B3035" s="42"/>
      <c r="C3035" s="43"/>
      <c r="D3035" s="236" t="s">
        <v>1123</v>
      </c>
      <c r="E3035" s="43"/>
      <c r="F3035" s="288" t="s">
        <v>4438</v>
      </c>
      <c r="G3035" s="43"/>
      <c r="H3035" s="43"/>
      <c r="I3035" s="231"/>
      <c r="J3035" s="43"/>
      <c r="K3035" s="43"/>
      <c r="L3035" s="47"/>
      <c r="M3035" s="232"/>
      <c r="N3035" s="233"/>
      <c r="O3035" s="87"/>
      <c r="P3035" s="87"/>
      <c r="Q3035" s="87"/>
      <c r="R3035" s="87"/>
      <c r="S3035" s="87"/>
      <c r="T3035" s="88"/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T3035" s="20" t="s">
        <v>1123</v>
      </c>
      <c r="AU3035" s="20" t="s">
        <v>80</v>
      </c>
    </row>
    <row r="3036" s="2" customFormat="1" ht="37.8" customHeight="1">
      <c r="A3036" s="41"/>
      <c r="B3036" s="42"/>
      <c r="C3036" s="216" t="s">
        <v>4439</v>
      </c>
      <c r="D3036" s="216" t="s">
        <v>184</v>
      </c>
      <c r="E3036" s="217" t="s">
        <v>4440</v>
      </c>
      <c r="F3036" s="218" t="s">
        <v>4441</v>
      </c>
      <c r="G3036" s="219" t="s">
        <v>425</v>
      </c>
      <c r="H3036" s="220">
        <v>1</v>
      </c>
      <c r="I3036" s="221"/>
      <c r="J3036" s="222">
        <f>ROUND(I3036*H3036,2)</f>
        <v>0</v>
      </c>
      <c r="K3036" s="218" t="s">
        <v>188</v>
      </c>
      <c r="L3036" s="47"/>
      <c r="M3036" s="223" t="s">
        <v>19</v>
      </c>
      <c r="N3036" s="224" t="s">
        <v>42</v>
      </c>
      <c r="O3036" s="87"/>
      <c r="P3036" s="225">
        <f>O3036*H3036</f>
        <v>0</v>
      </c>
      <c r="Q3036" s="225">
        <v>0</v>
      </c>
      <c r="R3036" s="225">
        <f>Q3036*H3036</f>
        <v>0</v>
      </c>
      <c r="S3036" s="225">
        <v>0</v>
      </c>
      <c r="T3036" s="226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7" t="s">
        <v>308</v>
      </c>
      <c r="AT3036" s="227" t="s">
        <v>184</v>
      </c>
      <c r="AU3036" s="227" t="s">
        <v>80</v>
      </c>
      <c r="AY3036" s="20" t="s">
        <v>182</v>
      </c>
      <c r="BE3036" s="228">
        <f>IF(N3036="základní",J3036,0)</f>
        <v>0</v>
      </c>
      <c r="BF3036" s="228">
        <f>IF(N3036="snížená",J3036,0)</f>
        <v>0</v>
      </c>
      <c r="BG3036" s="228">
        <f>IF(N3036="zákl. přenesená",J3036,0)</f>
        <v>0</v>
      </c>
      <c r="BH3036" s="228">
        <f>IF(N3036="sníž. přenesená",J3036,0)</f>
        <v>0</v>
      </c>
      <c r="BI3036" s="228">
        <f>IF(N3036="nulová",J3036,0)</f>
        <v>0</v>
      </c>
      <c r="BJ3036" s="20" t="s">
        <v>78</v>
      </c>
      <c r="BK3036" s="228">
        <f>ROUND(I3036*H3036,2)</f>
        <v>0</v>
      </c>
      <c r="BL3036" s="20" t="s">
        <v>308</v>
      </c>
      <c r="BM3036" s="227" t="s">
        <v>4442</v>
      </c>
    </row>
    <row r="3037" s="2" customFormat="1">
      <c r="A3037" s="41"/>
      <c r="B3037" s="42"/>
      <c r="C3037" s="43"/>
      <c r="D3037" s="229" t="s">
        <v>191</v>
      </c>
      <c r="E3037" s="43"/>
      <c r="F3037" s="230" t="s">
        <v>4443</v>
      </c>
      <c r="G3037" s="43"/>
      <c r="H3037" s="43"/>
      <c r="I3037" s="231"/>
      <c r="J3037" s="43"/>
      <c r="K3037" s="43"/>
      <c r="L3037" s="47"/>
      <c r="M3037" s="232"/>
      <c r="N3037" s="233"/>
      <c r="O3037" s="87"/>
      <c r="P3037" s="87"/>
      <c r="Q3037" s="87"/>
      <c r="R3037" s="87"/>
      <c r="S3037" s="87"/>
      <c r="T3037" s="88"/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T3037" s="20" t="s">
        <v>191</v>
      </c>
      <c r="AU3037" s="20" t="s">
        <v>80</v>
      </c>
    </row>
    <row r="3038" s="2" customFormat="1" ht="24.15" customHeight="1">
      <c r="A3038" s="41"/>
      <c r="B3038" s="42"/>
      <c r="C3038" s="278" t="s">
        <v>4444</v>
      </c>
      <c r="D3038" s="278" t="s">
        <v>296</v>
      </c>
      <c r="E3038" s="279" t="s">
        <v>4445</v>
      </c>
      <c r="F3038" s="280" t="s">
        <v>4446</v>
      </c>
      <c r="G3038" s="281" t="s">
        <v>425</v>
      </c>
      <c r="H3038" s="282">
        <v>1</v>
      </c>
      <c r="I3038" s="283"/>
      <c r="J3038" s="284">
        <f>ROUND(I3038*H3038,2)</f>
        <v>0</v>
      </c>
      <c r="K3038" s="280" t="s">
        <v>188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0.035999999999999997</v>
      </c>
      <c r="R3038" s="225">
        <f>Q3038*H3038</f>
        <v>0.035999999999999997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410</v>
      </c>
      <c r="AT3038" s="227" t="s">
        <v>296</v>
      </c>
      <c r="AU3038" s="227" t="s">
        <v>80</v>
      </c>
      <c r="AY3038" s="20" t="s">
        <v>182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308</v>
      </c>
      <c r="BM3038" s="227" t="s">
        <v>4447</v>
      </c>
    </row>
    <row r="3039" s="2" customFormat="1" ht="37.8" customHeight="1">
      <c r="A3039" s="41"/>
      <c r="B3039" s="42"/>
      <c r="C3039" s="216" t="s">
        <v>4448</v>
      </c>
      <c r="D3039" s="216" t="s">
        <v>184</v>
      </c>
      <c r="E3039" s="217" t="s">
        <v>4449</v>
      </c>
      <c r="F3039" s="218" t="s">
        <v>4450</v>
      </c>
      <c r="G3039" s="219" t="s">
        <v>425</v>
      </c>
      <c r="H3039" s="220">
        <v>2</v>
      </c>
      <c r="I3039" s="221"/>
      <c r="J3039" s="222">
        <f>ROUND(I3039*H3039,2)</f>
        <v>0</v>
      </c>
      <c r="K3039" s="218" t="s">
        <v>188</v>
      </c>
      <c r="L3039" s="47"/>
      <c r="M3039" s="223" t="s">
        <v>19</v>
      </c>
      <c r="N3039" s="224" t="s">
        <v>42</v>
      </c>
      <c r="O3039" s="87"/>
      <c r="P3039" s="225">
        <f>O3039*H3039</f>
        <v>0</v>
      </c>
      <c r="Q3039" s="225">
        <v>0</v>
      </c>
      <c r="R3039" s="225">
        <f>Q3039*H3039</f>
        <v>0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308</v>
      </c>
      <c r="AT3039" s="227" t="s">
        <v>184</v>
      </c>
      <c r="AU3039" s="227" t="s">
        <v>80</v>
      </c>
      <c r="AY3039" s="20" t="s">
        <v>182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308</v>
      </c>
      <c r="BM3039" s="227" t="s">
        <v>4451</v>
      </c>
    </row>
    <row r="3040" s="2" customFormat="1">
      <c r="A3040" s="41"/>
      <c r="B3040" s="42"/>
      <c r="C3040" s="43"/>
      <c r="D3040" s="229" t="s">
        <v>191</v>
      </c>
      <c r="E3040" s="43"/>
      <c r="F3040" s="230" t="s">
        <v>4452</v>
      </c>
      <c r="G3040" s="43"/>
      <c r="H3040" s="43"/>
      <c r="I3040" s="231"/>
      <c r="J3040" s="43"/>
      <c r="K3040" s="43"/>
      <c r="L3040" s="47"/>
      <c r="M3040" s="232"/>
      <c r="N3040" s="233"/>
      <c r="O3040" s="87"/>
      <c r="P3040" s="87"/>
      <c r="Q3040" s="87"/>
      <c r="R3040" s="87"/>
      <c r="S3040" s="87"/>
      <c r="T3040" s="88"/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T3040" s="20" t="s">
        <v>191</v>
      </c>
      <c r="AU3040" s="20" t="s">
        <v>80</v>
      </c>
    </row>
    <row r="3041" s="2" customFormat="1" ht="33" customHeight="1">
      <c r="A3041" s="41"/>
      <c r="B3041" s="42"/>
      <c r="C3041" s="278" t="s">
        <v>4453</v>
      </c>
      <c r="D3041" s="278" t="s">
        <v>296</v>
      </c>
      <c r="E3041" s="279" t="s">
        <v>4454</v>
      </c>
      <c r="F3041" s="280" t="s">
        <v>4455</v>
      </c>
      <c r="G3041" s="281" t="s">
        <v>425</v>
      </c>
      <c r="H3041" s="282">
        <v>1</v>
      </c>
      <c r="I3041" s="283"/>
      <c r="J3041" s="284">
        <f>ROUND(I3041*H3041,2)</f>
        <v>0</v>
      </c>
      <c r="K3041" s="280" t="s">
        <v>188</v>
      </c>
      <c r="L3041" s="285"/>
      <c r="M3041" s="286" t="s">
        <v>19</v>
      </c>
      <c r="N3041" s="287" t="s">
        <v>42</v>
      </c>
      <c r="O3041" s="87"/>
      <c r="P3041" s="225">
        <f>O3041*H3041</f>
        <v>0</v>
      </c>
      <c r="Q3041" s="225">
        <v>0.021600000000000001</v>
      </c>
      <c r="R3041" s="225">
        <f>Q3041*H3041</f>
        <v>0.021600000000000001</v>
      </c>
      <c r="S3041" s="225">
        <v>0</v>
      </c>
      <c r="T3041" s="226">
        <f>S3041*H3041</f>
        <v>0</v>
      </c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R3041" s="227" t="s">
        <v>410</v>
      </c>
      <c r="AT3041" s="227" t="s">
        <v>296</v>
      </c>
      <c r="AU3041" s="227" t="s">
        <v>80</v>
      </c>
      <c r="AY3041" s="20" t="s">
        <v>182</v>
      </c>
      <c r="BE3041" s="228">
        <f>IF(N3041="základní",J3041,0)</f>
        <v>0</v>
      </c>
      <c r="BF3041" s="228">
        <f>IF(N3041="snížená",J3041,0)</f>
        <v>0</v>
      </c>
      <c r="BG3041" s="228">
        <f>IF(N3041="zákl. přenesená",J3041,0)</f>
        <v>0</v>
      </c>
      <c r="BH3041" s="228">
        <f>IF(N3041="sníž. přenesená",J3041,0)</f>
        <v>0</v>
      </c>
      <c r="BI3041" s="228">
        <f>IF(N3041="nulová",J3041,0)</f>
        <v>0</v>
      </c>
      <c r="BJ3041" s="20" t="s">
        <v>78</v>
      </c>
      <c r="BK3041" s="228">
        <f>ROUND(I3041*H3041,2)</f>
        <v>0</v>
      </c>
      <c r="BL3041" s="20" t="s">
        <v>308</v>
      </c>
      <c r="BM3041" s="227" t="s">
        <v>4456</v>
      </c>
    </row>
    <row r="3042" s="2" customFormat="1" ht="37.8" customHeight="1">
      <c r="A3042" s="41"/>
      <c r="B3042" s="42"/>
      <c r="C3042" s="278" t="s">
        <v>4457</v>
      </c>
      <c r="D3042" s="278" t="s">
        <v>296</v>
      </c>
      <c r="E3042" s="279" t="s">
        <v>4458</v>
      </c>
      <c r="F3042" s="280" t="s">
        <v>4459</v>
      </c>
      <c r="G3042" s="281" t="s">
        <v>425</v>
      </c>
      <c r="H3042" s="282">
        <v>1</v>
      </c>
      <c r="I3042" s="283"/>
      <c r="J3042" s="284">
        <f>ROUND(I3042*H3042,2)</f>
        <v>0</v>
      </c>
      <c r="K3042" s="280" t="s">
        <v>19</v>
      </c>
      <c r="L3042" s="285"/>
      <c r="M3042" s="286" t="s">
        <v>19</v>
      </c>
      <c r="N3042" s="287" t="s">
        <v>42</v>
      </c>
      <c r="O3042" s="87"/>
      <c r="P3042" s="225">
        <f>O3042*H3042</f>
        <v>0</v>
      </c>
      <c r="Q3042" s="225">
        <v>0.021600000000000001</v>
      </c>
      <c r="R3042" s="225">
        <f>Q3042*H3042</f>
        <v>0.021600000000000001</v>
      </c>
      <c r="S3042" s="225">
        <v>0</v>
      </c>
      <c r="T3042" s="226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7" t="s">
        <v>410</v>
      </c>
      <c r="AT3042" s="227" t="s">
        <v>296</v>
      </c>
      <c r="AU3042" s="227" t="s">
        <v>80</v>
      </c>
      <c r="AY3042" s="20" t="s">
        <v>182</v>
      </c>
      <c r="BE3042" s="228">
        <f>IF(N3042="základní",J3042,0)</f>
        <v>0</v>
      </c>
      <c r="BF3042" s="228">
        <f>IF(N3042="snížená",J3042,0)</f>
        <v>0</v>
      </c>
      <c r="BG3042" s="228">
        <f>IF(N3042="zákl. přenesená",J3042,0)</f>
        <v>0</v>
      </c>
      <c r="BH3042" s="228">
        <f>IF(N3042="sníž. přenesená",J3042,0)</f>
        <v>0</v>
      </c>
      <c r="BI3042" s="228">
        <f>IF(N3042="nulová",J3042,0)</f>
        <v>0</v>
      </c>
      <c r="BJ3042" s="20" t="s">
        <v>78</v>
      </c>
      <c r="BK3042" s="228">
        <f>ROUND(I3042*H3042,2)</f>
        <v>0</v>
      </c>
      <c r="BL3042" s="20" t="s">
        <v>308</v>
      </c>
      <c r="BM3042" s="227" t="s">
        <v>4460</v>
      </c>
    </row>
    <row r="3043" s="2" customFormat="1" ht="16.5" customHeight="1">
      <c r="A3043" s="41"/>
      <c r="B3043" s="42"/>
      <c r="C3043" s="216" t="s">
        <v>4461</v>
      </c>
      <c r="D3043" s="216" t="s">
        <v>184</v>
      </c>
      <c r="E3043" s="217" t="s">
        <v>4462</v>
      </c>
      <c r="F3043" s="218" t="s">
        <v>4463</v>
      </c>
      <c r="G3043" s="219" t="s">
        <v>425</v>
      </c>
      <c r="H3043" s="220">
        <v>11</v>
      </c>
      <c r="I3043" s="221"/>
      <c r="J3043" s="222">
        <f>ROUND(I3043*H3043,2)</f>
        <v>0</v>
      </c>
      <c r="K3043" s="218" t="s">
        <v>19</v>
      </c>
      <c r="L3043" s="47"/>
      <c r="M3043" s="223" t="s">
        <v>19</v>
      </c>
      <c r="N3043" s="224" t="s">
        <v>42</v>
      </c>
      <c r="O3043" s="87"/>
      <c r="P3043" s="225">
        <f>O3043*H3043</f>
        <v>0</v>
      </c>
      <c r="Q3043" s="225">
        <v>0</v>
      </c>
      <c r="R3043" s="225">
        <f>Q3043*H3043</f>
        <v>0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308</v>
      </c>
      <c r="AT3043" s="227" t="s">
        <v>184</v>
      </c>
      <c r="AU3043" s="227" t="s">
        <v>80</v>
      </c>
      <c r="AY3043" s="20" t="s">
        <v>182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308</v>
      </c>
      <c r="BM3043" s="227" t="s">
        <v>4464</v>
      </c>
    </row>
    <row r="3044" s="2" customFormat="1" ht="16.5" customHeight="1">
      <c r="A3044" s="41"/>
      <c r="B3044" s="42"/>
      <c r="C3044" s="216" t="s">
        <v>4465</v>
      </c>
      <c r="D3044" s="216" t="s">
        <v>184</v>
      </c>
      <c r="E3044" s="217" t="s">
        <v>4466</v>
      </c>
      <c r="F3044" s="218" t="s">
        <v>4467</v>
      </c>
      <c r="G3044" s="219" t="s">
        <v>425</v>
      </c>
      <c r="H3044" s="220">
        <v>2</v>
      </c>
      <c r="I3044" s="221"/>
      <c r="J3044" s="222">
        <f>ROUND(I3044*H3044,2)</f>
        <v>0</v>
      </c>
      <c r="K3044" s="218" t="s">
        <v>19</v>
      </c>
      <c r="L3044" s="47"/>
      <c r="M3044" s="223" t="s">
        <v>19</v>
      </c>
      <c r="N3044" s="224" t="s">
        <v>42</v>
      </c>
      <c r="O3044" s="87"/>
      <c r="P3044" s="225">
        <f>O3044*H3044</f>
        <v>0</v>
      </c>
      <c r="Q3044" s="225">
        <v>0</v>
      </c>
      <c r="R3044" s="225">
        <f>Q3044*H3044</f>
        <v>0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308</v>
      </c>
      <c r="AT3044" s="227" t="s">
        <v>184</v>
      </c>
      <c r="AU3044" s="227" t="s">
        <v>80</v>
      </c>
      <c r="AY3044" s="20" t="s">
        <v>182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308</v>
      </c>
      <c r="BM3044" s="227" t="s">
        <v>4468</v>
      </c>
    </row>
    <row r="3045" s="2" customFormat="1" ht="16.5" customHeight="1">
      <c r="A3045" s="41"/>
      <c r="B3045" s="42"/>
      <c r="C3045" s="278" t="s">
        <v>4469</v>
      </c>
      <c r="D3045" s="278" t="s">
        <v>296</v>
      </c>
      <c r="E3045" s="279" t="s">
        <v>4470</v>
      </c>
      <c r="F3045" s="280" t="s">
        <v>4471</v>
      </c>
      <c r="G3045" s="281" t="s">
        <v>425</v>
      </c>
      <c r="H3045" s="282">
        <v>2</v>
      </c>
      <c r="I3045" s="283"/>
      <c r="J3045" s="284">
        <f>ROUND(I3045*H3045,2)</f>
        <v>0</v>
      </c>
      <c r="K3045" s="280" t="s">
        <v>188</v>
      </c>
      <c r="L3045" s="285"/>
      <c r="M3045" s="286" t="s">
        <v>19</v>
      </c>
      <c r="N3045" s="287" t="s">
        <v>42</v>
      </c>
      <c r="O3045" s="87"/>
      <c r="P3045" s="225">
        <f>O3045*H3045</f>
        <v>0</v>
      </c>
      <c r="Q3045" s="225">
        <v>0.0011000000000000001</v>
      </c>
      <c r="R3045" s="225">
        <f>Q3045*H3045</f>
        <v>0.0022000000000000001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410</v>
      </c>
      <c r="AT3045" s="227" t="s">
        <v>296</v>
      </c>
      <c r="AU3045" s="227" t="s">
        <v>80</v>
      </c>
      <c r="AY3045" s="20" t="s">
        <v>182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308</v>
      </c>
      <c r="BM3045" s="227" t="s">
        <v>4472</v>
      </c>
    </row>
    <row r="3046" s="14" customFormat="1">
      <c r="A3046" s="14"/>
      <c r="B3046" s="245"/>
      <c r="C3046" s="246"/>
      <c r="D3046" s="236" t="s">
        <v>193</v>
      </c>
      <c r="E3046" s="247" t="s">
        <v>19</v>
      </c>
      <c r="F3046" s="248" t="s">
        <v>4473</v>
      </c>
      <c r="G3046" s="246"/>
      <c r="H3046" s="249">
        <v>2</v>
      </c>
      <c r="I3046" s="250"/>
      <c r="J3046" s="246"/>
      <c r="K3046" s="246"/>
      <c r="L3046" s="251"/>
      <c r="M3046" s="252"/>
      <c r="N3046" s="253"/>
      <c r="O3046" s="253"/>
      <c r="P3046" s="253"/>
      <c r="Q3046" s="253"/>
      <c r="R3046" s="253"/>
      <c r="S3046" s="253"/>
      <c r="T3046" s="25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5" t="s">
        <v>193</v>
      </c>
      <c r="AU3046" s="255" t="s">
        <v>80</v>
      </c>
      <c r="AV3046" s="14" t="s">
        <v>80</v>
      </c>
      <c r="AW3046" s="14" t="s">
        <v>195</v>
      </c>
      <c r="AX3046" s="14" t="s">
        <v>71</v>
      </c>
      <c r="AY3046" s="255" t="s">
        <v>182</v>
      </c>
    </row>
    <row r="3047" s="2" customFormat="1" ht="37.8" customHeight="1">
      <c r="A3047" s="41"/>
      <c r="B3047" s="42"/>
      <c r="C3047" s="216" t="s">
        <v>4474</v>
      </c>
      <c r="D3047" s="216" t="s">
        <v>184</v>
      </c>
      <c r="E3047" s="217" t="s">
        <v>4475</v>
      </c>
      <c r="F3047" s="218" t="s">
        <v>4476</v>
      </c>
      <c r="G3047" s="219" t="s">
        <v>425</v>
      </c>
      <c r="H3047" s="220">
        <v>18</v>
      </c>
      <c r="I3047" s="221"/>
      <c r="J3047" s="222">
        <f>ROUND(I3047*H3047,2)</f>
        <v>0</v>
      </c>
      <c r="K3047" s="218" t="s">
        <v>188</v>
      </c>
      <c r="L3047" s="47"/>
      <c r="M3047" s="223" t="s">
        <v>19</v>
      </c>
      <c r="N3047" s="224" t="s">
        <v>42</v>
      </c>
      <c r="O3047" s="87"/>
      <c r="P3047" s="225">
        <f>O3047*H3047</f>
        <v>0</v>
      </c>
      <c r="Q3047" s="225">
        <v>0</v>
      </c>
      <c r="R3047" s="225">
        <f>Q3047*H3047</f>
        <v>0</v>
      </c>
      <c r="S3047" s="225">
        <v>0</v>
      </c>
      <c r="T3047" s="226">
        <f>S3047*H3047</f>
        <v>0</v>
      </c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R3047" s="227" t="s">
        <v>308</v>
      </c>
      <c r="AT3047" s="227" t="s">
        <v>184</v>
      </c>
      <c r="AU3047" s="227" t="s">
        <v>80</v>
      </c>
      <c r="AY3047" s="20" t="s">
        <v>182</v>
      </c>
      <c r="BE3047" s="228">
        <f>IF(N3047="základní",J3047,0)</f>
        <v>0</v>
      </c>
      <c r="BF3047" s="228">
        <f>IF(N3047="snížená",J3047,0)</f>
        <v>0</v>
      </c>
      <c r="BG3047" s="228">
        <f>IF(N3047="zákl. přenesená",J3047,0)</f>
        <v>0</v>
      </c>
      <c r="BH3047" s="228">
        <f>IF(N3047="sníž. přenesená",J3047,0)</f>
        <v>0</v>
      </c>
      <c r="BI3047" s="228">
        <f>IF(N3047="nulová",J3047,0)</f>
        <v>0</v>
      </c>
      <c r="BJ3047" s="20" t="s">
        <v>78</v>
      </c>
      <c r="BK3047" s="228">
        <f>ROUND(I3047*H3047,2)</f>
        <v>0</v>
      </c>
      <c r="BL3047" s="20" t="s">
        <v>308</v>
      </c>
      <c r="BM3047" s="227" t="s">
        <v>4477</v>
      </c>
    </row>
    <row r="3048" s="2" customFormat="1">
      <c r="A3048" s="41"/>
      <c r="B3048" s="42"/>
      <c r="C3048" s="43"/>
      <c r="D3048" s="229" t="s">
        <v>191</v>
      </c>
      <c r="E3048" s="43"/>
      <c r="F3048" s="230" t="s">
        <v>4478</v>
      </c>
      <c r="G3048" s="43"/>
      <c r="H3048" s="43"/>
      <c r="I3048" s="231"/>
      <c r="J3048" s="43"/>
      <c r="K3048" s="43"/>
      <c r="L3048" s="47"/>
      <c r="M3048" s="232"/>
      <c r="N3048" s="233"/>
      <c r="O3048" s="87"/>
      <c r="P3048" s="87"/>
      <c r="Q3048" s="87"/>
      <c r="R3048" s="87"/>
      <c r="S3048" s="87"/>
      <c r="T3048" s="88"/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T3048" s="20" t="s">
        <v>191</v>
      </c>
      <c r="AU3048" s="20" t="s">
        <v>80</v>
      </c>
    </row>
    <row r="3049" s="14" customFormat="1">
      <c r="A3049" s="14"/>
      <c r="B3049" s="245"/>
      <c r="C3049" s="246"/>
      <c r="D3049" s="236" t="s">
        <v>193</v>
      </c>
      <c r="E3049" s="247" t="s">
        <v>19</v>
      </c>
      <c r="F3049" s="248" t="s">
        <v>4479</v>
      </c>
      <c r="G3049" s="246"/>
      <c r="H3049" s="249">
        <v>18</v>
      </c>
      <c r="I3049" s="250"/>
      <c r="J3049" s="246"/>
      <c r="K3049" s="246"/>
      <c r="L3049" s="251"/>
      <c r="M3049" s="252"/>
      <c r="N3049" s="253"/>
      <c r="O3049" s="253"/>
      <c r="P3049" s="253"/>
      <c r="Q3049" s="253"/>
      <c r="R3049" s="253"/>
      <c r="S3049" s="253"/>
      <c r="T3049" s="25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5" t="s">
        <v>193</v>
      </c>
      <c r="AU3049" s="255" t="s">
        <v>80</v>
      </c>
      <c r="AV3049" s="14" t="s">
        <v>80</v>
      </c>
      <c r="AW3049" s="14" t="s">
        <v>195</v>
      </c>
      <c r="AX3049" s="14" t="s">
        <v>71</v>
      </c>
      <c r="AY3049" s="255" t="s">
        <v>182</v>
      </c>
    </row>
    <row r="3050" s="2" customFormat="1" ht="37.8" customHeight="1">
      <c r="A3050" s="41"/>
      <c r="B3050" s="42"/>
      <c r="C3050" s="216" t="s">
        <v>4480</v>
      </c>
      <c r="D3050" s="216" t="s">
        <v>184</v>
      </c>
      <c r="E3050" s="217" t="s">
        <v>4481</v>
      </c>
      <c r="F3050" s="218" t="s">
        <v>4482</v>
      </c>
      <c r="G3050" s="219" t="s">
        <v>425</v>
      </c>
      <c r="H3050" s="220">
        <v>1</v>
      </c>
      <c r="I3050" s="221"/>
      <c r="J3050" s="222">
        <f>ROUND(I3050*H3050,2)</f>
        <v>0</v>
      </c>
      <c r="K3050" s="218" t="s">
        <v>188</v>
      </c>
      <c r="L3050" s="47"/>
      <c r="M3050" s="223" t="s">
        <v>19</v>
      </c>
      <c r="N3050" s="224" t="s">
        <v>42</v>
      </c>
      <c r="O3050" s="87"/>
      <c r="P3050" s="225">
        <f>O3050*H3050</f>
        <v>0</v>
      </c>
      <c r="Q3050" s="225">
        <v>0</v>
      </c>
      <c r="R3050" s="225">
        <f>Q3050*H3050</f>
        <v>0</v>
      </c>
      <c r="S3050" s="225">
        <v>0</v>
      </c>
      <c r="T3050" s="226">
        <f>S3050*H3050</f>
        <v>0</v>
      </c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R3050" s="227" t="s">
        <v>308</v>
      </c>
      <c r="AT3050" s="227" t="s">
        <v>184</v>
      </c>
      <c r="AU3050" s="227" t="s">
        <v>80</v>
      </c>
      <c r="AY3050" s="20" t="s">
        <v>182</v>
      </c>
      <c r="BE3050" s="228">
        <f>IF(N3050="základní",J3050,0)</f>
        <v>0</v>
      </c>
      <c r="BF3050" s="228">
        <f>IF(N3050="snížená",J3050,0)</f>
        <v>0</v>
      </c>
      <c r="BG3050" s="228">
        <f>IF(N3050="zákl. přenesená",J3050,0)</f>
        <v>0</v>
      </c>
      <c r="BH3050" s="228">
        <f>IF(N3050="sníž. přenesená",J3050,0)</f>
        <v>0</v>
      </c>
      <c r="BI3050" s="228">
        <f>IF(N3050="nulová",J3050,0)</f>
        <v>0</v>
      </c>
      <c r="BJ3050" s="20" t="s">
        <v>78</v>
      </c>
      <c r="BK3050" s="228">
        <f>ROUND(I3050*H3050,2)</f>
        <v>0</v>
      </c>
      <c r="BL3050" s="20" t="s">
        <v>308</v>
      </c>
      <c r="BM3050" s="227" t="s">
        <v>4483</v>
      </c>
    </row>
    <row r="3051" s="2" customFormat="1">
      <c r="A3051" s="41"/>
      <c r="B3051" s="42"/>
      <c r="C3051" s="43"/>
      <c r="D3051" s="229" t="s">
        <v>191</v>
      </c>
      <c r="E3051" s="43"/>
      <c r="F3051" s="230" t="s">
        <v>4484</v>
      </c>
      <c r="G3051" s="43"/>
      <c r="H3051" s="43"/>
      <c r="I3051" s="231"/>
      <c r="J3051" s="43"/>
      <c r="K3051" s="43"/>
      <c r="L3051" s="47"/>
      <c r="M3051" s="232"/>
      <c r="N3051" s="233"/>
      <c r="O3051" s="87"/>
      <c r="P3051" s="87"/>
      <c r="Q3051" s="87"/>
      <c r="R3051" s="87"/>
      <c r="S3051" s="87"/>
      <c r="T3051" s="88"/>
      <c r="U3051" s="41"/>
      <c r="V3051" s="41"/>
      <c r="W3051" s="41"/>
      <c r="X3051" s="41"/>
      <c r="Y3051" s="41"/>
      <c r="Z3051" s="41"/>
      <c r="AA3051" s="41"/>
      <c r="AB3051" s="41"/>
      <c r="AC3051" s="41"/>
      <c r="AD3051" s="41"/>
      <c r="AE3051" s="41"/>
      <c r="AT3051" s="20" t="s">
        <v>191</v>
      </c>
      <c r="AU3051" s="20" t="s">
        <v>80</v>
      </c>
    </row>
    <row r="3052" s="2" customFormat="1" ht="24.15" customHeight="1">
      <c r="A3052" s="41"/>
      <c r="B3052" s="42"/>
      <c r="C3052" s="278" t="s">
        <v>4485</v>
      </c>
      <c r="D3052" s="278" t="s">
        <v>296</v>
      </c>
      <c r="E3052" s="279" t="s">
        <v>4486</v>
      </c>
      <c r="F3052" s="280" t="s">
        <v>4487</v>
      </c>
      <c r="G3052" s="281" t="s">
        <v>425</v>
      </c>
      <c r="H3052" s="282">
        <v>1</v>
      </c>
      <c r="I3052" s="283"/>
      <c r="J3052" s="284">
        <f>ROUND(I3052*H3052,2)</f>
        <v>0</v>
      </c>
      <c r="K3052" s="280" t="s">
        <v>19</v>
      </c>
      <c r="L3052" s="285"/>
      <c r="M3052" s="286" t="s">
        <v>19</v>
      </c>
      <c r="N3052" s="287" t="s">
        <v>42</v>
      </c>
      <c r="O3052" s="87"/>
      <c r="P3052" s="225">
        <f>O3052*H3052</f>
        <v>0</v>
      </c>
      <c r="Q3052" s="225">
        <v>0.035000000000000003</v>
      </c>
      <c r="R3052" s="225">
        <f>Q3052*H3052</f>
        <v>0.035000000000000003</v>
      </c>
      <c r="S3052" s="225">
        <v>0</v>
      </c>
      <c r="T3052" s="226">
        <f>S3052*H3052</f>
        <v>0</v>
      </c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R3052" s="227" t="s">
        <v>410</v>
      </c>
      <c r="AT3052" s="227" t="s">
        <v>296</v>
      </c>
      <c r="AU3052" s="227" t="s">
        <v>80</v>
      </c>
      <c r="AY3052" s="20" t="s">
        <v>182</v>
      </c>
      <c r="BE3052" s="228">
        <f>IF(N3052="základní",J3052,0)</f>
        <v>0</v>
      </c>
      <c r="BF3052" s="228">
        <f>IF(N3052="snížená",J3052,0)</f>
        <v>0</v>
      </c>
      <c r="BG3052" s="228">
        <f>IF(N3052="zákl. přenesená",J3052,0)</f>
        <v>0</v>
      </c>
      <c r="BH3052" s="228">
        <f>IF(N3052="sníž. přenesená",J3052,0)</f>
        <v>0</v>
      </c>
      <c r="BI3052" s="228">
        <f>IF(N3052="nulová",J3052,0)</f>
        <v>0</v>
      </c>
      <c r="BJ3052" s="20" t="s">
        <v>78</v>
      </c>
      <c r="BK3052" s="228">
        <f>ROUND(I3052*H3052,2)</f>
        <v>0</v>
      </c>
      <c r="BL3052" s="20" t="s">
        <v>308</v>
      </c>
      <c r="BM3052" s="227" t="s">
        <v>4488</v>
      </c>
    </row>
    <row r="3053" s="2" customFormat="1" ht="44.25" customHeight="1">
      <c r="A3053" s="41"/>
      <c r="B3053" s="42"/>
      <c r="C3053" s="216" t="s">
        <v>4489</v>
      </c>
      <c r="D3053" s="216" t="s">
        <v>184</v>
      </c>
      <c r="E3053" s="217" t="s">
        <v>4490</v>
      </c>
      <c r="F3053" s="218" t="s">
        <v>4491</v>
      </c>
      <c r="G3053" s="219" t="s">
        <v>425</v>
      </c>
      <c r="H3053" s="220">
        <v>1</v>
      </c>
      <c r="I3053" s="221"/>
      <c r="J3053" s="222">
        <f>ROUND(I3053*H3053,2)</f>
        <v>0</v>
      </c>
      <c r="K3053" s="218" t="s">
        <v>188</v>
      </c>
      <c r="L3053" s="47"/>
      <c r="M3053" s="223" t="s">
        <v>19</v>
      </c>
      <c r="N3053" s="224" t="s">
        <v>42</v>
      </c>
      <c r="O3053" s="87"/>
      <c r="P3053" s="225">
        <f>O3053*H3053</f>
        <v>0</v>
      </c>
      <c r="Q3053" s="225">
        <v>0</v>
      </c>
      <c r="R3053" s="225">
        <f>Q3053*H3053</f>
        <v>0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308</v>
      </c>
      <c r="AT3053" s="227" t="s">
        <v>184</v>
      </c>
      <c r="AU3053" s="227" t="s">
        <v>80</v>
      </c>
      <c r="AY3053" s="20" t="s">
        <v>182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308</v>
      </c>
      <c r="BM3053" s="227" t="s">
        <v>4492</v>
      </c>
    </row>
    <row r="3054" s="2" customFormat="1">
      <c r="A3054" s="41"/>
      <c r="B3054" s="42"/>
      <c r="C3054" s="43"/>
      <c r="D3054" s="229" t="s">
        <v>191</v>
      </c>
      <c r="E3054" s="43"/>
      <c r="F3054" s="230" t="s">
        <v>4493</v>
      </c>
      <c r="G3054" s="43"/>
      <c r="H3054" s="43"/>
      <c r="I3054" s="231"/>
      <c r="J3054" s="43"/>
      <c r="K3054" s="43"/>
      <c r="L3054" s="47"/>
      <c r="M3054" s="232"/>
      <c r="N3054" s="233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191</v>
      </c>
      <c r="AU3054" s="20" t="s">
        <v>80</v>
      </c>
    </row>
    <row r="3055" s="2" customFormat="1" ht="37.8" customHeight="1">
      <c r="A3055" s="41"/>
      <c r="B3055" s="42"/>
      <c r="C3055" s="278" t="s">
        <v>4494</v>
      </c>
      <c r="D3055" s="278" t="s">
        <v>296</v>
      </c>
      <c r="E3055" s="279" t="s">
        <v>4495</v>
      </c>
      <c r="F3055" s="280" t="s">
        <v>4496</v>
      </c>
      <c r="G3055" s="281" t="s">
        <v>425</v>
      </c>
      <c r="H3055" s="282">
        <v>1</v>
      </c>
      <c r="I3055" s="283"/>
      <c r="J3055" s="284">
        <f>ROUND(I3055*H3055,2)</f>
        <v>0</v>
      </c>
      <c r="K3055" s="280" t="s">
        <v>19</v>
      </c>
      <c r="L3055" s="285"/>
      <c r="M3055" s="286" t="s">
        <v>19</v>
      </c>
      <c r="N3055" s="287" t="s">
        <v>42</v>
      </c>
      <c r="O3055" s="87"/>
      <c r="P3055" s="225">
        <f>O3055*H3055</f>
        <v>0</v>
      </c>
      <c r="Q3055" s="225">
        <v>0.027</v>
      </c>
      <c r="R3055" s="225">
        <f>Q3055*H3055</f>
        <v>0.027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410</v>
      </c>
      <c r="AT3055" s="227" t="s">
        <v>296</v>
      </c>
      <c r="AU3055" s="227" t="s">
        <v>80</v>
      </c>
      <c r="AY3055" s="20" t="s">
        <v>182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308</v>
      </c>
      <c r="BM3055" s="227" t="s">
        <v>4497</v>
      </c>
    </row>
    <row r="3056" s="2" customFormat="1" ht="37.8" customHeight="1">
      <c r="A3056" s="41"/>
      <c r="B3056" s="42"/>
      <c r="C3056" s="216" t="s">
        <v>4498</v>
      </c>
      <c r="D3056" s="216" t="s">
        <v>184</v>
      </c>
      <c r="E3056" s="217" t="s">
        <v>4499</v>
      </c>
      <c r="F3056" s="218" t="s">
        <v>4500</v>
      </c>
      <c r="G3056" s="219" t="s">
        <v>425</v>
      </c>
      <c r="H3056" s="220">
        <v>2</v>
      </c>
      <c r="I3056" s="221"/>
      <c r="J3056" s="222">
        <f>ROUND(I3056*H3056,2)</f>
        <v>0</v>
      </c>
      <c r="K3056" s="218" t="s">
        <v>188</v>
      </c>
      <c r="L3056" s="47"/>
      <c r="M3056" s="223" t="s">
        <v>19</v>
      </c>
      <c r="N3056" s="224" t="s">
        <v>42</v>
      </c>
      <c r="O3056" s="87"/>
      <c r="P3056" s="225">
        <f>O3056*H3056</f>
        <v>0</v>
      </c>
      <c r="Q3056" s="225">
        <v>0</v>
      </c>
      <c r="R3056" s="225">
        <f>Q3056*H3056</f>
        <v>0</v>
      </c>
      <c r="S3056" s="225">
        <v>0</v>
      </c>
      <c r="T3056" s="226">
        <f>S3056*H3056</f>
        <v>0</v>
      </c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R3056" s="227" t="s">
        <v>308</v>
      </c>
      <c r="AT3056" s="227" t="s">
        <v>184</v>
      </c>
      <c r="AU3056" s="227" t="s">
        <v>80</v>
      </c>
      <c r="AY3056" s="20" t="s">
        <v>182</v>
      </c>
      <c r="BE3056" s="228">
        <f>IF(N3056="základní",J3056,0)</f>
        <v>0</v>
      </c>
      <c r="BF3056" s="228">
        <f>IF(N3056="snížená",J3056,0)</f>
        <v>0</v>
      </c>
      <c r="BG3056" s="228">
        <f>IF(N3056="zákl. přenesená",J3056,0)</f>
        <v>0</v>
      </c>
      <c r="BH3056" s="228">
        <f>IF(N3056="sníž. přenesená",J3056,0)</f>
        <v>0</v>
      </c>
      <c r="BI3056" s="228">
        <f>IF(N3056="nulová",J3056,0)</f>
        <v>0</v>
      </c>
      <c r="BJ3056" s="20" t="s">
        <v>78</v>
      </c>
      <c r="BK3056" s="228">
        <f>ROUND(I3056*H3056,2)</f>
        <v>0</v>
      </c>
      <c r="BL3056" s="20" t="s">
        <v>308</v>
      </c>
      <c r="BM3056" s="227" t="s">
        <v>4501</v>
      </c>
    </row>
    <row r="3057" s="2" customFormat="1">
      <c r="A3057" s="41"/>
      <c r="B3057" s="42"/>
      <c r="C3057" s="43"/>
      <c r="D3057" s="229" t="s">
        <v>191</v>
      </c>
      <c r="E3057" s="43"/>
      <c r="F3057" s="230" t="s">
        <v>4502</v>
      </c>
      <c r="G3057" s="43"/>
      <c r="H3057" s="43"/>
      <c r="I3057" s="231"/>
      <c r="J3057" s="43"/>
      <c r="K3057" s="43"/>
      <c r="L3057" s="47"/>
      <c r="M3057" s="232"/>
      <c r="N3057" s="233"/>
      <c r="O3057" s="87"/>
      <c r="P3057" s="87"/>
      <c r="Q3057" s="87"/>
      <c r="R3057" s="87"/>
      <c r="S3057" s="87"/>
      <c r="T3057" s="88"/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T3057" s="20" t="s">
        <v>191</v>
      </c>
      <c r="AU3057" s="20" t="s">
        <v>80</v>
      </c>
    </row>
    <row r="3058" s="2" customFormat="1" ht="24.15" customHeight="1">
      <c r="A3058" s="41"/>
      <c r="B3058" s="42"/>
      <c r="C3058" s="278" t="s">
        <v>4503</v>
      </c>
      <c r="D3058" s="278" t="s">
        <v>296</v>
      </c>
      <c r="E3058" s="279" t="s">
        <v>4504</v>
      </c>
      <c r="F3058" s="280" t="s">
        <v>4505</v>
      </c>
      <c r="G3058" s="281" t="s">
        <v>425</v>
      </c>
      <c r="H3058" s="282">
        <v>1</v>
      </c>
      <c r="I3058" s="283"/>
      <c r="J3058" s="284">
        <f>ROUND(I3058*H3058,2)</f>
        <v>0</v>
      </c>
      <c r="K3058" s="280" t="s">
        <v>19</v>
      </c>
      <c r="L3058" s="285"/>
      <c r="M3058" s="286" t="s">
        <v>19</v>
      </c>
      <c r="N3058" s="287" t="s">
        <v>42</v>
      </c>
      <c r="O3058" s="87"/>
      <c r="P3058" s="225">
        <f>O3058*H3058</f>
        <v>0</v>
      </c>
      <c r="Q3058" s="225">
        <v>0.059999999999999998</v>
      </c>
      <c r="R3058" s="225">
        <f>Q3058*H3058</f>
        <v>0.059999999999999998</v>
      </c>
      <c r="S3058" s="225">
        <v>0</v>
      </c>
      <c r="T3058" s="226">
        <f>S3058*H3058</f>
        <v>0</v>
      </c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R3058" s="227" t="s">
        <v>410</v>
      </c>
      <c r="AT3058" s="227" t="s">
        <v>296</v>
      </c>
      <c r="AU3058" s="227" t="s">
        <v>80</v>
      </c>
      <c r="AY3058" s="20" t="s">
        <v>182</v>
      </c>
      <c r="BE3058" s="228">
        <f>IF(N3058="základní",J3058,0)</f>
        <v>0</v>
      </c>
      <c r="BF3058" s="228">
        <f>IF(N3058="snížená",J3058,0)</f>
        <v>0</v>
      </c>
      <c r="BG3058" s="228">
        <f>IF(N3058="zákl. přenesená",J3058,0)</f>
        <v>0</v>
      </c>
      <c r="BH3058" s="228">
        <f>IF(N3058="sníž. přenesená",J3058,0)</f>
        <v>0</v>
      </c>
      <c r="BI3058" s="228">
        <f>IF(N3058="nulová",J3058,0)</f>
        <v>0</v>
      </c>
      <c r="BJ3058" s="20" t="s">
        <v>78</v>
      </c>
      <c r="BK3058" s="228">
        <f>ROUND(I3058*H3058,2)</f>
        <v>0</v>
      </c>
      <c r="BL3058" s="20" t="s">
        <v>308</v>
      </c>
      <c r="BM3058" s="227" t="s">
        <v>4506</v>
      </c>
    </row>
    <row r="3059" s="2" customFormat="1" ht="37.8" customHeight="1">
      <c r="A3059" s="41"/>
      <c r="B3059" s="42"/>
      <c r="C3059" s="278" t="s">
        <v>4507</v>
      </c>
      <c r="D3059" s="278" t="s">
        <v>296</v>
      </c>
      <c r="E3059" s="279" t="s">
        <v>4508</v>
      </c>
      <c r="F3059" s="280" t="s">
        <v>4509</v>
      </c>
      <c r="G3059" s="281" t="s">
        <v>425</v>
      </c>
      <c r="H3059" s="282">
        <v>1</v>
      </c>
      <c r="I3059" s="283"/>
      <c r="J3059" s="284">
        <f>ROUND(I3059*H3059,2)</f>
        <v>0</v>
      </c>
      <c r="K3059" s="280" t="s">
        <v>19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0.059999999999999998</v>
      </c>
      <c r="R3059" s="225">
        <f>Q3059*H3059</f>
        <v>0.059999999999999998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410</v>
      </c>
      <c r="AT3059" s="227" t="s">
        <v>296</v>
      </c>
      <c r="AU3059" s="227" t="s">
        <v>80</v>
      </c>
      <c r="AY3059" s="20" t="s">
        <v>182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308</v>
      </c>
      <c r="BM3059" s="227" t="s">
        <v>4510</v>
      </c>
    </row>
    <row r="3060" s="2" customFormat="1" ht="37.8" customHeight="1">
      <c r="A3060" s="41"/>
      <c r="B3060" s="42"/>
      <c r="C3060" s="216" t="s">
        <v>4511</v>
      </c>
      <c r="D3060" s="216" t="s">
        <v>184</v>
      </c>
      <c r="E3060" s="217" t="s">
        <v>4512</v>
      </c>
      <c r="F3060" s="218" t="s">
        <v>4513</v>
      </c>
      <c r="G3060" s="219" t="s">
        <v>425</v>
      </c>
      <c r="H3060" s="220">
        <v>21</v>
      </c>
      <c r="I3060" s="221"/>
      <c r="J3060" s="222">
        <f>ROUND(I3060*H3060,2)</f>
        <v>0</v>
      </c>
      <c r="K3060" s="218" t="s">
        <v>188</v>
      </c>
      <c r="L3060" s="47"/>
      <c r="M3060" s="223" t="s">
        <v>19</v>
      </c>
      <c r="N3060" s="224" t="s">
        <v>42</v>
      </c>
      <c r="O3060" s="87"/>
      <c r="P3060" s="225">
        <f>O3060*H3060</f>
        <v>0</v>
      </c>
      <c r="Q3060" s="225">
        <v>0</v>
      </c>
      <c r="R3060" s="225">
        <f>Q3060*H3060</f>
        <v>0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308</v>
      </c>
      <c r="AT3060" s="227" t="s">
        <v>184</v>
      </c>
      <c r="AU3060" s="227" t="s">
        <v>80</v>
      </c>
      <c r="AY3060" s="20" t="s">
        <v>182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308</v>
      </c>
      <c r="BM3060" s="227" t="s">
        <v>4514</v>
      </c>
    </row>
    <row r="3061" s="2" customFormat="1">
      <c r="A3061" s="41"/>
      <c r="B3061" s="42"/>
      <c r="C3061" s="43"/>
      <c r="D3061" s="229" t="s">
        <v>191</v>
      </c>
      <c r="E3061" s="43"/>
      <c r="F3061" s="230" t="s">
        <v>4515</v>
      </c>
      <c r="G3061" s="43"/>
      <c r="H3061" s="43"/>
      <c r="I3061" s="231"/>
      <c r="J3061" s="43"/>
      <c r="K3061" s="43"/>
      <c r="L3061" s="47"/>
      <c r="M3061" s="232"/>
      <c r="N3061" s="233"/>
      <c r="O3061" s="87"/>
      <c r="P3061" s="87"/>
      <c r="Q3061" s="87"/>
      <c r="R3061" s="87"/>
      <c r="S3061" s="87"/>
      <c r="T3061" s="88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T3061" s="20" t="s">
        <v>191</v>
      </c>
      <c r="AU3061" s="20" t="s">
        <v>80</v>
      </c>
    </row>
    <row r="3062" s="2" customFormat="1" ht="24.15" customHeight="1">
      <c r="A3062" s="41"/>
      <c r="B3062" s="42"/>
      <c r="C3062" s="278" t="s">
        <v>4516</v>
      </c>
      <c r="D3062" s="278" t="s">
        <v>296</v>
      </c>
      <c r="E3062" s="279" t="s">
        <v>4517</v>
      </c>
      <c r="F3062" s="280" t="s">
        <v>4518</v>
      </c>
      <c r="G3062" s="281" t="s">
        <v>425</v>
      </c>
      <c r="H3062" s="282">
        <v>3</v>
      </c>
      <c r="I3062" s="283"/>
      <c r="J3062" s="284">
        <f>ROUND(I3062*H3062,2)</f>
        <v>0</v>
      </c>
      <c r="K3062" s="280" t="s">
        <v>19</v>
      </c>
      <c r="L3062" s="285"/>
      <c r="M3062" s="286" t="s">
        <v>19</v>
      </c>
      <c r="N3062" s="287" t="s">
        <v>42</v>
      </c>
      <c r="O3062" s="87"/>
      <c r="P3062" s="225">
        <f>O3062*H3062</f>
        <v>0</v>
      </c>
      <c r="Q3062" s="225">
        <v>0.027</v>
      </c>
      <c r="R3062" s="225">
        <f>Q3062*H3062</f>
        <v>0.081000000000000003</v>
      </c>
      <c r="S3062" s="225">
        <v>0</v>
      </c>
      <c r="T3062" s="226">
        <f>S3062*H3062</f>
        <v>0</v>
      </c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R3062" s="227" t="s">
        <v>410</v>
      </c>
      <c r="AT3062" s="227" t="s">
        <v>296</v>
      </c>
      <c r="AU3062" s="227" t="s">
        <v>80</v>
      </c>
      <c r="AY3062" s="20" t="s">
        <v>182</v>
      </c>
      <c r="BE3062" s="228">
        <f>IF(N3062="základní",J3062,0)</f>
        <v>0</v>
      </c>
      <c r="BF3062" s="228">
        <f>IF(N3062="snížená",J3062,0)</f>
        <v>0</v>
      </c>
      <c r="BG3062" s="228">
        <f>IF(N3062="zákl. přenesená",J3062,0)</f>
        <v>0</v>
      </c>
      <c r="BH3062" s="228">
        <f>IF(N3062="sníž. přenesená",J3062,0)</f>
        <v>0</v>
      </c>
      <c r="BI3062" s="228">
        <f>IF(N3062="nulová",J3062,0)</f>
        <v>0</v>
      </c>
      <c r="BJ3062" s="20" t="s">
        <v>78</v>
      </c>
      <c r="BK3062" s="228">
        <f>ROUND(I3062*H3062,2)</f>
        <v>0</v>
      </c>
      <c r="BL3062" s="20" t="s">
        <v>308</v>
      </c>
      <c r="BM3062" s="227" t="s">
        <v>4519</v>
      </c>
    </row>
    <row r="3063" s="2" customFormat="1" ht="24.15" customHeight="1">
      <c r="A3063" s="41"/>
      <c r="B3063" s="42"/>
      <c r="C3063" s="278" t="s">
        <v>4520</v>
      </c>
      <c r="D3063" s="278" t="s">
        <v>296</v>
      </c>
      <c r="E3063" s="279" t="s">
        <v>4521</v>
      </c>
      <c r="F3063" s="280" t="s">
        <v>4522</v>
      </c>
      <c r="G3063" s="281" t="s">
        <v>425</v>
      </c>
      <c r="H3063" s="282">
        <v>1</v>
      </c>
      <c r="I3063" s="283"/>
      <c r="J3063" s="284">
        <f>ROUND(I3063*H3063,2)</f>
        <v>0</v>
      </c>
      <c r="K3063" s="280" t="s">
        <v>19</v>
      </c>
      <c r="L3063" s="285"/>
      <c r="M3063" s="286" t="s">
        <v>19</v>
      </c>
      <c r="N3063" s="287" t="s">
        <v>42</v>
      </c>
      <c r="O3063" s="87"/>
      <c r="P3063" s="225">
        <f>O3063*H3063</f>
        <v>0</v>
      </c>
      <c r="Q3063" s="225">
        <v>0.027</v>
      </c>
      <c r="R3063" s="225">
        <f>Q3063*H3063</f>
        <v>0.027</v>
      </c>
      <c r="S3063" s="225">
        <v>0</v>
      </c>
      <c r="T3063" s="226">
        <f>S3063*H3063</f>
        <v>0</v>
      </c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R3063" s="227" t="s">
        <v>410</v>
      </c>
      <c r="AT3063" s="227" t="s">
        <v>296</v>
      </c>
      <c r="AU3063" s="227" t="s">
        <v>80</v>
      </c>
      <c r="AY3063" s="20" t="s">
        <v>182</v>
      </c>
      <c r="BE3063" s="228">
        <f>IF(N3063="základní",J3063,0)</f>
        <v>0</v>
      </c>
      <c r="BF3063" s="228">
        <f>IF(N3063="snížená",J3063,0)</f>
        <v>0</v>
      </c>
      <c r="BG3063" s="228">
        <f>IF(N3063="zákl. přenesená",J3063,0)</f>
        <v>0</v>
      </c>
      <c r="BH3063" s="228">
        <f>IF(N3063="sníž. přenesená",J3063,0)</f>
        <v>0</v>
      </c>
      <c r="BI3063" s="228">
        <f>IF(N3063="nulová",J3063,0)</f>
        <v>0</v>
      </c>
      <c r="BJ3063" s="20" t="s">
        <v>78</v>
      </c>
      <c r="BK3063" s="228">
        <f>ROUND(I3063*H3063,2)</f>
        <v>0</v>
      </c>
      <c r="BL3063" s="20" t="s">
        <v>308</v>
      </c>
      <c r="BM3063" s="227" t="s">
        <v>4523</v>
      </c>
    </row>
    <row r="3064" s="2" customFormat="1" ht="24.15" customHeight="1">
      <c r="A3064" s="41"/>
      <c r="B3064" s="42"/>
      <c r="C3064" s="278" t="s">
        <v>4524</v>
      </c>
      <c r="D3064" s="278" t="s">
        <v>296</v>
      </c>
      <c r="E3064" s="279" t="s">
        <v>4525</v>
      </c>
      <c r="F3064" s="280" t="s">
        <v>4526</v>
      </c>
      <c r="G3064" s="281" t="s">
        <v>425</v>
      </c>
      <c r="H3064" s="282">
        <v>2</v>
      </c>
      <c r="I3064" s="283"/>
      <c r="J3064" s="284">
        <f>ROUND(I3064*H3064,2)</f>
        <v>0</v>
      </c>
      <c r="K3064" s="280" t="s">
        <v>19</v>
      </c>
      <c r="L3064" s="285"/>
      <c r="M3064" s="286" t="s">
        <v>19</v>
      </c>
      <c r="N3064" s="287" t="s">
        <v>42</v>
      </c>
      <c r="O3064" s="87"/>
      <c r="P3064" s="225">
        <f>O3064*H3064</f>
        <v>0</v>
      </c>
      <c r="Q3064" s="225">
        <v>0.027</v>
      </c>
      <c r="R3064" s="225">
        <f>Q3064*H3064</f>
        <v>0.053999999999999999</v>
      </c>
      <c r="S3064" s="225">
        <v>0</v>
      </c>
      <c r="T3064" s="226">
        <f>S3064*H3064</f>
        <v>0</v>
      </c>
      <c r="U3064" s="41"/>
      <c r="V3064" s="41"/>
      <c r="W3064" s="41"/>
      <c r="X3064" s="41"/>
      <c r="Y3064" s="41"/>
      <c r="Z3064" s="41"/>
      <c r="AA3064" s="41"/>
      <c r="AB3064" s="41"/>
      <c r="AC3064" s="41"/>
      <c r="AD3064" s="41"/>
      <c r="AE3064" s="41"/>
      <c r="AR3064" s="227" t="s">
        <v>410</v>
      </c>
      <c r="AT3064" s="227" t="s">
        <v>296</v>
      </c>
      <c r="AU3064" s="227" t="s">
        <v>80</v>
      </c>
      <c r="AY3064" s="20" t="s">
        <v>182</v>
      </c>
      <c r="BE3064" s="228">
        <f>IF(N3064="základní",J3064,0)</f>
        <v>0</v>
      </c>
      <c r="BF3064" s="228">
        <f>IF(N3064="snížená",J3064,0)</f>
        <v>0</v>
      </c>
      <c r="BG3064" s="228">
        <f>IF(N3064="zákl. přenesená",J3064,0)</f>
        <v>0</v>
      </c>
      <c r="BH3064" s="228">
        <f>IF(N3064="sníž. přenesená",J3064,0)</f>
        <v>0</v>
      </c>
      <c r="BI3064" s="228">
        <f>IF(N3064="nulová",J3064,0)</f>
        <v>0</v>
      </c>
      <c r="BJ3064" s="20" t="s">
        <v>78</v>
      </c>
      <c r="BK3064" s="228">
        <f>ROUND(I3064*H3064,2)</f>
        <v>0</v>
      </c>
      <c r="BL3064" s="20" t="s">
        <v>308</v>
      </c>
      <c r="BM3064" s="227" t="s">
        <v>4527</v>
      </c>
    </row>
    <row r="3065" s="2" customFormat="1" ht="24.15" customHeight="1">
      <c r="A3065" s="41"/>
      <c r="B3065" s="42"/>
      <c r="C3065" s="278" t="s">
        <v>4528</v>
      </c>
      <c r="D3065" s="278" t="s">
        <v>296</v>
      </c>
      <c r="E3065" s="279" t="s">
        <v>4529</v>
      </c>
      <c r="F3065" s="280" t="s">
        <v>4530</v>
      </c>
      <c r="G3065" s="281" t="s">
        <v>425</v>
      </c>
      <c r="H3065" s="282">
        <v>14</v>
      </c>
      <c r="I3065" s="283"/>
      <c r="J3065" s="284">
        <f>ROUND(I3065*H3065,2)</f>
        <v>0</v>
      </c>
      <c r="K3065" s="280" t="s">
        <v>19</v>
      </c>
      <c r="L3065" s="285"/>
      <c r="M3065" s="286" t="s">
        <v>19</v>
      </c>
      <c r="N3065" s="287" t="s">
        <v>42</v>
      </c>
      <c r="O3065" s="87"/>
      <c r="P3065" s="225">
        <f>O3065*H3065</f>
        <v>0</v>
      </c>
      <c r="Q3065" s="225">
        <v>0.027</v>
      </c>
      <c r="R3065" s="225">
        <f>Q3065*H3065</f>
        <v>0.378</v>
      </c>
      <c r="S3065" s="225">
        <v>0</v>
      </c>
      <c r="T3065" s="226">
        <f>S3065*H3065</f>
        <v>0</v>
      </c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R3065" s="227" t="s">
        <v>410</v>
      </c>
      <c r="AT3065" s="227" t="s">
        <v>296</v>
      </c>
      <c r="AU3065" s="227" t="s">
        <v>80</v>
      </c>
      <c r="AY3065" s="20" t="s">
        <v>182</v>
      </c>
      <c r="BE3065" s="228">
        <f>IF(N3065="základní",J3065,0)</f>
        <v>0</v>
      </c>
      <c r="BF3065" s="228">
        <f>IF(N3065="snížená",J3065,0)</f>
        <v>0</v>
      </c>
      <c r="BG3065" s="228">
        <f>IF(N3065="zákl. přenesená",J3065,0)</f>
        <v>0</v>
      </c>
      <c r="BH3065" s="228">
        <f>IF(N3065="sníž. přenesená",J3065,0)</f>
        <v>0</v>
      </c>
      <c r="BI3065" s="228">
        <f>IF(N3065="nulová",J3065,0)</f>
        <v>0</v>
      </c>
      <c r="BJ3065" s="20" t="s">
        <v>78</v>
      </c>
      <c r="BK3065" s="228">
        <f>ROUND(I3065*H3065,2)</f>
        <v>0</v>
      </c>
      <c r="BL3065" s="20" t="s">
        <v>308</v>
      </c>
      <c r="BM3065" s="227" t="s">
        <v>4531</v>
      </c>
    </row>
    <row r="3066" s="14" customFormat="1">
      <c r="A3066" s="14"/>
      <c r="B3066" s="245"/>
      <c r="C3066" s="246"/>
      <c r="D3066" s="236" t="s">
        <v>193</v>
      </c>
      <c r="E3066" s="247" t="s">
        <v>19</v>
      </c>
      <c r="F3066" s="248" t="s">
        <v>4532</v>
      </c>
      <c r="G3066" s="246"/>
      <c r="H3066" s="249">
        <v>14</v>
      </c>
      <c r="I3066" s="250"/>
      <c r="J3066" s="246"/>
      <c r="K3066" s="246"/>
      <c r="L3066" s="251"/>
      <c r="M3066" s="252"/>
      <c r="N3066" s="253"/>
      <c r="O3066" s="253"/>
      <c r="P3066" s="253"/>
      <c r="Q3066" s="253"/>
      <c r="R3066" s="253"/>
      <c r="S3066" s="253"/>
      <c r="T3066" s="25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5" t="s">
        <v>193</v>
      </c>
      <c r="AU3066" s="255" t="s">
        <v>80</v>
      </c>
      <c r="AV3066" s="14" t="s">
        <v>80</v>
      </c>
      <c r="AW3066" s="14" t="s">
        <v>195</v>
      </c>
      <c r="AX3066" s="14" t="s">
        <v>71</v>
      </c>
      <c r="AY3066" s="255" t="s">
        <v>182</v>
      </c>
    </row>
    <row r="3067" s="2" customFormat="1" ht="24.15" customHeight="1">
      <c r="A3067" s="41"/>
      <c r="B3067" s="42"/>
      <c r="C3067" s="278" t="s">
        <v>4533</v>
      </c>
      <c r="D3067" s="278" t="s">
        <v>296</v>
      </c>
      <c r="E3067" s="279" t="s">
        <v>4534</v>
      </c>
      <c r="F3067" s="280" t="s">
        <v>4535</v>
      </c>
      <c r="G3067" s="281" t="s">
        <v>425</v>
      </c>
      <c r="H3067" s="282">
        <v>1</v>
      </c>
      <c r="I3067" s="283"/>
      <c r="J3067" s="284">
        <f>ROUND(I3067*H3067,2)</f>
        <v>0</v>
      </c>
      <c r="K3067" s="280" t="s">
        <v>19</v>
      </c>
      <c r="L3067" s="285"/>
      <c r="M3067" s="286" t="s">
        <v>19</v>
      </c>
      <c r="N3067" s="287" t="s">
        <v>42</v>
      </c>
      <c r="O3067" s="87"/>
      <c r="P3067" s="225">
        <f>O3067*H3067</f>
        <v>0</v>
      </c>
      <c r="Q3067" s="225">
        <v>0.027</v>
      </c>
      <c r="R3067" s="225">
        <f>Q3067*H3067</f>
        <v>0.027</v>
      </c>
      <c r="S3067" s="225">
        <v>0</v>
      </c>
      <c r="T3067" s="226">
        <f>S3067*H3067</f>
        <v>0</v>
      </c>
      <c r="U3067" s="41"/>
      <c r="V3067" s="41"/>
      <c r="W3067" s="41"/>
      <c r="X3067" s="41"/>
      <c r="Y3067" s="41"/>
      <c r="Z3067" s="41"/>
      <c r="AA3067" s="41"/>
      <c r="AB3067" s="41"/>
      <c r="AC3067" s="41"/>
      <c r="AD3067" s="41"/>
      <c r="AE3067" s="41"/>
      <c r="AR3067" s="227" t="s">
        <v>410</v>
      </c>
      <c r="AT3067" s="227" t="s">
        <v>296</v>
      </c>
      <c r="AU3067" s="227" t="s">
        <v>80</v>
      </c>
      <c r="AY3067" s="20" t="s">
        <v>182</v>
      </c>
      <c r="BE3067" s="228">
        <f>IF(N3067="základní",J3067,0)</f>
        <v>0</v>
      </c>
      <c r="BF3067" s="228">
        <f>IF(N3067="snížená",J3067,0)</f>
        <v>0</v>
      </c>
      <c r="BG3067" s="228">
        <f>IF(N3067="zákl. přenesená",J3067,0)</f>
        <v>0</v>
      </c>
      <c r="BH3067" s="228">
        <f>IF(N3067="sníž. přenesená",J3067,0)</f>
        <v>0</v>
      </c>
      <c r="BI3067" s="228">
        <f>IF(N3067="nulová",J3067,0)</f>
        <v>0</v>
      </c>
      <c r="BJ3067" s="20" t="s">
        <v>78</v>
      </c>
      <c r="BK3067" s="228">
        <f>ROUND(I3067*H3067,2)</f>
        <v>0</v>
      </c>
      <c r="BL3067" s="20" t="s">
        <v>308</v>
      </c>
      <c r="BM3067" s="227" t="s">
        <v>4536</v>
      </c>
    </row>
    <row r="3068" s="2" customFormat="1" ht="37.8" customHeight="1">
      <c r="A3068" s="41"/>
      <c r="B3068" s="42"/>
      <c r="C3068" s="216" t="s">
        <v>4537</v>
      </c>
      <c r="D3068" s="216" t="s">
        <v>184</v>
      </c>
      <c r="E3068" s="217" t="s">
        <v>4538</v>
      </c>
      <c r="F3068" s="218" t="s">
        <v>4539</v>
      </c>
      <c r="G3068" s="219" t="s">
        <v>425</v>
      </c>
      <c r="H3068" s="220">
        <v>38</v>
      </c>
      <c r="I3068" s="221"/>
      <c r="J3068" s="222">
        <f>ROUND(I3068*H3068,2)</f>
        <v>0</v>
      </c>
      <c r="K3068" s="218" t="s">
        <v>188</v>
      </c>
      <c r="L3068" s="47"/>
      <c r="M3068" s="223" t="s">
        <v>19</v>
      </c>
      <c r="N3068" s="224" t="s">
        <v>42</v>
      </c>
      <c r="O3068" s="87"/>
      <c r="P3068" s="225">
        <f>O3068*H3068</f>
        <v>0</v>
      </c>
      <c r="Q3068" s="225">
        <v>0</v>
      </c>
      <c r="R3068" s="225">
        <f>Q3068*H3068</f>
        <v>0</v>
      </c>
      <c r="S3068" s="225">
        <v>0</v>
      </c>
      <c r="T3068" s="226">
        <f>S3068*H3068</f>
        <v>0</v>
      </c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R3068" s="227" t="s">
        <v>308</v>
      </c>
      <c r="AT3068" s="227" t="s">
        <v>184</v>
      </c>
      <c r="AU3068" s="227" t="s">
        <v>80</v>
      </c>
      <c r="AY3068" s="20" t="s">
        <v>182</v>
      </c>
      <c r="BE3068" s="228">
        <f>IF(N3068="základní",J3068,0)</f>
        <v>0</v>
      </c>
      <c r="BF3068" s="228">
        <f>IF(N3068="snížená",J3068,0)</f>
        <v>0</v>
      </c>
      <c r="BG3068" s="228">
        <f>IF(N3068="zákl. přenesená",J3068,0)</f>
        <v>0</v>
      </c>
      <c r="BH3068" s="228">
        <f>IF(N3068="sníž. přenesená",J3068,0)</f>
        <v>0</v>
      </c>
      <c r="BI3068" s="228">
        <f>IF(N3068="nulová",J3068,0)</f>
        <v>0</v>
      </c>
      <c r="BJ3068" s="20" t="s">
        <v>78</v>
      </c>
      <c r="BK3068" s="228">
        <f>ROUND(I3068*H3068,2)</f>
        <v>0</v>
      </c>
      <c r="BL3068" s="20" t="s">
        <v>308</v>
      </c>
      <c r="BM3068" s="227" t="s">
        <v>4540</v>
      </c>
    </row>
    <row r="3069" s="2" customFormat="1">
      <c r="A3069" s="41"/>
      <c r="B3069" s="42"/>
      <c r="C3069" s="43"/>
      <c r="D3069" s="229" t="s">
        <v>191</v>
      </c>
      <c r="E3069" s="43"/>
      <c r="F3069" s="230" t="s">
        <v>4541</v>
      </c>
      <c r="G3069" s="43"/>
      <c r="H3069" s="43"/>
      <c r="I3069" s="231"/>
      <c r="J3069" s="43"/>
      <c r="K3069" s="43"/>
      <c r="L3069" s="47"/>
      <c r="M3069" s="232"/>
      <c r="N3069" s="233"/>
      <c r="O3069" s="87"/>
      <c r="P3069" s="87"/>
      <c r="Q3069" s="87"/>
      <c r="R3069" s="87"/>
      <c r="S3069" s="87"/>
      <c r="T3069" s="88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T3069" s="20" t="s">
        <v>191</v>
      </c>
      <c r="AU3069" s="20" t="s">
        <v>80</v>
      </c>
    </row>
    <row r="3070" s="2" customFormat="1" ht="37.8" customHeight="1">
      <c r="A3070" s="41"/>
      <c r="B3070" s="42"/>
      <c r="C3070" s="278" t="s">
        <v>4542</v>
      </c>
      <c r="D3070" s="278" t="s">
        <v>296</v>
      </c>
      <c r="E3070" s="279" t="s">
        <v>4543</v>
      </c>
      <c r="F3070" s="280" t="s">
        <v>4544</v>
      </c>
      <c r="G3070" s="281" t="s">
        <v>425</v>
      </c>
      <c r="H3070" s="282">
        <v>8</v>
      </c>
      <c r="I3070" s="283"/>
      <c r="J3070" s="284">
        <f>ROUND(I3070*H3070,2)</f>
        <v>0</v>
      </c>
      <c r="K3070" s="280" t="s">
        <v>19</v>
      </c>
      <c r="L3070" s="285"/>
      <c r="M3070" s="286" t="s">
        <v>19</v>
      </c>
      <c r="N3070" s="287" t="s">
        <v>42</v>
      </c>
      <c r="O3070" s="87"/>
      <c r="P3070" s="225">
        <f>O3070*H3070</f>
        <v>0</v>
      </c>
      <c r="Q3070" s="225">
        <v>0.039</v>
      </c>
      <c r="R3070" s="225">
        <f>Q3070*H3070</f>
        <v>0.312</v>
      </c>
      <c r="S3070" s="225">
        <v>0</v>
      </c>
      <c r="T3070" s="226">
        <f>S3070*H3070</f>
        <v>0</v>
      </c>
      <c r="U3070" s="41"/>
      <c r="V3070" s="41"/>
      <c r="W3070" s="41"/>
      <c r="X3070" s="41"/>
      <c r="Y3070" s="41"/>
      <c r="Z3070" s="41"/>
      <c r="AA3070" s="41"/>
      <c r="AB3070" s="41"/>
      <c r="AC3070" s="41"/>
      <c r="AD3070" s="41"/>
      <c r="AE3070" s="41"/>
      <c r="AR3070" s="227" t="s">
        <v>410</v>
      </c>
      <c r="AT3070" s="227" t="s">
        <v>296</v>
      </c>
      <c r="AU3070" s="227" t="s">
        <v>80</v>
      </c>
      <c r="AY3070" s="20" t="s">
        <v>182</v>
      </c>
      <c r="BE3070" s="228">
        <f>IF(N3070="základní",J3070,0)</f>
        <v>0</v>
      </c>
      <c r="BF3070" s="228">
        <f>IF(N3070="snížená",J3070,0)</f>
        <v>0</v>
      </c>
      <c r="BG3070" s="228">
        <f>IF(N3070="zákl. přenesená",J3070,0)</f>
        <v>0</v>
      </c>
      <c r="BH3070" s="228">
        <f>IF(N3070="sníž. přenesená",J3070,0)</f>
        <v>0</v>
      </c>
      <c r="BI3070" s="228">
        <f>IF(N3070="nulová",J3070,0)</f>
        <v>0</v>
      </c>
      <c r="BJ3070" s="20" t="s">
        <v>78</v>
      </c>
      <c r="BK3070" s="228">
        <f>ROUND(I3070*H3070,2)</f>
        <v>0</v>
      </c>
      <c r="BL3070" s="20" t="s">
        <v>308</v>
      </c>
      <c r="BM3070" s="227" t="s">
        <v>4545</v>
      </c>
    </row>
    <row r="3071" s="2" customFormat="1" ht="37.8" customHeight="1">
      <c r="A3071" s="41"/>
      <c r="B3071" s="42"/>
      <c r="C3071" s="278" t="s">
        <v>4546</v>
      </c>
      <c r="D3071" s="278" t="s">
        <v>296</v>
      </c>
      <c r="E3071" s="279" t="s">
        <v>4547</v>
      </c>
      <c r="F3071" s="280" t="s">
        <v>4548</v>
      </c>
      <c r="G3071" s="281" t="s">
        <v>425</v>
      </c>
      <c r="H3071" s="282">
        <v>2</v>
      </c>
      <c r="I3071" s="283"/>
      <c r="J3071" s="284">
        <f>ROUND(I3071*H3071,2)</f>
        <v>0</v>
      </c>
      <c r="K3071" s="280" t="s">
        <v>19</v>
      </c>
      <c r="L3071" s="285"/>
      <c r="M3071" s="286" t="s">
        <v>19</v>
      </c>
      <c r="N3071" s="287" t="s">
        <v>42</v>
      </c>
      <c r="O3071" s="87"/>
      <c r="P3071" s="225">
        <f>O3071*H3071</f>
        <v>0</v>
      </c>
      <c r="Q3071" s="225">
        <v>0.059999999999999998</v>
      </c>
      <c r="R3071" s="225">
        <f>Q3071*H3071</f>
        <v>0.12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410</v>
      </c>
      <c r="AT3071" s="227" t="s">
        <v>296</v>
      </c>
      <c r="AU3071" s="227" t="s">
        <v>80</v>
      </c>
      <c r="AY3071" s="20" t="s">
        <v>182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308</v>
      </c>
      <c r="BM3071" s="227" t="s">
        <v>4549</v>
      </c>
    </row>
    <row r="3072" s="2" customFormat="1" ht="24.15" customHeight="1">
      <c r="A3072" s="41"/>
      <c r="B3072" s="42"/>
      <c r="C3072" s="278" t="s">
        <v>4550</v>
      </c>
      <c r="D3072" s="278" t="s">
        <v>296</v>
      </c>
      <c r="E3072" s="279" t="s">
        <v>4551</v>
      </c>
      <c r="F3072" s="280" t="s">
        <v>4552</v>
      </c>
      <c r="G3072" s="281" t="s">
        <v>425</v>
      </c>
      <c r="H3072" s="282">
        <v>1</v>
      </c>
      <c r="I3072" s="283"/>
      <c r="J3072" s="284">
        <f>ROUND(I3072*H3072,2)</f>
        <v>0</v>
      </c>
      <c r="K3072" s="280" t="s">
        <v>19</v>
      </c>
      <c r="L3072" s="285"/>
      <c r="M3072" s="286" t="s">
        <v>19</v>
      </c>
      <c r="N3072" s="287" t="s">
        <v>42</v>
      </c>
      <c r="O3072" s="87"/>
      <c r="P3072" s="225">
        <f>O3072*H3072</f>
        <v>0</v>
      </c>
      <c r="Q3072" s="225">
        <v>0.027</v>
      </c>
      <c r="R3072" s="225">
        <f>Q3072*H3072</f>
        <v>0.027</v>
      </c>
      <c r="S3072" s="225">
        <v>0</v>
      </c>
      <c r="T3072" s="226">
        <f>S3072*H3072</f>
        <v>0</v>
      </c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R3072" s="227" t="s">
        <v>410</v>
      </c>
      <c r="AT3072" s="227" t="s">
        <v>296</v>
      </c>
      <c r="AU3072" s="227" t="s">
        <v>80</v>
      </c>
      <c r="AY3072" s="20" t="s">
        <v>182</v>
      </c>
      <c r="BE3072" s="228">
        <f>IF(N3072="základní",J3072,0)</f>
        <v>0</v>
      </c>
      <c r="BF3072" s="228">
        <f>IF(N3072="snížená",J3072,0)</f>
        <v>0</v>
      </c>
      <c r="BG3072" s="228">
        <f>IF(N3072="zákl. přenesená",J3072,0)</f>
        <v>0</v>
      </c>
      <c r="BH3072" s="228">
        <f>IF(N3072="sníž. přenesená",J3072,0)</f>
        <v>0</v>
      </c>
      <c r="BI3072" s="228">
        <f>IF(N3072="nulová",J3072,0)</f>
        <v>0</v>
      </c>
      <c r="BJ3072" s="20" t="s">
        <v>78</v>
      </c>
      <c r="BK3072" s="228">
        <f>ROUND(I3072*H3072,2)</f>
        <v>0</v>
      </c>
      <c r="BL3072" s="20" t="s">
        <v>308</v>
      </c>
      <c r="BM3072" s="227" t="s">
        <v>4553</v>
      </c>
    </row>
    <row r="3073" s="2" customFormat="1" ht="24.15" customHeight="1">
      <c r="A3073" s="41"/>
      <c r="B3073" s="42"/>
      <c r="C3073" s="278" t="s">
        <v>4554</v>
      </c>
      <c r="D3073" s="278" t="s">
        <v>296</v>
      </c>
      <c r="E3073" s="279" t="s">
        <v>4555</v>
      </c>
      <c r="F3073" s="280" t="s">
        <v>4556</v>
      </c>
      <c r="G3073" s="281" t="s">
        <v>425</v>
      </c>
      <c r="H3073" s="282">
        <v>1</v>
      </c>
      <c r="I3073" s="283"/>
      <c r="J3073" s="284">
        <f>ROUND(I3073*H3073,2)</f>
        <v>0</v>
      </c>
      <c r="K3073" s="280" t="s">
        <v>19</v>
      </c>
      <c r="L3073" s="285"/>
      <c r="M3073" s="286" t="s">
        <v>19</v>
      </c>
      <c r="N3073" s="287" t="s">
        <v>42</v>
      </c>
      <c r="O3073" s="87"/>
      <c r="P3073" s="225">
        <f>O3073*H3073</f>
        <v>0</v>
      </c>
      <c r="Q3073" s="225">
        <v>0.027</v>
      </c>
      <c r="R3073" s="225">
        <f>Q3073*H3073</f>
        <v>0.027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410</v>
      </c>
      <c r="AT3073" s="227" t="s">
        <v>296</v>
      </c>
      <c r="AU3073" s="227" t="s">
        <v>80</v>
      </c>
      <c r="AY3073" s="20" t="s">
        <v>182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308</v>
      </c>
      <c r="BM3073" s="227" t="s">
        <v>4557</v>
      </c>
    </row>
    <row r="3074" s="2" customFormat="1" ht="24.15" customHeight="1">
      <c r="A3074" s="41"/>
      <c r="B3074" s="42"/>
      <c r="C3074" s="278" t="s">
        <v>4558</v>
      </c>
      <c r="D3074" s="278" t="s">
        <v>296</v>
      </c>
      <c r="E3074" s="279" t="s">
        <v>4559</v>
      </c>
      <c r="F3074" s="280" t="s">
        <v>4560</v>
      </c>
      <c r="G3074" s="281" t="s">
        <v>425</v>
      </c>
      <c r="H3074" s="282">
        <v>1</v>
      </c>
      <c r="I3074" s="283"/>
      <c r="J3074" s="284">
        <f>ROUND(I3074*H3074,2)</f>
        <v>0</v>
      </c>
      <c r="K3074" s="280" t="s">
        <v>19</v>
      </c>
      <c r="L3074" s="285"/>
      <c r="M3074" s="286" t="s">
        <v>19</v>
      </c>
      <c r="N3074" s="287" t="s">
        <v>42</v>
      </c>
      <c r="O3074" s="87"/>
      <c r="P3074" s="225">
        <f>O3074*H3074</f>
        <v>0</v>
      </c>
      <c r="Q3074" s="225">
        <v>0.027</v>
      </c>
      <c r="R3074" s="225">
        <f>Q3074*H3074</f>
        <v>0.027</v>
      </c>
      <c r="S3074" s="225">
        <v>0</v>
      </c>
      <c r="T3074" s="226">
        <f>S3074*H3074</f>
        <v>0</v>
      </c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R3074" s="227" t="s">
        <v>410</v>
      </c>
      <c r="AT3074" s="227" t="s">
        <v>296</v>
      </c>
      <c r="AU3074" s="227" t="s">
        <v>80</v>
      </c>
      <c r="AY3074" s="20" t="s">
        <v>182</v>
      </c>
      <c r="BE3074" s="228">
        <f>IF(N3074="základní",J3074,0)</f>
        <v>0</v>
      </c>
      <c r="BF3074" s="228">
        <f>IF(N3074="snížená",J3074,0)</f>
        <v>0</v>
      </c>
      <c r="BG3074" s="228">
        <f>IF(N3074="zákl. přenesená",J3074,0)</f>
        <v>0</v>
      </c>
      <c r="BH3074" s="228">
        <f>IF(N3074="sníž. přenesená",J3074,0)</f>
        <v>0</v>
      </c>
      <c r="BI3074" s="228">
        <f>IF(N3074="nulová",J3074,0)</f>
        <v>0</v>
      </c>
      <c r="BJ3074" s="20" t="s">
        <v>78</v>
      </c>
      <c r="BK3074" s="228">
        <f>ROUND(I3074*H3074,2)</f>
        <v>0</v>
      </c>
      <c r="BL3074" s="20" t="s">
        <v>308</v>
      </c>
      <c r="BM3074" s="227" t="s">
        <v>4561</v>
      </c>
    </row>
    <row r="3075" s="2" customFormat="1" ht="37.8" customHeight="1">
      <c r="A3075" s="41"/>
      <c r="B3075" s="42"/>
      <c r="C3075" s="278" t="s">
        <v>4562</v>
      </c>
      <c r="D3075" s="278" t="s">
        <v>296</v>
      </c>
      <c r="E3075" s="279" t="s">
        <v>4563</v>
      </c>
      <c r="F3075" s="280" t="s">
        <v>4564</v>
      </c>
      <c r="G3075" s="281" t="s">
        <v>425</v>
      </c>
      <c r="H3075" s="282">
        <v>9</v>
      </c>
      <c r="I3075" s="283"/>
      <c r="J3075" s="284">
        <f>ROUND(I3075*H3075,2)</f>
        <v>0</v>
      </c>
      <c r="K3075" s="280" t="s">
        <v>19</v>
      </c>
      <c r="L3075" s="285"/>
      <c r="M3075" s="286" t="s">
        <v>19</v>
      </c>
      <c r="N3075" s="287" t="s">
        <v>42</v>
      </c>
      <c r="O3075" s="87"/>
      <c r="P3075" s="225">
        <f>O3075*H3075</f>
        <v>0</v>
      </c>
      <c r="Q3075" s="225">
        <v>0.027</v>
      </c>
      <c r="R3075" s="225">
        <f>Q3075*H3075</f>
        <v>0.24299999999999999</v>
      </c>
      <c r="S3075" s="225">
        <v>0</v>
      </c>
      <c r="T3075" s="226">
        <f>S3075*H3075</f>
        <v>0</v>
      </c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R3075" s="227" t="s">
        <v>410</v>
      </c>
      <c r="AT3075" s="227" t="s">
        <v>296</v>
      </c>
      <c r="AU3075" s="227" t="s">
        <v>80</v>
      </c>
      <c r="AY3075" s="20" t="s">
        <v>182</v>
      </c>
      <c r="BE3075" s="228">
        <f>IF(N3075="základní",J3075,0)</f>
        <v>0</v>
      </c>
      <c r="BF3075" s="228">
        <f>IF(N3075="snížená",J3075,0)</f>
        <v>0</v>
      </c>
      <c r="BG3075" s="228">
        <f>IF(N3075="zákl. přenesená",J3075,0)</f>
        <v>0</v>
      </c>
      <c r="BH3075" s="228">
        <f>IF(N3075="sníž. přenesená",J3075,0)</f>
        <v>0</v>
      </c>
      <c r="BI3075" s="228">
        <f>IF(N3075="nulová",J3075,0)</f>
        <v>0</v>
      </c>
      <c r="BJ3075" s="20" t="s">
        <v>78</v>
      </c>
      <c r="BK3075" s="228">
        <f>ROUND(I3075*H3075,2)</f>
        <v>0</v>
      </c>
      <c r="BL3075" s="20" t="s">
        <v>308</v>
      </c>
      <c r="BM3075" s="227" t="s">
        <v>4565</v>
      </c>
    </row>
    <row r="3076" s="2" customFormat="1" ht="37.8" customHeight="1">
      <c r="A3076" s="41"/>
      <c r="B3076" s="42"/>
      <c r="C3076" s="278" t="s">
        <v>4566</v>
      </c>
      <c r="D3076" s="278" t="s">
        <v>296</v>
      </c>
      <c r="E3076" s="279" t="s">
        <v>4567</v>
      </c>
      <c r="F3076" s="280" t="s">
        <v>4568</v>
      </c>
      <c r="G3076" s="281" t="s">
        <v>425</v>
      </c>
      <c r="H3076" s="282">
        <v>7</v>
      </c>
      <c r="I3076" s="283"/>
      <c r="J3076" s="284">
        <f>ROUND(I3076*H3076,2)</f>
        <v>0</v>
      </c>
      <c r="K3076" s="280" t="s">
        <v>19</v>
      </c>
      <c r="L3076" s="285"/>
      <c r="M3076" s="286" t="s">
        <v>19</v>
      </c>
      <c r="N3076" s="287" t="s">
        <v>42</v>
      </c>
      <c r="O3076" s="87"/>
      <c r="P3076" s="225">
        <f>O3076*H3076</f>
        <v>0</v>
      </c>
      <c r="Q3076" s="225">
        <v>0.027</v>
      </c>
      <c r="R3076" s="225">
        <f>Q3076*H3076</f>
        <v>0.189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410</v>
      </c>
      <c r="AT3076" s="227" t="s">
        <v>296</v>
      </c>
      <c r="AU3076" s="227" t="s">
        <v>80</v>
      </c>
      <c r="AY3076" s="20" t="s">
        <v>182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308</v>
      </c>
      <c r="BM3076" s="227" t="s">
        <v>4569</v>
      </c>
    </row>
    <row r="3077" s="2" customFormat="1" ht="44.25" customHeight="1">
      <c r="A3077" s="41"/>
      <c r="B3077" s="42"/>
      <c r="C3077" s="278" t="s">
        <v>4570</v>
      </c>
      <c r="D3077" s="278" t="s">
        <v>296</v>
      </c>
      <c r="E3077" s="279" t="s">
        <v>4571</v>
      </c>
      <c r="F3077" s="280" t="s">
        <v>4572</v>
      </c>
      <c r="G3077" s="281" t="s">
        <v>425</v>
      </c>
      <c r="H3077" s="282">
        <v>1</v>
      </c>
      <c r="I3077" s="283"/>
      <c r="J3077" s="284">
        <f>ROUND(I3077*H3077,2)</f>
        <v>0</v>
      </c>
      <c r="K3077" s="280" t="s">
        <v>19</v>
      </c>
      <c r="L3077" s="285"/>
      <c r="M3077" s="286" t="s">
        <v>19</v>
      </c>
      <c r="N3077" s="287" t="s">
        <v>42</v>
      </c>
      <c r="O3077" s="87"/>
      <c r="P3077" s="225">
        <f>O3077*H3077</f>
        <v>0</v>
      </c>
      <c r="Q3077" s="225">
        <v>0.027</v>
      </c>
      <c r="R3077" s="225">
        <f>Q3077*H3077</f>
        <v>0.027</v>
      </c>
      <c r="S3077" s="225">
        <v>0</v>
      </c>
      <c r="T3077" s="226">
        <f>S3077*H3077</f>
        <v>0</v>
      </c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R3077" s="227" t="s">
        <v>410</v>
      </c>
      <c r="AT3077" s="227" t="s">
        <v>296</v>
      </c>
      <c r="AU3077" s="227" t="s">
        <v>80</v>
      </c>
      <c r="AY3077" s="20" t="s">
        <v>182</v>
      </c>
      <c r="BE3077" s="228">
        <f>IF(N3077="základní",J3077,0)</f>
        <v>0</v>
      </c>
      <c r="BF3077" s="228">
        <f>IF(N3077="snížená",J3077,0)</f>
        <v>0</v>
      </c>
      <c r="BG3077" s="228">
        <f>IF(N3077="zákl. přenesená",J3077,0)</f>
        <v>0</v>
      </c>
      <c r="BH3077" s="228">
        <f>IF(N3077="sníž. přenesená",J3077,0)</f>
        <v>0</v>
      </c>
      <c r="BI3077" s="228">
        <f>IF(N3077="nulová",J3077,0)</f>
        <v>0</v>
      </c>
      <c r="BJ3077" s="20" t="s">
        <v>78</v>
      </c>
      <c r="BK3077" s="228">
        <f>ROUND(I3077*H3077,2)</f>
        <v>0</v>
      </c>
      <c r="BL3077" s="20" t="s">
        <v>308</v>
      </c>
      <c r="BM3077" s="227" t="s">
        <v>4573</v>
      </c>
    </row>
    <row r="3078" s="2" customFormat="1" ht="44.25" customHeight="1">
      <c r="A3078" s="41"/>
      <c r="B3078" s="42"/>
      <c r="C3078" s="278" t="s">
        <v>4574</v>
      </c>
      <c r="D3078" s="278" t="s">
        <v>296</v>
      </c>
      <c r="E3078" s="279" t="s">
        <v>4575</v>
      </c>
      <c r="F3078" s="280" t="s">
        <v>4576</v>
      </c>
      <c r="G3078" s="281" t="s">
        <v>425</v>
      </c>
      <c r="H3078" s="282">
        <v>7</v>
      </c>
      <c r="I3078" s="283"/>
      <c r="J3078" s="284">
        <f>ROUND(I3078*H3078,2)</f>
        <v>0</v>
      </c>
      <c r="K3078" s="280" t="s">
        <v>19</v>
      </c>
      <c r="L3078" s="285"/>
      <c r="M3078" s="286" t="s">
        <v>19</v>
      </c>
      <c r="N3078" s="287" t="s">
        <v>42</v>
      </c>
      <c r="O3078" s="87"/>
      <c r="P3078" s="225">
        <f>O3078*H3078</f>
        <v>0</v>
      </c>
      <c r="Q3078" s="225">
        <v>0.039</v>
      </c>
      <c r="R3078" s="225">
        <f>Q3078*H3078</f>
        <v>0.27300000000000002</v>
      </c>
      <c r="S3078" s="225">
        <v>0</v>
      </c>
      <c r="T3078" s="226">
        <f>S3078*H3078</f>
        <v>0</v>
      </c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R3078" s="227" t="s">
        <v>410</v>
      </c>
      <c r="AT3078" s="227" t="s">
        <v>296</v>
      </c>
      <c r="AU3078" s="227" t="s">
        <v>80</v>
      </c>
      <c r="AY3078" s="20" t="s">
        <v>182</v>
      </c>
      <c r="BE3078" s="228">
        <f>IF(N3078="základní",J3078,0)</f>
        <v>0</v>
      </c>
      <c r="BF3078" s="228">
        <f>IF(N3078="snížená",J3078,0)</f>
        <v>0</v>
      </c>
      <c r="BG3078" s="228">
        <f>IF(N3078="zákl. přenesená",J3078,0)</f>
        <v>0</v>
      </c>
      <c r="BH3078" s="228">
        <f>IF(N3078="sníž. přenesená",J3078,0)</f>
        <v>0</v>
      </c>
      <c r="BI3078" s="228">
        <f>IF(N3078="nulová",J3078,0)</f>
        <v>0</v>
      </c>
      <c r="BJ3078" s="20" t="s">
        <v>78</v>
      </c>
      <c r="BK3078" s="228">
        <f>ROUND(I3078*H3078,2)</f>
        <v>0</v>
      </c>
      <c r="BL3078" s="20" t="s">
        <v>308</v>
      </c>
      <c r="BM3078" s="227" t="s">
        <v>4577</v>
      </c>
    </row>
    <row r="3079" s="2" customFormat="1" ht="37.8" customHeight="1">
      <c r="A3079" s="41"/>
      <c r="B3079" s="42"/>
      <c r="C3079" s="278" t="s">
        <v>4578</v>
      </c>
      <c r="D3079" s="278" t="s">
        <v>296</v>
      </c>
      <c r="E3079" s="279" t="s">
        <v>4579</v>
      </c>
      <c r="F3079" s="280" t="s">
        <v>4580</v>
      </c>
      <c r="G3079" s="281" t="s">
        <v>425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0.027</v>
      </c>
      <c r="R3079" s="225">
        <f>Q3079*H3079</f>
        <v>0.027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410</v>
      </c>
      <c r="AT3079" s="227" t="s">
        <v>296</v>
      </c>
      <c r="AU3079" s="227" t="s">
        <v>80</v>
      </c>
      <c r="AY3079" s="20" t="s">
        <v>182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308</v>
      </c>
      <c r="BM3079" s="227" t="s">
        <v>4581</v>
      </c>
    </row>
    <row r="3080" s="2" customFormat="1" ht="37.8" customHeight="1">
      <c r="A3080" s="41"/>
      <c r="B3080" s="42"/>
      <c r="C3080" s="216" t="s">
        <v>4582</v>
      </c>
      <c r="D3080" s="216" t="s">
        <v>184</v>
      </c>
      <c r="E3080" s="217" t="s">
        <v>4583</v>
      </c>
      <c r="F3080" s="218" t="s">
        <v>4584</v>
      </c>
      <c r="G3080" s="219" t="s">
        <v>425</v>
      </c>
      <c r="H3080" s="220">
        <v>4</v>
      </c>
      <c r="I3080" s="221"/>
      <c r="J3080" s="222">
        <f>ROUND(I3080*H3080,2)</f>
        <v>0</v>
      </c>
      <c r="K3080" s="218" t="s">
        <v>188</v>
      </c>
      <c r="L3080" s="47"/>
      <c r="M3080" s="223" t="s">
        <v>19</v>
      </c>
      <c r="N3080" s="224" t="s">
        <v>42</v>
      </c>
      <c r="O3080" s="87"/>
      <c r="P3080" s="225">
        <f>O3080*H3080</f>
        <v>0</v>
      </c>
      <c r="Q3080" s="225">
        <v>0</v>
      </c>
      <c r="R3080" s="225">
        <f>Q3080*H3080</f>
        <v>0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308</v>
      </c>
      <c r="AT3080" s="227" t="s">
        <v>184</v>
      </c>
      <c r="AU3080" s="227" t="s">
        <v>80</v>
      </c>
      <c r="AY3080" s="20" t="s">
        <v>182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308</v>
      </c>
      <c r="BM3080" s="227" t="s">
        <v>4585</v>
      </c>
    </row>
    <row r="3081" s="2" customFormat="1">
      <c r="A3081" s="41"/>
      <c r="B3081" s="42"/>
      <c r="C3081" s="43"/>
      <c r="D3081" s="229" t="s">
        <v>191</v>
      </c>
      <c r="E3081" s="43"/>
      <c r="F3081" s="230" t="s">
        <v>4586</v>
      </c>
      <c r="G3081" s="43"/>
      <c r="H3081" s="43"/>
      <c r="I3081" s="231"/>
      <c r="J3081" s="43"/>
      <c r="K3081" s="43"/>
      <c r="L3081" s="47"/>
      <c r="M3081" s="232"/>
      <c r="N3081" s="233"/>
      <c r="O3081" s="87"/>
      <c r="P3081" s="87"/>
      <c r="Q3081" s="87"/>
      <c r="R3081" s="87"/>
      <c r="S3081" s="87"/>
      <c r="T3081" s="88"/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T3081" s="20" t="s">
        <v>191</v>
      </c>
      <c r="AU3081" s="20" t="s">
        <v>80</v>
      </c>
    </row>
    <row r="3082" s="2" customFormat="1" ht="24.15" customHeight="1">
      <c r="A3082" s="41"/>
      <c r="B3082" s="42"/>
      <c r="C3082" s="278" t="s">
        <v>4587</v>
      </c>
      <c r="D3082" s="278" t="s">
        <v>296</v>
      </c>
      <c r="E3082" s="279" t="s">
        <v>4588</v>
      </c>
      <c r="F3082" s="280" t="s">
        <v>4589</v>
      </c>
      <c r="G3082" s="281" t="s">
        <v>425</v>
      </c>
      <c r="H3082" s="282">
        <v>1</v>
      </c>
      <c r="I3082" s="283"/>
      <c r="J3082" s="284">
        <f>ROUND(I3082*H3082,2)</f>
        <v>0</v>
      </c>
      <c r="K3082" s="280" t="s">
        <v>19</v>
      </c>
      <c r="L3082" s="285"/>
      <c r="M3082" s="286" t="s">
        <v>19</v>
      </c>
      <c r="N3082" s="287" t="s">
        <v>42</v>
      </c>
      <c r="O3082" s="87"/>
      <c r="P3082" s="225">
        <f>O3082*H3082</f>
        <v>0</v>
      </c>
      <c r="Q3082" s="225">
        <v>0.059999999999999998</v>
      </c>
      <c r="R3082" s="225">
        <f>Q3082*H3082</f>
        <v>0.059999999999999998</v>
      </c>
      <c r="S3082" s="225">
        <v>0</v>
      </c>
      <c r="T3082" s="226">
        <f>S3082*H3082</f>
        <v>0</v>
      </c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R3082" s="227" t="s">
        <v>410</v>
      </c>
      <c r="AT3082" s="227" t="s">
        <v>296</v>
      </c>
      <c r="AU3082" s="227" t="s">
        <v>80</v>
      </c>
      <c r="AY3082" s="20" t="s">
        <v>182</v>
      </c>
      <c r="BE3082" s="228">
        <f>IF(N3082="základní",J3082,0)</f>
        <v>0</v>
      </c>
      <c r="BF3082" s="228">
        <f>IF(N3082="snížená",J3082,0)</f>
        <v>0</v>
      </c>
      <c r="BG3082" s="228">
        <f>IF(N3082="zákl. přenesená",J3082,0)</f>
        <v>0</v>
      </c>
      <c r="BH3082" s="228">
        <f>IF(N3082="sníž. přenesená",J3082,0)</f>
        <v>0</v>
      </c>
      <c r="BI3082" s="228">
        <f>IF(N3082="nulová",J3082,0)</f>
        <v>0</v>
      </c>
      <c r="BJ3082" s="20" t="s">
        <v>78</v>
      </c>
      <c r="BK3082" s="228">
        <f>ROUND(I3082*H3082,2)</f>
        <v>0</v>
      </c>
      <c r="BL3082" s="20" t="s">
        <v>308</v>
      </c>
      <c r="BM3082" s="227" t="s">
        <v>4590</v>
      </c>
    </row>
    <row r="3083" s="2" customFormat="1" ht="24.15" customHeight="1">
      <c r="A3083" s="41"/>
      <c r="B3083" s="42"/>
      <c r="C3083" s="278" t="s">
        <v>4591</v>
      </c>
      <c r="D3083" s="278" t="s">
        <v>296</v>
      </c>
      <c r="E3083" s="279" t="s">
        <v>4592</v>
      </c>
      <c r="F3083" s="280" t="s">
        <v>4593</v>
      </c>
      <c r="G3083" s="281" t="s">
        <v>425</v>
      </c>
      <c r="H3083" s="282">
        <v>1</v>
      </c>
      <c r="I3083" s="283"/>
      <c r="J3083" s="284">
        <f>ROUND(I3083*H3083,2)</f>
        <v>0</v>
      </c>
      <c r="K3083" s="280" t="s">
        <v>19</v>
      </c>
      <c r="L3083" s="285"/>
      <c r="M3083" s="286" t="s">
        <v>19</v>
      </c>
      <c r="N3083" s="287" t="s">
        <v>42</v>
      </c>
      <c r="O3083" s="87"/>
      <c r="P3083" s="225">
        <f>O3083*H3083</f>
        <v>0</v>
      </c>
      <c r="Q3083" s="225">
        <v>0.059999999999999998</v>
      </c>
      <c r="R3083" s="225">
        <f>Q3083*H3083</f>
        <v>0.059999999999999998</v>
      </c>
      <c r="S3083" s="225">
        <v>0</v>
      </c>
      <c r="T3083" s="226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7" t="s">
        <v>410</v>
      </c>
      <c r="AT3083" s="227" t="s">
        <v>296</v>
      </c>
      <c r="AU3083" s="227" t="s">
        <v>80</v>
      </c>
      <c r="AY3083" s="20" t="s">
        <v>182</v>
      </c>
      <c r="BE3083" s="228">
        <f>IF(N3083="základní",J3083,0)</f>
        <v>0</v>
      </c>
      <c r="BF3083" s="228">
        <f>IF(N3083="snížená",J3083,0)</f>
        <v>0</v>
      </c>
      <c r="BG3083" s="228">
        <f>IF(N3083="zákl. přenesená",J3083,0)</f>
        <v>0</v>
      </c>
      <c r="BH3083" s="228">
        <f>IF(N3083="sníž. přenesená",J3083,0)</f>
        <v>0</v>
      </c>
      <c r="BI3083" s="228">
        <f>IF(N3083="nulová",J3083,0)</f>
        <v>0</v>
      </c>
      <c r="BJ3083" s="20" t="s">
        <v>78</v>
      </c>
      <c r="BK3083" s="228">
        <f>ROUND(I3083*H3083,2)</f>
        <v>0</v>
      </c>
      <c r="BL3083" s="20" t="s">
        <v>308</v>
      </c>
      <c r="BM3083" s="227" t="s">
        <v>4594</v>
      </c>
    </row>
    <row r="3084" s="2" customFormat="1">
      <c r="A3084" s="41"/>
      <c r="B3084" s="42"/>
      <c r="C3084" s="43"/>
      <c r="D3084" s="236" t="s">
        <v>1123</v>
      </c>
      <c r="E3084" s="43"/>
      <c r="F3084" s="288" t="s">
        <v>4595</v>
      </c>
      <c r="G3084" s="43"/>
      <c r="H3084" s="43"/>
      <c r="I3084" s="231"/>
      <c r="J3084" s="43"/>
      <c r="K3084" s="43"/>
      <c r="L3084" s="47"/>
      <c r="M3084" s="232"/>
      <c r="N3084" s="233"/>
      <c r="O3084" s="87"/>
      <c r="P3084" s="87"/>
      <c r="Q3084" s="87"/>
      <c r="R3084" s="87"/>
      <c r="S3084" s="87"/>
      <c r="T3084" s="88"/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T3084" s="20" t="s">
        <v>1123</v>
      </c>
      <c r="AU3084" s="20" t="s">
        <v>80</v>
      </c>
    </row>
    <row r="3085" s="2" customFormat="1" ht="24.15" customHeight="1">
      <c r="A3085" s="41"/>
      <c r="B3085" s="42"/>
      <c r="C3085" s="278" t="s">
        <v>4596</v>
      </c>
      <c r="D3085" s="278" t="s">
        <v>296</v>
      </c>
      <c r="E3085" s="279" t="s">
        <v>4597</v>
      </c>
      <c r="F3085" s="280" t="s">
        <v>4598</v>
      </c>
      <c r="G3085" s="281" t="s">
        <v>425</v>
      </c>
      <c r="H3085" s="282">
        <v>1</v>
      </c>
      <c r="I3085" s="283"/>
      <c r="J3085" s="284">
        <f>ROUND(I3085*H3085,2)</f>
        <v>0</v>
      </c>
      <c r="K3085" s="280" t="s">
        <v>19</v>
      </c>
      <c r="L3085" s="285"/>
      <c r="M3085" s="286" t="s">
        <v>19</v>
      </c>
      <c r="N3085" s="287" t="s">
        <v>42</v>
      </c>
      <c r="O3085" s="87"/>
      <c r="P3085" s="225">
        <f>O3085*H3085</f>
        <v>0</v>
      </c>
      <c r="Q3085" s="225">
        <v>0.059999999999999998</v>
      </c>
      <c r="R3085" s="225">
        <f>Q3085*H3085</f>
        <v>0.059999999999999998</v>
      </c>
      <c r="S3085" s="225">
        <v>0</v>
      </c>
      <c r="T3085" s="226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7" t="s">
        <v>410</v>
      </c>
      <c r="AT3085" s="227" t="s">
        <v>296</v>
      </c>
      <c r="AU3085" s="227" t="s">
        <v>80</v>
      </c>
      <c r="AY3085" s="20" t="s">
        <v>182</v>
      </c>
      <c r="BE3085" s="228">
        <f>IF(N3085="základní",J3085,0)</f>
        <v>0</v>
      </c>
      <c r="BF3085" s="228">
        <f>IF(N3085="snížená",J3085,0)</f>
        <v>0</v>
      </c>
      <c r="BG3085" s="228">
        <f>IF(N3085="zákl. přenesená",J3085,0)</f>
        <v>0</v>
      </c>
      <c r="BH3085" s="228">
        <f>IF(N3085="sníž. přenesená",J3085,0)</f>
        <v>0</v>
      </c>
      <c r="BI3085" s="228">
        <f>IF(N3085="nulová",J3085,0)</f>
        <v>0</v>
      </c>
      <c r="BJ3085" s="20" t="s">
        <v>78</v>
      </c>
      <c r="BK3085" s="228">
        <f>ROUND(I3085*H3085,2)</f>
        <v>0</v>
      </c>
      <c r="BL3085" s="20" t="s">
        <v>308</v>
      </c>
      <c r="BM3085" s="227" t="s">
        <v>4599</v>
      </c>
    </row>
    <row r="3086" s="2" customFormat="1" ht="37.8" customHeight="1">
      <c r="A3086" s="41"/>
      <c r="B3086" s="42"/>
      <c r="C3086" s="278" t="s">
        <v>4600</v>
      </c>
      <c r="D3086" s="278" t="s">
        <v>296</v>
      </c>
      <c r="E3086" s="279" t="s">
        <v>4601</v>
      </c>
      <c r="F3086" s="280" t="s">
        <v>4602</v>
      </c>
      <c r="G3086" s="281" t="s">
        <v>425</v>
      </c>
      <c r="H3086" s="282">
        <v>1</v>
      </c>
      <c r="I3086" s="283"/>
      <c r="J3086" s="284">
        <f>ROUND(I3086*H3086,2)</f>
        <v>0</v>
      </c>
      <c r="K3086" s="280" t="s">
        <v>19</v>
      </c>
      <c r="L3086" s="285"/>
      <c r="M3086" s="286" t="s">
        <v>19</v>
      </c>
      <c r="N3086" s="287" t="s">
        <v>42</v>
      </c>
      <c r="O3086" s="87"/>
      <c r="P3086" s="225">
        <f>O3086*H3086</f>
        <v>0</v>
      </c>
      <c r="Q3086" s="225">
        <v>0.057000000000000002</v>
      </c>
      <c r="R3086" s="225">
        <f>Q3086*H3086</f>
        <v>0.057000000000000002</v>
      </c>
      <c r="S3086" s="225">
        <v>0</v>
      </c>
      <c r="T3086" s="226">
        <f>S3086*H3086</f>
        <v>0</v>
      </c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R3086" s="227" t="s">
        <v>410</v>
      </c>
      <c r="AT3086" s="227" t="s">
        <v>296</v>
      </c>
      <c r="AU3086" s="227" t="s">
        <v>80</v>
      </c>
      <c r="AY3086" s="20" t="s">
        <v>182</v>
      </c>
      <c r="BE3086" s="228">
        <f>IF(N3086="základní",J3086,0)</f>
        <v>0</v>
      </c>
      <c r="BF3086" s="228">
        <f>IF(N3086="snížená",J3086,0)</f>
        <v>0</v>
      </c>
      <c r="BG3086" s="228">
        <f>IF(N3086="zákl. přenesená",J3086,0)</f>
        <v>0</v>
      </c>
      <c r="BH3086" s="228">
        <f>IF(N3086="sníž. přenesená",J3086,0)</f>
        <v>0</v>
      </c>
      <c r="BI3086" s="228">
        <f>IF(N3086="nulová",J3086,0)</f>
        <v>0</v>
      </c>
      <c r="BJ3086" s="20" t="s">
        <v>78</v>
      </c>
      <c r="BK3086" s="228">
        <f>ROUND(I3086*H3086,2)</f>
        <v>0</v>
      </c>
      <c r="BL3086" s="20" t="s">
        <v>308</v>
      </c>
      <c r="BM3086" s="227" t="s">
        <v>4603</v>
      </c>
    </row>
    <row r="3087" s="2" customFormat="1" ht="44.25" customHeight="1">
      <c r="A3087" s="41"/>
      <c r="B3087" s="42"/>
      <c r="C3087" s="216" t="s">
        <v>4604</v>
      </c>
      <c r="D3087" s="216" t="s">
        <v>184</v>
      </c>
      <c r="E3087" s="217" t="s">
        <v>4605</v>
      </c>
      <c r="F3087" s="218" t="s">
        <v>4606</v>
      </c>
      <c r="G3087" s="219" t="s">
        <v>425</v>
      </c>
      <c r="H3087" s="220">
        <v>55</v>
      </c>
      <c r="I3087" s="221"/>
      <c r="J3087" s="222">
        <f>ROUND(I3087*H3087,2)</f>
        <v>0</v>
      </c>
      <c r="K3087" s="218" t="s">
        <v>188</v>
      </c>
      <c r="L3087" s="47"/>
      <c r="M3087" s="223" t="s">
        <v>19</v>
      </c>
      <c r="N3087" s="224" t="s">
        <v>42</v>
      </c>
      <c r="O3087" s="87"/>
      <c r="P3087" s="225">
        <f>O3087*H3087</f>
        <v>0</v>
      </c>
      <c r="Q3087" s="225">
        <v>0</v>
      </c>
      <c r="R3087" s="225">
        <f>Q3087*H3087</f>
        <v>0</v>
      </c>
      <c r="S3087" s="225">
        <v>0</v>
      </c>
      <c r="T3087" s="226">
        <f>S3087*H3087</f>
        <v>0</v>
      </c>
      <c r="U3087" s="41"/>
      <c r="V3087" s="41"/>
      <c r="W3087" s="41"/>
      <c r="X3087" s="41"/>
      <c r="Y3087" s="41"/>
      <c r="Z3087" s="41"/>
      <c r="AA3087" s="41"/>
      <c r="AB3087" s="41"/>
      <c r="AC3087" s="41"/>
      <c r="AD3087" s="41"/>
      <c r="AE3087" s="41"/>
      <c r="AR3087" s="227" t="s">
        <v>308</v>
      </c>
      <c r="AT3087" s="227" t="s">
        <v>184</v>
      </c>
      <c r="AU3087" s="227" t="s">
        <v>80</v>
      </c>
      <c r="AY3087" s="20" t="s">
        <v>182</v>
      </c>
      <c r="BE3087" s="228">
        <f>IF(N3087="základní",J3087,0)</f>
        <v>0</v>
      </c>
      <c r="BF3087" s="228">
        <f>IF(N3087="snížená",J3087,0)</f>
        <v>0</v>
      </c>
      <c r="BG3087" s="228">
        <f>IF(N3087="zákl. přenesená",J3087,0)</f>
        <v>0</v>
      </c>
      <c r="BH3087" s="228">
        <f>IF(N3087="sníž. přenesená",J3087,0)</f>
        <v>0</v>
      </c>
      <c r="BI3087" s="228">
        <f>IF(N3087="nulová",J3087,0)</f>
        <v>0</v>
      </c>
      <c r="BJ3087" s="20" t="s">
        <v>78</v>
      </c>
      <c r="BK3087" s="228">
        <f>ROUND(I3087*H3087,2)</f>
        <v>0</v>
      </c>
      <c r="BL3087" s="20" t="s">
        <v>308</v>
      </c>
      <c r="BM3087" s="227" t="s">
        <v>4607</v>
      </c>
    </row>
    <row r="3088" s="2" customFormat="1">
      <c r="A3088" s="41"/>
      <c r="B3088" s="42"/>
      <c r="C3088" s="43"/>
      <c r="D3088" s="229" t="s">
        <v>191</v>
      </c>
      <c r="E3088" s="43"/>
      <c r="F3088" s="230" t="s">
        <v>4608</v>
      </c>
      <c r="G3088" s="43"/>
      <c r="H3088" s="43"/>
      <c r="I3088" s="231"/>
      <c r="J3088" s="43"/>
      <c r="K3088" s="43"/>
      <c r="L3088" s="47"/>
      <c r="M3088" s="232"/>
      <c r="N3088" s="233"/>
      <c r="O3088" s="87"/>
      <c r="P3088" s="87"/>
      <c r="Q3088" s="87"/>
      <c r="R3088" s="87"/>
      <c r="S3088" s="87"/>
      <c r="T3088" s="88"/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T3088" s="20" t="s">
        <v>191</v>
      </c>
      <c r="AU3088" s="20" t="s">
        <v>80</v>
      </c>
    </row>
    <row r="3089" s="2" customFormat="1" ht="24.15" customHeight="1">
      <c r="A3089" s="41"/>
      <c r="B3089" s="42"/>
      <c r="C3089" s="278" t="s">
        <v>4609</v>
      </c>
      <c r="D3089" s="278" t="s">
        <v>296</v>
      </c>
      <c r="E3089" s="279" t="s">
        <v>4610</v>
      </c>
      <c r="F3089" s="280" t="s">
        <v>4611</v>
      </c>
      <c r="G3089" s="281" t="s">
        <v>425</v>
      </c>
      <c r="H3089" s="282">
        <v>28</v>
      </c>
      <c r="I3089" s="283"/>
      <c r="J3089" s="284">
        <f>ROUND(I3089*H3089,2)</f>
        <v>0</v>
      </c>
      <c r="K3089" s="280" t="s">
        <v>19</v>
      </c>
      <c r="L3089" s="285"/>
      <c r="M3089" s="286" t="s">
        <v>19</v>
      </c>
      <c r="N3089" s="287" t="s">
        <v>42</v>
      </c>
      <c r="O3089" s="87"/>
      <c r="P3089" s="225">
        <f>O3089*H3089</f>
        <v>0</v>
      </c>
      <c r="Q3089" s="225">
        <v>0.016</v>
      </c>
      <c r="R3089" s="225">
        <f>Q3089*H3089</f>
        <v>0.44800000000000001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410</v>
      </c>
      <c r="AT3089" s="227" t="s">
        <v>296</v>
      </c>
      <c r="AU3089" s="227" t="s">
        <v>80</v>
      </c>
      <c r="AY3089" s="20" t="s">
        <v>182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308</v>
      </c>
      <c r="BM3089" s="227" t="s">
        <v>4612</v>
      </c>
    </row>
    <row r="3090" s="14" customFormat="1">
      <c r="A3090" s="14"/>
      <c r="B3090" s="245"/>
      <c r="C3090" s="246"/>
      <c r="D3090" s="236" t="s">
        <v>193</v>
      </c>
      <c r="E3090" s="247" t="s">
        <v>19</v>
      </c>
      <c r="F3090" s="248" t="s">
        <v>4613</v>
      </c>
      <c r="G3090" s="246"/>
      <c r="H3090" s="249">
        <v>28</v>
      </c>
      <c r="I3090" s="250"/>
      <c r="J3090" s="246"/>
      <c r="K3090" s="246"/>
      <c r="L3090" s="251"/>
      <c r="M3090" s="252"/>
      <c r="N3090" s="253"/>
      <c r="O3090" s="253"/>
      <c r="P3090" s="253"/>
      <c r="Q3090" s="253"/>
      <c r="R3090" s="253"/>
      <c r="S3090" s="253"/>
      <c r="T3090" s="25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55" t="s">
        <v>193</v>
      </c>
      <c r="AU3090" s="255" t="s">
        <v>80</v>
      </c>
      <c r="AV3090" s="14" t="s">
        <v>80</v>
      </c>
      <c r="AW3090" s="14" t="s">
        <v>195</v>
      </c>
      <c r="AX3090" s="14" t="s">
        <v>78</v>
      </c>
      <c r="AY3090" s="255" t="s">
        <v>182</v>
      </c>
    </row>
    <row r="3091" s="2" customFormat="1" ht="24.15" customHeight="1">
      <c r="A3091" s="41"/>
      <c r="B3091" s="42"/>
      <c r="C3091" s="278" t="s">
        <v>4614</v>
      </c>
      <c r="D3091" s="278" t="s">
        <v>296</v>
      </c>
      <c r="E3091" s="279" t="s">
        <v>4615</v>
      </c>
      <c r="F3091" s="280" t="s">
        <v>4616</v>
      </c>
      <c r="G3091" s="281" t="s">
        <v>425</v>
      </c>
      <c r="H3091" s="282">
        <v>3</v>
      </c>
      <c r="I3091" s="283"/>
      <c r="J3091" s="284">
        <f>ROUND(I3091*H3091,2)</f>
        <v>0</v>
      </c>
      <c r="K3091" s="280" t="s">
        <v>19</v>
      </c>
      <c r="L3091" s="285"/>
      <c r="M3091" s="286" t="s">
        <v>19</v>
      </c>
      <c r="N3091" s="287" t="s">
        <v>42</v>
      </c>
      <c r="O3091" s="87"/>
      <c r="P3091" s="225">
        <f>O3091*H3091</f>
        <v>0</v>
      </c>
      <c r="Q3091" s="225">
        <v>0.016</v>
      </c>
      <c r="R3091" s="225">
        <f>Q3091*H3091</f>
        <v>0.048000000000000001</v>
      </c>
      <c r="S3091" s="225">
        <v>0</v>
      </c>
      <c r="T3091" s="226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7" t="s">
        <v>410</v>
      </c>
      <c r="AT3091" s="227" t="s">
        <v>296</v>
      </c>
      <c r="AU3091" s="227" t="s">
        <v>80</v>
      </c>
      <c r="AY3091" s="20" t="s">
        <v>182</v>
      </c>
      <c r="BE3091" s="228">
        <f>IF(N3091="základní",J3091,0)</f>
        <v>0</v>
      </c>
      <c r="BF3091" s="228">
        <f>IF(N3091="snížená",J3091,0)</f>
        <v>0</v>
      </c>
      <c r="BG3091" s="228">
        <f>IF(N3091="zákl. přenesená",J3091,0)</f>
        <v>0</v>
      </c>
      <c r="BH3091" s="228">
        <f>IF(N3091="sníž. přenesená",J3091,0)</f>
        <v>0</v>
      </c>
      <c r="BI3091" s="228">
        <f>IF(N3091="nulová",J3091,0)</f>
        <v>0</v>
      </c>
      <c r="BJ3091" s="20" t="s">
        <v>78</v>
      </c>
      <c r="BK3091" s="228">
        <f>ROUND(I3091*H3091,2)</f>
        <v>0</v>
      </c>
      <c r="BL3091" s="20" t="s">
        <v>308</v>
      </c>
      <c r="BM3091" s="227" t="s">
        <v>4617</v>
      </c>
    </row>
    <row r="3092" s="2" customFormat="1">
      <c r="A3092" s="41"/>
      <c r="B3092" s="42"/>
      <c r="C3092" s="43"/>
      <c r="D3092" s="236" t="s">
        <v>1123</v>
      </c>
      <c r="E3092" s="43"/>
      <c r="F3092" s="288" t="s">
        <v>4618</v>
      </c>
      <c r="G3092" s="43"/>
      <c r="H3092" s="43"/>
      <c r="I3092" s="231"/>
      <c r="J3092" s="43"/>
      <c r="K3092" s="43"/>
      <c r="L3092" s="47"/>
      <c r="M3092" s="232"/>
      <c r="N3092" s="233"/>
      <c r="O3092" s="87"/>
      <c r="P3092" s="87"/>
      <c r="Q3092" s="87"/>
      <c r="R3092" s="87"/>
      <c r="S3092" s="87"/>
      <c r="T3092" s="88"/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T3092" s="20" t="s">
        <v>1123</v>
      </c>
      <c r="AU3092" s="20" t="s">
        <v>80</v>
      </c>
    </row>
    <row r="3093" s="14" customFormat="1">
      <c r="A3093" s="14"/>
      <c r="B3093" s="245"/>
      <c r="C3093" s="246"/>
      <c r="D3093" s="236" t="s">
        <v>193</v>
      </c>
      <c r="E3093" s="247" t="s">
        <v>19</v>
      </c>
      <c r="F3093" s="248" t="s">
        <v>4619</v>
      </c>
      <c r="G3093" s="246"/>
      <c r="H3093" s="249">
        <v>3</v>
      </c>
      <c r="I3093" s="250"/>
      <c r="J3093" s="246"/>
      <c r="K3093" s="246"/>
      <c r="L3093" s="251"/>
      <c r="M3093" s="252"/>
      <c r="N3093" s="253"/>
      <c r="O3093" s="253"/>
      <c r="P3093" s="253"/>
      <c r="Q3093" s="253"/>
      <c r="R3093" s="253"/>
      <c r="S3093" s="253"/>
      <c r="T3093" s="25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55" t="s">
        <v>193</v>
      </c>
      <c r="AU3093" s="255" t="s">
        <v>80</v>
      </c>
      <c r="AV3093" s="14" t="s">
        <v>80</v>
      </c>
      <c r="AW3093" s="14" t="s">
        <v>195</v>
      </c>
      <c r="AX3093" s="14" t="s">
        <v>71</v>
      </c>
      <c r="AY3093" s="255" t="s">
        <v>182</v>
      </c>
    </row>
    <row r="3094" s="2" customFormat="1" ht="24.15" customHeight="1">
      <c r="A3094" s="41"/>
      <c r="B3094" s="42"/>
      <c r="C3094" s="278" t="s">
        <v>4620</v>
      </c>
      <c r="D3094" s="278" t="s">
        <v>296</v>
      </c>
      <c r="E3094" s="279" t="s">
        <v>4621</v>
      </c>
      <c r="F3094" s="280" t="s">
        <v>4622</v>
      </c>
      <c r="G3094" s="281" t="s">
        <v>425</v>
      </c>
      <c r="H3094" s="282">
        <v>13</v>
      </c>
      <c r="I3094" s="283"/>
      <c r="J3094" s="284">
        <f>ROUND(I3094*H3094,2)</f>
        <v>0</v>
      </c>
      <c r="K3094" s="280" t="s">
        <v>19</v>
      </c>
      <c r="L3094" s="285"/>
      <c r="M3094" s="286" t="s">
        <v>19</v>
      </c>
      <c r="N3094" s="287" t="s">
        <v>42</v>
      </c>
      <c r="O3094" s="87"/>
      <c r="P3094" s="225">
        <f>O3094*H3094</f>
        <v>0</v>
      </c>
      <c r="Q3094" s="225">
        <v>0.016</v>
      </c>
      <c r="R3094" s="225">
        <f>Q3094*H3094</f>
        <v>0.20800000000000002</v>
      </c>
      <c r="S3094" s="225">
        <v>0</v>
      </c>
      <c r="T3094" s="226">
        <f>S3094*H3094</f>
        <v>0</v>
      </c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R3094" s="227" t="s">
        <v>410</v>
      </c>
      <c r="AT3094" s="227" t="s">
        <v>296</v>
      </c>
      <c r="AU3094" s="227" t="s">
        <v>80</v>
      </c>
      <c r="AY3094" s="20" t="s">
        <v>182</v>
      </c>
      <c r="BE3094" s="228">
        <f>IF(N3094="základní",J3094,0)</f>
        <v>0</v>
      </c>
      <c r="BF3094" s="228">
        <f>IF(N3094="snížená",J3094,0)</f>
        <v>0</v>
      </c>
      <c r="BG3094" s="228">
        <f>IF(N3094="zákl. přenesená",J3094,0)</f>
        <v>0</v>
      </c>
      <c r="BH3094" s="228">
        <f>IF(N3094="sníž. přenesená",J3094,0)</f>
        <v>0</v>
      </c>
      <c r="BI3094" s="228">
        <f>IF(N3094="nulová",J3094,0)</f>
        <v>0</v>
      </c>
      <c r="BJ3094" s="20" t="s">
        <v>78</v>
      </c>
      <c r="BK3094" s="228">
        <f>ROUND(I3094*H3094,2)</f>
        <v>0</v>
      </c>
      <c r="BL3094" s="20" t="s">
        <v>308</v>
      </c>
      <c r="BM3094" s="227" t="s">
        <v>4623</v>
      </c>
    </row>
    <row r="3095" s="14" customFormat="1">
      <c r="A3095" s="14"/>
      <c r="B3095" s="245"/>
      <c r="C3095" s="246"/>
      <c r="D3095" s="236" t="s">
        <v>193</v>
      </c>
      <c r="E3095" s="247" t="s">
        <v>19</v>
      </c>
      <c r="F3095" s="248" t="s">
        <v>4624</v>
      </c>
      <c r="G3095" s="246"/>
      <c r="H3095" s="249">
        <v>13</v>
      </c>
      <c r="I3095" s="250"/>
      <c r="J3095" s="246"/>
      <c r="K3095" s="246"/>
      <c r="L3095" s="251"/>
      <c r="M3095" s="252"/>
      <c r="N3095" s="253"/>
      <c r="O3095" s="253"/>
      <c r="P3095" s="253"/>
      <c r="Q3095" s="253"/>
      <c r="R3095" s="253"/>
      <c r="S3095" s="253"/>
      <c r="T3095" s="25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T3095" s="255" t="s">
        <v>193</v>
      </c>
      <c r="AU3095" s="255" t="s">
        <v>80</v>
      </c>
      <c r="AV3095" s="14" t="s">
        <v>80</v>
      </c>
      <c r="AW3095" s="14" t="s">
        <v>195</v>
      </c>
      <c r="AX3095" s="14" t="s">
        <v>71</v>
      </c>
      <c r="AY3095" s="255" t="s">
        <v>182</v>
      </c>
    </row>
    <row r="3096" s="2" customFormat="1" ht="24.15" customHeight="1">
      <c r="A3096" s="41"/>
      <c r="B3096" s="42"/>
      <c r="C3096" s="278" t="s">
        <v>4625</v>
      </c>
      <c r="D3096" s="278" t="s">
        <v>296</v>
      </c>
      <c r="E3096" s="279" t="s">
        <v>4626</v>
      </c>
      <c r="F3096" s="280" t="s">
        <v>4627</v>
      </c>
      <c r="G3096" s="281" t="s">
        <v>425</v>
      </c>
      <c r="H3096" s="282">
        <v>2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0.016</v>
      </c>
      <c r="R3096" s="225">
        <f>Q3096*H3096</f>
        <v>0.032000000000000001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410</v>
      </c>
      <c r="AT3096" s="227" t="s">
        <v>296</v>
      </c>
      <c r="AU3096" s="227" t="s">
        <v>80</v>
      </c>
      <c r="AY3096" s="20" t="s">
        <v>182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308</v>
      </c>
      <c r="BM3096" s="227" t="s">
        <v>4628</v>
      </c>
    </row>
    <row r="3097" s="14" customFormat="1">
      <c r="A3097" s="14"/>
      <c r="B3097" s="245"/>
      <c r="C3097" s="246"/>
      <c r="D3097" s="236" t="s">
        <v>193</v>
      </c>
      <c r="E3097" s="247" t="s">
        <v>19</v>
      </c>
      <c r="F3097" s="248" t="s">
        <v>4629</v>
      </c>
      <c r="G3097" s="246"/>
      <c r="H3097" s="249">
        <v>2</v>
      </c>
      <c r="I3097" s="250"/>
      <c r="J3097" s="246"/>
      <c r="K3097" s="246"/>
      <c r="L3097" s="251"/>
      <c r="M3097" s="252"/>
      <c r="N3097" s="253"/>
      <c r="O3097" s="253"/>
      <c r="P3097" s="253"/>
      <c r="Q3097" s="253"/>
      <c r="R3097" s="253"/>
      <c r="S3097" s="253"/>
      <c r="T3097" s="25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T3097" s="255" t="s">
        <v>193</v>
      </c>
      <c r="AU3097" s="255" t="s">
        <v>80</v>
      </c>
      <c r="AV3097" s="14" t="s">
        <v>80</v>
      </c>
      <c r="AW3097" s="14" t="s">
        <v>195</v>
      </c>
      <c r="AX3097" s="14" t="s">
        <v>71</v>
      </c>
      <c r="AY3097" s="255" t="s">
        <v>182</v>
      </c>
    </row>
    <row r="3098" s="2" customFormat="1" ht="24.15" customHeight="1">
      <c r="A3098" s="41"/>
      <c r="B3098" s="42"/>
      <c r="C3098" s="278" t="s">
        <v>4630</v>
      </c>
      <c r="D3098" s="278" t="s">
        <v>296</v>
      </c>
      <c r="E3098" s="279" t="s">
        <v>4631</v>
      </c>
      <c r="F3098" s="280" t="s">
        <v>4632</v>
      </c>
      <c r="G3098" s="281" t="s">
        <v>425</v>
      </c>
      <c r="H3098" s="282">
        <v>2</v>
      </c>
      <c r="I3098" s="283"/>
      <c r="J3098" s="284">
        <f>ROUND(I3098*H3098,2)</f>
        <v>0</v>
      </c>
      <c r="K3098" s="280" t="s">
        <v>19</v>
      </c>
      <c r="L3098" s="285"/>
      <c r="M3098" s="286" t="s">
        <v>19</v>
      </c>
      <c r="N3098" s="287" t="s">
        <v>42</v>
      </c>
      <c r="O3098" s="87"/>
      <c r="P3098" s="225">
        <f>O3098*H3098</f>
        <v>0</v>
      </c>
      <c r="Q3098" s="225">
        <v>0.016</v>
      </c>
      <c r="R3098" s="225">
        <f>Q3098*H3098</f>
        <v>0.032000000000000001</v>
      </c>
      <c r="S3098" s="225">
        <v>0</v>
      </c>
      <c r="T3098" s="226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7" t="s">
        <v>410</v>
      </c>
      <c r="AT3098" s="227" t="s">
        <v>296</v>
      </c>
      <c r="AU3098" s="227" t="s">
        <v>80</v>
      </c>
      <c r="AY3098" s="20" t="s">
        <v>182</v>
      </c>
      <c r="BE3098" s="228">
        <f>IF(N3098="základní",J3098,0)</f>
        <v>0</v>
      </c>
      <c r="BF3098" s="228">
        <f>IF(N3098="snížená",J3098,0)</f>
        <v>0</v>
      </c>
      <c r="BG3098" s="228">
        <f>IF(N3098="zákl. přenesená",J3098,0)</f>
        <v>0</v>
      </c>
      <c r="BH3098" s="228">
        <f>IF(N3098="sníž. přenesená",J3098,0)</f>
        <v>0</v>
      </c>
      <c r="BI3098" s="228">
        <f>IF(N3098="nulová",J3098,0)</f>
        <v>0</v>
      </c>
      <c r="BJ3098" s="20" t="s">
        <v>78</v>
      </c>
      <c r="BK3098" s="228">
        <f>ROUND(I3098*H3098,2)</f>
        <v>0</v>
      </c>
      <c r="BL3098" s="20" t="s">
        <v>308</v>
      </c>
      <c r="BM3098" s="227" t="s">
        <v>4633</v>
      </c>
    </row>
    <row r="3099" s="2" customFormat="1" ht="24.15" customHeight="1">
      <c r="A3099" s="41"/>
      <c r="B3099" s="42"/>
      <c r="C3099" s="278" t="s">
        <v>4634</v>
      </c>
      <c r="D3099" s="278" t="s">
        <v>296</v>
      </c>
      <c r="E3099" s="279" t="s">
        <v>4635</v>
      </c>
      <c r="F3099" s="280" t="s">
        <v>4636</v>
      </c>
      <c r="G3099" s="281" t="s">
        <v>425</v>
      </c>
      <c r="H3099" s="282">
        <v>1</v>
      </c>
      <c r="I3099" s="283"/>
      <c r="J3099" s="284">
        <f>ROUND(I3099*H3099,2)</f>
        <v>0</v>
      </c>
      <c r="K3099" s="280" t="s">
        <v>188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0.0195</v>
      </c>
      <c r="R3099" s="225">
        <f>Q3099*H3099</f>
        <v>0.0195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410</v>
      </c>
      <c r="AT3099" s="227" t="s">
        <v>296</v>
      </c>
      <c r="AU3099" s="227" t="s">
        <v>80</v>
      </c>
      <c r="AY3099" s="20" t="s">
        <v>182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308</v>
      </c>
      <c r="BM3099" s="227" t="s">
        <v>4637</v>
      </c>
    </row>
    <row r="3100" s="2" customFormat="1" ht="24.15" customHeight="1">
      <c r="A3100" s="41"/>
      <c r="B3100" s="42"/>
      <c r="C3100" s="278" t="s">
        <v>4638</v>
      </c>
      <c r="D3100" s="278" t="s">
        <v>296</v>
      </c>
      <c r="E3100" s="279" t="s">
        <v>4639</v>
      </c>
      <c r="F3100" s="280" t="s">
        <v>4640</v>
      </c>
      <c r="G3100" s="281" t="s">
        <v>425</v>
      </c>
      <c r="H3100" s="282">
        <v>5</v>
      </c>
      <c r="I3100" s="283"/>
      <c r="J3100" s="284">
        <f>ROUND(I3100*H3100,2)</f>
        <v>0</v>
      </c>
      <c r="K3100" s="280" t="s">
        <v>188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0.017500000000000002</v>
      </c>
      <c r="R3100" s="225">
        <f>Q3100*H3100</f>
        <v>0.087500000000000008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410</v>
      </c>
      <c r="AT3100" s="227" t="s">
        <v>296</v>
      </c>
      <c r="AU3100" s="227" t="s">
        <v>80</v>
      </c>
      <c r="AY3100" s="20" t="s">
        <v>182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308</v>
      </c>
      <c r="BM3100" s="227" t="s">
        <v>4641</v>
      </c>
    </row>
    <row r="3101" s="2" customFormat="1" ht="24.15" customHeight="1">
      <c r="A3101" s="41"/>
      <c r="B3101" s="42"/>
      <c r="C3101" s="278" t="s">
        <v>4642</v>
      </c>
      <c r="D3101" s="278" t="s">
        <v>296</v>
      </c>
      <c r="E3101" s="279" t="s">
        <v>4643</v>
      </c>
      <c r="F3101" s="280" t="s">
        <v>4644</v>
      </c>
      <c r="G3101" s="281" t="s">
        <v>425</v>
      </c>
      <c r="H3101" s="282">
        <v>1</v>
      </c>
      <c r="I3101" s="283"/>
      <c r="J3101" s="284">
        <f>ROUND(I3101*H3101,2)</f>
        <v>0</v>
      </c>
      <c r="K3101" s="280" t="s">
        <v>188</v>
      </c>
      <c r="L3101" s="285"/>
      <c r="M3101" s="286" t="s">
        <v>19</v>
      </c>
      <c r="N3101" s="287" t="s">
        <v>42</v>
      </c>
      <c r="O3101" s="87"/>
      <c r="P3101" s="225">
        <f>O3101*H3101</f>
        <v>0</v>
      </c>
      <c r="Q3101" s="225">
        <v>0.016</v>
      </c>
      <c r="R3101" s="225">
        <f>Q3101*H3101</f>
        <v>0.016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410</v>
      </c>
      <c r="AT3101" s="227" t="s">
        <v>296</v>
      </c>
      <c r="AU3101" s="227" t="s">
        <v>80</v>
      </c>
      <c r="AY3101" s="20" t="s">
        <v>182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308</v>
      </c>
      <c r="BM3101" s="227" t="s">
        <v>4645</v>
      </c>
    </row>
    <row r="3102" s="2" customFormat="1" ht="37.8" customHeight="1">
      <c r="A3102" s="41"/>
      <c r="B3102" s="42"/>
      <c r="C3102" s="216" t="s">
        <v>4646</v>
      </c>
      <c r="D3102" s="216" t="s">
        <v>184</v>
      </c>
      <c r="E3102" s="217" t="s">
        <v>4647</v>
      </c>
      <c r="F3102" s="218" t="s">
        <v>4648</v>
      </c>
      <c r="G3102" s="219" t="s">
        <v>425</v>
      </c>
      <c r="H3102" s="220">
        <v>8</v>
      </c>
      <c r="I3102" s="221"/>
      <c r="J3102" s="222">
        <f>ROUND(I3102*H3102,2)</f>
        <v>0</v>
      </c>
      <c r="K3102" s="218" t="s">
        <v>19</v>
      </c>
      <c r="L3102" s="47"/>
      <c r="M3102" s="223" t="s">
        <v>19</v>
      </c>
      <c r="N3102" s="224" t="s">
        <v>42</v>
      </c>
      <c r="O3102" s="87"/>
      <c r="P3102" s="225">
        <f>O3102*H3102</f>
        <v>0</v>
      </c>
      <c r="Q3102" s="225">
        <v>0</v>
      </c>
      <c r="R3102" s="225">
        <f>Q3102*H3102</f>
        <v>0</v>
      </c>
      <c r="S3102" s="225">
        <v>0</v>
      </c>
      <c r="T3102" s="226">
        <f>S3102*H3102</f>
        <v>0</v>
      </c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R3102" s="227" t="s">
        <v>308</v>
      </c>
      <c r="AT3102" s="227" t="s">
        <v>184</v>
      </c>
      <c r="AU3102" s="227" t="s">
        <v>80</v>
      </c>
      <c r="AY3102" s="20" t="s">
        <v>182</v>
      </c>
      <c r="BE3102" s="228">
        <f>IF(N3102="základní",J3102,0)</f>
        <v>0</v>
      </c>
      <c r="BF3102" s="228">
        <f>IF(N3102="snížená",J3102,0)</f>
        <v>0</v>
      </c>
      <c r="BG3102" s="228">
        <f>IF(N3102="zákl. přenesená",J3102,0)</f>
        <v>0</v>
      </c>
      <c r="BH3102" s="228">
        <f>IF(N3102="sníž. přenesená",J3102,0)</f>
        <v>0</v>
      </c>
      <c r="BI3102" s="228">
        <f>IF(N3102="nulová",J3102,0)</f>
        <v>0</v>
      </c>
      <c r="BJ3102" s="20" t="s">
        <v>78</v>
      </c>
      <c r="BK3102" s="228">
        <f>ROUND(I3102*H3102,2)</f>
        <v>0</v>
      </c>
      <c r="BL3102" s="20" t="s">
        <v>308</v>
      </c>
      <c r="BM3102" s="227" t="s">
        <v>4649</v>
      </c>
    </row>
    <row r="3103" s="2" customFormat="1" ht="33" customHeight="1">
      <c r="A3103" s="41"/>
      <c r="B3103" s="42"/>
      <c r="C3103" s="278" t="s">
        <v>4650</v>
      </c>
      <c r="D3103" s="278" t="s">
        <v>296</v>
      </c>
      <c r="E3103" s="279" t="s">
        <v>4651</v>
      </c>
      <c r="F3103" s="280" t="s">
        <v>4652</v>
      </c>
      <c r="G3103" s="281" t="s">
        <v>425</v>
      </c>
      <c r="H3103" s="282">
        <v>1</v>
      </c>
      <c r="I3103" s="283"/>
      <c r="J3103" s="284">
        <f>ROUND(I3103*H3103,2)</f>
        <v>0</v>
      </c>
      <c r="K3103" s="280" t="s">
        <v>19</v>
      </c>
      <c r="L3103" s="285"/>
      <c r="M3103" s="286" t="s">
        <v>19</v>
      </c>
      <c r="N3103" s="287" t="s">
        <v>42</v>
      </c>
      <c r="O3103" s="87"/>
      <c r="P3103" s="225">
        <f>O3103*H3103</f>
        <v>0</v>
      </c>
      <c r="Q3103" s="225">
        <v>0.059999999999999998</v>
      </c>
      <c r="R3103" s="225">
        <f>Q3103*H3103</f>
        <v>0.059999999999999998</v>
      </c>
      <c r="S3103" s="225">
        <v>0</v>
      </c>
      <c r="T3103" s="226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7" t="s">
        <v>410</v>
      </c>
      <c r="AT3103" s="227" t="s">
        <v>296</v>
      </c>
      <c r="AU3103" s="227" t="s">
        <v>80</v>
      </c>
      <c r="AY3103" s="20" t="s">
        <v>182</v>
      </c>
      <c r="BE3103" s="228">
        <f>IF(N3103="základní",J3103,0)</f>
        <v>0</v>
      </c>
      <c r="BF3103" s="228">
        <f>IF(N3103="snížená",J3103,0)</f>
        <v>0</v>
      </c>
      <c r="BG3103" s="228">
        <f>IF(N3103="zákl. přenesená",J3103,0)</f>
        <v>0</v>
      </c>
      <c r="BH3103" s="228">
        <f>IF(N3103="sníž. přenesená",J3103,0)</f>
        <v>0</v>
      </c>
      <c r="BI3103" s="228">
        <f>IF(N3103="nulová",J3103,0)</f>
        <v>0</v>
      </c>
      <c r="BJ3103" s="20" t="s">
        <v>78</v>
      </c>
      <c r="BK3103" s="228">
        <f>ROUND(I3103*H3103,2)</f>
        <v>0</v>
      </c>
      <c r="BL3103" s="20" t="s">
        <v>308</v>
      </c>
      <c r="BM3103" s="227" t="s">
        <v>4653</v>
      </c>
    </row>
    <row r="3104" s="2" customFormat="1" ht="24.15" customHeight="1">
      <c r="A3104" s="41"/>
      <c r="B3104" s="42"/>
      <c r="C3104" s="278" t="s">
        <v>4654</v>
      </c>
      <c r="D3104" s="278" t="s">
        <v>296</v>
      </c>
      <c r="E3104" s="279" t="s">
        <v>4655</v>
      </c>
      <c r="F3104" s="280" t="s">
        <v>4656</v>
      </c>
      <c r="G3104" s="281" t="s">
        <v>425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0.059999999999999998</v>
      </c>
      <c r="R3104" s="225">
        <f>Q3104*H3104</f>
        <v>0.059999999999999998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410</v>
      </c>
      <c r="AT3104" s="227" t="s">
        <v>296</v>
      </c>
      <c r="AU3104" s="227" t="s">
        <v>80</v>
      </c>
      <c r="AY3104" s="20" t="s">
        <v>182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308</v>
      </c>
      <c r="BM3104" s="227" t="s">
        <v>4657</v>
      </c>
    </row>
    <row r="3105" s="2" customFormat="1" ht="24.15" customHeight="1">
      <c r="A3105" s="41"/>
      <c r="B3105" s="42"/>
      <c r="C3105" s="278" t="s">
        <v>4658</v>
      </c>
      <c r="D3105" s="278" t="s">
        <v>296</v>
      </c>
      <c r="E3105" s="279" t="s">
        <v>4659</v>
      </c>
      <c r="F3105" s="280" t="s">
        <v>4660</v>
      </c>
      <c r="G3105" s="281" t="s">
        <v>425</v>
      </c>
      <c r="H3105" s="282">
        <v>1</v>
      </c>
      <c r="I3105" s="283"/>
      <c r="J3105" s="284">
        <f>ROUND(I3105*H3105,2)</f>
        <v>0</v>
      </c>
      <c r="K3105" s="280" t="s">
        <v>19</v>
      </c>
      <c r="L3105" s="285"/>
      <c r="M3105" s="286" t="s">
        <v>19</v>
      </c>
      <c r="N3105" s="287" t="s">
        <v>42</v>
      </c>
      <c r="O3105" s="87"/>
      <c r="P3105" s="225">
        <f>O3105*H3105</f>
        <v>0</v>
      </c>
      <c r="Q3105" s="225">
        <v>0.059999999999999998</v>
      </c>
      <c r="R3105" s="225">
        <f>Q3105*H3105</f>
        <v>0.059999999999999998</v>
      </c>
      <c r="S3105" s="225">
        <v>0</v>
      </c>
      <c r="T3105" s="226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7" t="s">
        <v>410</v>
      </c>
      <c r="AT3105" s="227" t="s">
        <v>296</v>
      </c>
      <c r="AU3105" s="227" t="s">
        <v>80</v>
      </c>
      <c r="AY3105" s="20" t="s">
        <v>182</v>
      </c>
      <c r="BE3105" s="228">
        <f>IF(N3105="základní",J3105,0)</f>
        <v>0</v>
      </c>
      <c r="BF3105" s="228">
        <f>IF(N3105="snížená",J3105,0)</f>
        <v>0</v>
      </c>
      <c r="BG3105" s="228">
        <f>IF(N3105="zákl. přenesená",J3105,0)</f>
        <v>0</v>
      </c>
      <c r="BH3105" s="228">
        <f>IF(N3105="sníž. přenesená",J3105,0)</f>
        <v>0</v>
      </c>
      <c r="BI3105" s="228">
        <f>IF(N3105="nulová",J3105,0)</f>
        <v>0</v>
      </c>
      <c r="BJ3105" s="20" t="s">
        <v>78</v>
      </c>
      <c r="BK3105" s="228">
        <f>ROUND(I3105*H3105,2)</f>
        <v>0</v>
      </c>
      <c r="BL3105" s="20" t="s">
        <v>308</v>
      </c>
      <c r="BM3105" s="227" t="s">
        <v>4661</v>
      </c>
    </row>
    <row r="3106" s="2" customFormat="1" ht="24.15" customHeight="1">
      <c r="A3106" s="41"/>
      <c r="B3106" s="42"/>
      <c r="C3106" s="278" t="s">
        <v>4662</v>
      </c>
      <c r="D3106" s="278" t="s">
        <v>296</v>
      </c>
      <c r="E3106" s="279" t="s">
        <v>4663</v>
      </c>
      <c r="F3106" s="280" t="s">
        <v>4664</v>
      </c>
      <c r="G3106" s="281" t="s">
        <v>425</v>
      </c>
      <c r="H3106" s="282">
        <v>1</v>
      </c>
      <c r="I3106" s="283"/>
      <c r="J3106" s="284">
        <f>ROUND(I3106*H3106,2)</f>
        <v>0</v>
      </c>
      <c r="K3106" s="280" t="s">
        <v>19</v>
      </c>
      <c r="L3106" s="285"/>
      <c r="M3106" s="286" t="s">
        <v>19</v>
      </c>
      <c r="N3106" s="287" t="s">
        <v>42</v>
      </c>
      <c r="O3106" s="87"/>
      <c r="P3106" s="225">
        <f>O3106*H3106</f>
        <v>0</v>
      </c>
      <c r="Q3106" s="225">
        <v>0.039</v>
      </c>
      <c r="R3106" s="225">
        <f>Q3106*H3106</f>
        <v>0.039</v>
      </c>
      <c r="S3106" s="225">
        <v>0</v>
      </c>
      <c r="T3106" s="226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7" t="s">
        <v>410</v>
      </c>
      <c r="AT3106" s="227" t="s">
        <v>296</v>
      </c>
      <c r="AU3106" s="227" t="s">
        <v>80</v>
      </c>
      <c r="AY3106" s="20" t="s">
        <v>182</v>
      </c>
      <c r="BE3106" s="228">
        <f>IF(N3106="základní",J3106,0)</f>
        <v>0</v>
      </c>
      <c r="BF3106" s="228">
        <f>IF(N3106="snížená",J3106,0)</f>
        <v>0</v>
      </c>
      <c r="BG3106" s="228">
        <f>IF(N3106="zákl. přenesená",J3106,0)</f>
        <v>0</v>
      </c>
      <c r="BH3106" s="228">
        <f>IF(N3106="sníž. přenesená",J3106,0)</f>
        <v>0</v>
      </c>
      <c r="BI3106" s="228">
        <f>IF(N3106="nulová",J3106,0)</f>
        <v>0</v>
      </c>
      <c r="BJ3106" s="20" t="s">
        <v>78</v>
      </c>
      <c r="BK3106" s="228">
        <f>ROUND(I3106*H3106,2)</f>
        <v>0</v>
      </c>
      <c r="BL3106" s="20" t="s">
        <v>308</v>
      </c>
      <c r="BM3106" s="227" t="s">
        <v>4665</v>
      </c>
    </row>
    <row r="3107" s="2" customFormat="1" ht="24.15" customHeight="1">
      <c r="A3107" s="41"/>
      <c r="B3107" s="42"/>
      <c r="C3107" s="278" t="s">
        <v>4666</v>
      </c>
      <c r="D3107" s="278" t="s">
        <v>296</v>
      </c>
      <c r="E3107" s="279" t="s">
        <v>4667</v>
      </c>
      <c r="F3107" s="280" t="s">
        <v>4668</v>
      </c>
      <c r="G3107" s="281" t="s">
        <v>425</v>
      </c>
      <c r="H3107" s="282">
        <v>1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0.039</v>
      </c>
      <c r="R3107" s="225">
        <f>Q3107*H3107</f>
        <v>0.039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410</v>
      </c>
      <c r="AT3107" s="227" t="s">
        <v>296</v>
      </c>
      <c r="AU3107" s="227" t="s">
        <v>80</v>
      </c>
      <c r="AY3107" s="20" t="s">
        <v>182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308</v>
      </c>
      <c r="BM3107" s="227" t="s">
        <v>4669</v>
      </c>
    </row>
    <row r="3108" s="2" customFormat="1" ht="24.15" customHeight="1">
      <c r="A3108" s="41"/>
      <c r="B3108" s="42"/>
      <c r="C3108" s="278" t="s">
        <v>4670</v>
      </c>
      <c r="D3108" s="278" t="s">
        <v>296</v>
      </c>
      <c r="E3108" s="279" t="s">
        <v>4671</v>
      </c>
      <c r="F3108" s="280" t="s">
        <v>4672</v>
      </c>
      <c r="G3108" s="281" t="s">
        <v>425</v>
      </c>
      <c r="H3108" s="282">
        <v>3</v>
      </c>
      <c r="I3108" s="283"/>
      <c r="J3108" s="284">
        <f>ROUND(I3108*H3108,2)</f>
        <v>0</v>
      </c>
      <c r="K3108" s="280" t="s">
        <v>19</v>
      </c>
      <c r="L3108" s="285"/>
      <c r="M3108" s="286" t="s">
        <v>19</v>
      </c>
      <c r="N3108" s="287" t="s">
        <v>42</v>
      </c>
      <c r="O3108" s="87"/>
      <c r="P3108" s="225">
        <f>O3108*H3108</f>
        <v>0</v>
      </c>
      <c r="Q3108" s="225">
        <v>0.039</v>
      </c>
      <c r="R3108" s="225">
        <f>Q3108*H3108</f>
        <v>0.11699999999999999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410</v>
      </c>
      <c r="AT3108" s="227" t="s">
        <v>296</v>
      </c>
      <c r="AU3108" s="227" t="s">
        <v>80</v>
      </c>
      <c r="AY3108" s="20" t="s">
        <v>182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308</v>
      </c>
      <c r="BM3108" s="227" t="s">
        <v>4673</v>
      </c>
    </row>
    <row r="3109" s="2" customFormat="1" ht="44.25" customHeight="1">
      <c r="A3109" s="41"/>
      <c r="B3109" s="42"/>
      <c r="C3109" s="216" t="s">
        <v>4674</v>
      </c>
      <c r="D3109" s="216" t="s">
        <v>184</v>
      </c>
      <c r="E3109" s="217" t="s">
        <v>4675</v>
      </c>
      <c r="F3109" s="218" t="s">
        <v>4676</v>
      </c>
      <c r="G3109" s="219" t="s">
        <v>425</v>
      </c>
      <c r="H3109" s="220">
        <v>4</v>
      </c>
      <c r="I3109" s="221"/>
      <c r="J3109" s="222">
        <f>ROUND(I3109*H3109,2)</f>
        <v>0</v>
      </c>
      <c r="K3109" s="218" t="s">
        <v>188</v>
      </c>
      <c r="L3109" s="47"/>
      <c r="M3109" s="223" t="s">
        <v>19</v>
      </c>
      <c r="N3109" s="224" t="s">
        <v>42</v>
      </c>
      <c r="O3109" s="87"/>
      <c r="P3109" s="225">
        <f>O3109*H3109</f>
        <v>0</v>
      </c>
      <c r="Q3109" s="225">
        <v>0</v>
      </c>
      <c r="R3109" s="225">
        <f>Q3109*H3109</f>
        <v>0</v>
      </c>
      <c r="S3109" s="225">
        <v>0</v>
      </c>
      <c r="T3109" s="226">
        <f>S3109*H3109</f>
        <v>0</v>
      </c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R3109" s="227" t="s">
        <v>308</v>
      </c>
      <c r="AT3109" s="227" t="s">
        <v>184</v>
      </c>
      <c r="AU3109" s="227" t="s">
        <v>80</v>
      </c>
      <c r="AY3109" s="20" t="s">
        <v>182</v>
      </c>
      <c r="BE3109" s="228">
        <f>IF(N3109="základní",J3109,0)</f>
        <v>0</v>
      </c>
      <c r="BF3109" s="228">
        <f>IF(N3109="snížená",J3109,0)</f>
        <v>0</v>
      </c>
      <c r="BG3109" s="228">
        <f>IF(N3109="zákl. přenesená",J3109,0)</f>
        <v>0</v>
      </c>
      <c r="BH3109" s="228">
        <f>IF(N3109="sníž. přenesená",J3109,0)</f>
        <v>0</v>
      </c>
      <c r="BI3109" s="228">
        <f>IF(N3109="nulová",J3109,0)</f>
        <v>0</v>
      </c>
      <c r="BJ3109" s="20" t="s">
        <v>78</v>
      </c>
      <c r="BK3109" s="228">
        <f>ROUND(I3109*H3109,2)</f>
        <v>0</v>
      </c>
      <c r="BL3109" s="20" t="s">
        <v>308</v>
      </c>
      <c r="BM3109" s="227" t="s">
        <v>4677</v>
      </c>
    </row>
    <row r="3110" s="2" customFormat="1">
      <c r="A3110" s="41"/>
      <c r="B3110" s="42"/>
      <c r="C3110" s="43"/>
      <c r="D3110" s="229" t="s">
        <v>191</v>
      </c>
      <c r="E3110" s="43"/>
      <c r="F3110" s="230" t="s">
        <v>4678</v>
      </c>
      <c r="G3110" s="43"/>
      <c r="H3110" s="43"/>
      <c r="I3110" s="231"/>
      <c r="J3110" s="43"/>
      <c r="K3110" s="43"/>
      <c r="L3110" s="47"/>
      <c r="M3110" s="232"/>
      <c r="N3110" s="233"/>
      <c r="O3110" s="87"/>
      <c r="P3110" s="87"/>
      <c r="Q3110" s="87"/>
      <c r="R3110" s="87"/>
      <c r="S3110" s="87"/>
      <c r="T3110" s="88"/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T3110" s="20" t="s">
        <v>191</v>
      </c>
      <c r="AU3110" s="20" t="s">
        <v>80</v>
      </c>
    </row>
    <row r="3111" s="2" customFormat="1" ht="24.15" customHeight="1">
      <c r="A3111" s="41"/>
      <c r="B3111" s="42"/>
      <c r="C3111" s="278" t="s">
        <v>4679</v>
      </c>
      <c r="D3111" s="278" t="s">
        <v>296</v>
      </c>
      <c r="E3111" s="279" t="s">
        <v>4680</v>
      </c>
      <c r="F3111" s="280" t="s">
        <v>4681</v>
      </c>
      <c r="G3111" s="281" t="s">
        <v>425</v>
      </c>
      <c r="H3111" s="282">
        <v>1</v>
      </c>
      <c r="I3111" s="283"/>
      <c r="J3111" s="284">
        <f>ROUND(I3111*H3111,2)</f>
        <v>0</v>
      </c>
      <c r="K3111" s="280" t="s">
        <v>19</v>
      </c>
      <c r="L3111" s="285"/>
      <c r="M3111" s="286" t="s">
        <v>19</v>
      </c>
      <c r="N3111" s="287" t="s">
        <v>42</v>
      </c>
      <c r="O3111" s="87"/>
      <c r="P3111" s="225">
        <f>O3111*H3111</f>
        <v>0</v>
      </c>
      <c r="Q3111" s="225">
        <v>0.016</v>
      </c>
      <c r="R3111" s="225">
        <f>Q3111*H3111</f>
        <v>0.016</v>
      </c>
      <c r="S3111" s="225">
        <v>0</v>
      </c>
      <c r="T3111" s="226">
        <f>S3111*H3111</f>
        <v>0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7" t="s">
        <v>410</v>
      </c>
      <c r="AT3111" s="227" t="s">
        <v>296</v>
      </c>
      <c r="AU3111" s="227" t="s">
        <v>80</v>
      </c>
      <c r="AY3111" s="20" t="s">
        <v>182</v>
      </c>
      <c r="BE3111" s="228">
        <f>IF(N3111="základní",J3111,0)</f>
        <v>0</v>
      </c>
      <c r="BF3111" s="228">
        <f>IF(N3111="snížená",J3111,0)</f>
        <v>0</v>
      </c>
      <c r="BG3111" s="228">
        <f>IF(N3111="zákl. přenesená",J3111,0)</f>
        <v>0</v>
      </c>
      <c r="BH3111" s="228">
        <f>IF(N3111="sníž. přenesená",J3111,0)</f>
        <v>0</v>
      </c>
      <c r="BI3111" s="228">
        <f>IF(N3111="nulová",J3111,0)</f>
        <v>0</v>
      </c>
      <c r="BJ3111" s="20" t="s">
        <v>78</v>
      </c>
      <c r="BK3111" s="228">
        <f>ROUND(I3111*H3111,2)</f>
        <v>0</v>
      </c>
      <c r="BL3111" s="20" t="s">
        <v>308</v>
      </c>
      <c r="BM3111" s="227" t="s">
        <v>4682</v>
      </c>
    </row>
    <row r="3112" s="2" customFormat="1" ht="37.8" customHeight="1">
      <c r="A3112" s="41"/>
      <c r="B3112" s="42"/>
      <c r="C3112" s="278" t="s">
        <v>4683</v>
      </c>
      <c r="D3112" s="278" t="s">
        <v>296</v>
      </c>
      <c r="E3112" s="279" t="s">
        <v>4684</v>
      </c>
      <c r="F3112" s="280" t="s">
        <v>4685</v>
      </c>
      <c r="G3112" s="281" t="s">
        <v>425</v>
      </c>
      <c r="H3112" s="282">
        <v>1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0.017500000000000002</v>
      </c>
      <c r="R3112" s="225">
        <f>Q3112*H3112</f>
        <v>0.017500000000000002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410</v>
      </c>
      <c r="AT3112" s="227" t="s">
        <v>296</v>
      </c>
      <c r="AU3112" s="227" t="s">
        <v>80</v>
      </c>
      <c r="AY3112" s="20" t="s">
        <v>182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308</v>
      </c>
      <c r="BM3112" s="227" t="s">
        <v>4686</v>
      </c>
    </row>
    <row r="3113" s="2" customFormat="1" ht="24.15" customHeight="1">
      <c r="A3113" s="41"/>
      <c r="B3113" s="42"/>
      <c r="C3113" s="278" t="s">
        <v>4687</v>
      </c>
      <c r="D3113" s="278" t="s">
        <v>296</v>
      </c>
      <c r="E3113" s="279" t="s">
        <v>4688</v>
      </c>
      <c r="F3113" s="280" t="s">
        <v>4689</v>
      </c>
      <c r="G3113" s="281" t="s">
        <v>425</v>
      </c>
      <c r="H3113" s="282">
        <v>1</v>
      </c>
      <c r="I3113" s="283"/>
      <c r="J3113" s="284">
        <f>ROUND(I3113*H3113,2)</f>
        <v>0</v>
      </c>
      <c r="K3113" s="280" t="s">
        <v>19</v>
      </c>
      <c r="L3113" s="285"/>
      <c r="M3113" s="286" t="s">
        <v>19</v>
      </c>
      <c r="N3113" s="287" t="s">
        <v>42</v>
      </c>
      <c r="O3113" s="87"/>
      <c r="P3113" s="225">
        <f>O3113*H3113</f>
        <v>0</v>
      </c>
      <c r="Q3113" s="225">
        <v>0.017500000000000002</v>
      </c>
      <c r="R3113" s="225">
        <f>Q3113*H3113</f>
        <v>0.017500000000000002</v>
      </c>
      <c r="S3113" s="225">
        <v>0</v>
      </c>
      <c r="T3113" s="226">
        <f>S3113*H3113</f>
        <v>0</v>
      </c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R3113" s="227" t="s">
        <v>410</v>
      </c>
      <c r="AT3113" s="227" t="s">
        <v>296</v>
      </c>
      <c r="AU3113" s="227" t="s">
        <v>80</v>
      </c>
      <c r="AY3113" s="20" t="s">
        <v>182</v>
      </c>
      <c r="BE3113" s="228">
        <f>IF(N3113="základní",J3113,0)</f>
        <v>0</v>
      </c>
      <c r="BF3113" s="228">
        <f>IF(N3113="snížená",J3113,0)</f>
        <v>0</v>
      </c>
      <c r="BG3113" s="228">
        <f>IF(N3113="zákl. přenesená",J3113,0)</f>
        <v>0</v>
      </c>
      <c r="BH3113" s="228">
        <f>IF(N3113="sníž. přenesená",J3113,0)</f>
        <v>0</v>
      </c>
      <c r="BI3113" s="228">
        <f>IF(N3113="nulová",J3113,0)</f>
        <v>0</v>
      </c>
      <c r="BJ3113" s="20" t="s">
        <v>78</v>
      </c>
      <c r="BK3113" s="228">
        <f>ROUND(I3113*H3113,2)</f>
        <v>0</v>
      </c>
      <c r="BL3113" s="20" t="s">
        <v>308</v>
      </c>
      <c r="BM3113" s="227" t="s">
        <v>4690</v>
      </c>
    </row>
    <row r="3114" s="2" customFormat="1" ht="37.8" customHeight="1">
      <c r="A3114" s="41"/>
      <c r="B3114" s="42"/>
      <c r="C3114" s="278" t="s">
        <v>4691</v>
      </c>
      <c r="D3114" s="278" t="s">
        <v>296</v>
      </c>
      <c r="E3114" s="279" t="s">
        <v>4692</v>
      </c>
      <c r="F3114" s="280" t="s">
        <v>4693</v>
      </c>
      <c r="G3114" s="281" t="s">
        <v>425</v>
      </c>
      <c r="H3114" s="282">
        <v>1</v>
      </c>
      <c r="I3114" s="283"/>
      <c r="J3114" s="284">
        <f>ROUND(I3114*H3114,2)</f>
        <v>0</v>
      </c>
      <c r="K3114" s="280" t="s">
        <v>19</v>
      </c>
      <c r="L3114" s="285"/>
      <c r="M3114" s="286" t="s">
        <v>19</v>
      </c>
      <c r="N3114" s="287" t="s">
        <v>42</v>
      </c>
      <c r="O3114" s="87"/>
      <c r="P3114" s="225">
        <f>O3114*H3114</f>
        <v>0</v>
      </c>
      <c r="Q3114" s="225">
        <v>0.017500000000000002</v>
      </c>
      <c r="R3114" s="225">
        <f>Q3114*H3114</f>
        <v>0.017500000000000002</v>
      </c>
      <c r="S3114" s="225">
        <v>0</v>
      </c>
      <c r="T3114" s="226">
        <f>S3114*H3114</f>
        <v>0</v>
      </c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R3114" s="227" t="s">
        <v>410</v>
      </c>
      <c r="AT3114" s="227" t="s">
        <v>296</v>
      </c>
      <c r="AU3114" s="227" t="s">
        <v>80</v>
      </c>
      <c r="AY3114" s="20" t="s">
        <v>182</v>
      </c>
      <c r="BE3114" s="228">
        <f>IF(N3114="základní",J3114,0)</f>
        <v>0</v>
      </c>
      <c r="BF3114" s="228">
        <f>IF(N3114="snížená",J3114,0)</f>
        <v>0</v>
      </c>
      <c r="BG3114" s="228">
        <f>IF(N3114="zákl. přenesená",J3114,0)</f>
        <v>0</v>
      </c>
      <c r="BH3114" s="228">
        <f>IF(N3114="sníž. přenesená",J3114,0)</f>
        <v>0</v>
      </c>
      <c r="BI3114" s="228">
        <f>IF(N3114="nulová",J3114,0)</f>
        <v>0</v>
      </c>
      <c r="BJ3114" s="20" t="s">
        <v>78</v>
      </c>
      <c r="BK3114" s="228">
        <f>ROUND(I3114*H3114,2)</f>
        <v>0</v>
      </c>
      <c r="BL3114" s="20" t="s">
        <v>308</v>
      </c>
      <c r="BM3114" s="227" t="s">
        <v>4694</v>
      </c>
    </row>
    <row r="3115" s="2" customFormat="1" ht="44.25" customHeight="1">
      <c r="A3115" s="41"/>
      <c r="B3115" s="42"/>
      <c r="C3115" s="216" t="s">
        <v>4695</v>
      </c>
      <c r="D3115" s="216" t="s">
        <v>184</v>
      </c>
      <c r="E3115" s="217" t="s">
        <v>4696</v>
      </c>
      <c r="F3115" s="218" t="s">
        <v>4697</v>
      </c>
      <c r="G3115" s="219" t="s">
        <v>425</v>
      </c>
      <c r="H3115" s="220">
        <v>5</v>
      </c>
      <c r="I3115" s="221"/>
      <c r="J3115" s="222">
        <f>ROUND(I3115*H3115,2)</f>
        <v>0</v>
      </c>
      <c r="K3115" s="218" t="s">
        <v>188</v>
      </c>
      <c r="L3115" s="47"/>
      <c r="M3115" s="223" t="s">
        <v>19</v>
      </c>
      <c r="N3115" s="224" t="s">
        <v>42</v>
      </c>
      <c r="O3115" s="87"/>
      <c r="P3115" s="225">
        <f>O3115*H3115</f>
        <v>0</v>
      </c>
      <c r="Q3115" s="225">
        <v>0</v>
      </c>
      <c r="R3115" s="225">
        <f>Q3115*H3115</f>
        <v>0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308</v>
      </c>
      <c r="AT3115" s="227" t="s">
        <v>184</v>
      </c>
      <c r="AU3115" s="227" t="s">
        <v>80</v>
      </c>
      <c r="AY3115" s="20" t="s">
        <v>182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308</v>
      </c>
      <c r="BM3115" s="227" t="s">
        <v>4698</v>
      </c>
    </row>
    <row r="3116" s="2" customFormat="1">
      <c r="A3116" s="41"/>
      <c r="B3116" s="42"/>
      <c r="C3116" s="43"/>
      <c r="D3116" s="229" t="s">
        <v>191</v>
      </c>
      <c r="E3116" s="43"/>
      <c r="F3116" s="230" t="s">
        <v>4699</v>
      </c>
      <c r="G3116" s="43"/>
      <c r="H3116" s="43"/>
      <c r="I3116" s="231"/>
      <c r="J3116" s="43"/>
      <c r="K3116" s="43"/>
      <c r="L3116" s="47"/>
      <c r="M3116" s="232"/>
      <c r="N3116" s="233"/>
      <c r="O3116" s="87"/>
      <c r="P3116" s="87"/>
      <c r="Q3116" s="87"/>
      <c r="R3116" s="87"/>
      <c r="S3116" s="87"/>
      <c r="T3116" s="88"/>
      <c r="U3116" s="41"/>
      <c r="V3116" s="41"/>
      <c r="W3116" s="41"/>
      <c r="X3116" s="41"/>
      <c r="Y3116" s="41"/>
      <c r="Z3116" s="41"/>
      <c r="AA3116" s="41"/>
      <c r="AB3116" s="41"/>
      <c r="AC3116" s="41"/>
      <c r="AD3116" s="41"/>
      <c r="AE3116" s="41"/>
      <c r="AT3116" s="20" t="s">
        <v>191</v>
      </c>
      <c r="AU3116" s="20" t="s">
        <v>80</v>
      </c>
    </row>
    <row r="3117" s="2" customFormat="1" ht="21.75" customHeight="1">
      <c r="A3117" s="41"/>
      <c r="B3117" s="42"/>
      <c r="C3117" s="278" t="s">
        <v>4700</v>
      </c>
      <c r="D3117" s="278" t="s">
        <v>296</v>
      </c>
      <c r="E3117" s="279" t="s">
        <v>4701</v>
      </c>
      <c r="F3117" s="280" t="s">
        <v>4702</v>
      </c>
      <c r="G3117" s="281" t="s">
        <v>425</v>
      </c>
      <c r="H3117" s="282">
        <v>1</v>
      </c>
      <c r="I3117" s="283"/>
      <c r="J3117" s="284">
        <f>ROUND(I3117*H3117,2)</f>
        <v>0</v>
      </c>
      <c r="K3117" s="280" t="s">
        <v>19</v>
      </c>
      <c r="L3117" s="285"/>
      <c r="M3117" s="286" t="s">
        <v>19</v>
      </c>
      <c r="N3117" s="287" t="s">
        <v>42</v>
      </c>
      <c r="O3117" s="87"/>
      <c r="P3117" s="225">
        <f>O3117*H3117</f>
        <v>0</v>
      </c>
      <c r="Q3117" s="225">
        <v>0.032000000000000001</v>
      </c>
      <c r="R3117" s="225">
        <f>Q3117*H3117</f>
        <v>0.032000000000000001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410</v>
      </c>
      <c r="AT3117" s="227" t="s">
        <v>296</v>
      </c>
      <c r="AU3117" s="227" t="s">
        <v>80</v>
      </c>
      <c r="AY3117" s="20" t="s">
        <v>182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308</v>
      </c>
      <c r="BM3117" s="227" t="s">
        <v>4703</v>
      </c>
    </row>
    <row r="3118" s="2" customFormat="1" ht="21.75" customHeight="1">
      <c r="A3118" s="41"/>
      <c r="B3118" s="42"/>
      <c r="C3118" s="278" t="s">
        <v>4704</v>
      </c>
      <c r="D3118" s="278" t="s">
        <v>296</v>
      </c>
      <c r="E3118" s="279" t="s">
        <v>4705</v>
      </c>
      <c r="F3118" s="280" t="s">
        <v>4706</v>
      </c>
      <c r="G3118" s="281" t="s">
        <v>425</v>
      </c>
      <c r="H3118" s="282">
        <v>1</v>
      </c>
      <c r="I3118" s="283"/>
      <c r="J3118" s="284">
        <f>ROUND(I3118*H3118,2)</f>
        <v>0</v>
      </c>
      <c r="K3118" s="280" t="s">
        <v>19</v>
      </c>
      <c r="L3118" s="285"/>
      <c r="M3118" s="286" t="s">
        <v>19</v>
      </c>
      <c r="N3118" s="287" t="s">
        <v>42</v>
      </c>
      <c r="O3118" s="87"/>
      <c r="P3118" s="225">
        <f>O3118*H3118</f>
        <v>0</v>
      </c>
      <c r="Q3118" s="225">
        <v>0.032000000000000001</v>
      </c>
      <c r="R3118" s="225">
        <f>Q3118*H3118</f>
        <v>0.032000000000000001</v>
      </c>
      <c r="S3118" s="225">
        <v>0</v>
      </c>
      <c r="T3118" s="226">
        <f>S3118*H3118</f>
        <v>0</v>
      </c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R3118" s="227" t="s">
        <v>410</v>
      </c>
      <c r="AT3118" s="227" t="s">
        <v>296</v>
      </c>
      <c r="AU3118" s="227" t="s">
        <v>80</v>
      </c>
      <c r="AY3118" s="20" t="s">
        <v>182</v>
      </c>
      <c r="BE3118" s="228">
        <f>IF(N3118="základní",J3118,0)</f>
        <v>0</v>
      </c>
      <c r="BF3118" s="228">
        <f>IF(N3118="snížená",J3118,0)</f>
        <v>0</v>
      </c>
      <c r="BG3118" s="228">
        <f>IF(N3118="zákl. přenesená",J3118,0)</f>
        <v>0</v>
      </c>
      <c r="BH3118" s="228">
        <f>IF(N3118="sníž. přenesená",J3118,0)</f>
        <v>0</v>
      </c>
      <c r="BI3118" s="228">
        <f>IF(N3118="nulová",J3118,0)</f>
        <v>0</v>
      </c>
      <c r="BJ3118" s="20" t="s">
        <v>78</v>
      </c>
      <c r="BK3118" s="228">
        <f>ROUND(I3118*H3118,2)</f>
        <v>0</v>
      </c>
      <c r="BL3118" s="20" t="s">
        <v>308</v>
      </c>
      <c r="BM3118" s="227" t="s">
        <v>4707</v>
      </c>
    </row>
    <row r="3119" s="2" customFormat="1" ht="21.75" customHeight="1">
      <c r="A3119" s="41"/>
      <c r="B3119" s="42"/>
      <c r="C3119" s="278" t="s">
        <v>4708</v>
      </c>
      <c r="D3119" s="278" t="s">
        <v>296</v>
      </c>
      <c r="E3119" s="279" t="s">
        <v>4709</v>
      </c>
      <c r="F3119" s="280" t="s">
        <v>4710</v>
      </c>
      <c r="G3119" s="281" t="s">
        <v>425</v>
      </c>
      <c r="H3119" s="282">
        <v>1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0.029999999999999999</v>
      </c>
      <c r="R3119" s="225">
        <f>Q3119*H3119</f>
        <v>0.029999999999999999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410</v>
      </c>
      <c r="AT3119" s="227" t="s">
        <v>296</v>
      </c>
      <c r="AU3119" s="227" t="s">
        <v>80</v>
      </c>
      <c r="AY3119" s="20" t="s">
        <v>182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308</v>
      </c>
      <c r="BM3119" s="227" t="s">
        <v>4711</v>
      </c>
    </row>
    <row r="3120" s="2" customFormat="1" ht="24.15" customHeight="1">
      <c r="A3120" s="41"/>
      <c r="B3120" s="42"/>
      <c r="C3120" s="278" t="s">
        <v>4712</v>
      </c>
      <c r="D3120" s="278" t="s">
        <v>296</v>
      </c>
      <c r="E3120" s="279" t="s">
        <v>4713</v>
      </c>
      <c r="F3120" s="280" t="s">
        <v>4714</v>
      </c>
      <c r="G3120" s="281" t="s">
        <v>425</v>
      </c>
      <c r="H3120" s="282">
        <v>2</v>
      </c>
      <c r="I3120" s="283"/>
      <c r="J3120" s="284">
        <f>ROUND(I3120*H3120,2)</f>
        <v>0</v>
      </c>
      <c r="K3120" s="280" t="s">
        <v>19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0.059999999999999998</v>
      </c>
      <c r="R3120" s="225">
        <f>Q3120*H3120</f>
        <v>0.12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410</v>
      </c>
      <c r="AT3120" s="227" t="s">
        <v>296</v>
      </c>
      <c r="AU3120" s="227" t="s">
        <v>80</v>
      </c>
      <c r="AY3120" s="20" t="s">
        <v>182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308</v>
      </c>
      <c r="BM3120" s="227" t="s">
        <v>4715</v>
      </c>
    </row>
    <row r="3121" s="2" customFormat="1" ht="44.25" customHeight="1">
      <c r="A3121" s="41"/>
      <c r="B3121" s="42"/>
      <c r="C3121" s="216" t="s">
        <v>4716</v>
      </c>
      <c r="D3121" s="216" t="s">
        <v>184</v>
      </c>
      <c r="E3121" s="217" t="s">
        <v>4717</v>
      </c>
      <c r="F3121" s="218" t="s">
        <v>4718</v>
      </c>
      <c r="G3121" s="219" t="s">
        <v>425</v>
      </c>
      <c r="H3121" s="220">
        <v>1</v>
      </c>
      <c r="I3121" s="221"/>
      <c r="J3121" s="222">
        <f>ROUND(I3121*H3121,2)</f>
        <v>0</v>
      </c>
      <c r="K3121" s="218" t="s">
        <v>188</v>
      </c>
      <c r="L3121" s="47"/>
      <c r="M3121" s="223" t="s">
        <v>19</v>
      </c>
      <c r="N3121" s="224" t="s">
        <v>42</v>
      </c>
      <c r="O3121" s="87"/>
      <c r="P3121" s="225">
        <f>O3121*H3121</f>
        <v>0</v>
      </c>
      <c r="Q3121" s="225">
        <v>0</v>
      </c>
      <c r="R3121" s="225">
        <f>Q3121*H3121</f>
        <v>0</v>
      </c>
      <c r="S3121" s="225">
        <v>0</v>
      </c>
      <c r="T3121" s="226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7" t="s">
        <v>308</v>
      </c>
      <c r="AT3121" s="227" t="s">
        <v>184</v>
      </c>
      <c r="AU3121" s="227" t="s">
        <v>80</v>
      </c>
      <c r="AY3121" s="20" t="s">
        <v>182</v>
      </c>
      <c r="BE3121" s="228">
        <f>IF(N3121="základní",J3121,0)</f>
        <v>0</v>
      </c>
      <c r="BF3121" s="228">
        <f>IF(N3121="snížená",J3121,0)</f>
        <v>0</v>
      </c>
      <c r="BG3121" s="228">
        <f>IF(N3121="zákl. přenesená",J3121,0)</f>
        <v>0</v>
      </c>
      <c r="BH3121" s="228">
        <f>IF(N3121="sníž. přenesená",J3121,0)</f>
        <v>0</v>
      </c>
      <c r="BI3121" s="228">
        <f>IF(N3121="nulová",J3121,0)</f>
        <v>0</v>
      </c>
      <c r="BJ3121" s="20" t="s">
        <v>78</v>
      </c>
      <c r="BK3121" s="228">
        <f>ROUND(I3121*H3121,2)</f>
        <v>0</v>
      </c>
      <c r="BL3121" s="20" t="s">
        <v>308</v>
      </c>
      <c r="BM3121" s="227" t="s">
        <v>4719</v>
      </c>
    </row>
    <row r="3122" s="2" customFormat="1">
      <c r="A3122" s="41"/>
      <c r="B3122" s="42"/>
      <c r="C3122" s="43"/>
      <c r="D3122" s="229" t="s">
        <v>191</v>
      </c>
      <c r="E3122" s="43"/>
      <c r="F3122" s="230" t="s">
        <v>4720</v>
      </c>
      <c r="G3122" s="43"/>
      <c r="H3122" s="43"/>
      <c r="I3122" s="231"/>
      <c r="J3122" s="43"/>
      <c r="K3122" s="43"/>
      <c r="L3122" s="47"/>
      <c r="M3122" s="232"/>
      <c r="N3122" s="233"/>
      <c r="O3122" s="87"/>
      <c r="P3122" s="87"/>
      <c r="Q3122" s="87"/>
      <c r="R3122" s="87"/>
      <c r="S3122" s="87"/>
      <c r="T3122" s="88"/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T3122" s="20" t="s">
        <v>191</v>
      </c>
      <c r="AU3122" s="20" t="s">
        <v>80</v>
      </c>
    </row>
    <row r="3123" s="14" customFormat="1">
      <c r="A3123" s="14"/>
      <c r="B3123" s="245"/>
      <c r="C3123" s="246"/>
      <c r="D3123" s="236" t="s">
        <v>193</v>
      </c>
      <c r="E3123" s="247" t="s">
        <v>19</v>
      </c>
      <c r="F3123" s="248" t="s">
        <v>4721</v>
      </c>
      <c r="G3123" s="246"/>
      <c r="H3123" s="249">
        <v>1</v>
      </c>
      <c r="I3123" s="250"/>
      <c r="J3123" s="246"/>
      <c r="K3123" s="246"/>
      <c r="L3123" s="251"/>
      <c r="M3123" s="252"/>
      <c r="N3123" s="253"/>
      <c r="O3123" s="253"/>
      <c r="P3123" s="253"/>
      <c r="Q3123" s="253"/>
      <c r="R3123" s="253"/>
      <c r="S3123" s="253"/>
      <c r="T3123" s="25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55" t="s">
        <v>193</v>
      </c>
      <c r="AU3123" s="255" t="s">
        <v>80</v>
      </c>
      <c r="AV3123" s="14" t="s">
        <v>80</v>
      </c>
      <c r="AW3123" s="14" t="s">
        <v>195</v>
      </c>
      <c r="AX3123" s="14" t="s">
        <v>71</v>
      </c>
      <c r="AY3123" s="255" t="s">
        <v>182</v>
      </c>
    </row>
    <row r="3124" s="2" customFormat="1" ht="33" customHeight="1">
      <c r="A3124" s="41"/>
      <c r="B3124" s="42"/>
      <c r="C3124" s="278" t="s">
        <v>4722</v>
      </c>
      <c r="D3124" s="278" t="s">
        <v>296</v>
      </c>
      <c r="E3124" s="279" t="s">
        <v>4723</v>
      </c>
      <c r="F3124" s="280" t="s">
        <v>4724</v>
      </c>
      <c r="G3124" s="281" t="s">
        <v>425</v>
      </c>
      <c r="H3124" s="282">
        <v>1</v>
      </c>
      <c r="I3124" s="283"/>
      <c r="J3124" s="284">
        <f>ROUND(I3124*H3124,2)</f>
        <v>0</v>
      </c>
      <c r="K3124" s="280" t="s">
        <v>19</v>
      </c>
      <c r="L3124" s="285"/>
      <c r="M3124" s="286" t="s">
        <v>19</v>
      </c>
      <c r="N3124" s="287" t="s">
        <v>42</v>
      </c>
      <c r="O3124" s="87"/>
      <c r="P3124" s="225">
        <f>O3124*H3124</f>
        <v>0</v>
      </c>
      <c r="Q3124" s="225">
        <v>0.088999999999999996</v>
      </c>
      <c r="R3124" s="225">
        <f>Q3124*H3124</f>
        <v>0.088999999999999996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410</v>
      </c>
      <c r="AT3124" s="227" t="s">
        <v>296</v>
      </c>
      <c r="AU3124" s="227" t="s">
        <v>80</v>
      </c>
      <c r="AY3124" s="20" t="s">
        <v>182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308</v>
      </c>
      <c r="BM3124" s="227" t="s">
        <v>4725</v>
      </c>
    </row>
    <row r="3125" s="2" customFormat="1" ht="44.25" customHeight="1">
      <c r="A3125" s="41"/>
      <c r="B3125" s="42"/>
      <c r="C3125" s="216" t="s">
        <v>4726</v>
      </c>
      <c r="D3125" s="216" t="s">
        <v>184</v>
      </c>
      <c r="E3125" s="217" t="s">
        <v>4727</v>
      </c>
      <c r="F3125" s="218" t="s">
        <v>4728</v>
      </c>
      <c r="G3125" s="219" t="s">
        <v>425</v>
      </c>
      <c r="H3125" s="220">
        <v>30</v>
      </c>
      <c r="I3125" s="221"/>
      <c r="J3125" s="222">
        <f>ROUND(I3125*H3125,2)</f>
        <v>0</v>
      </c>
      <c r="K3125" s="218" t="s">
        <v>188</v>
      </c>
      <c r="L3125" s="47"/>
      <c r="M3125" s="223" t="s">
        <v>19</v>
      </c>
      <c r="N3125" s="224" t="s">
        <v>42</v>
      </c>
      <c r="O3125" s="87"/>
      <c r="P3125" s="225">
        <f>O3125*H3125</f>
        <v>0</v>
      </c>
      <c r="Q3125" s="225">
        <v>0</v>
      </c>
      <c r="R3125" s="225">
        <f>Q3125*H3125</f>
        <v>0</v>
      </c>
      <c r="S3125" s="225">
        <v>0</v>
      </c>
      <c r="T3125" s="226">
        <f>S3125*H3125</f>
        <v>0</v>
      </c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R3125" s="227" t="s">
        <v>308</v>
      </c>
      <c r="AT3125" s="227" t="s">
        <v>184</v>
      </c>
      <c r="AU3125" s="227" t="s">
        <v>80</v>
      </c>
      <c r="AY3125" s="20" t="s">
        <v>182</v>
      </c>
      <c r="BE3125" s="228">
        <f>IF(N3125="základní",J3125,0)</f>
        <v>0</v>
      </c>
      <c r="BF3125" s="228">
        <f>IF(N3125="snížená",J3125,0)</f>
        <v>0</v>
      </c>
      <c r="BG3125" s="228">
        <f>IF(N3125="zákl. přenesená",J3125,0)</f>
        <v>0</v>
      </c>
      <c r="BH3125" s="228">
        <f>IF(N3125="sníž. přenesená",J3125,0)</f>
        <v>0</v>
      </c>
      <c r="BI3125" s="228">
        <f>IF(N3125="nulová",J3125,0)</f>
        <v>0</v>
      </c>
      <c r="BJ3125" s="20" t="s">
        <v>78</v>
      </c>
      <c r="BK3125" s="228">
        <f>ROUND(I3125*H3125,2)</f>
        <v>0</v>
      </c>
      <c r="BL3125" s="20" t="s">
        <v>308</v>
      </c>
      <c r="BM3125" s="227" t="s">
        <v>4729</v>
      </c>
    </row>
    <row r="3126" s="2" customFormat="1">
      <c r="A3126" s="41"/>
      <c r="B3126" s="42"/>
      <c r="C3126" s="43"/>
      <c r="D3126" s="229" t="s">
        <v>191</v>
      </c>
      <c r="E3126" s="43"/>
      <c r="F3126" s="230" t="s">
        <v>4730</v>
      </c>
      <c r="G3126" s="43"/>
      <c r="H3126" s="43"/>
      <c r="I3126" s="231"/>
      <c r="J3126" s="43"/>
      <c r="K3126" s="43"/>
      <c r="L3126" s="47"/>
      <c r="M3126" s="232"/>
      <c r="N3126" s="233"/>
      <c r="O3126" s="87"/>
      <c r="P3126" s="87"/>
      <c r="Q3126" s="87"/>
      <c r="R3126" s="87"/>
      <c r="S3126" s="87"/>
      <c r="T3126" s="88"/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T3126" s="20" t="s">
        <v>191</v>
      </c>
      <c r="AU3126" s="20" t="s">
        <v>80</v>
      </c>
    </row>
    <row r="3127" s="2" customFormat="1" ht="33" customHeight="1">
      <c r="A3127" s="41"/>
      <c r="B3127" s="42"/>
      <c r="C3127" s="278" t="s">
        <v>4731</v>
      </c>
      <c r="D3127" s="278" t="s">
        <v>296</v>
      </c>
      <c r="E3127" s="279" t="s">
        <v>4732</v>
      </c>
      <c r="F3127" s="280" t="s">
        <v>4733</v>
      </c>
      <c r="G3127" s="281" t="s">
        <v>425</v>
      </c>
      <c r="H3127" s="282">
        <v>13</v>
      </c>
      <c r="I3127" s="283"/>
      <c r="J3127" s="284">
        <f>ROUND(I3127*H3127,2)</f>
        <v>0</v>
      </c>
      <c r="K3127" s="280" t="s">
        <v>19</v>
      </c>
      <c r="L3127" s="285"/>
      <c r="M3127" s="286" t="s">
        <v>19</v>
      </c>
      <c r="N3127" s="287" t="s">
        <v>42</v>
      </c>
      <c r="O3127" s="87"/>
      <c r="P3127" s="225">
        <f>O3127*H3127</f>
        <v>0</v>
      </c>
      <c r="Q3127" s="225">
        <v>0.016</v>
      </c>
      <c r="R3127" s="225">
        <f>Q3127*H3127</f>
        <v>0.20800000000000002</v>
      </c>
      <c r="S3127" s="225">
        <v>0</v>
      </c>
      <c r="T3127" s="226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7" t="s">
        <v>410</v>
      </c>
      <c r="AT3127" s="227" t="s">
        <v>296</v>
      </c>
      <c r="AU3127" s="227" t="s">
        <v>80</v>
      </c>
      <c r="AY3127" s="20" t="s">
        <v>182</v>
      </c>
      <c r="BE3127" s="228">
        <f>IF(N3127="základní",J3127,0)</f>
        <v>0</v>
      </c>
      <c r="BF3127" s="228">
        <f>IF(N3127="snížená",J3127,0)</f>
        <v>0</v>
      </c>
      <c r="BG3127" s="228">
        <f>IF(N3127="zákl. přenesená",J3127,0)</f>
        <v>0</v>
      </c>
      <c r="BH3127" s="228">
        <f>IF(N3127="sníž. přenesená",J3127,0)</f>
        <v>0</v>
      </c>
      <c r="BI3127" s="228">
        <f>IF(N3127="nulová",J3127,0)</f>
        <v>0</v>
      </c>
      <c r="BJ3127" s="20" t="s">
        <v>78</v>
      </c>
      <c r="BK3127" s="228">
        <f>ROUND(I3127*H3127,2)</f>
        <v>0</v>
      </c>
      <c r="BL3127" s="20" t="s">
        <v>308</v>
      </c>
      <c r="BM3127" s="227" t="s">
        <v>4734</v>
      </c>
    </row>
    <row r="3128" s="2" customFormat="1" ht="33" customHeight="1">
      <c r="A3128" s="41"/>
      <c r="B3128" s="42"/>
      <c r="C3128" s="278" t="s">
        <v>4735</v>
      </c>
      <c r="D3128" s="278" t="s">
        <v>296</v>
      </c>
      <c r="E3128" s="279" t="s">
        <v>4736</v>
      </c>
      <c r="F3128" s="280" t="s">
        <v>4737</v>
      </c>
      <c r="G3128" s="281" t="s">
        <v>425</v>
      </c>
      <c r="H3128" s="282">
        <v>17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0.016</v>
      </c>
      <c r="R3128" s="225">
        <f>Q3128*H3128</f>
        <v>0.27200000000000002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410</v>
      </c>
      <c r="AT3128" s="227" t="s">
        <v>296</v>
      </c>
      <c r="AU3128" s="227" t="s">
        <v>80</v>
      </c>
      <c r="AY3128" s="20" t="s">
        <v>182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308</v>
      </c>
      <c r="BM3128" s="227" t="s">
        <v>4738</v>
      </c>
    </row>
    <row r="3129" s="2" customFormat="1" ht="44.25" customHeight="1">
      <c r="A3129" s="41"/>
      <c r="B3129" s="42"/>
      <c r="C3129" s="216" t="s">
        <v>4739</v>
      </c>
      <c r="D3129" s="216" t="s">
        <v>184</v>
      </c>
      <c r="E3129" s="217" t="s">
        <v>4740</v>
      </c>
      <c r="F3129" s="218" t="s">
        <v>4741</v>
      </c>
      <c r="G3129" s="219" t="s">
        <v>425</v>
      </c>
      <c r="H3129" s="220">
        <v>1</v>
      </c>
      <c r="I3129" s="221"/>
      <c r="J3129" s="222">
        <f>ROUND(I3129*H3129,2)</f>
        <v>0</v>
      </c>
      <c r="K3129" s="218" t="s">
        <v>188</v>
      </c>
      <c r="L3129" s="47"/>
      <c r="M3129" s="223" t="s">
        <v>19</v>
      </c>
      <c r="N3129" s="224" t="s">
        <v>42</v>
      </c>
      <c r="O3129" s="87"/>
      <c r="P3129" s="225">
        <f>O3129*H3129</f>
        <v>0</v>
      </c>
      <c r="Q3129" s="225">
        <v>0</v>
      </c>
      <c r="R3129" s="225">
        <f>Q3129*H3129</f>
        <v>0</v>
      </c>
      <c r="S3129" s="225">
        <v>0</v>
      </c>
      <c r="T3129" s="226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7" t="s">
        <v>308</v>
      </c>
      <c r="AT3129" s="227" t="s">
        <v>184</v>
      </c>
      <c r="AU3129" s="227" t="s">
        <v>80</v>
      </c>
      <c r="AY3129" s="20" t="s">
        <v>182</v>
      </c>
      <c r="BE3129" s="228">
        <f>IF(N3129="základní",J3129,0)</f>
        <v>0</v>
      </c>
      <c r="BF3129" s="228">
        <f>IF(N3129="snížená",J3129,0)</f>
        <v>0</v>
      </c>
      <c r="BG3129" s="228">
        <f>IF(N3129="zákl. přenesená",J3129,0)</f>
        <v>0</v>
      </c>
      <c r="BH3129" s="228">
        <f>IF(N3129="sníž. přenesená",J3129,0)</f>
        <v>0</v>
      </c>
      <c r="BI3129" s="228">
        <f>IF(N3129="nulová",J3129,0)</f>
        <v>0</v>
      </c>
      <c r="BJ3129" s="20" t="s">
        <v>78</v>
      </c>
      <c r="BK3129" s="228">
        <f>ROUND(I3129*H3129,2)</f>
        <v>0</v>
      </c>
      <c r="BL3129" s="20" t="s">
        <v>308</v>
      </c>
      <c r="BM3129" s="227" t="s">
        <v>4742</v>
      </c>
    </row>
    <row r="3130" s="2" customFormat="1">
      <c r="A3130" s="41"/>
      <c r="B3130" s="42"/>
      <c r="C3130" s="43"/>
      <c r="D3130" s="229" t="s">
        <v>191</v>
      </c>
      <c r="E3130" s="43"/>
      <c r="F3130" s="230" t="s">
        <v>4743</v>
      </c>
      <c r="G3130" s="43"/>
      <c r="H3130" s="43"/>
      <c r="I3130" s="231"/>
      <c r="J3130" s="43"/>
      <c r="K3130" s="43"/>
      <c r="L3130" s="47"/>
      <c r="M3130" s="232"/>
      <c r="N3130" s="233"/>
      <c r="O3130" s="87"/>
      <c r="P3130" s="87"/>
      <c r="Q3130" s="87"/>
      <c r="R3130" s="87"/>
      <c r="S3130" s="87"/>
      <c r="T3130" s="88"/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T3130" s="20" t="s">
        <v>191</v>
      </c>
      <c r="AU3130" s="20" t="s">
        <v>80</v>
      </c>
    </row>
    <row r="3131" s="2" customFormat="1" ht="24.15" customHeight="1">
      <c r="A3131" s="41"/>
      <c r="B3131" s="42"/>
      <c r="C3131" s="278" t="s">
        <v>4744</v>
      </c>
      <c r="D3131" s="278" t="s">
        <v>296</v>
      </c>
      <c r="E3131" s="279" t="s">
        <v>4745</v>
      </c>
      <c r="F3131" s="280" t="s">
        <v>4746</v>
      </c>
      <c r="G3131" s="281" t="s">
        <v>425</v>
      </c>
      <c r="H3131" s="282">
        <v>1</v>
      </c>
      <c r="I3131" s="283"/>
      <c r="J3131" s="284">
        <f>ROUND(I3131*H3131,2)</f>
        <v>0</v>
      </c>
      <c r="K3131" s="280" t="s">
        <v>19</v>
      </c>
      <c r="L3131" s="285"/>
      <c r="M3131" s="286" t="s">
        <v>19</v>
      </c>
      <c r="N3131" s="287" t="s">
        <v>42</v>
      </c>
      <c r="O3131" s="87"/>
      <c r="P3131" s="225">
        <f>O3131*H3131</f>
        <v>0</v>
      </c>
      <c r="Q3131" s="225">
        <v>0.020500000000000001</v>
      </c>
      <c r="R3131" s="225">
        <f>Q3131*H3131</f>
        <v>0.020500000000000001</v>
      </c>
      <c r="S3131" s="225">
        <v>0</v>
      </c>
      <c r="T3131" s="226">
        <f>S3131*H3131</f>
        <v>0</v>
      </c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R3131" s="227" t="s">
        <v>410</v>
      </c>
      <c r="AT3131" s="227" t="s">
        <v>296</v>
      </c>
      <c r="AU3131" s="227" t="s">
        <v>80</v>
      </c>
      <c r="AY3131" s="20" t="s">
        <v>182</v>
      </c>
      <c r="BE3131" s="228">
        <f>IF(N3131="základní",J3131,0)</f>
        <v>0</v>
      </c>
      <c r="BF3131" s="228">
        <f>IF(N3131="snížená",J3131,0)</f>
        <v>0</v>
      </c>
      <c r="BG3131" s="228">
        <f>IF(N3131="zákl. přenesená",J3131,0)</f>
        <v>0</v>
      </c>
      <c r="BH3131" s="228">
        <f>IF(N3131="sníž. přenesená",J3131,0)</f>
        <v>0</v>
      </c>
      <c r="BI3131" s="228">
        <f>IF(N3131="nulová",J3131,0)</f>
        <v>0</v>
      </c>
      <c r="BJ3131" s="20" t="s">
        <v>78</v>
      </c>
      <c r="BK3131" s="228">
        <f>ROUND(I3131*H3131,2)</f>
        <v>0</v>
      </c>
      <c r="BL3131" s="20" t="s">
        <v>308</v>
      </c>
      <c r="BM3131" s="227" t="s">
        <v>4747</v>
      </c>
    </row>
    <row r="3132" s="2" customFormat="1" ht="24.15" customHeight="1">
      <c r="A3132" s="41"/>
      <c r="B3132" s="42"/>
      <c r="C3132" s="216" t="s">
        <v>4748</v>
      </c>
      <c r="D3132" s="216" t="s">
        <v>184</v>
      </c>
      <c r="E3132" s="217" t="s">
        <v>4749</v>
      </c>
      <c r="F3132" s="218" t="s">
        <v>4750</v>
      </c>
      <c r="G3132" s="219" t="s">
        <v>425</v>
      </c>
      <c r="H3132" s="220">
        <v>7</v>
      </c>
      <c r="I3132" s="221"/>
      <c r="J3132" s="222">
        <f>ROUND(I3132*H3132,2)</f>
        <v>0</v>
      </c>
      <c r="K3132" s="218" t="s">
        <v>188</v>
      </c>
      <c r="L3132" s="47"/>
      <c r="M3132" s="223" t="s">
        <v>19</v>
      </c>
      <c r="N3132" s="224" t="s">
        <v>42</v>
      </c>
      <c r="O3132" s="87"/>
      <c r="P3132" s="225">
        <f>O3132*H3132</f>
        <v>0</v>
      </c>
      <c r="Q3132" s="225">
        <v>0.00087000000000000001</v>
      </c>
      <c r="R3132" s="225">
        <f>Q3132*H3132</f>
        <v>0.0060899999999999999</v>
      </c>
      <c r="S3132" s="225">
        <v>0</v>
      </c>
      <c r="T3132" s="226">
        <f>S3132*H3132</f>
        <v>0</v>
      </c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R3132" s="227" t="s">
        <v>308</v>
      </c>
      <c r="AT3132" s="227" t="s">
        <v>184</v>
      </c>
      <c r="AU3132" s="227" t="s">
        <v>80</v>
      </c>
      <c r="AY3132" s="20" t="s">
        <v>182</v>
      </c>
      <c r="BE3132" s="228">
        <f>IF(N3132="základní",J3132,0)</f>
        <v>0</v>
      </c>
      <c r="BF3132" s="228">
        <f>IF(N3132="snížená",J3132,0)</f>
        <v>0</v>
      </c>
      <c r="BG3132" s="228">
        <f>IF(N3132="zákl. přenesená",J3132,0)</f>
        <v>0</v>
      </c>
      <c r="BH3132" s="228">
        <f>IF(N3132="sníž. přenesená",J3132,0)</f>
        <v>0</v>
      </c>
      <c r="BI3132" s="228">
        <f>IF(N3132="nulová",J3132,0)</f>
        <v>0</v>
      </c>
      <c r="BJ3132" s="20" t="s">
        <v>78</v>
      </c>
      <c r="BK3132" s="228">
        <f>ROUND(I3132*H3132,2)</f>
        <v>0</v>
      </c>
      <c r="BL3132" s="20" t="s">
        <v>308</v>
      </c>
      <c r="BM3132" s="227" t="s">
        <v>4751</v>
      </c>
    </row>
    <row r="3133" s="2" customFormat="1">
      <c r="A3133" s="41"/>
      <c r="B3133" s="42"/>
      <c r="C3133" s="43"/>
      <c r="D3133" s="229" t="s">
        <v>191</v>
      </c>
      <c r="E3133" s="43"/>
      <c r="F3133" s="230" t="s">
        <v>4752</v>
      </c>
      <c r="G3133" s="43"/>
      <c r="H3133" s="43"/>
      <c r="I3133" s="231"/>
      <c r="J3133" s="43"/>
      <c r="K3133" s="43"/>
      <c r="L3133" s="47"/>
      <c r="M3133" s="232"/>
      <c r="N3133" s="233"/>
      <c r="O3133" s="87"/>
      <c r="P3133" s="87"/>
      <c r="Q3133" s="87"/>
      <c r="R3133" s="87"/>
      <c r="S3133" s="87"/>
      <c r="T3133" s="88"/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T3133" s="20" t="s">
        <v>191</v>
      </c>
      <c r="AU3133" s="20" t="s">
        <v>80</v>
      </c>
    </row>
    <row r="3134" s="2" customFormat="1" ht="33" customHeight="1">
      <c r="A3134" s="41"/>
      <c r="B3134" s="42"/>
      <c r="C3134" s="278" t="s">
        <v>4753</v>
      </c>
      <c r="D3134" s="278" t="s">
        <v>296</v>
      </c>
      <c r="E3134" s="279" t="s">
        <v>4754</v>
      </c>
      <c r="F3134" s="280" t="s">
        <v>4755</v>
      </c>
      <c r="G3134" s="281" t="s">
        <v>425</v>
      </c>
      <c r="H3134" s="282">
        <v>1</v>
      </c>
      <c r="I3134" s="283"/>
      <c r="J3134" s="284">
        <f>ROUND(I3134*H3134,2)</f>
        <v>0</v>
      </c>
      <c r="K3134" s="280" t="s">
        <v>19</v>
      </c>
      <c r="L3134" s="285"/>
      <c r="M3134" s="286" t="s">
        <v>19</v>
      </c>
      <c r="N3134" s="287" t="s">
        <v>42</v>
      </c>
      <c r="O3134" s="87"/>
      <c r="P3134" s="225">
        <f>O3134*H3134</f>
        <v>0</v>
      </c>
      <c r="Q3134" s="225">
        <v>0.038289999999999998</v>
      </c>
      <c r="R3134" s="225">
        <f>Q3134*H3134</f>
        <v>0.038289999999999998</v>
      </c>
      <c r="S3134" s="225">
        <v>0</v>
      </c>
      <c r="T3134" s="226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7" t="s">
        <v>410</v>
      </c>
      <c r="AT3134" s="227" t="s">
        <v>296</v>
      </c>
      <c r="AU3134" s="227" t="s">
        <v>80</v>
      </c>
      <c r="AY3134" s="20" t="s">
        <v>182</v>
      </c>
      <c r="BE3134" s="228">
        <f>IF(N3134="základní",J3134,0)</f>
        <v>0</v>
      </c>
      <c r="BF3134" s="228">
        <f>IF(N3134="snížená",J3134,0)</f>
        <v>0</v>
      </c>
      <c r="BG3134" s="228">
        <f>IF(N3134="zákl. přenesená",J3134,0)</f>
        <v>0</v>
      </c>
      <c r="BH3134" s="228">
        <f>IF(N3134="sníž. přenesená",J3134,0)</f>
        <v>0</v>
      </c>
      <c r="BI3134" s="228">
        <f>IF(N3134="nulová",J3134,0)</f>
        <v>0</v>
      </c>
      <c r="BJ3134" s="20" t="s">
        <v>78</v>
      </c>
      <c r="BK3134" s="228">
        <f>ROUND(I3134*H3134,2)</f>
        <v>0</v>
      </c>
      <c r="BL3134" s="20" t="s">
        <v>308</v>
      </c>
      <c r="BM3134" s="227" t="s">
        <v>4756</v>
      </c>
    </row>
    <row r="3135" s="2" customFormat="1" ht="33" customHeight="1">
      <c r="A3135" s="41"/>
      <c r="B3135" s="42"/>
      <c r="C3135" s="278" t="s">
        <v>4757</v>
      </c>
      <c r="D3135" s="278" t="s">
        <v>296</v>
      </c>
      <c r="E3135" s="279" t="s">
        <v>4758</v>
      </c>
      <c r="F3135" s="280" t="s">
        <v>4759</v>
      </c>
      <c r="G3135" s="281" t="s">
        <v>425</v>
      </c>
      <c r="H3135" s="282">
        <v>1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0.038289999999999998</v>
      </c>
      <c r="R3135" s="225">
        <f>Q3135*H3135</f>
        <v>0.038289999999999998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410</v>
      </c>
      <c r="AT3135" s="227" t="s">
        <v>296</v>
      </c>
      <c r="AU3135" s="227" t="s">
        <v>80</v>
      </c>
      <c r="AY3135" s="20" t="s">
        <v>182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308</v>
      </c>
      <c r="BM3135" s="227" t="s">
        <v>4760</v>
      </c>
    </row>
    <row r="3136" s="2" customFormat="1" ht="33" customHeight="1">
      <c r="A3136" s="41"/>
      <c r="B3136" s="42"/>
      <c r="C3136" s="278" t="s">
        <v>4761</v>
      </c>
      <c r="D3136" s="278" t="s">
        <v>296</v>
      </c>
      <c r="E3136" s="279" t="s">
        <v>4762</v>
      </c>
      <c r="F3136" s="280" t="s">
        <v>4763</v>
      </c>
      <c r="G3136" s="281" t="s">
        <v>425</v>
      </c>
      <c r="H3136" s="282">
        <v>1</v>
      </c>
      <c r="I3136" s="283"/>
      <c r="J3136" s="284">
        <f>ROUND(I3136*H3136,2)</f>
        <v>0</v>
      </c>
      <c r="K3136" s="280" t="s">
        <v>19</v>
      </c>
      <c r="L3136" s="285"/>
      <c r="M3136" s="286" t="s">
        <v>19</v>
      </c>
      <c r="N3136" s="287" t="s">
        <v>42</v>
      </c>
      <c r="O3136" s="87"/>
      <c r="P3136" s="225">
        <f>O3136*H3136</f>
        <v>0</v>
      </c>
      <c r="Q3136" s="225">
        <v>0.035000000000000003</v>
      </c>
      <c r="R3136" s="225">
        <f>Q3136*H3136</f>
        <v>0.035000000000000003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410</v>
      </c>
      <c r="AT3136" s="227" t="s">
        <v>296</v>
      </c>
      <c r="AU3136" s="227" t="s">
        <v>80</v>
      </c>
      <c r="AY3136" s="20" t="s">
        <v>182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308</v>
      </c>
      <c r="BM3136" s="227" t="s">
        <v>4764</v>
      </c>
    </row>
    <row r="3137" s="2" customFormat="1" ht="24.15" customHeight="1">
      <c r="A3137" s="41"/>
      <c r="B3137" s="42"/>
      <c r="C3137" s="278" t="s">
        <v>4765</v>
      </c>
      <c r="D3137" s="278" t="s">
        <v>296</v>
      </c>
      <c r="E3137" s="279" t="s">
        <v>4766</v>
      </c>
      <c r="F3137" s="280" t="s">
        <v>4767</v>
      </c>
      <c r="G3137" s="281" t="s">
        <v>425</v>
      </c>
      <c r="H3137" s="282">
        <v>1</v>
      </c>
      <c r="I3137" s="283"/>
      <c r="J3137" s="284">
        <f>ROUND(I3137*H3137,2)</f>
        <v>0</v>
      </c>
      <c r="K3137" s="280" t="s">
        <v>19</v>
      </c>
      <c r="L3137" s="285"/>
      <c r="M3137" s="286" t="s">
        <v>19</v>
      </c>
      <c r="N3137" s="287" t="s">
        <v>42</v>
      </c>
      <c r="O3137" s="87"/>
      <c r="P3137" s="225">
        <f>O3137*H3137</f>
        <v>0</v>
      </c>
      <c r="Q3137" s="225">
        <v>0.035000000000000003</v>
      </c>
      <c r="R3137" s="225">
        <f>Q3137*H3137</f>
        <v>0.035000000000000003</v>
      </c>
      <c r="S3137" s="225">
        <v>0</v>
      </c>
      <c r="T3137" s="226">
        <f>S3137*H3137</f>
        <v>0</v>
      </c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R3137" s="227" t="s">
        <v>410</v>
      </c>
      <c r="AT3137" s="227" t="s">
        <v>296</v>
      </c>
      <c r="AU3137" s="227" t="s">
        <v>80</v>
      </c>
      <c r="AY3137" s="20" t="s">
        <v>182</v>
      </c>
      <c r="BE3137" s="228">
        <f>IF(N3137="základní",J3137,0)</f>
        <v>0</v>
      </c>
      <c r="BF3137" s="228">
        <f>IF(N3137="snížená",J3137,0)</f>
        <v>0</v>
      </c>
      <c r="BG3137" s="228">
        <f>IF(N3137="zákl. přenesená",J3137,0)</f>
        <v>0</v>
      </c>
      <c r="BH3137" s="228">
        <f>IF(N3137="sníž. přenesená",J3137,0)</f>
        <v>0</v>
      </c>
      <c r="BI3137" s="228">
        <f>IF(N3137="nulová",J3137,0)</f>
        <v>0</v>
      </c>
      <c r="BJ3137" s="20" t="s">
        <v>78</v>
      </c>
      <c r="BK3137" s="228">
        <f>ROUND(I3137*H3137,2)</f>
        <v>0</v>
      </c>
      <c r="BL3137" s="20" t="s">
        <v>308</v>
      </c>
      <c r="BM3137" s="227" t="s">
        <v>4768</v>
      </c>
    </row>
    <row r="3138" s="2" customFormat="1" ht="37.8" customHeight="1">
      <c r="A3138" s="41"/>
      <c r="B3138" s="42"/>
      <c r="C3138" s="278" t="s">
        <v>4769</v>
      </c>
      <c r="D3138" s="278" t="s">
        <v>296</v>
      </c>
      <c r="E3138" s="279" t="s">
        <v>4770</v>
      </c>
      <c r="F3138" s="280" t="s">
        <v>4771</v>
      </c>
      <c r="G3138" s="281" t="s">
        <v>425</v>
      </c>
      <c r="H3138" s="282">
        <v>1</v>
      </c>
      <c r="I3138" s="283"/>
      <c r="J3138" s="284">
        <f>ROUND(I3138*H3138,2)</f>
        <v>0</v>
      </c>
      <c r="K3138" s="280" t="s">
        <v>19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0.038289999999999998</v>
      </c>
      <c r="R3138" s="225">
        <f>Q3138*H3138</f>
        <v>0.038289999999999998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410</v>
      </c>
      <c r="AT3138" s="227" t="s">
        <v>296</v>
      </c>
      <c r="AU3138" s="227" t="s">
        <v>80</v>
      </c>
      <c r="AY3138" s="20" t="s">
        <v>182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308</v>
      </c>
      <c r="BM3138" s="227" t="s">
        <v>4772</v>
      </c>
    </row>
    <row r="3139" s="2" customFormat="1" ht="37.8" customHeight="1">
      <c r="A3139" s="41"/>
      <c r="B3139" s="42"/>
      <c r="C3139" s="278" t="s">
        <v>4773</v>
      </c>
      <c r="D3139" s="278" t="s">
        <v>296</v>
      </c>
      <c r="E3139" s="279" t="s">
        <v>4774</v>
      </c>
      <c r="F3139" s="280" t="s">
        <v>4775</v>
      </c>
      <c r="G3139" s="281" t="s">
        <v>425</v>
      </c>
      <c r="H3139" s="282">
        <v>1</v>
      </c>
      <c r="I3139" s="283"/>
      <c r="J3139" s="284">
        <f>ROUND(I3139*H3139,2)</f>
        <v>0</v>
      </c>
      <c r="K3139" s="280" t="s">
        <v>19</v>
      </c>
      <c r="L3139" s="285"/>
      <c r="M3139" s="286" t="s">
        <v>19</v>
      </c>
      <c r="N3139" s="287" t="s">
        <v>42</v>
      </c>
      <c r="O3139" s="87"/>
      <c r="P3139" s="225">
        <f>O3139*H3139</f>
        <v>0</v>
      </c>
      <c r="Q3139" s="225">
        <v>0.038289999999999998</v>
      </c>
      <c r="R3139" s="225">
        <f>Q3139*H3139</f>
        <v>0.038289999999999998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410</v>
      </c>
      <c r="AT3139" s="227" t="s">
        <v>296</v>
      </c>
      <c r="AU3139" s="227" t="s">
        <v>80</v>
      </c>
      <c r="AY3139" s="20" t="s">
        <v>182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308</v>
      </c>
      <c r="BM3139" s="227" t="s">
        <v>4776</v>
      </c>
    </row>
    <row r="3140" s="2" customFormat="1" ht="24.15" customHeight="1">
      <c r="A3140" s="41"/>
      <c r="B3140" s="42"/>
      <c r="C3140" s="278" t="s">
        <v>4777</v>
      </c>
      <c r="D3140" s="278" t="s">
        <v>296</v>
      </c>
      <c r="E3140" s="279" t="s">
        <v>4778</v>
      </c>
      <c r="F3140" s="280" t="s">
        <v>4779</v>
      </c>
      <c r="G3140" s="281" t="s">
        <v>425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0.035000000000000003</v>
      </c>
      <c r="R3140" s="225">
        <f>Q3140*H3140</f>
        <v>0.035000000000000003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410</v>
      </c>
      <c r="AT3140" s="227" t="s">
        <v>296</v>
      </c>
      <c r="AU3140" s="227" t="s">
        <v>80</v>
      </c>
      <c r="AY3140" s="20" t="s">
        <v>182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308</v>
      </c>
      <c r="BM3140" s="227" t="s">
        <v>4780</v>
      </c>
    </row>
    <row r="3141" s="2" customFormat="1" ht="24.15" customHeight="1">
      <c r="A3141" s="41"/>
      <c r="B3141" s="42"/>
      <c r="C3141" s="216" t="s">
        <v>4781</v>
      </c>
      <c r="D3141" s="216" t="s">
        <v>184</v>
      </c>
      <c r="E3141" s="217" t="s">
        <v>4782</v>
      </c>
      <c r="F3141" s="218" t="s">
        <v>4783</v>
      </c>
      <c r="G3141" s="219" t="s">
        <v>425</v>
      </c>
      <c r="H3141" s="220">
        <v>1</v>
      </c>
      <c r="I3141" s="221"/>
      <c r="J3141" s="222">
        <f>ROUND(I3141*H3141,2)</f>
        <v>0</v>
      </c>
      <c r="K3141" s="218" t="s">
        <v>188</v>
      </c>
      <c r="L3141" s="47"/>
      <c r="M3141" s="223" t="s">
        <v>19</v>
      </c>
      <c r="N3141" s="224" t="s">
        <v>42</v>
      </c>
      <c r="O3141" s="87"/>
      <c r="P3141" s="225">
        <f>O3141*H3141</f>
        <v>0</v>
      </c>
      <c r="Q3141" s="225">
        <v>0.00088999999999999995</v>
      </c>
      <c r="R3141" s="225">
        <f>Q3141*H3141</f>
        <v>0.00088999999999999995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308</v>
      </c>
      <c r="AT3141" s="227" t="s">
        <v>184</v>
      </c>
      <c r="AU3141" s="227" t="s">
        <v>80</v>
      </c>
      <c r="AY3141" s="20" t="s">
        <v>182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308</v>
      </c>
      <c r="BM3141" s="227" t="s">
        <v>4784</v>
      </c>
    </row>
    <row r="3142" s="2" customFormat="1">
      <c r="A3142" s="41"/>
      <c r="B3142" s="42"/>
      <c r="C3142" s="43"/>
      <c r="D3142" s="229" t="s">
        <v>191</v>
      </c>
      <c r="E3142" s="43"/>
      <c r="F3142" s="230" t="s">
        <v>4785</v>
      </c>
      <c r="G3142" s="43"/>
      <c r="H3142" s="43"/>
      <c r="I3142" s="231"/>
      <c r="J3142" s="43"/>
      <c r="K3142" s="43"/>
      <c r="L3142" s="47"/>
      <c r="M3142" s="232"/>
      <c r="N3142" s="233"/>
      <c r="O3142" s="87"/>
      <c r="P3142" s="87"/>
      <c r="Q3142" s="87"/>
      <c r="R3142" s="87"/>
      <c r="S3142" s="87"/>
      <c r="T3142" s="88"/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T3142" s="20" t="s">
        <v>191</v>
      </c>
      <c r="AU3142" s="20" t="s">
        <v>80</v>
      </c>
    </row>
    <row r="3143" s="2" customFormat="1" ht="37.8" customHeight="1">
      <c r="A3143" s="41"/>
      <c r="B3143" s="42"/>
      <c r="C3143" s="278" t="s">
        <v>4786</v>
      </c>
      <c r="D3143" s="278" t="s">
        <v>296</v>
      </c>
      <c r="E3143" s="279" t="s">
        <v>4787</v>
      </c>
      <c r="F3143" s="280" t="s">
        <v>4788</v>
      </c>
      <c r="G3143" s="281" t="s">
        <v>283</v>
      </c>
      <c r="H3143" s="282">
        <v>1</v>
      </c>
      <c r="I3143" s="283"/>
      <c r="J3143" s="284">
        <f>ROUND(I3143*H3143,2)</f>
        <v>0</v>
      </c>
      <c r="K3143" s="280" t="s">
        <v>19</v>
      </c>
      <c r="L3143" s="285"/>
      <c r="M3143" s="286" t="s">
        <v>19</v>
      </c>
      <c r="N3143" s="287" t="s">
        <v>42</v>
      </c>
      <c r="O3143" s="87"/>
      <c r="P3143" s="225">
        <f>O3143*H3143</f>
        <v>0</v>
      </c>
      <c r="Q3143" s="225">
        <v>0.027</v>
      </c>
      <c r="R3143" s="225">
        <f>Q3143*H3143</f>
        <v>0.027</v>
      </c>
      <c r="S3143" s="225">
        <v>0</v>
      </c>
      <c r="T3143" s="226">
        <f>S3143*H3143</f>
        <v>0</v>
      </c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R3143" s="227" t="s">
        <v>410</v>
      </c>
      <c r="AT3143" s="227" t="s">
        <v>296</v>
      </c>
      <c r="AU3143" s="227" t="s">
        <v>80</v>
      </c>
      <c r="AY3143" s="20" t="s">
        <v>182</v>
      </c>
      <c r="BE3143" s="228">
        <f>IF(N3143="základní",J3143,0)</f>
        <v>0</v>
      </c>
      <c r="BF3143" s="228">
        <f>IF(N3143="snížená",J3143,0)</f>
        <v>0</v>
      </c>
      <c r="BG3143" s="228">
        <f>IF(N3143="zákl. přenesená",J3143,0)</f>
        <v>0</v>
      </c>
      <c r="BH3143" s="228">
        <f>IF(N3143="sníž. přenesená",J3143,0)</f>
        <v>0</v>
      </c>
      <c r="BI3143" s="228">
        <f>IF(N3143="nulová",J3143,0)</f>
        <v>0</v>
      </c>
      <c r="BJ3143" s="20" t="s">
        <v>78</v>
      </c>
      <c r="BK3143" s="228">
        <f>ROUND(I3143*H3143,2)</f>
        <v>0</v>
      </c>
      <c r="BL3143" s="20" t="s">
        <v>308</v>
      </c>
      <c r="BM3143" s="227" t="s">
        <v>4789</v>
      </c>
    </row>
    <row r="3144" s="14" customFormat="1">
      <c r="A3144" s="14"/>
      <c r="B3144" s="245"/>
      <c r="C3144" s="246"/>
      <c r="D3144" s="236" t="s">
        <v>193</v>
      </c>
      <c r="E3144" s="246"/>
      <c r="F3144" s="248" t="s">
        <v>4790</v>
      </c>
      <c r="G3144" s="246"/>
      <c r="H3144" s="249">
        <v>1</v>
      </c>
      <c r="I3144" s="250"/>
      <c r="J3144" s="246"/>
      <c r="K3144" s="246"/>
      <c r="L3144" s="251"/>
      <c r="M3144" s="252"/>
      <c r="N3144" s="253"/>
      <c r="O3144" s="253"/>
      <c r="P3144" s="253"/>
      <c r="Q3144" s="253"/>
      <c r="R3144" s="253"/>
      <c r="S3144" s="253"/>
      <c r="T3144" s="25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5" t="s">
        <v>193</v>
      </c>
      <c r="AU3144" s="255" t="s">
        <v>80</v>
      </c>
      <c r="AV3144" s="14" t="s">
        <v>80</v>
      </c>
      <c r="AW3144" s="14" t="s">
        <v>4</v>
      </c>
      <c r="AX3144" s="14" t="s">
        <v>78</v>
      </c>
      <c r="AY3144" s="255" t="s">
        <v>182</v>
      </c>
    </row>
    <row r="3145" s="2" customFormat="1" ht="24.15" customHeight="1">
      <c r="A3145" s="41"/>
      <c r="B3145" s="42"/>
      <c r="C3145" s="216" t="s">
        <v>4791</v>
      </c>
      <c r="D3145" s="216" t="s">
        <v>184</v>
      </c>
      <c r="E3145" s="217" t="s">
        <v>4792</v>
      </c>
      <c r="F3145" s="218" t="s">
        <v>4793</v>
      </c>
      <c r="G3145" s="219" t="s">
        <v>425</v>
      </c>
      <c r="H3145" s="220">
        <v>1</v>
      </c>
      <c r="I3145" s="221"/>
      <c r="J3145" s="222">
        <f>ROUND(I3145*H3145,2)</f>
        <v>0</v>
      </c>
      <c r="K3145" s="218" t="s">
        <v>188</v>
      </c>
      <c r="L3145" s="47"/>
      <c r="M3145" s="223" t="s">
        <v>19</v>
      </c>
      <c r="N3145" s="224" t="s">
        <v>42</v>
      </c>
      <c r="O3145" s="87"/>
      <c r="P3145" s="225">
        <f>O3145*H3145</f>
        <v>0</v>
      </c>
      <c r="Q3145" s="225">
        <v>0.00084000000000000003</v>
      </c>
      <c r="R3145" s="225">
        <f>Q3145*H3145</f>
        <v>0.00084000000000000003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308</v>
      </c>
      <c r="AT3145" s="227" t="s">
        <v>184</v>
      </c>
      <c r="AU3145" s="227" t="s">
        <v>80</v>
      </c>
      <c r="AY3145" s="20" t="s">
        <v>182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308</v>
      </c>
      <c r="BM3145" s="227" t="s">
        <v>4794</v>
      </c>
    </row>
    <row r="3146" s="2" customFormat="1">
      <c r="A3146" s="41"/>
      <c r="B3146" s="42"/>
      <c r="C3146" s="43"/>
      <c r="D3146" s="229" t="s">
        <v>191</v>
      </c>
      <c r="E3146" s="43"/>
      <c r="F3146" s="230" t="s">
        <v>4795</v>
      </c>
      <c r="G3146" s="43"/>
      <c r="H3146" s="43"/>
      <c r="I3146" s="231"/>
      <c r="J3146" s="43"/>
      <c r="K3146" s="43"/>
      <c r="L3146" s="47"/>
      <c r="M3146" s="232"/>
      <c r="N3146" s="233"/>
      <c r="O3146" s="87"/>
      <c r="P3146" s="87"/>
      <c r="Q3146" s="87"/>
      <c r="R3146" s="87"/>
      <c r="S3146" s="87"/>
      <c r="T3146" s="88"/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T3146" s="20" t="s">
        <v>191</v>
      </c>
      <c r="AU3146" s="20" t="s">
        <v>80</v>
      </c>
    </row>
    <row r="3147" s="2" customFormat="1" ht="24.15" customHeight="1">
      <c r="A3147" s="41"/>
      <c r="B3147" s="42"/>
      <c r="C3147" s="278" t="s">
        <v>4796</v>
      </c>
      <c r="D3147" s="278" t="s">
        <v>296</v>
      </c>
      <c r="E3147" s="279" t="s">
        <v>4797</v>
      </c>
      <c r="F3147" s="280" t="s">
        <v>4798</v>
      </c>
      <c r="G3147" s="281" t="s">
        <v>283</v>
      </c>
      <c r="H3147" s="282">
        <v>1</v>
      </c>
      <c r="I3147" s="283"/>
      <c r="J3147" s="284">
        <f>ROUND(I3147*H3147,2)</f>
        <v>0</v>
      </c>
      <c r="K3147" s="280" t="s">
        <v>19</v>
      </c>
      <c r="L3147" s="285"/>
      <c r="M3147" s="286" t="s">
        <v>19</v>
      </c>
      <c r="N3147" s="287" t="s">
        <v>42</v>
      </c>
      <c r="O3147" s="87"/>
      <c r="P3147" s="225">
        <f>O3147*H3147</f>
        <v>0</v>
      </c>
      <c r="Q3147" s="225">
        <v>0.058000000000000003</v>
      </c>
      <c r="R3147" s="225">
        <f>Q3147*H3147</f>
        <v>0.058000000000000003</v>
      </c>
      <c r="S3147" s="225">
        <v>0</v>
      </c>
      <c r="T3147" s="226">
        <f>S3147*H3147</f>
        <v>0</v>
      </c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R3147" s="227" t="s">
        <v>410</v>
      </c>
      <c r="AT3147" s="227" t="s">
        <v>296</v>
      </c>
      <c r="AU3147" s="227" t="s">
        <v>80</v>
      </c>
      <c r="AY3147" s="20" t="s">
        <v>182</v>
      </c>
      <c r="BE3147" s="228">
        <f>IF(N3147="základní",J3147,0)</f>
        <v>0</v>
      </c>
      <c r="BF3147" s="228">
        <f>IF(N3147="snížená",J3147,0)</f>
        <v>0</v>
      </c>
      <c r="BG3147" s="228">
        <f>IF(N3147="zákl. přenesená",J3147,0)</f>
        <v>0</v>
      </c>
      <c r="BH3147" s="228">
        <f>IF(N3147="sníž. přenesená",J3147,0)</f>
        <v>0</v>
      </c>
      <c r="BI3147" s="228">
        <f>IF(N3147="nulová",J3147,0)</f>
        <v>0</v>
      </c>
      <c r="BJ3147" s="20" t="s">
        <v>78</v>
      </c>
      <c r="BK3147" s="228">
        <f>ROUND(I3147*H3147,2)</f>
        <v>0</v>
      </c>
      <c r="BL3147" s="20" t="s">
        <v>308</v>
      </c>
      <c r="BM3147" s="227" t="s">
        <v>4799</v>
      </c>
    </row>
    <row r="3148" s="2" customFormat="1" ht="24.15" customHeight="1">
      <c r="A3148" s="41"/>
      <c r="B3148" s="42"/>
      <c r="C3148" s="216" t="s">
        <v>4800</v>
      </c>
      <c r="D3148" s="216" t="s">
        <v>184</v>
      </c>
      <c r="E3148" s="217" t="s">
        <v>4801</v>
      </c>
      <c r="F3148" s="218" t="s">
        <v>4802</v>
      </c>
      <c r="G3148" s="219" t="s">
        <v>425</v>
      </c>
      <c r="H3148" s="220">
        <v>73</v>
      </c>
      <c r="I3148" s="221"/>
      <c r="J3148" s="222">
        <f>ROUND(I3148*H3148,2)</f>
        <v>0</v>
      </c>
      <c r="K3148" s="218" t="s">
        <v>188</v>
      </c>
      <c r="L3148" s="47"/>
      <c r="M3148" s="223" t="s">
        <v>19</v>
      </c>
      <c r="N3148" s="224" t="s">
        <v>42</v>
      </c>
      <c r="O3148" s="87"/>
      <c r="P3148" s="225">
        <f>O3148*H3148</f>
        <v>0</v>
      </c>
      <c r="Q3148" s="225">
        <v>0</v>
      </c>
      <c r="R3148" s="225">
        <f>Q3148*H3148</f>
        <v>0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308</v>
      </c>
      <c r="AT3148" s="227" t="s">
        <v>184</v>
      </c>
      <c r="AU3148" s="227" t="s">
        <v>80</v>
      </c>
      <c r="AY3148" s="20" t="s">
        <v>182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308</v>
      </c>
      <c r="BM3148" s="227" t="s">
        <v>4803</v>
      </c>
    </row>
    <row r="3149" s="2" customFormat="1">
      <c r="A3149" s="41"/>
      <c r="B3149" s="42"/>
      <c r="C3149" s="43"/>
      <c r="D3149" s="229" t="s">
        <v>191</v>
      </c>
      <c r="E3149" s="43"/>
      <c r="F3149" s="230" t="s">
        <v>4804</v>
      </c>
      <c r="G3149" s="43"/>
      <c r="H3149" s="43"/>
      <c r="I3149" s="231"/>
      <c r="J3149" s="43"/>
      <c r="K3149" s="43"/>
      <c r="L3149" s="47"/>
      <c r="M3149" s="232"/>
      <c r="N3149" s="233"/>
      <c r="O3149" s="87"/>
      <c r="P3149" s="87"/>
      <c r="Q3149" s="87"/>
      <c r="R3149" s="87"/>
      <c r="S3149" s="87"/>
      <c r="T3149" s="88"/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T3149" s="20" t="s">
        <v>191</v>
      </c>
      <c r="AU3149" s="20" t="s">
        <v>80</v>
      </c>
    </row>
    <row r="3150" s="2" customFormat="1" ht="16.5" customHeight="1">
      <c r="A3150" s="41"/>
      <c r="B3150" s="42"/>
      <c r="C3150" s="278" t="s">
        <v>4805</v>
      </c>
      <c r="D3150" s="278" t="s">
        <v>296</v>
      </c>
      <c r="E3150" s="279" t="s">
        <v>4806</v>
      </c>
      <c r="F3150" s="280" t="s">
        <v>4807</v>
      </c>
      <c r="G3150" s="281" t="s">
        <v>425</v>
      </c>
      <c r="H3150" s="282">
        <v>49</v>
      </c>
      <c r="I3150" s="283"/>
      <c r="J3150" s="284">
        <f>ROUND(I3150*H3150,2)</f>
        <v>0</v>
      </c>
      <c r="K3150" s="280" t="s">
        <v>188</v>
      </c>
      <c r="L3150" s="285"/>
      <c r="M3150" s="286" t="s">
        <v>19</v>
      </c>
      <c r="N3150" s="287" t="s">
        <v>42</v>
      </c>
      <c r="O3150" s="87"/>
      <c r="P3150" s="225">
        <f>O3150*H3150</f>
        <v>0</v>
      </c>
      <c r="Q3150" s="225">
        <v>0.0023999999999999998</v>
      </c>
      <c r="R3150" s="225">
        <f>Q3150*H3150</f>
        <v>0.1176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410</v>
      </c>
      <c r="AT3150" s="227" t="s">
        <v>296</v>
      </c>
      <c r="AU3150" s="227" t="s">
        <v>80</v>
      </c>
      <c r="AY3150" s="20" t="s">
        <v>182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308</v>
      </c>
      <c r="BM3150" s="227" t="s">
        <v>4808</v>
      </c>
    </row>
    <row r="3151" s="14" customFormat="1">
      <c r="A3151" s="14"/>
      <c r="B3151" s="245"/>
      <c r="C3151" s="246"/>
      <c r="D3151" s="236" t="s">
        <v>193</v>
      </c>
      <c r="E3151" s="247" t="s">
        <v>19</v>
      </c>
      <c r="F3151" s="248" t="s">
        <v>4809</v>
      </c>
      <c r="G3151" s="246"/>
      <c r="H3151" s="249">
        <v>49</v>
      </c>
      <c r="I3151" s="250"/>
      <c r="J3151" s="246"/>
      <c r="K3151" s="246"/>
      <c r="L3151" s="251"/>
      <c r="M3151" s="252"/>
      <c r="N3151" s="253"/>
      <c r="O3151" s="253"/>
      <c r="P3151" s="253"/>
      <c r="Q3151" s="253"/>
      <c r="R3151" s="253"/>
      <c r="S3151" s="253"/>
      <c r="T3151" s="25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55" t="s">
        <v>193</v>
      </c>
      <c r="AU3151" s="255" t="s">
        <v>80</v>
      </c>
      <c r="AV3151" s="14" t="s">
        <v>80</v>
      </c>
      <c r="AW3151" s="14" t="s">
        <v>195</v>
      </c>
      <c r="AX3151" s="14" t="s">
        <v>78</v>
      </c>
      <c r="AY3151" s="255" t="s">
        <v>182</v>
      </c>
    </row>
    <row r="3152" s="2" customFormat="1" ht="16.5" customHeight="1">
      <c r="A3152" s="41"/>
      <c r="B3152" s="42"/>
      <c r="C3152" s="278" t="s">
        <v>4810</v>
      </c>
      <c r="D3152" s="278" t="s">
        <v>296</v>
      </c>
      <c r="E3152" s="279" t="s">
        <v>4811</v>
      </c>
      <c r="F3152" s="280" t="s">
        <v>4812</v>
      </c>
      <c r="G3152" s="281" t="s">
        <v>425</v>
      </c>
      <c r="H3152" s="282">
        <v>24</v>
      </c>
      <c r="I3152" s="283"/>
      <c r="J3152" s="284">
        <f>ROUND(I3152*H3152,2)</f>
        <v>0</v>
      </c>
      <c r="K3152" s="280" t="s">
        <v>19</v>
      </c>
      <c r="L3152" s="285"/>
      <c r="M3152" s="286" t="s">
        <v>19</v>
      </c>
      <c r="N3152" s="287" t="s">
        <v>42</v>
      </c>
      <c r="O3152" s="87"/>
      <c r="P3152" s="225">
        <f>O3152*H3152</f>
        <v>0</v>
      </c>
      <c r="Q3152" s="225">
        <v>0.0023999999999999998</v>
      </c>
      <c r="R3152" s="225">
        <f>Q3152*H3152</f>
        <v>0.057599999999999998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410</v>
      </c>
      <c r="AT3152" s="227" t="s">
        <v>296</v>
      </c>
      <c r="AU3152" s="227" t="s">
        <v>80</v>
      </c>
      <c r="AY3152" s="20" t="s">
        <v>182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308</v>
      </c>
      <c r="BM3152" s="227" t="s">
        <v>4813</v>
      </c>
    </row>
    <row r="3153" s="14" customFormat="1">
      <c r="A3153" s="14"/>
      <c r="B3153" s="245"/>
      <c r="C3153" s="246"/>
      <c r="D3153" s="236" t="s">
        <v>193</v>
      </c>
      <c r="E3153" s="247" t="s">
        <v>19</v>
      </c>
      <c r="F3153" s="248" t="s">
        <v>4814</v>
      </c>
      <c r="G3153" s="246"/>
      <c r="H3153" s="249">
        <v>24</v>
      </c>
      <c r="I3153" s="250"/>
      <c r="J3153" s="246"/>
      <c r="K3153" s="246"/>
      <c r="L3153" s="251"/>
      <c r="M3153" s="252"/>
      <c r="N3153" s="253"/>
      <c r="O3153" s="253"/>
      <c r="P3153" s="253"/>
      <c r="Q3153" s="253"/>
      <c r="R3153" s="253"/>
      <c r="S3153" s="253"/>
      <c r="T3153" s="25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55" t="s">
        <v>193</v>
      </c>
      <c r="AU3153" s="255" t="s">
        <v>80</v>
      </c>
      <c r="AV3153" s="14" t="s">
        <v>80</v>
      </c>
      <c r="AW3153" s="14" t="s">
        <v>195</v>
      </c>
      <c r="AX3153" s="14" t="s">
        <v>78</v>
      </c>
      <c r="AY3153" s="255" t="s">
        <v>182</v>
      </c>
    </row>
    <row r="3154" s="2" customFormat="1" ht="16.5" customHeight="1">
      <c r="A3154" s="41"/>
      <c r="B3154" s="42"/>
      <c r="C3154" s="216" t="s">
        <v>4815</v>
      </c>
      <c r="D3154" s="216" t="s">
        <v>184</v>
      </c>
      <c r="E3154" s="217" t="s">
        <v>4816</v>
      </c>
      <c r="F3154" s="218" t="s">
        <v>4817</v>
      </c>
      <c r="G3154" s="219" t="s">
        <v>425</v>
      </c>
      <c r="H3154" s="220">
        <v>12</v>
      </c>
      <c r="I3154" s="221"/>
      <c r="J3154" s="222">
        <f>ROUND(I3154*H3154,2)</f>
        <v>0</v>
      </c>
      <c r="K3154" s="218" t="s">
        <v>188</v>
      </c>
      <c r="L3154" s="47"/>
      <c r="M3154" s="223" t="s">
        <v>19</v>
      </c>
      <c r="N3154" s="224" t="s">
        <v>42</v>
      </c>
      <c r="O3154" s="87"/>
      <c r="P3154" s="225">
        <f>O3154*H3154</f>
        <v>0</v>
      </c>
      <c r="Q3154" s="225">
        <v>0</v>
      </c>
      <c r="R3154" s="225">
        <f>Q3154*H3154</f>
        <v>0</v>
      </c>
      <c r="S3154" s="225">
        <v>0</v>
      </c>
      <c r="T3154" s="226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7" t="s">
        <v>308</v>
      </c>
      <c r="AT3154" s="227" t="s">
        <v>184</v>
      </c>
      <c r="AU3154" s="227" t="s">
        <v>80</v>
      </c>
      <c r="AY3154" s="20" t="s">
        <v>182</v>
      </c>
      <c r="BE3154" s="228">
        <f>IF(N3154="základní",J3154,0)</f>
        <v>0</v>
      </c>
      <c r="BF3154" s="228">
        <f>IF(N3154="snížená",J3154,0)</f>
        <v>0</v>
      </c>
      <c r="BG3154" s="228">
        <f>IF(N3154="zákl. přenesená",J3154,0)</f>
        <v>0</v>
      </c>
      <c r="BH3154" s="228">
        <f>IF(N3154="sníž. přenesená",J3154,0)</f>
        <v>0</v>
      </c>
      <c r="BI3154" s="228">
        <f>IF(N3154="nulová",J3154,0)</f>
        <v>0</v>
      </c>
      <c r="BJ3154" s="20" t="s">
        <v>78</v>
      </c>
      <c r="BK3154" s="228">
        <f>ROUND(I3154*H3154,2)</f>
        <v>0</v>
      </c>
      <c r="BL3154" s="20" t="s">
        <v>308</v>
      </c>
      <c r="BM3154" s="227" t="s">
        <v>4818</v>
      </c>
    </row>
    <row r="3155" s="2" customFormat="1">
      <c r="A3155" s="41"/>
      <c r="B3155" s="42"/>
      <c r="C3155" s="43"/>
      <c r="D3155" s="229" t="s">
        <v>191</v>
      </c>
      <c r="E3155" s="43"/>
      <c r="F3155" s="230" t="s">
        <v>4819</v>
      </c>
      <c r="G3155" s="43"/>
      <c r="H3155" s="43"/>
      <c r="I3155" s="231"/>
      <c r="J3155" s="43"/>
      <c r="K3155" s="43"/>
      <c r="L3155" s="47"/>
      <c r="M3155" s="232"/>
      <c r="N3155" s="233"/>
      <c r="O3155" s="87"/>
      <c r="P3155" s="87"/>
      <c r="Q3155" s="87"/>
      <c r="R3155" s="87"/>
      <c r="S3155" s="87"/>
      <c r="T3155" s="88"/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T3155" s="20" t="s">
        <v>191</v>
      </c>
      <c r="AU3155" s="20" t="s">
        <v>80</v>
      </c>
    </row>
    <row r="3156" s="2" customFormat="1" ht="16.5" customHeight="1">
      <c r="A3156" s="41"/>
      <c r="B3156" s="42"/>
      <c r="C3156" s="278" t="s">
        <v>4820</v>
      </c>
      <c r="D3156" s="278" t="s">
        <v>296</v>
      </c>
      <c r="E3156" s="279" t="s">
        <v>4821</v>
      </c>
      <c r="F3156" s="280" t="s">
        <v>4822</v>
      </c>
      <c r="G3156" s="281" t="s">
        <v>425</v>
      </c>
      <c r="H3156" s="282">
        <v>12</v>
      </c>
      <c r="I3156" s="283"/>
      <c r="J3156" s="284">
        <f>ROUND(I3156*H3156,2)</f>
        <v>0</v>
      </c>
      <c r="K3156" s="280" t="s">
        <v>188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0.00021000000000000001</v>
      </c>
      <c r="R3156" s="225">
        <f>Q3156*H3156</f>
        <v>0.0025200000000000001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410</v>
      </c>
      <c r="AT3156" s="227" t="s">
        <v>296</v>
      </c>
      <c r="AU3156" s="227" t="s">
        <v>80</v>
      </c>
      <c r="AY3156" s="20" t="s">
        <v>182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308</v>
      </c>
      <c r="BM3156" s="227" t="s">
        <v>4823</v>
      </c>
    </row>
    <row r="3157" s="14" customFormat="1">
      <c r="A3157" s="14"/>
      <c r="B3157" s="245"/>
      <c r="C3157" s="246"/>
      <c r="D3157" s="236" t="s">
        <v>193</v>
      </c>
      <c r="E3157" s="247" t="s">
        <v>19</v>
      </c>
      <c r="F3157" s="248" t="s">
        <v>4824</v>
      </c>
      <c r="G3157" s="246"/>
      <c r="H3157" s="249">
        <v>12</v>
      </c>
      <c r="I3157" s="250"/>
      <c r="J3157" s="246"/>
      <c r="K3157" s="246"/>
      <c r="L3157" s="251"/>
      <c r="M3157" s="252"/>
      <c r="N3157" s="253"/>
      <c r="O3157" s="253"/>
      <c r="P3157" s="253"/>
      <c r="Q3157" s="253"/>
      <c r="R3157" s="253"/>
      <c r="S3157" s="253"/>
      <c r="T3157" s="25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T3157" s="255" t="s">
        <v>193</v>
      </c>
      <c r="AU3157" s="255" t="s">
        <v>80</v>
      </c>
      <c r="AV3157" s="14" t="s">
        <v>80</v>
      </c>
      <c r="AW3157" s="14" t="s">
        <v>195</v>
      </c>
      <c r="AX3157" s="14" t="s">
        <v>71</v>
      </c>
      <c r="AY3157" s="255" t="s">
        <v>182</v>
      </c>
    </row>
    <row r="3158" s="2" customFormat="1" ht="24.15" customHeight="1">
      <c r="A3158" s="41"/>
      <c r="B3158" s="42"/>
      <c r="C3158" s="216" t="s">
        <v>4825</v>
      </c>
      <c r="D3158" s="216" t="s">
        <v>184</v>
      </c>
      <c r="E3158" s="217" t="s">
        <v>4826</v>
      </c>
      <c r="F3158" s="218" t="s">
        <v>4827</v>
      </c>
      <c r="G3158" s="219" t="s">
        <v>425</v>
      </c>
      <c r="H3158" s="220">
        <v>143</v>
      </c>
      <c r="I3158" s="221"/>
      <c r="J3158" s="222">
        <f>ROUND(I3158*H3158,2)</f>
        <v>0</v>
      </c>
      <c r="K3158" s="218" t="s">
        <v>188</v>
      </c>
      <c r="L3158" s="47"/>
      <c r="M3158" s="223" t="s">
        <v>19</v>
      </c>
      <c r="N3158" s="224" t="s">
        <v>42</v>
      </c>
      <c r="O3158" s="87"/>
      <c r="P3158" s="225">
        <f>O3158*H3158</f>
        <v>0</v>
      </c>
      <c r="Q3158" s="225">
        <v>0</v>
      </c>
      <c r="R3158" s="225">
        <f>Q3158*H3158</f>
        <v>0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308</v>
      </c>
      <c r="AT3158" s="227" t="s">
        <v>184</v>
      </c>
      <c r="AU3158" s="227" t="s">
        <v>80</v>
      </c>
      <c r="AY3158" s="20" t="s">
        <v>182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308</v>
      </c>
      <c r="BM3158" s="227" t="s">
        <v>4828</v>
      </c>
    </row>
    <row r="3159" s="2" customFormat="1">
      <c r="A3159" s="41"/>
      <c r="B3159" s="42"/>
      <c r="C3159" s="43"/>
      <c r="D3159" s="229" t="s">
        <v>191</v>
      </c>
      <c r="E3159" s="43"/>
      <c r="F3159" s="230" t="s">
        <v>4829</v>
      </c>
      <c r="G3159" s="43"/>
      <c r="H3159" s="43"/>
      <c r="I3159" s="231"/>
      <c r="J3159" s="43"/>
      <c r="K3159" s="43"/>
      <c r="L3159" s="47"/>
      <c r="M3159" s="232"/>
      <c r="N3159" s="233"/>
      <c r="O3159" s="87"/>
      <c r="P3159" s="87"/>
      <c r="Q3159" s="87"/>
      <c r="R3159" s="87"/>
      <c r="S3159" s="87"/>
      <c r="T3159" s="88"/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T3159" s="20" t="s">
        <v>191</v>
      </c>
      <c r="AU3159" s="20" t="s">
        <v>80</v>
      </c>
    </row>
    <row r="3160" s="2" customFormat="1" ht="16.5" customHeight="1">
      <c r="A3160" s="41"/>
      <c r="B3160" s="42"/>
      <c r="C3160" s="278" t="s">
        <v>4830</v>
      </c>
      <c r="D3160" s="278" t="s">
        <v>296</v>
      </c>
      <c r="E3160" s="279" t="s">
        <v>4831</v>
      </c>
      <c r="F3160" s="280" t="s">
        <v>4832</v>
      </c>
      <c r="G3160" s="281" t="s">
        <v>425</v>
      </c>
      <c r="H3160" s="282">
        <v>143</v>
      </c>
      <c r="I3160" s="283"/>
      <c r="J3160" s="284">
        <f>ROUND(I3160*H3160,2)</f>
        <v>0</v>
      </c>
      <c r="K3160" s="280" t="s">
        <v>188</v>
      </c>
      <c r="L3160" s="285"/>
      <c r="M3160" s="286" t="s">
        <v>19</v>
      </c>
      <c r="N3160" s="287" t="s">
        <v>42</v>
      </c>
      <c r="O3160" s="87"/>
      <c r="P3160" s="225">
        <f>O3160*H3160</f>
        <v>0</v>
      </c>
      <c r="Q3160" s="225">
        <v>0.0022000000000000001</v>
      </c>
      <c r="R3160" s="225">
        <f>Q3160*H3160</f>
        <v>0.31460000000000005</v>
      </c>
      <c r="S3160" s="225">
        <v>0</v>
      </c>
      <c r="T3160" s="226">
        <f>S3160*H3160</f>
        <v>0</v>
      </c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R3160" s="227" t="s">
        <v>410</v>
      </c>
      <c r="AT3160" s="227" t="s">
        <v>296</v>
      </c>
      <c r="AU3160" s="227" t="s">
        <v>80</v>
      </c>
      <c r="AY3160" s="20" t="s">
        <v>182</v>
      </c>
      <c r="BE3160" s="228">
        <f>IF(N3160="základní",J3160,0)</f>
        <v>0</v>
      </c>
      <c r="BF3160" s="228">
        <f>IF(N3160="snížená",J3160,0)</f>
        <v>0</v>
      </c>
      <c r="BG3160" s="228">
        <f>IF(N3160="zákl. přenesená",J3160,0)</f>
        <v>0</v>
      </c>
      <c r="BH3160" s="228">
        <f>IF(N3160="sníž. přenesená",J3160,0)</f>
        <v>0</v>
      </c>
      <c r="BI3160" s="228">
        <f>IF(N3160="nulová",J3160,0)</f>
        <v>0</v>
      </c>
      <c r="BJ3160" s="20" t="s">
        <v>78</v>
      </c>
      <c r="BK3160" s="228">
        <f>ROUND(I3160*H3160,2)</f>
        <v>0</v>
      </c>
      <c r="BL3160" s="20" t="s">
        <v>308</v>
      </c>
      <c r="BM3160" s="227" t="s">
        <v>4833</v>
      </c>
    </row>
    <row r="3161" s="14" customFormat="1">
      <c r="A3161" s="14"/>
      <c r="B3161" s="245"/>
      <c r="C3161" s="246"/>
      <c r="D3161" s="236" t="s">
        <v>193</v>
      </c>
      <c r="E3161" s="247" t="s">
        <v>19</v>
      </c>
      <c r="F3161" s="248" t="s">
        <v>4834</v>
      </c>
      <c r="G3161" s="246"/>
      <c r="H3161" s="249">
        <v>121</v>
      </c>
      <c r="I3161" s="250"/>
      <c r="J3161" s="246"/>
      <c r="K3161" s="246"/>
      <c r="L3161" s="251"/>
      <c r="M3161" s="252"/>
      <c r="N3161" s="253"/>
      <c r="O3161" s="253"/>
      <c r="P3161" s="253"/>
      <c r="Q3161" s="253"/>
      <c r="R3161" s="253"/>
      <c r="S3161" s="253"/>
      <c r="T3161" s="25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55" t="s">
        <v>193</v>
      </c>
      <c r="AU3161" s="255" t="s">
        <v>80</v>
      </c>
      <c r="AV3161" s="14" t="s">
        <v>80</v>
      </c>
      <c r="AW3161" s="14" t="s">
        <v>195</v>
      </c>
      <c r="AX3161" s="14" t="s">
        <v>71</v>
      </c>
      <c r="AY3161" s="255" t="s">
        <v>182</v>
      </c>
    </row>
    <row r="3162" s="14" customFormat="1">
      <c r="A3162" s="14"/>
      <c r="B3162" s="245"/>
      <c r="C3162" s="246"/>
      <c r="D3162" s="236" t="s">
        <v>193</v>
      </c>
      <c r="E3162" s="247" t="s">
        <v>19</v>
      </c>
      <c r="F3162" s="248" t="s">
        <v>4835</v>
      </c>
      <c r="G3162" s="246"/>
      <c r="H3162" s="249">
        <v>22</v>
      </c>
      <c r="I3162" s="250"/>
      <c r="J3162" s="246"/>
      <c r="K3162" s="246"/>
      <c r="L3162" s="251"/>
      <c r="M3162" s="252"/>
      <c r="N3162" s="253"/>
      <c r="O3162" s="253"/>
      <c r="P3162" s="253"/>
      <c r="Q3162" s="253"/>
      <c r="R3162" s="253"/>
      <c r="S3162" s="253"/>
      <c r="T3162" s="25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55" t="s">
        <v>193</v>
      </c>
      <c r="AU3162" s="255" t="s">
        <v>80</v>
      </c>
      <c r="AV3162" s="14" t="s">
        <v>80</v>
      </c>
      <c r="AW3162" s="14" t="s">
        <v>195</v>
      </c>
      <c r="AX3162" s="14" t="s">
        <v>71</v>
      </c>
      <c r="AY3162" s="255" t="s">
        <v>182</v>
      </c>
    </row>
    <row r="3163" s="2" customFormat="1" ht="24.15" customHeight="1">
      <c r="A3163" s="41"/>
      <c r="B3163" s="42"/>
      <c r="C3163" s="216" t="s">
        <v>4836</v>
      </c>
      <c r="D3163" s="216" t="s">
        <v>184</v>
      </c>
      <c r="E3163" s="217" t="s">
        <v>4837</v>
      </c>
      <c r="F3163" s="218" t="s">
        <v>4838</v>
      </c>
      <c r="G3163" s="219" t="s">
        <v>425</v>
      </c>
      <c r="H3163" s="220">
        <v>27</v>
      </c>
      <c r="I3163" s="221"/>
      <c r="J3163" s="222">
        <f>ROUND(I3163*H3163,2)</f>
        <v>0</v>
      </c>
      <c r="K3163" s="218" t="s">
        <v>188</v>
      </c>
      <c r="L3163" s="47"/>
      <c r="M3163" s="223" t="s">
        <v>19</v>
      </c>
      <c r="N3163" s="224" t="s">
        <v>42</v>
      </c>
      <c r="O3163" s="87"/>
      <c r="P3163" s="225">
        <f>O3163*H3163</f>
        <v>0</v>
      </c>
      <c r="Q3163" s="225">
        <v>0</v>
      </c>
      <c r="R3163" s="225">
        <f>Q3163*H3163</f>
        <v>0</v>
      </c>
      <c r="S3163" s="225">
        <v>0</v>
      </c>
      <c r="T3163" s="226">
        <f>S3163*H3163</f>
        <v>0</v>
      </c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R3163" s="227" t="s">
        <v>308</v>
      </c>
      <c r="AT3163" s="227" t="s">
        <v>184</v>
      </c>
      <c r="AU3163" s="227" t="s">
        <v>80</v>
      </c>
      <c r="AY3163" s="20" t="s">
        <v>182</v>
      </c>
      <c r="BE3163" s="228">
        <f>IF(N3163="základní",J3163,0)</f>
        <v>0</v>
      </c>
      <c r="BF3163" s="228">
        <f>IF(N3163="snížená",J3163,0)</f>
        <v>0</v>
      </c>
      <c r="BG3163" s="228">
        <f>IF(N3163="zákl. přenesená",J3163,0)</f>
        <v>0</v>
      </c>
      <c r="BH3163" s="228">
        <f>IF(N3163="sníž. přenesená",J3163,0)</f>
        <v>0</v>
      </c>
      <c r="BI3163" s="228">
        <f>IF(N3163="nulová",J3163,0)</f>
        <v>0</v>
      </c>
      <c r="BJ3163" s="20" t="s">
        <v>78</v>
      </c>
      <c r="BK3163" s="228">
        <f>ROUND(I3163*H3163,2)</f>
        <v>0</v>
      </c>
      <c r="BL3163" s="20" t="s">
        <v>308</v>
      </c>
      <c r="BM3163" s="227" t="s">
        <v>4839</v>
      </c>
    </row>
    <row r="3164" s="2" customFormat="1">
      <c r="A3164" s="41"/>
      <c r="B3164" s="42"/>
      <c r="C3164" s="43"/>
      <c r="D3164" s="229" t="s">
        <v>191</v>
      </c>
      <c r="E3164" s="43"/>
      <c r="F3164" s="230" t="s">
        <v>4840</v>
      </c>
      <c r="G3164" s="43"/>
      <c r="H3164" s="43"/>
      <c r="I3164" s="231"/>
      <c r="J3164" s="43"/>
      <c r="K3164" s="43"/>
      <c r="L3164" s="47"/>
      <c r="M3164" s="232"/>
      <c r="N3164" s="233"/>
      <c r="O3164" s="87"/>
      <c r="P3164" s="87"/>
      <c r="Q3164" s="87"/>
      <c r="R3164" s="87"/>
      <c r="S3164" s="87"/>
      <c r="T3164" s="88"/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T3164" s="20" t="s">
        <v>191</v>
      </c>
      <c r="AU3164" s="20" t="s">
        <v>80</v>
      </c>
    </row>
    <row r="3165" s="2" customFormat="1" ht="16.5" customHeight="1">
      <c r="A3165" s="41"/>
      <c r="B3165" s="42"/>
      <c r="C3165" s="278" t="s">
        <v>4841</v>
      </c>
      <c r="D3165" s="278" t="s">
        <v>296</v>
      </c>
      <c r="E3165" s="279" t="s">
        <v>4842</v>
      </c>
      <c r="F3165" s="280" t="s">
        <v>4843</v>
      </c>
      <c r="G3165" s="281" t="s">
        <v>425</v>
      </c>
      <c r="H3165" s="282">
        <v>27</v>
      </c>
      <c r="I3165" s="283"/>
      <c r="J3165" s="284">
        <f>ROUND(I3165*H3165,2)</f>
        <v>0</v>
      </c>
      <c r="K3165" s="280" t="s">
        <v>188</v>
      </c>
      <c r="L3165" s="285"/>
      <c r="M3165" s="286" t="s">
        <v>19</v>
      </c>
      <c r="N3165" s="287" t="s">
        <v>42</v>
      </c>
      <c r="O3165" s="87"/>
      <c r="P3165" s="225">
        <f>O3165*H3165</f>
        <v>0</v>
      </c>
      <c r="Q3165" s="225">
        <v>0.0022000000000000001</v>
      </c>
      <c r="R3165" s="225">
        <f>Q3165*H3165</f>
        <v>0.059400000000000001</v>
      </c>
      <c r="S3165" s="225">
        <v>0</v>
      </c>
      <c r="T3165" s="226">
        <f>S3165*H3165</f>
        <v>0</v>
      </c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R3165" s="227" t="s">
        <v>410</v>
      </c>
      <c r="AT3165" s="227" t="s">
        <v>296</v>
      </c>
      <c r="AU3165" s="227" t="s">
        <v>80</v>
      </c>
      <c r="AY3165" s="20" t="s">
        <v>182</v>
      </c>
      <c r="BE3165" s="228">
        <f>IF(N3165="základní",J3165,0)</f>
        <v>0</v>
      </c>
      <c r="BF3165" s="228">
        <f>IF(N3165="snížená",J3165,0)</f>
        <v>0</v>
      </c>
      <c r="BG3165" s="228">
        <f>IF(N3165="zákl. přenesená",J3165,0)</f>
        <v>0</v>
      </c>
      <c r="BH3165" s="228">
        <f>IF(N3165="sníž. přenesená",J3165,0)</f>
        <v>0</v>
      </c>
      <c r="BI3165" s="228">
        <f>IF(N3165="nulová",J3165,0)</f>
        <v>0</v>
      </c>
      <c r="BJ3165" s="20" t="s">
        <v>78</v>
      </c>
      <c r="BK3165" s="228">
        <f>ROUND(I3165*H3165,2)</f>
        <v>0</v>
      </c>
      <c r="BL3165" s="20" t="s">
        <v>308</v>
      </c>
      <c r="BM3165" s="227" t="s">
        <v>4844</v>
      </c>
    </row>
    <row r="3166" s="14" customFormat="1">
      <c r="A3166" s="14"/>
      <c r="B3166" s="245"/>
      <c r="C3166" s="246"/>
      <c r="D3166" s="236" t="s">
        <v>193</v>
      </c>
      <c r="E3166" s="247" t="s">
        <v>19</v>
      </c>
      <c r="F3166" s="248" t="s">
        <v>4845</v>
      </c>
      <c r="G3166" s="246"/>
      <c r="H3166" s="249">
        <v>27</v>
      </c>
      <c r="I3166" s="250"/>
      <c r="J3166" s="246"/>
      <c r="K3166" s="246"/>
      <c r="L3166" s="251"/>
      <c r="M3166" s="252"/>
      <c r="N3166" s="253"/>
      <c r="O3166" s="253"/>
      <c r="P3166" s="253"/>
      <c r="Q3166" s="253"/>
      <c r="R3166" s="253"/>
      <c r="S3166" s="253"/>
      <c r="T3166" s="25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55" t="s">
        <v>193</v>
      </c>
      <c r="AU3166" s="255" t="s">
        <v>80</v>
      </c>
      <c r="AV3166" s="14" t="s">
        <v>80</v>
      </c>
      <c r="AW3166" s="14" t="s">
        <v>195</v>
      </c>
      <c r="AX3166" s="14" t="s">
        <v>78</v>
      </c>
      <c r="AY3166" s="255" t="s">
        <v>182</v>
      </c>
    </row>
    <row r="3167" s="2" customFormat="1" ht="24.15" customHeight="1">
      <c r="A3167" s="41"/>
      <c r="B3167" s="42"/>
      <c r="C3167" s="216" t="s">
        <v>4846</v>
      </c>
      <c r="D3167" s="216" t="s">
        <v>184</v>
      </c>
      <c r="E3167" s="217" t="s">
        <v>4847</v>
      </c>
      <c r="F3167" s="218" t="s">
        <v>4848</v>
      </c>
      <c r="G3167" s="219" t="s">
        <v>425</v>
      </c>
      <c r="H3167" s="220">
        <v>8</v>
      </c>
      <c r="I3167" s="221"/>
      <c r="J3167" s="222">
        <f>ROUND(I3167*H3167,2)</f>
        <v>0</v>
      </c>
      <c r="K3167" s="218" t="s">
        <v>188</v>
      </c>
      <c r="L3167" s="47"/>
      <c r="M3167" s="223" t="s">
        <v>19</v>
      </c>
      <c r="N3167" s="224" t="s">
        <v>42</v>
      </c>
      <c r="O3167" s="87"/>
      <c r="P3167" s="225">
        <f>O3167*H3167</f>
        <v>0</v>
      </c>
      <c r="Q3167" s="225">
        <v>0</v>
      </c>
      <c r="R3167" s="225">
        <f>Q3167*H3167</f>
        <v>0</v>
      </c>
      <c r="S3167" s="225">
        <v>0</v>
      </c>
      <c r="T3167" s="226">
        <f>S3167*H3167</f>
        <v>0</v>
      </c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R3167" s="227" t="s">
        <v>308</v>
      </c>
      <c r="AT3167" s="227" t="s">
        <v>184</v>
      </c>
      <c r="AU3167" s="227" t="s">
        <v>80</v>
      </c>
      <c r="AY3167" s="20" t="s">
        <v>182</v>
      </c>
      <c r="BE3167" s="228">
        <f>IF(N3167="základní",J3167,0)</f>
        <v>0</v>
      </c>
      <c r="BF3167" s="228">
        <f>IF(N3167="snížená",J3167,0)</f>
        <v>0</v>
      </c>
      <c r="BG3167" s="228">
        <f>IF(N3167="zákl. přenesená",J3167,0)</f>
        <v>0</v>
      </c>
      <c r="BH3167" s="228">
        <f>IF(N3167="sníž. přenesená",J3167,0)</f>
        <v>0</v>
      </c>
      <c r="BI3167" s="228">
        <f>IF(N3167="nulová",J3167,0)</f>
        <v>0</v>
      </c>
      <c r="BJ3167" s="20" t="s">
        <v>78</v>
      </c>
      <c r="BK3167" s="228">
        <f>ROUND(I3167*H3167,2)</f>
        <v>0</v>
      </c>
      <c r="BL3167" s="20" t="s">
        <v>308</v>
      </c>
      <c r="BM3167" s="227" t="s">
        <v>4849</v>
      </c>
    </row>
    <row r="3168" s="2" customFormat="1">
      <c r="A3168" s="41"/>
      <c r="B3168" s="42"/>
      <c r="C3168" s="43"/>
      <c r="D3168" s="229" t="s">
        <v>191</v>
      </c>
      <c r="E3168" s="43"/>
      <c r="F3168" s="230" t="s">
        <v>4850</v>
      </c>
      <c r="G3168" s="43"/>
      <c r="H3168" s="43"/>
      <c r="I3168" s="231"/>
      <c r="J3168" s="43"/>
      <c r="K3168" s="43"/>
      <c r="L3168" s="47"/>
      <c r="M3168" s="232"/>
      <c r="N3168" s="233"/>
      <c r="O3168" s="87"/>
      <c r="P3168" s="87"/>
      <c r="Q3168" s="87"/>
      <c r="R3168" s="87"/>
      <c r="S3168" s="87"/>
      <c r="T3168" s="88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T3168" s="20" t="s">
        <v>191</v>
      </c>
      <c r="AU3168" s="20" t="s">
        <v>80</v>
      </c>
    </row>
    <row r="3169" s="2" customFormat="1" ht="16.5" customHeight="1">
      <c r="A3169" s="41"/>
      <c r="B3169" s="42"/>
      <c r="C3169" s="278" t="s">
        <v>4851</v>
      </c>
      <c r="D3169" s="278" t="s">
        <v>296</v>
      </c>
      <c r="E3169" s="279" t="s">
        <v>4852</v>
      </c>
      <c r="F3169" s="280" t="s">
        <v>4853</v>
      </c>
      <c r="G3169" s="281" t="s">
        <v>425</v>
      </c>
      <c r="H3169" s="282">
        <v>7</v>
      </c>
      <c r="I3169" s="283"/>
      <c r="J3169" s="284">
        <f>ROUND(I3169*H3169,2)</f>
        <v>0</v>
      </c>
      <c r="K3169" s="280" t="s">
        <v>19</v>
      </c>
      <c r="L3169" s="285"/>
      <c r="M3169" s="286" t="s">
        <v>19</v>
      </c>
      <c r="N3169" s="287" t="s">
        <v>42</v>
      </c>
      <c r="O3169" s="87"/>
      <c r="P3169" s="225">
        <f>O3169*H3169</f>
        <v>0</v>
      </c>
      <c r="Q3169" s="225">
        <v>0.0040000000000000001</v>
      </c>
      <c r="R3169" s="225">
        <f>Q3169*H3169</f>
        <v>0.028000000000000001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410</v>
      </c>
      <c r="AT3169" s="227" t="s">
        <v>296</v>
      </c>
      <c r="AU3169" s="227" t="s">
        <v>80</v>
      </c>
      <c r="AY3169" s="20" t="s">
        <v>182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308</v>
      </c>
      <c r="BM3169" s="227" t="s">
        <v>4854</v>
      </c>
    </row>
    <row r="3170" s="14" customFormat="1">
      <c r="A3170" s="14"/>
      <c r="B3170" s="245"/>
      <c r="C3170" s="246"/>
      <c r="D3170" s="236" t="s">
        <v>193</v>
      </c>
      <c r="E3170" s="247" t="s">
        <v>19</v>
      </c>
      <c r="F3170" s="248" t="s">
        <v>4855</v>
      </c>
      <c r="G3170" s="246"/>
      <c r="H3170" s="249">
        <v>7</v>
      </c>
      <c r="I3170" s="250"/>
      <c r="J3170" s="246"/>
      <c r="K3170" s="246"/>
      <c r="L3170" s="251"/>
      <c r="M3170" s="252"/>
      <c r="N3170" s="253"/>
      <c r="O3170" s="253"/>
      <c r="P3170" s="253"/>
      <c r="Q3170" s="253"/>
      <c r="R3170" s="253"/>
      <c r="S3170" s="253"/>
      <c r="T3170" s="25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55" t="s">
        <v>193</v>
      </c>
      <c r="AU3170" s="255" t="s">
        <v>80</v>
      </c>
      <c r="AV3170" s="14" t="s">
        <v>80</v>
      </c>
      <c r="AW3170" s="14" t="s">
        <v>195</v>
      </c>
      <c r="AX3170" s="14" t="s">
        <v>71</v>
      </c>
      <c r="AY3170" s="255" t="s">
        <v>182</v>
      </c>
    </row>
    <row r="3171" s="2" customFormat="1" ht="16.5" customHeight="1">
      <c r="A3171" s="41"/>
      <c r="B3171" s="42"/>
      <c r="C3171" s="278" t="s">
        <v>3253</v>
      </c>
      <c r="D3171" s="278" t="s">
        <v>296</v>
      </c>
      <c r="E3171" s="279" t="s">
        <v>4856</v>
      </c>
      <c r="F3171" s="280" t="s">
        <v>4857</v>
      </c>
      <c r="G3171" s="281" t="s">
        <v>425</v>
      </c>
      <c r="H3171" s="282">
        <v>1</v>
      </c>
      <c r="I3171" s="283"/>
      <c r="J3171" s="284">
        <f>ROUND(I3171*H3171,2)</f>
        <v>0</v>
      </c>
      <c r="K3171" s="280" t="s">
        <v>188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0.0022000000000000001</v>
      </c>
      <c r="R3171" s="225">
        <f>Q3171*H3171</f>
        <v>0.0022000000000000001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410</v>
      </c>
      <c r="AT3171" s="227" t="s">
        <v>296</v>
      </c>
      <c r="AU3171" s="227" t="s">
        <v>80</v>
      </c>
      <c r="AY3171" s="20" t="s">
        <v>182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308</v>
      </c>
      <c r="BM3171" s="227" t="s">
        <v>4858</v>
      </c>
    </row>
    <row r="3172" s="14" customFormat="1">
      <c r="A3172" s="14"/>
      <c r="B3172" s="245"/>
      <c r="C3172" s="246"/>
      <c r="D3172" s="236" t="s">
        <v>193</v>
      </c>
      <c r="E3172" s="247" t="s">
        <v>19</v>
      </c>
      <c r="F3172" s="248" t="s">
        <v>4859</v>
      </c>
      <c r="G3172" s="246"/>
      <c r="H3172" s="249">
        <v>1</v>
      </c>
      <c r="I3172" s="250"/>
      <c r="J3172" s="246"/>
      <c r="K3172" s="246"/>
      <c r="L3172" s="251"/>
      <c r="M3172" s="252"/>
      <c r="N3172" s="253"/>
      <c r="O3172" s="253"/>
      <c r="P3172" s="253"/>
      <c r="Q3172" s="253"/>
      <c r="R3172" s="253"/>
      <c r="S3172" s="253"/>
      <c r="T3172" s="25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5" t="s">
        <v>193</v>
      </c>
      <c r="AU3172" s="255" t="s">
        <v>80</v>
      </c>
      <c r="AV3172" s="14" t="s">
        <v>80</v>
      </c>
      <c r="AW3172" s="14" t="s">
        <v>195</v>
      </c>
      <c r="AX3172" s="14" t="s">
        <v>71</v>
      </c>
      <c r="AY3172" s="255" t="s">
        <v>182</v>
      </c>
    </row>
    <row r="3173" s="2" customFormat="1" ht="24.15" customHeight="1">
      <c r="A3173" s="41"/>
      <c r="B3173" s="42"/>
      <c r="C3173" s="216" t="s">
        <v>4860</v>
      </c>
      <c r="D3173" s="216" t="s">
        <v>184</v>
      </c>
      <c r="E3173" s="217" t="s">
        <v>4861</v>
      </c>
      <c r="F3173" s="218" t="s">
        <v>4862</v>
      </c>
      <c r="G3173" s="219" t="s">
        <v>425</v>
      </c>
      <c r="H3173" s="220">
        <v>170</v>
      </c>
      <c r="I3173" s="221"/>
      <c r="J3173" s="222">
        <f>ROUND(I3173*H3173,2)</f>
        <v>0</v>
      </c>
      <c r="K3173" s="218" t="s">
        <v>188</v>
      </c>
      <c r="L3173" s="47"/>
      <c r="M3173" s="223" t="s">
        <v>19</v>
      </c>
      <c r="N3173" s="224" t="s">
        <v>42</v>
      </c>
      <c r="O3173" s="87"/>
      <c r="P3173" s="225">
        <f>O3173*H3173</f>
        <v>0</v>
      </c>
      <c r="Q3173" s="225">
        <v>0</v>
      </c>
      <c r="R3173" s="225">
        <f>Q3173*H3173</f>
        <v>0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308</v>
      </c>
      <c r="AT3173" s="227" t="s">
        <v>184</v>
      </c>
      <c r="AU3173" s="227" t="s">
        <v>80</v>
      </c>
      <c r="AY3173" s="20" t="s">
        <v>182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308</v>
      </c>
      <c r="BM3173" s="227" t="s">
        <v>4863</v>
      </c>
    </row>
    <row r="3174" s="2" customFormat="1">
      <c r="A3174" s="41"/>
      <c r="B3174" s="42"/>
      <c r="C3174" s="43"/>
      <c r="D3174" s="229" t="s">
        <v>191</v>
      </c>
      <c r="E3174" s="43"/>
      <c r="F3174" s="230" t="s">
        <v>4864</v>
      </c>
      <c r="G3174" s="43"/>
      <c r="H3174" s="43"/>
      <c r="I3174" s="231"/>
      <c r="J3174" s="43"/>
      <c r="K3174" s="43"/>
      <c r="L3174" s="47"/>
      <c r="M3174" s="232"/>
      <c r="N3174" s="233"/>
      <c r="O3174" s="87"/>
      <c r="P3174" s="87"/>
      <c r="Q3174" s="87"/>
      <c r="R3174" s="87"/>
      <c r="S3174" s="87"/>
      <c r="T3174" s="88"/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T3174" s="20" t="s">
        <v>191</v>
      </c>
      <c r="AU3174" s="20" t="s">
        <v>80</v>
      </c>
    </row>
    <row r="3175" s="2" customFormat="1" ht="24.15" customHeight="1">
      <c r="A3175" s="41"/>
      <c r="B3175" s="42"/>
      <c r="C3175" s="278" t="s">
        <v>3403</v>
      </c>
      <c r="D3175" s="278" t="s">
        <v>296</v>
      </c>
      <c r="E3175" s="279" t="s">
        <v>4865</v>
      </c>
      <c r="F3175" s="280" t="s">
        <v>4866</v>
      </c>
      <c r="G3175" s="281" t="s">
        <v>425</v>
      </c>
      <c r="H3175" s="282">
        <v>132</v>
      </c>
      <c r="I3175" s="283"/>
      <c r="J3175" s="284">
        <f>ROUND(I3175*H3175,2)</f>
        <v>0</v>
      </c>
      <c r="K3175" s="280" t="s">
        <v>188</v>
      </c>
      <c r="L3175" s="285"/>
      <c r="M3175" s="286" t="s">
        <v>19</v>
      </c>
      <c r="N3175" s="287" t="s">
        <v>42</v>
      </c>
      <c r="O3175" s="87"/>
      <c r="P3175" s="225">
        <f>O3175*H3175</f>
        <v>0</v>
      </c>
      <c r="Q3175" s="225">
        <v>0.00014999999999999999</v>
      </c>
      <c r="R3175" s="225">
        <f>Q3175*H3175</f>
        <v>0.019799999999999998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410</v>
      </c>
      <c r="AT3175" s="227" t="s">
        <v>296</v>
      </c>
      <c r="AU3175" s="227" t="s">
        <v>80</v>
      </c>
      <c r="AY3175" s="20" t="s">
        <v>182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308</v>
      </c>
      <c r="BM3175" s="227" t="s">
        <v>4867</v>
      </c>
    </row>
    <row r="3176" s="2" customFormat="1" ht="24.15" customHeight="1">
      <c r="A3176" s="41"/>
      <c r="B3176" s="42"/>
      <c r="C3176" s="278" t="s">
        <v>4868</v>
      </c>
      <c r="D3176" s="278" t="s">
        <v>296</v>
      </c>
      <c r="E3176" s="279" t="s">
        <v>4869</v>
      </c>
      <c r="F3176" s="280" t="s">
        <v>4870</v>
      </c>
      <c r="G3176" s="281" t="s">
        <v>425</v>
      </c>
      <c r="H3176" s="282">
        <v>27</v>
      </c>
      <c r="I3176" s="283"/>
      <c r="J3176" s="284">
        <f>ROUND(I3176*H3176,2)</f>
        <v>0</v>
      </c>
      <c r="K3176" s="280" t="s">
        <v>188</v>
      </c>
      <c r="L3176" s="285"/>
      <c r="M3176" s="286" t="s">
        <v>19</v>
      </c>
      <c r="N3176" s="287" t="s">
        <v>42</v>
      </c>
      <c r="O3176" s="87"/>
      <c r="P3176" s="225">
        <f>O3176*H3176</f>
        <v>0</v>
      </c>
      <c r="Q3176" s="225">
        <v>0.00014999999999999999</v>
      </c>
      <c r="R3176" s="225">
        <f>Q3176*H3176</f>
        <v>0.0040499999999999998</v>
      </c>
      <c r="S3176" s="225">
        <v>0</v>
      </c>
      <c r="T3176" s="226">
        <f>S3176*H3176</f>
        <v>0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7" t="s">
        <v>410</v>
      </c>
      <c r="AT3176" s="227" t="s">
        <v>296</v>
      </c>
      <c r="AU3176" s="227" t="s">
        <v>80</v>
      </c>
      <c r="AY3176" s="20" t="s">
        <v>182</v>
      </c>
      <c r="BE3176" s="228">
        <f>IF(N3176="základní",J3176,0)</f>
        <v>0</v>
      </c>
      <c r="BF3176" s="228">
        <f>IF(N3176="snížená",J3176,0)</f>
        <v>0</v>
      </c>
      <c r="BG3176" s="228">
        <f>IF(N3176="zákl. přenesená",J3176,0)</f>
        <v>0</v>
      </c>
      <c r="BH3176" s="228">
        <f>IF(N3176="sníž. přenesená",J3176,0)</f>
        <v>0</v>
      </c>
      <c r="BI3176" s="228">
        <f>IF(N3176="nulová",J3176,0)</f>
        <v>0</v>
      </c>
      <c r="BJ3176" s="20" t="s">
        <v>78</v>
      </c>
      <c r="BK3176" s="228">
        <f>ROUND(I3176*H3176,2)</f>
        <v>0</v>
      </c>
      <c r="BL3176" s="20" t="s">
        <v>308</v>
      </c>
      <c r="BM3176" s="227" t="s">
        <v>4871</v>
      </c>
    </row>
    <row r="3177" s="2" customFormat="1" ht="24.15" customHeight="1">
      <c r="A3177" s="41"/>
      <c r="B3177" s="42"/>
      <c r="C3177" s="278" t="s">
        <v>4872</v>
      </c>
      <c r="D3177" s="278" t="s">
        <v>296</v>
      </c>
      <c r="E3177" s="279" t="s">
        <v>4873</v>
      </c>
      <c r="F3177" s="280" t="s">
        <v>4874</v>
      </c>
      <c r="G3177" s="281" t="s">
        <v>425</v>
      </c>
      <c r="H3177" s="282">
        <v>8</v>
      </c>
      <c r="I3177" s="283"/>
      <c r="J3177" s="284">
        <f>ROUND(I3177*H3177,2)</f>
        <v>0</v>
      </c>
      <c r="K3177" s="280" t="s">
        <v>188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0.00014999999999999999</v>
      </c>
      <c r="R3177" s="225">
        <f>Q3177*H3177</f>
        <v>0.0011999999999999999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410</v>
      </c>
      <c r="AT3177" s="227" t="s">
        <v>296</v>
      </c>
      <c r="AU3177" s="227" t="s">
        <v>80</v>
      </c>
      <c r="AY3177" s="20" t="s">
        <v>182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308</v>
      </c>
      <c r="BM3177" s="227" t="s">
        <v>4875</v>
      </c>
    </row>
    <row r="3178" s="14" customFormat="1">
      <c r="A3178" s="14"/>
      <c r="B3178" s="245"/>
      <c r="C3178" s="246"/>
      <c r="D3178" s="236" t="s">
        <v>193</v>
      </c>
      <c r="E3178" s="247" t="s">
        <v>19</v>
      </c>
      <c r="F3178" s="248" t="s">
        <v>4876</v>
      </c>
      <c r="G3178" s="246"/>
      <c r="H3178" s="249">
        <v>8</v>
      </c>
      <c r="I3178" s="250"/>
      <c r="J3178" s="246"/>
      <c r="K3178" s="246"/>
      <c r="L3178" s="251"/>
      <c r="M3178" s="252"/>
      <c r="N3178" s="253"/>
      <c r="O3178" s="253"/>
      <c r="P3178" s="253"/>
      <c r="Q3178" s="253"/>
      <c r="R3178" s="253"/>
      <c r="S3178" s="253"/>
      <c r="T3178" s="25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5" t="s">
        <v>193</v>
      </c>
      <c r="AU3178" s="255" t="s">
        <v>80</v>
      </c>
      <c r="AV3178" s="14" t="s">
        <v>80</v>
      </c>
      <c r="AW3178" s="14" t="s">
        <v>195</v>
      </c>
      <c r="AX3178" s="14" t="s">
        <v>71</v>
      </c>
      <c r="AY3178" s="255" t="s">
        <v>182</v>
      </c>
    </row>
    <row r="3179" s="2" customFormat="1" ht="24.15" customHeight="1">
      <c r="A3179" s="41"/>
      <c r="B3179" s="42"/>
      <c r="C3179" s="278" t="s">
        <v>4877</v>
      </c>
      <c r="D3179" s="278" t="s">
        <v>296</v>
      </c>
      <c r="E3179" s="279" t="s">
        <v>4878</v>
      </c>
      <c r="F3179" s="280" t="s">
        <v>4879</v>
      </c>
      <c r="G3179" s="281" t="s">
        <v>425</v>
      </c>
      <c r="H3179" s="282">
        <v>1</v>
      </c>
      <c r="I3179" s="283"/>
      <c r="J3179" s="284">
        <f>ROUND(I3179*H3179,2)</f>
        <v>0</v>
      </c>
      <c r="K3179" s="280" t="s">
        <v>188</v>
      </c>
      <c r="L3179" s="285"/>
      <c r="M3179" s="286" t="s">
        <v>19</v>
      </c>
      <c r="N3179" s="287" t="s">
        <v>42</v>
      </c>
      <c r="O3179" s="87"/>
      <c r="P3179" s="225">
        <f>O3179*H3179</f>
        <v>0</v>
      </c>
      <c r="Q3179" s="225">
        <v>0.00014999999999999999</v>
      </c>
      <c r="R3179" s="225">
        <f>Q3179*H3179</f>
        <v>0.00014999999999999999</v>
      </c>
      <c r="S3179" s="225">
        <v>0</v>
      </c>
      <c r="T3179" s="226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7" t="s">
        <v>410</v>
      </c>
      <c r="AT3179" s="227" t="s">
        <v>296</v>
      </c>
      <c r="AU3179" s="227" t="s">
        <v>80</v>
      </c>
      <c r="AY3179" s="20" t="s">
        <v>182</v>
      </c>
      <c r="BE3179" s="228">
        <f>IF(N3179="základní",J3179,0)</f>
        <v>0</v>
      </c>
      <c r="BF3179" s="228">
        <f>IF(N3179="snížená",J3179,0)</f>
        <v>0</v>
      </c>
      <c r="BG3179" s="228">
        <f>IF(N3179="zákl. přenesená",J3179,0)</f>
        <v>0</v>
      </c>
      <c r="BH3179" s="228">
        <f>IF(N3179="sníž. přenesená",J3179,0)</f>
        <v>0</v>
      </c>
      <c r="BI3179" s="228">
        <f>IF(N3179="nulová",J3179,0)</f>
        <v>0</v>
      </c>
      <c r="BJ3179" s="20" t="s">
        <v>78</v>
      </c>
      <c r="BK3179" s="228">
        <f>ROUND(I3179*H3179,2)</f>
        <v>0</v>
      </c>
      <c r="BL3179" s="20" t="s">
        <v>308</v>
      </c>
      <c r="BM3179" s="227" t="s">
        <v>4880</v>
      </c>
    </row>
    <row r="3180" s="14" customFormat="1">
      <c r="A3180" s="14"/>
      <c r="B3180" s="245"/>
      <c r="C3180" s="246"/>
      <c r="D3180" s="236" t="s">
        <v>193</v>
      </c>
      <c r="E3180" s="247" t="s">
        <v>19</v>
      </c>
      <c r="F3180" s="248" t="s">
        <v>4859</v>
      </c>
      <c r="G3180" s="246"/>
      <c r="H3180" s="249">
        <v>1</v>
      </c>
      <c r="I3180" s="250"/>
      <c r="J3180" s="246"/>
      <c r="K3180" s="246"/>
      <c r="L3180" s="251"/>
      <c r="M3180" s="252"/>
      <c r="N3180" s="253"/>
      <c r="O3180" s="253"/>
      <c r="P3180" s="253"/>
      <c r="Q3180" s="253"/>
      <c r="R3180" s="253"/>
      <c r="S3180" s="253"/>
      <c r="T3180" s="25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55" t="s">
        <v>193</v>
      </c>
      <c r="AU3180" s="255" t="s">
        <v>80</v>
      </c>
      <c r="AV3180" s="14" t="s">
        <v>80</v>
      </c>
      <c r="AW3180" s="14" t="s">
        <v>195</v>
      </c>
      <c r="AX3180" s="14" t="s">
        <v>71</v>
      </c>
      <c r="AY3180" s="255" t="s">
        <v>182</v>
      </c>
    </row>
    <row r="3181" s="2" customFormat="1" ht="24.15" customHeight="1">
      <c r="A3181" s="41"/>
      <c r="B3181" s="42"/>
      <c r="C3181" s="278" t="s">
        <v>4881</v>
      </c>
      <c r="D3181" s="278" t="s">
        <v>296</v>
      </c>
      <c r="E3181" s="279" t="s">
        <v>4882</v>
      </c>
      <c r="F3181" s="280" t="s">
        <v>4883</v>
      </c>
      <c r="G3181" s="281" t="s">
        <v>425</v>
      </c>
      <c r="H3181" s="282">
        <v>2</v>
      </c>
      <c r="I3181" s="283"/>
      <c r="J3181" s="284">
        <f>ROUND(I3181*H3181,2)</f>
        <v>0</v>
      </c>
      <c r="K3181" s="280" t="s">
        <v>188</v>
      </c>
      <c r="L3181" s="285"/>
      <c r="M3181" s="286" t="s">
        <v>19</v>
      </c>
      <c r="N3181" s="287" t="s">
        <v>42</v>
      </c>
      <c r="O3181" s="87"/>
      <c r="P3181" s="225">
        <f>O3181*H3181</f>
        <v>0</v>
      </c>
      <c r="Q3181" s="225">
        <v>0.00014999999999999999</v>
      </c>
      <c r="R3181" s="225">
        <f>Q3181*H3181</f>
        <v>0.00029999999999999997</v>
      </c>
      <c r="S3181" s="225">
        <v>0</v>
      </c>
      <c r="T3181" s="226">
        <f>S3181*H3181</f>
        <v>0</v>
      </c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R3181" s="227" t="s">
        <v>410</v>
      </c>
      <c r="AT3181" s="227" t="s">
        <v>296</v>
      </c>
      <c r="AU3181" s="227" t="s">
        <v>80</v>
      </c>
      <c r="AY3181" s="20" t="s">
        <v>182</v>
      </c>
      <c r="BE3181" s="228">
        <f>IF(N3181="základní",J3181,0)</f>
        <v>0</v>
      </c>
      <c r="BF3181" s="228">
        <f>IF(N3181="snížená",J3181,0)</f>
        <v>0</v>
      </c>
      <c r="BG3181" s="228">
        <f>IF(N3181="zákl. přenesená",J3181,0)</f>
        <v>0</v>
      </c>
      <c r="BH3181" s="228">
        <f>IF(N3181="sníž. přenesená",J3181,0)</f>
        <v>0</v>
      </c>
      <c r="BI3181" s="228">
        <f>IF(N3181="nulová",J3181,0)</f>
        <v>0</v>
      </c>
      <c r="BJ3181" s="20" t="s">
        <v>78</v>
      </c>
      <c r="BK3181" s="228">
        <f>ROUND(I3181*H3181,2)</f>
        <v>0</v>
      </c>
      <c r="BL3181" s="20" t="s">
        <v>308</v>
      </c>
      <c r="BM3181" s="227" t="s">
        <v>4884</v>
      </c>
    </row>
    <row r="3182" s="14" customFormat="1">
      <c r="A3182" s="14"/>
      <c r="B3182" s="245"/>
      <c r="C3182" s="246"/>
      <c r="D3182" s="236" t="s">
        <v>193</v>
      </c>
      <c r="E3182" s="247" t="s">
        <v>19</v>
      </c>
      <c r="F3182" s="248" t="s">
        <v>4885</v>
      </c>
      <c r="G3182" s="246"/>
      <c r="H3182" s="249">
        <v>2</v>
      </c>
      <c r="I3182" s="250"/>
      <c r="J3182" s="246"/>
      <c r="K3182" s="246"/>
      <c r="L3182" s="251"/>
      <c r="M3182" s="252"/>
      <c r="N3182" s="253"/>
      <c r="O3182" s="253"/>
      <c r="P3182" s="253"/>
      <c r="Q3182" s="253"/>
      <c r="R3182" s="253"/>
      <c r="S3182" s="253"/>
      <c r="T3182" s="25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5" t="s">
        <v>193</v>
      </c>
      <c r="AU3182" s="255" t="s">
        <v>80</v>
      </c>
      <c r="AV3182" s="14" t="s">
        <v>80</v>
      </c>
      <c r="AW3182" s="14" t="s">
        <v>195</v>
      </c>
      <c r="AX3182" s="14" t="s">
        <v>71</v>
      </c>
      <c r="AY3182" s="255" t="s">
        <v>182</v>
      </c>
    </row>
    <row r="3183" s="2" customFormat="1" ht="24.15" customHeight="1">
      <c r="A3183" s="41"/>
      <c r="B3183" s="42"/>
      <c r="C3183" s="216" t="s">
        <v>4886</v>
      </c>
      <c r="D3183" s="216" t="s">
        <v>184</v>
      </c>
      <c r="E3183" s="217" t="s">
        <v>4887</v>
      </c>
      <c r="F3183" s="218" t="s">
        <v>4888</v>
      </c>
      <c r="G3183" s="219" t="s">
        <v>425</v>
      </c>
      <c r="H3183" s="220">
        <v>42</v>
      </c>
      <c r="I3183" s="221"/>
      <c r="J3183" s="222">
        <f>ROUND(I3183*H3183,2)</f>
        <v>0</v>
      </c>
      <c r="K3183" s="218" t="s">
        <v>188</v>
      </c>
      <c r="L3183" s="47"/>
      <c r="M3183" s="223" t="s">
        <v>19</v>
      </c>
      <c r="N3183" s="224" t="s">
        <v>42</v>
      </c>
      <c r="O3183" s="87"/>
      <c r="P3183" s="225">
        <f>O3183*H3183</f>
        <v>0</v>
      </c>
      <c r="Q3183" s="225">
        <v>0</v>
      </c>
      <c r="R3183" s="225">
        <f>Q3183*H3183</f>
        <v>0</v>
      </c>
      <c r="S3183" s="225">
        <v>0</v>
      </c>
      <c r="T3183" s="226">
        <f>S3183*H3183</f>
        <v>0</v>
      </c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R3183" s="227" t="s">
        <v>308</v>
      </c>
      <c r="AT3183" s="227" t="s">
        <v>184</v>
      </c>
      <c r="AU3183" s="227" t="s">
        <v>80</v>
      </c>
      <c r="AY3183" s="20" t="s">
        <v>182</v>
      </c>
      <c r="BE3183" s="228">
        <f>IF(N3183="základní",J3183,0)</f>
        <v>0</v>
      </c>
      <c r="BF3183" s="228">
        <f>IF(N3183="snížená",J3183,0)</f>
        <v>0</v>
      </c>
      <c r="BG3183" s="228">
        <f>IF(N3183="zákl. přenesená",J3183,0)</f>
        <v>0</v>
      </c>
      <c r="BH3183" s="228">
        <f>IF(N3183="sníž. přenesená",J3183,0)</f>
        <v>0</v>
      </c>
      <c r="BI3183" s="228">
        <f>IF(N3183="nulová",J3183,0)</f>
        <v>0</v>
      </c>
      <c r="BJ3183" s="20" t="s">
        <v>78</v>
      </c>
      <c r="BK3183" s="228">
        <f>ROUND(I3183*H3183,2)</f>
        <v>0</v>
      </c>
      <c r="BL3183" s="20" t="s">
        <v>308</v>
      </c>
      <c r="BM3183" s="227" t="s">
        <v>4889</v>
      </c>
    </row>
    <row r="3184" s="2" customFormat="1">
      <c r="A3184" s="41"/>
      <c r="B3184" s="42"/>
      <c r="C3184" s="43"/>
      <c r="D3184" s="229" t="s">
        <v>191</v>
      </c>
      <c r="E3184" s="43"/>
      <c r="F3184" s="230" t="s">
        <v>4890</v>
      </c>
      <c r="G3184" s="43"/>
      <c r="H3184" s="43"/>
      <c r="I3184" s="231"/>
      <c r="J3184" s="43"/>
      <c r="K3184" s="43"/>
      <c r="L3184" s="47"/>
      <c r="M3184" s="232"/>
      <c r="N3184" s="233"/>
      <c r="O3184" s="87"/>
      <c r="P3184" s="87"/>
      <c r="Q3184" s="87"/>
      <c r="R3184" s="87"/>
      <c r="S3184" s="87"/>
      <c r="T3184" s="88"/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T3184" s="20" t="s">
        <v>191</v>
      </c>
      <c r="AU3184" s="20" t="s">
        <v>80</v>
      </c>
    </row>
    <row r="3185" s="2" customFormat="1" ht="16.5" customHeight="1">
      <c r="A3185" s="41"/>
      <c r="B3185" s="42"/>
      <c r="C3185" s="278" t="s">
        <v>4891</v>
      </c>
      <c r="D3185" s="278" t="s">
        <v>296</v>
      </c>
      <c r="E3185" s="279" t="s">
        <v>4892</v>
      </c>
      <c r="F3185" s="280" t="s">
        <v>4893</v>
      </c>
      <c r="G3185" s="281" t="s">
        <v>425</v>
      </c>
      <c r="H3185" s="282">
        <v>42</v>
      </c>
      <c r="I3185" s="283"/>
      <c r="J3185" s="284">
        <f>ROUND(I3185*H3185,2)</f>
        <v>0</v>
      </c>
      <c r="K3185" s="280" t="s">
        <v>188</v>
      </c>
      <c r="L3185" s="285"/>
      <c r="M3185" s="286" t="s">
        <v>19</v>
      </c>
      <c r="N3185" s="287" t="s">
        <v>42</v>
      </c>
      <c r="O3185" s="87"/>
      <c r="P3185" s="225">
        <f>O3185*H3185</f>
        <v>0</v>
      </c>
      <c r="Q3185" s="225">
        <v>0.00014999999999999999</v>
      </c>
      <c r="R3185" s="225">
        <f>Q3185*H3185</f>
        <v>0.0062999999999999992</v>
      </c>
      <c r="S3185" s="225">
        <v>0</v>
      </c>
      <c r="T3185" s="226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7" t="s">
        <v>410</v>
      </c>
      <c r="AT3185" s="227" t="s">
        <v>296</v>
      </c>
      <c r="AU3185" s="227" t="s">
        <v>80</v>
      </c>
      <c r="AY3185" s="20" t="s">
        <v>182</v>
      </c>
      <c r="BE3185" s="228">
        <f>IF(N3185="základní",J3185,0)</f>
        <v>0</v>
      </c>
      <c r="BF3185" s="228">
        <f>IF(N3185="snížená",J3185,0)</f>
        <v>0</v>
      </c>
      <c r="BG3185" s="228">
        <f>IF(N3185="zákl. přenesená",J3185,0)</f>
        <v>0</v>
      </c>
      <c r="BH3185" s="228">
        <f>IF(N3185="sníž. přenesená",J3185,0)</f>
        <v>0</v>
      </c>
      <c r="BI3185" s="228">
        <f>IF(N3185="nulová",J3185,0)</f>
        <v>0</v>
      </c>
      <c r="BJ3185" s="20" t="s">
        <v>78</v>
      </c>
      <c r="BK3185" s="228">
        <f>ROUND(I3185*H3185,2)</f>
        <v>0</v>
      </c>
      <c r="BL3185" s="20" t="s">
        <v>308</v>
      </c>
      <c r="BM3185" s="227" t="s">
        <v>4894</v>
      </c>
    </row>
    <row r="3186" s="14" customFormat="1">
      <c r="A3186" s="14"/>
      <c r="B3186" s="245"/>
      <c r="C3186" s="246"/>
      <c r="D3186" s="236" t="s">
        <v>193</v>
      </c>
      <c r="E3186" s="247" t="s">
        <v>19</v>
      </c>
      <c r="F3186" s="248" t="s">
        <v>4895</v>
      </c>
      <c r="G3186" s="246"/>
      <c r="H3186" s="249">
        <v>42</v>
      </c>
      <c r="I3186" s="250"/>
      <c r="J3186" s="246"/>
      <c r="K3186" s="246"/>
      <c r="L3186" s="251"/>
      <c r="M3186" s="252"/>
      <c r="N3186" s="253"/>
      <c r="O3186" s="253"/>
      <c r="P3186" s="253"/>
      <c r="Q3186" s="253"/>
      <c r="R3186" s="253"/>
      <c r="S3186" s="253"/>
      <c r="T3186" s="25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T3186" s="255" t="s">
        <v>193</v>
      </c>
      <c r="AU3186" s="255" t="s">
        <v>80</v>
      </c>
      <c r="AV3186" s="14" t="s">
        <v>80</v>
      </c>
      <c r="AW3186" s="14" t="s">
        <v>195</v>
      </c>
      <c r="AX3186" s="14" t="s">
        <v>78</v>
      </c>
      <c r="AY3186" s="255" t="s">
        <v>182</v>
      </c>
    </row>
    <row r="3187" s="13" customFormat="1">
      <c r="A3187" s="13"/>
      <c r="B3187" s="234"/>
      <c r="C3187" s="235"/>
      <c r="D3187" s="236" t="s">
        <v>193</v>
      </c>
      <c r="E3187" s="237" t="s">
        <v>19</v>
      </c>
      <c r="F3187" s="238" t="s">
        <v>4896</v>
      </c>
      <c r="G3187" s="235"/>
      <c r="H3187" s="237" t="s">
        <v>19</v>
      </c>
      <c r="I3187" s="239"/>
      <c r="J3187" s="235"/>
      <c r="K3187" s="235"/>
      <c r="L3187" s="240"/>
      <c r="M3187" s="241"/>
      <c r="N3187" s="242"/>
      <c r="O3187" s="242"/>
      <c r="P3187" s="242"/>
      <c r="Q3187" s="242"/>
      <c r="R3187" s="242"/>
      <c r="S3187" s="242"/>
      <c r="T3187" s="24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44" t="s">
        <v>193</v>
      </c>
      <c r="AU3187" s="244" t="s">
        <v>80</v>
      </c>
      <c r="AV3187" s="13" t="s">
        <v>78</v>
      </c>
      <c r="AW3187" s="13" t="s">
        <v>195</v>
      </c>
      <c r="AX3187" s="13" t="s">
        <v>71</v>
      </c>
      <c r="AY3187" s="244" t="s">
        <v>182</v>
      </c>
    </row>
    <row r="3188" s="2" customFormat="1" ht="24.15" customHeight="1">
      <c r="A3188" s="41"/>
      <c r="B3188" s="42"/>
      <c r="C3188" s="216" t="s">
        <v>4897</v>
      </c>
      <c r="D3188" s="216" t="s">
        <v>184</v>
      </c>
      <c r="E3188" s="217" t="s">
        <v>4898</v>
      </c>
      <c r="F3188" s="218" t="s">
        <v>4899</v>
      </c>
      <c r="G3188" s="219" t="s">
        <v>425</v>
      </c>
      <c r="H3188" s="220">
        <v>6</v>
      </c>
      <c r="I3188" s="221"/>
      <c r="J3188" s="222">
        <f>ROUND(I3188*H3188,2)</f>
        <v>0</v>
      </c>
      <c r="K3188" s="218" t="s">
        <v>188</v>
      </c>
      <c r="L3188" s="47"/>
      <c r="M3188" s="223" t="s">
        <v>19</v>
      </c>
      <c r="N3188" s="224" t="s">
        <v>42</v>
      </c>
      <c r="O3188" s="87"/>
      <c r="P3188" s="225">
        <f>O3188*H3188</f>
        <v>0</v>
      </c>
      <c r="Q3188" s="225">
        <v>0</v>
      </c>
      <c r="R3188" s="225">
        <f>Q3188*H3188</f>
        <v>0</v>
      </c>
      <c r="S3188" s="225">
        <v>0</v>
      </c>
      <c r="T3188" s="226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7" t="s">
        <v>308</v>
      </c>
      <c r="AT3188" s="227" t="s">
        <v>184</v>
      </c>
      <c r="AU3188" s="227" t="s">
        <v>80</v>
      </c>
      <c r="AY3188" s="20" t="s">
        <v>182</v>
      </c>
      <c r="BE3188" s="228">
        <f>IF(N3188="základní",J3188,0)</f>
        <v>0</v>
      </c>
      <c r="BF3188" s="228">
        <f>IF(N3188="snížená",J3188,0)</f>
        <v>0</v>
      </c>
      <c r="BG3188" s="228">
        <f>IF(N3188="zákl. přenesená",J3188,0)</f>
        <v>0</v>
      </c>
      <c r="BH3188" s="228">
        <f>IF(N3188="sníž. přenesená",J3188,0)</f>
        <v>0</v>
      </c>
      <c r="BI3188" s="228">
        <f>IF(N3188="nulová",J3188,0)</f>
        <v>0</v>
      </c>
      <c r="BJ3188" s="20" t="s">
        <v>78</v>
      </c>
      <c r="BK3188" s="228">
        <f>ROUND(I3188*H3188,2)</f>
        <v>0</v>
      </c>
      <c r="BL3188" s="20" t="s">
        <v>308</v>
      </c>
      <c r="BM3188" s="227" t="s">
        <v>4900</v>
      </c>
    </row>
    <row r="3189" s="2" customFormat="1">
      <c r="A3189" s="41"/>
      <c r="B3189" s="42"/>
      <c r="C3189" s="43"/>
      <c r="D3189" s="229" t="s">
        <v>191</v>
      </c>
      <c r="E3189" s="43"/>
      <c r="F3189" s="230" t="s">
        <v>4901</v>
      </c>
      <c r="G3189" s="43"/>
      <c r="H3189" s="43"/>
      <c r="I3189" s="231"/>
      <c r="J3189" s="43"/>
      <c r="K3189" s="43"/>
      <c r="L3189" s="47"/>
      <c r="M3189" s="232"/>
      <c r="N3189" s="233"/>
      <c r="O3189" s="87"/>
      <c r="P3189" s="87"/>
      <c r="Q3189" s="87"/>
      <c r="R3189" s="87"/>
      <c r="S3189" s="87"/>
      <c r="T3189" s="88"/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T3189" s="20" t="s">
        <v>191</v>
      </c>
      <c r="AU3189" s="20" t="s">
        <v>80</v>
      </c>
    </row>
    <row r="3190" s="2" customFormat="1" ht="16.5" customHeight="1">
      <c r="A3190" s="41"/>
      <c r="B3190" s="42"/>
      <c r="C3190" s="278" t="s">
        <v>4902</v>
      </c>
      <c r="D3190" s="278" t="s">
        <v>296</v>
      </c>
      <c r="E3190" s="279" t="s">
        <v>4903</v>
      </c>
      <c r="F3190" s="280" t="s">
        <v>4904</v>
      </c>
      <c r="G3190" s="281" t="s">
        <v>425</v>
      </c>
      <c r="H3190" s="282">
        <v>6</v>
      </c>
      <c r="I3190" s="283"/>
      <c r="J3190" s="284">
        <f>ROUND(I3190*H3190,2)</f>
        <v>0</v>
      </c>
      <c r="K3190" s="280" t="s">
        <v>188</v>
      </c>
      <c r="L3190" s="285"/>
      <c r="M3190" s="286" t="s">
        <v>19</v>
      </c>
      <c r="N3190" s="287" t="s">
        <v>42</v>
      </c>
      <c r="O3190" s="87"/>
      <c r="P3190" s="225">
        <f>O3190*H3190</f>
        <v>0</v>
      </c>
      <c r="Q3190" s="225">
        <v>0.00014999999999999999</v>
      </c>
      <c r="R3190" s="225">
        <f>Q3190*H3190</f>
        <v>0.00089999999999999998</v>
      </c>
      <c r="S3190" s="225">
        <v>0</v>
      </c>
      <c r="T3190" s="226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7" t="s">
        <v>410</v>
      </c>
      <c r="AT3190" s="227" t="s">
        <v>296</v>
      </c>
      <c r="AU3190" s="227" t="s">
        <v>80</v>
      </c>
      <c r="AY3190" s="20" t="s">
        <v>182</v>
      </c>
      <c r="BE3190" s="228">
        <f>IF(N3190="základní",J3190,0)</f>
        <v>0</v>
      </c>
      <c r="BF3190" s="228">
        <f>IF(N3190="snížená",J3190,0)</f>
        <v>0</v>
      </c>
      <c r="BG3190" s="228">
        <f>IF(N3190="zákl. přenesená",J3190,0)</f>
        <v>0</v>
      </c>
      <c r="BH3190" s="228">
        <f>IF(N3190="sníž. přenesená",J3190,0)</f>
        <v>0</v>
      </c>
      <c r="BI3190" s="228">
        <f>IF(N3190="nulová",J3190,0)</f>
        <v>0</v>
      </c>
      <c r="BJ3190" s="20" t="s">
        <v>78</v>
      </c>
      <c r="BK3190" s="228">
        <f>ROUND(I3190*H3190,2)</f>
        <v>0</v>
      </c>
      <c r="BL3190" s="20" t="s">
        <v>308</v>
      </c>
      <c r="BM3190" s="227" t="s">
        <v>4905</v>
      </c>
    </row>
    <row r="3191" s="14" customFormat="1">
      <c r="A3191" s="14"/>
      <c r="B3191" s="245"/>
      <c r="C3191" s="246"/>
      <c r="D3191" s="236" t="s">
        <v>193</v>
      </c>
      <c r="E3191" s="247" t="s">
        <v>19</v>
      </c>
      <c r="F3191" s="248" t="s">
        <v>4906</v>
      </c>
      <c r="G3191" s="246"/>
      <c r="H3191" s="249">
        <v>6</v>
      </c>
      <c r="I3191" s="250"/>
      <c r="J3191" s="246"/>
      <c r="K3191" s="246"/>
      <c r="L3191" s="251"/>
      <c r="M3191" s="252"/>
      <c r="N3191" s="253"/>
      <c r="O3191" s="253"/>
      <c r="P3191" s="253"/>
      <c r="Q3191" s="253"/>
      <c r="R3191" s="253"/>
      <c r="S3191" s="253"/>
      <c r="T3191" s="25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5" t="s">
        <v>193</v>
      </c>
      <c r="AU3191" s="255" t="s">
        <v>80</v>
      </c>
      <c r="AV3191" s="14" t="s">
        <v>80</v>
      </c>
      <c r="AW3191" s="14" t="s">
        <v>195</v>
      </c>
      <c r="AX3191" s="14" t="s">
        <v>71</v>
      </c>
      <c r="AY3191" s="255" t="s">
        <v>182</v>
      </c>
    </row>
    <row r="3192" s="2" customFormat="1" ht="37.8" customHeight="1">
      <c r="A3192" s="41"/>
      <c r="B3192" s="42"/>
      <c r="C3192" s="216" t="s">
        <v>4907</v>
      </c>
      <c r="D3192" s="216" t="s">
        <v>184</v>
      </c>
      <c r="E3192" s="217" t="s">
        <v>4908</v>
      </c>
      <c r="F3192" s="218" t="s">
        <v>4909</v>
      </c>
      <c r="G3192" s="219" t="s">
        <v>425</v>
      </c>
      <c r="H3192" s="220">
        <v>1</v>
      </c>
      <c r="I3192" s="221"/>
      <c r="J3192" s="222">
        <f>ROUND(I3192*H3192,2)</f>
        <v>0</v>
      </c>
      <c r="K3192" s="218" t="s">
        <v>19</v>
      </c>
      <c r="L3192" s="47"/>
      <c r="M3192" s="223" t="s">
        <v>19</v>
      </c>
      <c r="N3192" s="224" t="s">
        <v>42</v>
      </c>
      <c r="O3192" s="87"/>
      <c r="P3192" s="225">
        <f>O3192*H3192</f>
        <v>0</v>
      </c>
      <c r="Q3192" s="225">
        <v>0.070000000000000007</v>
      </c>
      <c r="R3192" s="225">
        <f>Q3192*H3192</f>
        <v>0.070000000000000007</v>
      </c>
      <c r="S3192" s="225">
        <v>0</v>
      </c>
      <c r="T3192" s="226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7" t="s">
        <v>308</v>
      </c>
      <c r="AT3192" s="227" t="s">
        <v>184</v>
      </c>
      <c r="AU3192" s="227" t="s">
        <v>80</v>
      </c>
      <c r="AY3192" s="20" t="s">
        <v>182</v>
      </c>
      <c r="BE3192" s="228">
        <f>IF(N3192="základní",J3192,0)</f>
        <v>0</v>
      </c>
      <c r="BF3192" s="228">
        <f>IF(N3192="snížená",J3192,0)</f>
        <v>0</v>
      </c>
      <c r="BG3192" s="228">
        <f>IF(N3192="zákl. přenesená",J3192,0)</f>
        <v>0</v>
      </c>
      <c r="BH3192" s="228">
        <f>IF(N3192="sníž. přenesená",J3192,0)</f>
        <v>0</v>
      </c>
      <c r="BI3192" s="228">
        <f>IF(N3192="nulová",J3192,0)</f>
        <v>0</v>
      </c>
      <c r="BJ3192" s="20" t="s">
        <v>78</v>
      </c>
      <c r="BK3192" s="228">
        <f>ROUND(I3192*H3192,2)</f>
        <v>0</v>
      </c>
      <c r="BL3192" s="20" t="s">
        <v>308</v>
      </c>
      <c r="BM3192" s="227" t="s">
        <v>4910</v>
      </c>
    </row>
    <row r="3193" s="2" customFormat="1" ht="33" customHeight="1">
      <c r="A3193" s="41"/>
      <c r="B3193" s="42"/>
      <c r="C3193" s="216" t="s">
        <v>4911</v>
      </c>
      <c r="D3193" s="216" t="s">
        <v>184</v>
      </c>
      <c r="E3193" s="217" t="s">
        <v>4912</v>
      </c>
      <c r="F3193" s="218" t="s">
        <v>4913</v>
      </c>
      <c r="G3193" s="219" t="s">
        <v>425</v>
      </c>
      <c r="H3193" s="220">
        <v>2</v>
      </c>
      <c r="I3193" s="221"/>
      <c r="J3193" s="222">
        <f>ROUND(I3193*H3193,2)</f>
        <v>0</v>
      </c>
      <c r="K3193" s="218" t="s">
        <v>188</v>
      </c>
      <c r="L3193" s="47"/>
      <c r="M3193" s="223" t="s">
        <v>19</v>
      </c>
      <c r="N3193" s="224" t="s">
        <v>42</v>
      </c>
      <c r="O3193" s="87"/>
      <c r="P3193" s="225">
        <f>O3193*H3193</f>
        <v>0</v>
      </c>
      <c r="Q3193" s="225">
        <v>0.00044999999999999999</v>
      </c>
      <c r="R3193" s="225">
        <f>Q3193*H3193</f>
        <v>0.00089999999999999998</v>
      </c>
      <c r="S3193" s="225">
        <v>0</v>
      </c>
      <c r="T3193" s="226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7" t="s">
        <v>308</v>
      </c>
      <c r="AT3193" s="227" t="s">
        <v>184</v>
      </c>
      <c r="AU3193" s="227" t="s">
        <v>80</v>
      </c>
      <c r="AY3193" s="20" t="s">
        <v>182</v>
      </c>
      <c r="BE3193" s="228">
        <f>IF(N3193="základní",J3193,0)</f>
        <v>0</v>
      </c>
      <c r="BF3193" s="228">
        <f>IF(N3193="snížená",J3193,0)</f>
        <v>0</v>
      </c>
      <c r="BG3193" s="228">
        <f>IF(N3193="zákl. přenesená",J3193,0)</f>
        <v>0</v>
      </c>
      <c r="BH3193" s="228">
        <f>IF(N3193="sníž. přenesená",J3193,0)</f>
        <v>0</v>
      </c>
      <c r="BI3193" s="228">
        <f>IF(N3193="nulová",J3193,0)</f>
        <v>0</v>
      </c>
      <c r="BJ3193" s="20" t="s">
        <v>78</v>
      </c>
      <c r="BK3193" s="228">
        <f>ROUND(I3193*H3193,2)</f>
        <v>0</v>
      </c>
      <c r="BL3193" s="20" t="s">
        <v>308</v>
      </c>
      <c r="BM3193" s="227" t="s">
        <v>4914</v>
      </c>
    </row>
    <row r="3194" s="2" customFormat="1">
      <c r="A3194" s="41"/>
      <c r="B3194" s="42"/>
      <c r="C3194" s="43"/>
      <c r="D3194" s="229" t="s">
        <v>191</v>
      </c>
      <c r="E3194" s="43"/>
      <c r="F3194" s="230" t="s">
        <v>4915</v>
      </c>
      <c r="G3194" s="43"/>
      <c r="H3194" s="43"/>
      <c r="I3194" s="231"/>
      <c r="J3194" s="43"/>
      <c r="K3194" s="43"/>
      <c r="L3194" s="47"/>
      <c r="M3194" s="232"/>
      <c r="N3194" s="233"/>
      <c r="O3194" s="87"/>
      <c r="P3194" s="87"/>
      <c r="Q3194" s="87"/>
      <c r="R3194" s="87"/>
      <c r="S3194" s="87"/>
      <c r="T3194" s="88"/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T3194" s="20" t="s">
        <v>191</v>
      </c>
      <c r="AU3194" s="20" t="s">
        <v>80</v>
      </c>
    </row>
    <row r="3195" s="2" customFormat="1" ht="24.15" customHeight="1">
      <c r="A3195" s="41"/>
      <c r="B3195" s="42"/>
      <c r="C3195" s="278" t="s">
        <v>4916</v>
      </c>
      <c r="D3195" s="278" t="s">
        <v>296</v>
      </c>
      <c r="E3195" s="279" t="s">
        <v>4917</v>
      </c>
      <c r="F3195" s="280" t="s">
        <v>4918</v>
      </c>
      <c r="G3195" s="281" t="s">
        <v>425</v>
      </c>
      <c r="H3195" s="282">
        <v>1</v>
      </c>
      <c r="I3195" s="283"/>
      <c r="J3195" s="284">
        <f>ROUND(I3195*H3195,2)</f>
        <v>0</v>
      </c>
      <c r="K3195" s="280" t="s">
        <v>188</v>
      </c>
      <c r="L3195" s="285"/>
      <c r="M3195" s="286" t="s">
        <v>19</v>
      </c>
      <c r="N3195" s="287" t="s">
        <v>42</v>
      </c>
      <c r="O3195" s="87"/>
      <c r="P3195" s="225">
        <f>O3195*H3195</f>
        <v>0</v>
      </c>
      <c r="Q3195" s="225">
        <v>0.010999999999999999</v>
      </c>
      <c r="R3195" s="225">
        <f>Q3195*H3195</f>
        <v>0.010999999999999999</v>
      </c>
      <c r="S3195" s="225">
        <v>0</v>
      </c>
      <c r="T3195" s="226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7" t="s">
        <v>410</v>
      </c>
      <c r="AT3195" s="227" t="s">
        <v>296</v>
      </c>
      <c r="AU3195" s="227" t="s">
        <v>80</v>
      </c>
      <c r="AY3195" s="20" t="s">
        <v>182</v>
      </c>
      <c r="BE3195" s="228">
        <f>IF(N3195="základní",J3195,0)</f>
        <v>0</v>
      </c>
      <c r="BF3195" s="228">
        <f>IF(N3195="snížená",J3195,0)</f>
        <v>0</v>
      </c>
      <c r="BG3195" s="228">
        <f>IF(N3195="zákl. přenesená",J3195,0)</f>
        <v>0</v>
      </c>
      <c r="BH3195" s="228">
        <f>IF(N3195="sníž. přenesená",J3195,0)</f>
        <v>0</v>
      </c>
      <c r="BI3195" s="228">
        <f>IF(N3195="nulová",J3195,0)</f>
        <v>0</v>
      </c>
      <c r="BJ3195" s="20" t="s">
        <v>78</v>
      </c>
      <c r="BK3195" s="228">
        <f>ROUND(I3195*H3195,2)</f>
        <v>0</v>
      </c>
      <c r="BL3195" s="20" t="s">
        <v>308</v>
      </c>
      <c r="BM3195" s="227" t="s">
        <v>4919</v>
      </c>
    </row>
    <row r="3196" s="2" customFormat="1" ht="24.15" customHeight="1">
      <c r="A3196" s="41"/>
      <c r="B3196" s="42"/>
      <c r="C3196" s="278" t="s">
        <v>4920</v>
      </c>
      <c r="D3196" s="278" t="s">
        <v>296</v>
      </c>
      <c r="E3196" s="279" t="s">
        <v>4921</v>
      </c>
      <c r="F3196" s="280" t="s">
        <v>4922</v>
      </c>
      <c r="G3196" s="281" t="s">
        <v>425</v>
      </c>
      <c r="H3196" s="282">
        <v>1</v>
      </c>
      <c r="I3196" s="283"/>
      <c r="J3196" s="284">
        <f>ROUND(I3196*H3196,2)</f>
        <v>0</v>
      </c>
      <c r="K3196" s="280" t="s">
        <v>188</v>
      </c>
      <c r="L3196" s="285"/>
      <c r="M3196" s="286" t="s">
        <v>19</v>
      </c>
      <c r="N3196" s="287" t="s">
        <v>42</v>
      </c>
      <c r="O3196" s="87"/>
      <c r="P3196" s="225">
        <f>O3196*H3196</f>
        <v>0</v>
      </c>
      <c r="Q3196" s="225">
        <v>0.01</v>
      </c>
      <c r="R3196" s="225">
        <f>Q3196*H3196</f>
        <v>0.01</v>
      </c>
      <c r="S3196" s="225">
        <v>0</v>
      </c>
      <c r="T3196" s="226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7" t="s">
        <v>410</v>
      </c>
      <c r="AT3196" s="227" t="s">
        <v>296</v>
      </c>
      <c r="AU3196" s="227" t="s">
        <v>80</v>
      </c>
      <c r="AY3196" s="20" t="s">
        <v>182</v>
      </c>
      <c r="BE3196" s="228">
        <f>IF(N3196="základní",J3196,0)</f>
        <v>0</v>
      </c>
      <c r="BF3196" s="228">
        <f>IF(N3196="snížená",J3196,0)</f>
        <v>0</v>
      </c>
      <c r="BG3196" s="228">
        <f>IF(N3196="zákl. přenesená",J3196,0)</f>
        <v>0</v>
      </c>
      <c r="BH3196" s="228">
        <f>IF(N3196="sníž. přenesená",J3196,0)</f>
        <v>0</v>
      </c>
      <c r="BI3196" s="228">
        <f>IF(N3196="nulová",J3196,0)</f>
        <v>0</v>
      </c>
      <c r="BJ3196" s="20" t="s">
        <v>78</v>
      </c>
      <c r="BK3196" s="228">
        <f>ROUND(I3196*H3196,2)</f>
        <v>0</v>
      </c>
      <c r="BL3196" s="20" t="s">
        <v>308</v>
      </c>
      <c r="BM3196" s="227" t="s">
        <v>4923</v>
      </c>
    </row>
    <row r="3197" s="2" customFormat="1" ht="33" customHeight="1">
      <c r="A3197" s="41"/>
      <c r="B3197" s="42"/>
      <c r="C3197" s="216" t="s">
        <v>4924</v>
      </c>
      <c r="D3197" s="216" t="s">
        <v>184</v>
      </c>
      <c r="E3197" s="217" t="s">
        <v>4925</v>
      </c>
      <c r="F3197" s="218" t="s">
        <v>4926</v>
      </c>
      <c r="G3197" s="219" t="s">
        <v>425</v>
      </c>
      <c r="H3197" s="220">
        <v>2</v>
      </c>
      <c r="I3197" s="221"/>
      <c r="J3197" s="222">
        <f>ROUND(I3197*H3197,2)</f>
        <v>0</v>
      </c>
      <c r="K3197" s="218" t="s">
        <v>188</v>
      </c>
      <c r="L3197" s="47"/>
      <c r="M3197" s="223" t="s">
        <v>19</v>
      </c>
      <c r="N3197" s="224" t="s">
        <v>42</v>
      </c>
      <c r="O3197" s="87"/>
      <c r="P3197" s="225">
        <f>O3197*H3197</f>
        <v>0</v>
      </c>
      <c r="Q3197" s="225">
        <v>0.00046000000000000001</v>
      </c>
      <c r="R3197" s="225">
        <f>Q3197*H3197</f>
        <v>0.00092000000000000003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308</v>
      </c>
      <c r="AT3197" s="227" t="s">
        <v>184</v>
      </c>
      <c r="AU3197" s="227" t="s">
        <v>80</v>
      </c>
      <c r="AY3197" s="20" t="s">
        <v>182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308</v>
      </c>
      <c r="BM3197" s="227" t="s">
        <v>4927</v>
      </c>
    </row>
    <row r="3198" s="2" customFormat="1">
      <c r="A3198" s="41"/>
      <c r="B3198" s="42"/>
      <c r="C3198" s="43"/>
      <c r="D3198" s="229" t="s">
        <v>191</v>
      </c>
      <c r="E3198" s="43"/>
      <c r="F3198" s="230" t="s">
        <v>4928</v>
      </c>
      <c r="G3198" s="43"/>
      <c r="H3198" s="43"/>
      <c r="I3198" s="231"/>
      <c r="J3198" s="43"/>
      <c r="K3198" s="43"/>
      <c r="L3198" s="47"/>
      <c r="M3198" s="232"/>
      <c r="N3198" s="233"/>
      <c r="O3198" s="87"/>
      <c r="P3198" s="87"/>
      <c r="Q3198" s="87"/>
      <c r="R3198" s="87"/>
      <c r="S3198" s="87"/>
      <c r="T3198" s="88"/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T3198" s="20" t="s">
        <v>191</v>
      </c>
      <c r="AU3198" s="20" t="s">
        <v>80</v>
      </c>
    </row>
    <row r="3199" s="2" customFormat="1" ht="24.15" customHeight="1">
      <c r="A3199" s="41"/>
      <c r="B3199" s="42"/>
      <c r="C3199" s="278" t="s">
        <v>4929</v>
      </c>
      <c r="D3199" s="278" t="s">
        <v>296</v>
      </c>
      <c r="E3199" s="279" t="s">
        <v>4930</v>
      </c>
      <c r="F3199" s="280" t="s">
        <v>4931</v>
      </c>
      <c r="G3199" s="281" t="s">
        <v>425</v>
      </c>
      <c r="H3199" s="282">
        <v>1</v>
      </c>
      <c r="I3199" s="283"/>
      <c r="J3199" s="284">
        <f>ROUND(I3199*H3199,2)</f>
        <v>0</v>
      </c>
      <c r="K3199" s="280" t="s">
        <v>19</v>
      </c>
      <c r="L3199" s="285"/>
      <c r="M3199" s="286" t="s">
        <v>19</v>
      </c>
      <c r="N3199" s="287" t="s">
        <v>42</v>
      </c>
      <c r="O3199" s="87"/>
      <c r="P3199" s="225">
        <f>O3199*H3199</f>
        <v>0</v>
      </c>
      <c r="Q3199" s="225">
        <v>0.012500000000000001</v>
      </c>
      <c r="R3199" s="225">
        <f>Q3199*H3199</f>
        <v>0.012500000000000001</v>
      </c>
      <c r="S3199" s="225">
        <v>0</v>
      </c>
      <c r="T3199" s="226">
        <f>S3199*H3199</f>
        <v>0</v>
      </c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R3199" s="227" t="s">
        <v>410</v>
      </c>
      <c r="AT3199" s="227" t="s">
        <v>296</v>
      </c>
      <c r="AU3199" s="227" t="s">
        <v>80</v>
      </c>
      <c r="AY3199" s="20" t="s">
        <v>182</v>
      </c>
      <c r="BE3199" s="228">
        <f>IF(N3199="základní",J3199,0)</f>
        <v>0</v>
      </c>
      <c r="BF3199" s="228">
        <f>IF(N3199="snížená",J3199,0)</f>
        <v>0</v>
      </c>
      <c r="BG3199" s="228">
        <f>IF(N3199="zákl. přenesená",J3199,0)</f>
        <v>0</v>
      </c>
      <c r="BH3199" s="228">
        <f>IF(N3199="sníž. přenesená",J3199,0)</f>
        <v>0</v>
      </c>
      <c r="BI3199" s="228">
        <f>IF(N3199="nulová",J3199,0)</f>
        <v>0</v>
      </c>
      <c r="BJ3199" s="20" t="s">
        <v>78</v>
      </c>
      <c r="BK3199" s="228">
        <f>ROUND(I3199*H3199,2)</f>
        <v>0</v>
      </c>
      <c r="BL3199" s="20" t="s">
        <v>308</v>
      </c>
      <c r="BM3199" s="227" t="s">
        <v>4932</v>
      </c>
    </row>
    <row r="3200" s="2" customFormat="1" ht="24.15" customHeight="1">
      <c r="A3200" s="41"/>
      <c r="B3200" s="42"/>
      <c r="C3200" s="278" t="s">
        <v>4933</v>
      </c>
      <c r="D3200" s="278" t="s">
        <v>296</v>
      </c>
      <c r="E3200" s="279" t="s">
        <v>4934</v>
      </c>
      <c r="F3200" s="280" t="s">
        <v>4935</v>
      </c>
      <c r="G3200" s="281" t="s">
        <v>425</v>
      </c>
      <c r="H3200" s="282">
        <v>1</v>
      </c>
      <c r="I3200" s="283"/>
      <c r="J3200" s="284">
        <f>ROUND(I3200*H3200,2)</f>
        <v>0</v>
      </c>
      <c r="K3200" s="280" t="s">
        <v>19</v>
      </c>
      <c r="L3200" s="285"/>
      <c r="M3200" s="286" t="s">
        <v>19</v>
      </c>
      <c r="N3200" s="287" t="s">
        <v>42</v>
      </c>
      <c r="O3200" s="87"/>
      <c r="P3200" s="225">
        <f>O3200*H3200</f>
        <v>0</v>
      </c>
      <c r="Q3200" s="225">
        <v>0.012500000000000001</v>
      </c>
      <c r="R3200" s="225">
        <f>Q3200*H3200</f>
        <v>0.012500000000000001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410</v>
      </c>
      <c r="AT3200" s="227" t="s">
        <v>296</v>
      </c>
      <c r="AU3200" s="227" t="s">
        <v>80</v>
      </c>
      <c r="AY3200" s="20" t="s">
        <v>182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308</v>
      </c>
      <c r="BM3200" s="227" t="s">
        <v>4936</v>
      </c>
    </row>
    <row r="3201" s="2" customFormat="1" ht="24.15" customHeight="1">
      <c r="A3201" s="41"/>
      <c r="B3201" s="42"/>
      <c r="C3201" s="216" t="s">
        <v>4937</v>
      </c>
      <c r="D3201" s="216" t="s">
        <v>184</v>
      </c>
      <c r="E3201" s="217" t="s">
        <v>4938</v>
      </c>
      <c r="F3201" s="218" t="s">
        <v>4939</v>
      </c>
      <c r="G3201" s="219" t="s">
        <v>283</v>
      </c>
      <c r="H3201" s="220">
        <v>11.92</v>
      </c>
      <c r="I3201" s="221"/>
      <c r="J3201" s="222">
        <f>ROUND(I3201*H3201,2)</f>
        <v>0</v>
      </c>
      <c r="K3201" s="218" t="s">
        <v>188</v>
      </c>
      <c r="L3201" s="47"/>
      <c r="M3201" s="223" t="s">
        <v>19</v>
      </c>
      <c r="N3201" s="224" t="s">
        <v>42</v>
      </c>
      <c r="O3201" s="87"/>
      <c r="P3201" s="225">
        <f>O3201*H3201</f>
        <v>0</v>
      </c>
      <c r="Q3201" s="225">
        <v>0</v>
      </c>
      <c r="R3201" s="225">
        <f>Q3201*H3201</f>
        <v>0</v>
      </c>
      <c r="S3201" s="225">
        <v>0.0085299999999999994</v>
      </c>
      <c r="T3201" s="226">
        <f>S3201*H3201</f>
        <v>0.10167759999999999</v>
      </c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R3201" s="227" t="s">
        <v>308</v>
      </c>
      <c r="AT3201" s="227" t="s">
        <v>184</v>
      </c>
      <c r="AU3201" s="227" t="s">
        <v>80</v>
      </c>
      <c r="AY3201" s="20" t="s">
        <v>182</v>
      </c>
      <c r="BE3201" s="228">
        <f>IF(N3201="základní",J3201,0)</f>
        <v>0</v>
      </c>
      <c r="BF3201" s="228">
        <f>IF(N3201="snížená",J3201,0)</f>
        <v>0</v>
      </c>
      <c r="BG3201" s="228">
        <f>IF(N3201="zákl. přenesená",J3201,0)</f>
        <v>0</v>
      </c>
      <c r="BH3201" s="228">
        <f>IF(N3201="sníž. přenesená",J3201,0)</f>
        <v>0</v>
      </c>
      <c r="BI3201" s="228">
        <f>IF(N3201="nulová",J3201,0)</f>
        <v>0</v>
      </c>
      <c r="BJ3201" s="20" t="s">
        <v>78</v>
      </c>
      <c r="BK3201" s="228">
        <f>ROUND(I3201*H3201,2)</f>
        <v>0</v>
      </c>
      <c r="BL3201" s="20" t="s">
        <v>308</v>
      </c>
      <c r="BM3201" s="227" t="s">
        <v>4940</v>
      </c>
    </row>
    <row r="3202" s="2" customFormat="1">
      <c r="A3202" s="41"/>
      <c r="B3202" s="42"/>
      <c r="C3202" s="43"/>
      <c r="D3202" s="229" t="s">
        <v>191</v>
      </c>
      <c r="E3202" s="43"/>
      <c r="F3202" s="230" t="s">
        <v>4941</v>
      </c>
      <c r="G3202" s="43"/>
      <c r="H3202" s="43"/>
      <c r="I3202" s="231"/>
      <c r="J3202" s="43"/>
      <c r="K3202" s="43"/>
      <c r="L3202" s="47"/>
      <c r="M3202" s="232"/>
      <c r="N3202" s="233"/>
      <c r="O3202" s="87"/>
      <c r="P3202" s="87"/>
      <c r="Q3202" s="87"/>
      <c r="R3202" s="87"/>
      <c r="S3202" s="87"/>
      <c r="T3202" s="88"/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T3202" s="20" t="s">
        <v>191</v>
      </c>
      <c r="AU3202" s="20" t="s">
        <v>80</v>
      </c>
    </row>
    <row r="3203" s="14" customFormat="1">
      <c r="A3203" s="14"/>
      <c r="B3203" s="245"/>
      <c r="C3203" s="246"/>
      <c r="D3203" s="236" t="s">
        <v>193</v>
      </c>
      <c r="E3203" s="247" t="s">
        <v>19</v>
      </c>
      <c r="F3203" s="248" t="s">
        <v>4942</v>
      </c>
      <c r="G3203" s="246"/>
      <c r="H3203" s="249">
        <v>11.92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193</v>
      </c>
      <c r="AU3203" s="255" t="s">
        <v>80</v>
      </c>
      <c r="AV3203" s="14" t="s">
        <v>80</v>
      </c>
      <c r="AW3203" s="14" t="s">
        <v>195</v>
      </c>
      <c r="AX3203" s="14" t="s">
        <v>71</v>
      </c>
      <c r="AY3203" s="255" t="s">
        <v>182</v>
      </c>
    </row>
    <row r="3204" s="2" customFormat="1" ht="24.15" customHeight="1">
      <c r="A3204" s="41"/>
      <c r="B3204" s="42"/>
      <c r="C3204" s="216" t="s">
        <v>4943</v>
      </c>
      <c r="D3204" s="216" t="s">
        <v>184</v>
      </c>
      <c r="E3204" s="217" t="s">
        <v>4944</v>
      </c>
      <c r="F3204" s="218" t="s">
        <v>4945</v>
      </c>
      <c r="G3204" s="219" t="s">
        <v>283</v>
      </c>
      <c r="H3204" s="220">
        <v>1</v>
      </c>
      <c r="I3204" s="221"/>
      <c r="J3204" s="222">
        <f>ROUND(I3204*H3204,2)</f>
        <v>0</v>
      </c>
      <c r="K3204" s="218" t="s">
        <v>188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0.0075399999999999998</v>
      </c>
      <c r="T3204" s="226">
        <f>S3204*H3204</f>
        <v>0.0075399999999999998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308</v>
      </c>
      <c r="AT3204" s="227" t="s">
        <v>184</v>
      </c>
      <c r="AU3204" s="227" t="s">
        <v>80</v>
      </c>
      <c r="AY3204" s="20" t="s">
        <v>182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308</v>
      </c>
      <c r="BM3204" s="227" t="s">
        <v>4946</v>
      </c>
    </row>
    <row r="3205" s="2" customFormat="1">
      <c r="A3205" s="41"/>
      <c r="B3205" s="42"/>
      <c r="C3205" s="43"/>
      <c r="D3205" s="229" t="s">
        <v>191</v>
      </c>
      <c r="E3205" s="43"/>
      <c r="F3205" s="230" t="s">
        <v>4947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191</v>
      </c>
      <c r="AU3205" s="20" t="s">
        <v>80</v>
      </c>
    </row>
    <row r="3206" s="14" customFormat="1">
      <c r="A3206" s="14"/>
      <c r="B3206" s="245"/>
      <c r="C3206" s="246"/>
      <c r="D3206" s="236" t="s">
        <v>193</v>
      </c>
      <c r="E3206" s="247" t="s">
        <v>19</v>
      </c>
      <c r="F3206" s="248" t="s">
        <v>4948</v>
      </c>
      <c r="G3206" s="246"/>
      <c r="H3206" s="249">
        <v>1</v>
      </c>
      <c r="I3206" s="250"/>
      <c r="J3206" s="246"/>
      <c r="K3206" s="246"/>
      <c r="L3206" s="251"/>
      <c r="M3206" s="252"/>
      <c r="N3206" s="253"/>
      <c r="O3206" s="253"/>
      <c r="P3206" s="253"/>
      <c r="Q3206" s="253"/>
      <c r="R3206" s="253"/>
      <c r="S3206" s="253"/>
      <c r="T3206" s="25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T3206" s="255" t="s">
        <v>193</v>
      </c>
      <c r="AU3206" s="255" t="s">
        <v>80</v>
      </c>
      <c r="AV3206" s="14" t="s">
        <v>80</v>
      </c>
      <c r="AW3206" s="14" t="s">
        <v>195</v>
      </c>
      <c r="AX3206" s="14" t="s">
        <v>71</v>
      </c>
      <c r="AY3206" s="255" t="s">
        <v>182</v>
      </c>
    </row>
    <row r="3207" s="2" customFormat="1" ht="37.8" customHeight="1">
      <c r="A3207" s="41"/>
      <c r="B3207" s="42"/>
      <c r="C3207" s="216" t="s">
        <v>4949</v>
      </c>
      <c r="D3207" s="216" t="s">
        <v>184</v>
      </c>
      <c r="E3207" s="217" t="s">
        <v>4950</v>
      </c>
      <c r="F3207" s="218" t="s">
        <v>4951</v>
      </c>
      <c r="G3207" s="219" t="s">
        <v>425</v>
      </c>
      <c r="H3207" s="220">
        <v>64</v>
      </c>
      <c r="I3207" s="221"/>
      <c r="J3207" s="222">
        <f>ROUND(I3207*H3207,2)</f>
        <v>0</v>
      </c>
      <c r="K3207" s="218" t="s">
        <v>188</v>
      </c>
      <c r="L3207" s="47"/>
      <c r="M3207" s="223" t="s">
        <v>19</v>
      </c>
      <c r="N3207" s="224" t="s">
        <v>42</v>
      </c>
      <c r="O3207" s="87"/>
      <c r="P3207" s="225">
        <f>O3207*H3207</f>
        <v>0</v>
      </c>
      <c r="Q3207" s="225">
        <v>0.00044999999999999999</v>
      </c>
      <c r="R3207" s="225">
        <f>Q3207*H3207</f>
        <v>0.028799999999999999</v>
      </c>
      <c r="S3207" s="225">
        <v>0</v>
      </c>
      <c r="T3207" s="226">
        <f>S3207*H3207</f>
        <v>0</v>
      </c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R3207" s="227" t="s">
        <v>308</v>
      </c>
      <c r="AT3207" s="227" t="s">
        <v>184</v>
      </c>
      <c r="AU3207" s="227" t="s">
        <v>80</v>
      </c>
      <c r="AY3207" s="20" t="s">
        <v>182</v>
      </c>
      <c r="BE3207" s="228">
        <f>IF(N3207="základní",J3207,0)</f>
        <v>0</v>
      </c>
      <c r="BF3207" s="228">
        <f>IF(N3207="snížená",J3207,0)</f>
        <v>0</v>
      </c>
      <c r="BG3207" s="228">
        <f>IF(N3207="zákl. přenesená",J3207,0)</f>
        <v>0</v>
      </c>
      <c r="BH3207" s="228">
        <f>IF(N3207="sníž. přenesená",J3207,0)</f>
        <v>0</v>
      </c>
      <c r="BI3207" s="228">
        <f>IF(N3207="nulová",J3207,0)</f>
        <v>0</v>
      </c>
      <c r="BJ3207" s="20" t="s">
        <v>78</v>
      </c>
      <c r="BK3207" s="228">
        <f>ROUND(I3207*H3207,2)</f>
        <v>0</v>
      </c>
      <c r="BL3207" s="20" t="s">
        <v>308</v>
      </c>
      <c r="BM3207" s="227" t="s">
        <v>4952</v>
      </c>
    </row>
    <row r="3208" s="2" customFormat="1">
      <c r="A3208" s="41"/>
      <c r="B3208" s="42"/>
      <c r="C3208" s="43"/>
      <c r="D3208" s="229" t="s">
        <v>191</v>
      </c>
      <c r="E3208" s="43"/>
      <c r="F3208" s="230" t="s">
        <v>4953</v>
      </c>
      <c r="G3208" s="43"/>
      <c r="H3208" s="43"/>
      <c r="I3208" s="231"/>
      <c r="J3208" s="43"/>
      <c r="K3208" s="43"/>
      <c r="L3208" s="47"/>
      <c r="M3208" s="232"/>
      <c r="N3208" s="233"/>
      <c r="O3208" s="87"/>
      <c r="P3208" s="87"/>
      <c r="Q3208" s="87"/>
      <c r="R3208" s="87"/>
      <c r="S3208" s="87"/>
      <c r="T3208" s="88"/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T3208" s="20" t="s">
        <v>191</v>
      </c>
      <c r="AU3208" s="20" t="s">
        <v>80</v>
      </c>
    </row>
    <row r="3209" s="2" customFormat="1" ht="33" customHeight="1">
      <c r="A3209" s="41"/>
      <c r="B3209" s="42"/>
      <c r="C3209" s="278" t="s">
        <v>4954</v>
      </c>
      <c r="D3209" s="278" t="s">
        <v>296</v>
      </c>
      <c r="E3209" s="279" t="s">
        <v>4955</v>
      </c>
      <c r="F3209" s="280" t="s">
        <v>4956</v>
      </c>
      <c r="G3209" s="281" t="s">
        <v>425</v>
      </c>
      <c r="H3209" s="282">
        <v>28</v>
      </c>
      <c r="I3209" s="283"/>
      <c r="J3209" s="284">
        <f>ROUND(I3209*H3209,2)</f>
        <v>0</v>
      </c>
      <c r="K3209" s="280" t="s">
        <v>19</v>
      </c>
      <c r="L3209" s="285"/>
      <c r="M3209" s="286" t="s">
        <v>19</v>
      </c>
      <c r="N3209" s="287" t="s">
        <v>42</v>
      </c>
      <c r="O3209" s="87"/>
      <c r="P3209" s="225">
        <f>O3209*H3209</f>
        <v>0</v>
      </c>
      <c r="Q3209" s="225">
        <v>0.016</v>
      </c>
      <c r="R3209" s="225">
        <f>Q3209*H3209</f>
        <v>0.44800000000000001</v>
      </c>
      <c r="S3209" s="225">
        <v>0</v>
      </c>
      <c r="T3209" s="226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7" t="s">
        <v>410</v>
      </c>
      <c r="AT3209" s="227" t="s">
        <v>296</v>
      </c>
      <c r="AU3209" s="227" t="s">
        <v>80</v>
      </c>
      <c r="AY3209" s="20" t="s">
        <v>182</v>
      </c>
      <c r="BE3209" s="228">
        <f>IF(N3209="základní",J3209,0)</f>
        <v>0</v>
      </c>
      <c r="BF3209" s="228">
        <f>IF(N3209="snížená",J3209,0)</f>
        <v>0</v>
      </c>
      <c r="BG3209" s="228">
        <f>IF(N3209="zákl. přenesená",J3209,0)</f>
        <v>0</v>
      </c>
      <c r="BH3209" s="228">
        <f>IF(N3209="sníž. přenesená",J3209,0)</f>
        <v>0</v>
      </c>
      <c r="BI3209" s="228">
        <f>IF(N3209="nulová",J3209,0)</f>
        <v>0</v>
      </c>
      <c r="BJ3209" s="20" t="s">
        <v>78</v>
      </c>
      <c r="BK3209" s="228">
        <f>ROUND(I3209*H3209,2)</f>
        <v>0</v>
      </c>
      <c r="BL3209" s="20" t="s">
        <v>308</v>
      </c>
      <c r="BM3209" s="227" t="s">
        <v>4957</v>
      </c>
    </row>
    <row r="3210" s="14" customFormat="1">
      <c r="A3210" s="14"/>
      <c r="B3210" s="245"/>
      <c r="C3210" s="246"/>
      <c r="D3210" s="236" t="s">
        <v>193</v>
      </c>
      <c r="E3210" s="247" t="s">
        <v>19</v>
      </c>
      <c r="F3210" s="248" t="s">
        <v>4958</v>
      </c>
      <c r="G3210" s="246"/>
      <c r="H3210" s="249">
        <v>28</v>
      </c>
      <c r="I3210" s="250"/>
      <c r="J3210" s="246"/>
      <c r="K3210" s="246"/>
      <c r="L3210" s="251"/>
      <c r="M3210" s="252"/>
      <c r="N3210" s="253"/>
      <c r="O3210" s="253"/>
      <c r="P3210" s="253"/>
      <c r="Q3210" s="253"/>
      <c r="R3210" s="253"/>
      <c r="S3210" s="253"/>
      <c r="T3210" s="25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55" t="s">
        <v>193</v>
      </c>
      <c r="AU3210" s="255" t="s">
        <v>80</v>
      </c>
      <c r="AV3210" s="14" t="s">
        <v>80</v>
      </c>
      <c r="AW3210" s="14" t="s">
        <v>195</v>
      </c>
      <c r="AX3210" s="14" t="s">
        <v>78</v>
      </c>
      <c r="AY3210" s="255" t="s">
        <v>182</v>
      </c>
    </row>
    <row r="3211" s="2" customFormat="1" ht="33" customHeight="1">
      <c r="A3211" s="41"/>
      <c r="B3211" s="42"/>
      <c r="C3211" s="278" t="s">
        <v>4959</v>
      </c>
      <c r="D3211" s="278" t="s">
        <v>296</v>
      </c>
      <c r="E3211" s="279" t="s">
        <v>4960</v>
      </c>
      <c r="F3211" s="280" t="s">
        <v>4961</v>
      </c>
      <c r="G3211" s="281" t="s">
        <v>425</v>
      </c>
      <c r="H3211" s="282">
        <v>20</v>
      </c>
      <c r="I3211" s="283"/>
      <c r="J3211" s="284">
        <f>ROUND(I3211*H3211,2)</f>
        <v>0</v>
      </c>
      <c r="K3211" s="280" t="s">
        <v>19</v>
      </c>
      <c r="L3211" s="285"/>
      <c r="M3211" s="286" t="s">
        <v>19</v>
      </c>
      <c r="N3211" s="287" t="s">
        <v>42</v>
      </c>
      <c r="O3211" s="87"/>
      <c r="P3211" s="225">
        <f>O3211*H3211</f>
        <v>0</v>
      </c>
      <c r="Q3211" s="225">
        <v>0.016</v>
      </c>
      <c r="R3211" s="225">
        <f>Q3211*H3211</f>
        <v>0.32000000000000001</v>
      </c>
      <c r="S3211" s="225">
        <v>0</v>
      </c>
      <c r="T3211" s="226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7" t="s">
        <v>410</v>
      </c>
      <c r="AT3211" s="227" t="s">
        <v>296</v>
      </c>
      <c r="AU3211" s="227" t="s">
        <v>80</v>
      </c>
      <c r="AY3211" s="20" t="s">
        <v>182</v>
      </c>
      <c r="BE3211" s="228">
        <f>IF(N3211="základní",J3211,0)</f>
        <v>0</v>
      </c>
      <c r="BF3211" s="228">
        <f>IF(N3211="snížená",J3211,0)</f>
        <v>0</v>
      </c>
      <c r="BG3211" s="228">
        <f>IF(N3211="zákl. přenesená",J3211,0)</f>
        <v>0</v>
      </c>
      <c r="BH3211" s="228">
        <f>IF(N3211="sníž. přenesená",J3211,0)</f>
        <v>0</v>
      </c>
      <c r="BI3211" s="228">
        <f>IF(N3211="nulová",J3211,0)</f>
        <v>0</v>
      </c>
      <c r="BJ3211" s="20" t="s">
        <v>78</v>
      </c>
      <c r="BK3211" s="228">
        <f>ROUND(I3211*H3211,2)</f>
        <v>0</v>
      </c>
      <c r="BL3211" s="20" t="s">
        <v>308</v>
      </c>
      <c r="BM3211" s="227" t="s">
        <v>4962</v>
      </c>
    </row>
    <row r="3212" s="14" customFormat="1">
      <c r="A3212" s="14"/>
      <c r="B3212" s="245"/>
      <c r="C3212" s="246"/>
      <c r="D3212" s="236" t="s">
        <v>193</v>
      </c>
      <c r="E3212" s="247" t="s">
        <v>19</v>
      </c>
      <c r="F3212" s="248" t="s">
        <v>4963</v>
      </c>
      <c r="G3212" s="246"/>
      <c r="H3212" s="249">
        <v>20</v>
      </c>
      <c r="I3212" s="250"/>
      <c r="J3212" s="246"/>
      <c r="K3212" s="246"/>
      <c r="L3212" s="251"/>
      <c r="M3212" s="252"/>
      <c r="N3212" s="253"/>
      <c r="O3212" s="253"/>
      <c r="P3212" s="253"/>
      <c r="Q3212" s="253"/>
      <c r="R3212" s="253"/>
      <c r="S3212" s="253"/>
      <c r="T3212" s="25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55" t="s">
        <v>193</v>
      </c>
      <c r="AU3212" s="255" t="s">
        <v>80</v>
      </c>
      <c r="AV3212" s="14" t="s">
        <v>80</v>
      </c>
      <c r="AW3212" s="14" t="s">
        <v>195</v>
      </c>
      <c r="AX3212" s="14" t="s">
        <v>71</v>
      </c>
      <c r="AY3212" s="255" t="s">
        <v>182</v>
      </c>
    </row>
    <row r="3213" s="2" customFormat="1" ht="24.15" customHeight="1">
      <c r="A3213" s="41"/>
      <c r="B3213" s="42"/>
      <c r="C3213" s="278" t="s">
        <v>4964</v>
      </c>
      <c r="D3213" s="278" t="s">
        <v>296</v>
      </c>
      <c r="E3213" s="279" t="s">
        <v>4965</v>
      </c>
      <c r="F3213" s="280" t="s">
        <v>4966</v>
      </c>
      <c r="G3213" s="281" t="s">
        <v>425</v>
      </c>
      <c r="H3213" s="282">
        <v>2</v>
      </c>
      <c r="I3213" s="283"/>
      <c r="J3213" s="284">
        <f>ROUND(I3213*H3213,2)</f>
        <v>0</v>
      </c>
      <c r="K3213" s="280" t="s">
        <v>19</v>
      </c>
      <c r="L3213" s="285"/>
      <c r="M3213" s="286" t="s">
        <v>19</v>
      </c>
      <c r="N3213" s="287" t="s">
        <v>42</v>
      </c>
      <c r="O3213" s="87"/>
      <c r="P3213" s="225">
        <f>O3213*H3213</f>
        <v>0</v>
      </c>
      <c r="Q3213" s="225">
        <v>0.016</v>
      </c>
      <c r="R3213" s="225">
        <f>Q3213*H3213</f>
        <v>0.032000000000000001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410</v>
      </c>
      <c r="AT3213" s="227" t="s">
        <v>296</v>
      </c>
      <c r="AU3213" s="227" t="s">
        <v>80</v>
      </c>
      <c r="AY3213" s="20" t="s">
        <v>182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308</v>
      </c>
      <c r="BM3213" s="227" t="s">
        <v>4967</v>
      </c>
    </row>
    <row r="3214" s="14" customFormat="1">
      <c r="A3214" s="14"/>
      <c r="B3214" s="245"/>
      <c r="C3214" s="246"/>
      <c r="D3214" s="236" t="s">
        <v>193</v>
      </c>
      <c r="E3214" s="247" t="s">
        <v>19</v>
      </c>
      <c r="F3214" s="248" t="s">
        <v>4629</v>
      </c>
      <c r="G3214" s="246"/>
      <c r="H3214" s="249">
        <v>2</v>
      </c>
      <c r="I3214" s="250"/>
      <c r="J3214" s="246"/>
      <c r="K3214" s="246"/>
      <c r="L3214" s="251"/>
      <c r="M3214" s="252"/>
      <c r="N3214" s="253"/>
      <c r="O3214" s="253"/>
      <c r="P3214" s="253"/>
      <c r="Q3214" s="253"/>
      <c r="R3214" s="253"/>
      <c r="S3214" s="253"/>
      <c r="T3214" s="25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T3214" s="255" t="s">
        <v>193</v>
      </c>
      <c r="AU3214" s="255" t="s">
        <v>80</v>
      </c>
      <c r="AV3214" s="14" t="s">
        <v>80</v>
      </c>
      <c r="AW3214" s="14" t="s">
        <v>195</v>
      </c>
      <c r="AX3214" s="14" t="s">
        <v>71</v>
      </c>
      <c r="AY3214" s="255" t="s">
        <v>182</v>
      </c>
    </row>
    <row r="3215" s="2" customFormat="1" ht="37.8" customHeight="1">
      <c r="A3215" s="41"/>
      <c r="B3215" s="42"/>
      <c r="C3215" s="278" t="s">
        <v>4968</v>
      </c>
      <c r="D3215" s="278" t="s">
        <v>296</v>
      </c>
      <c r="E3215" s="279" t="s">
        <v>4969</v>
      </c>
      <c r="F3215" s="280" t="s">
        <v>4970</v>
      </c>
      <c r="G3215" s="281" t="s">
        <v>425</v>
      </c>
      <c r="H3215" s="282">
        <v>1</v>
      </c>
      <c r="I3215" s="283"/>
      <c r="J3215" s="284">
        <f>ROUND(I3215*H3215,2)</f>
        <v>0</v>
      </c>
      <c r="K3215" s="280" t="s">
        <v>19</v>
      </c>
      <c r="L3215" s="285"/>
      <c r="M3215" s="286" t="s">
        <v>19</v>
      </c>
      <c r="N3215" s="287" t="s">
        <v>42</v>
      </c>
      <c r="O3215" s="87"/>
      <c r="P3215" s="225">
        <f>O3215*H3215</f>
        <v>0</v>
      </c>
      <c r="Q3215" s="225">
        <v>0.016</v>
      </c>
      <c r="R3215" s="225">
        <f>Q3215*H3215</f>
        <v>0.016</v>
      </c>
      <c r="S3215" s="225">
        <v>0</v>
      </c>
      <c r="T3215" s="226">
        <f>S3215*H3215</f>
        <v>0</v>
      </c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R3215" s="227" t="s">
        <v>410</v>
      </c>
      <c r="AT3215" s="227" t="s">
        <v>296</v>
      </c>
      <c r="AU3215" s="227" t="s">
        <v>80</v>
      </c>
      <c r="AY3215" s="20" t="s">
        <v>182</v>
      </c>
      <c r="BE3215" s="228">
        <f>IF(N3215="základní",J3215,0)</f>
        <v>0</v>
      </c>
      <c r="BF3215" s="228">
        <f>IF(N3215="snížená",J3215,0)</f>
        <v>0</v>
      </c>
      <c r="BG3215" s="228">
        <f>IF(N3215="zákl. přenesená",J3215,0)</f>
        <v>0</v>
      </c>
      <c r="BH3215" s="228">
        <f>IF(N3215="sníž. přenesená",J3215,0)</f>
        <v>0</v>
      </c>
      <c r="BI3215" s="228">
        <f>IF(N3215="nulová",J3215,0)</f>
        <v>0</v>
      </c>
      <c r="BJ3215" s="20" t="s">
        <v>78</v>
      </c>
      <c r="BK3215" s="228">
        <f>ROUND(I3215*H3215,2)</f>
        <v>0</v>
      </c>
      <c r="BL3215" s="20" t="s">
        <v>308</v>
      </c>
      <c r="BM3215" s="227" t="s">
        <v>4971</v>
      </c>
    </row>
    <row r="3216" s="2" customFormat="1" ht="37.8" customHeight="1">
      <c r="A3216" s="41"/>
      <c r="B3216" s="42"/>
      <c r="C3216" s="278" t="s">
        <v>4972</v>
      </c>
      <c r="D3216" s="278" t="s">
        <v>296</v>
      </c>
      <c r="E3216" s="279" t="s">
        <v>4973</v>
      </c>
      <c r="F3216" s="280" t="s">
        <v>4974</v>
      </c>
      <c r="G3216" s="281" t="s">
        <v>425</v>
      </c>
      <c r="H3216" s="282">
        <v>13</v>
      </c>
      <c r="I3216" s="283"/>
      <c r="J3216" s="284">
        <f>ROUND(I3216*H3216,2)</f>
        <v>0</v>
      </c>
      <c r="K3216" s="280" t="s">
        <v>19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0.016</v>
      </c>
      <c r="R3216" s="225">
        <f>Q3216*H3216</f>
        <v>0.20800000000000002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410</v>
      </c>
      <c r="AT3216" s="227" t="s">
        <v>296</v>
      </c>
      <c r="AU3216" s="227" t="s">
        <v>80</v>
      </c>
      <c r="AY3216" s="20" t="s">
        <v>182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308</v>
      </c>
      <c r="BM3216" s="227" t="s">
        <v>4975</v>
      </c>
    </row>
    <row r="3217" s="2" customFormat="1" ht="37.8" customHeight="1">
      <c r="A3217" s="41"/>
      <c r="B3217" s="42"/>
      <c r="C3217" s="216" t="s">
        <v>4976</v>
      </c>
      <c r="D3217" s="216" t="s">
        <v>184</v>
      </c>
      <c r="E3217" s="217" t="s">
        <v>4977</v>
      </c>
      <c r="F3217" s="218" t="s">
        <v>4978</v>
      </c>
      <c r="G3217" s="219" t="s">
        <v>425</v>
      </c>
      <c r="H3217" s="220">
        <v>5</v>
      </c>
      <c r="I3217" s="221"/>
      <c r="J3217" s="222">
        <f>ROUND(I3217*H3217,2)</f>
        <v>0</v>
      </c>
      <c r="K3217" s="218" t="s">
        <v>188</v>
      </c>
      <c r="L3217" s="47"/>
      <c r="M3217" s="223" t="s">
        <v>19</v>
      </c>
      <c r="N3217" s="224" t="s">
        <v>42</v>
      </c>
      <c r="O3217" s="87"/>
      <c r="P3217" s="225">
        <f>O3217*H3217</f>
        <v>0</v>
      </c>
      <c r="Q3217" s="225">
        <v>0.00046000000000000001</v>
      </c>
      <c r="R3217" s="225">
        <f>Q3217*H3217</f>
        <v>0.0023</v>
      </c>
      <c r="S3217" s="225">
        <v>0</v>
      </c>
      <c r="T3217" s="226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7" t="s">
        <v>308</v>
      </c>
      <c r="AT3217" s="227" t="s">
        <v>184</v>
      </c>
      <c r="AU3217" s="227" t="s">
        <v>80</v>
      </c>
      <c r="AY3217" s="20" t="s">
        <v>182</v>
      </c>
      <c r="BE3217" s="228">
        <f>IF(N3217="základní",J3217,0)</f>
        <v>0</v>
      </c>
      <c r="BF3217" s="228">
        <f>IF(N3217="snížená",J3217,0)</f>
        <v>0</v>
      </c>
      <c r="BG3217" s="228">
        <f>IF(N3217="zákl. přenesená",J3217,0)</f>
        <v>0</v>
      </c>
      <c r="BH3217" s="228">
        <f>IF(N3217="sníž. přenesená",J3217,0)</f>
        <v>0</v>
      </c>
      <c r="BI3217" s="228">
        <f>IF(N3217="nulová",J3217,0)</f>
        <v>0</v>
      </c>
      <c r="BJ3217" s="20" t="s">
        <v>78</v>
      </c>
      <c r="BK3217" s="228">
        <f>ROUND(I3217*H3217,2)</f>
        <v>0</v>
      </c>
      <c r="BL3217" s="20" t="s">
        <v>308</v>
      </c>
      <c r="BM3217" s="227" t="s">
        <v>4979</v>
      </c>
    </row>
    <row r="3218" s="2" customFormat="1">
      <c r="A3218" s="41"/>
      <c r="B3218" s="42"/>
      <c r="C3218" s="43"/>
      <c r="D3218" s="229" t="s">
        <v>191</v>
      </c>
      <c r="E3218" s="43"/>
      <c r="F3218" s="230" t="s">
        <v>4980</v>
      </c>
      <c r="G3218" s="43"/>
      <c r="H3218" s="43"/>
      <c r="I3218" s="231"/>
      <c r="J3218" s="43"/>
      <c r="K3218" s="43"/>
      <c r="L3218" s="47"/>
      <c r="M3218" s="232"/>
      <c r="N3218" s="233"/>
      <c r="O3218" s="87"/>
      <c r="P3218" s="87"/>
      <c r="Q3218" s="87"/>
      <c r="R3218" s="87"/>
      <c r="S3218" s="87"/>
      <c r="T3218" s="88"/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T3218" s="20" t="s">
        <v>191</v>
      </c>
      <c r="AU3218" s="20" t="s">
        <v>80</v>
      </c>
    </row>
    <row r="3219" s="2" customFormat="1" ht="24.15" customHeight="1">
      <c r="A3219" s="41"/>
      <c r="B3219" s="42"/>
      <c r="C3219" s="278" t="s">
        <v>4981</v>
      </c>
      <c r="D3219" s="278" t="s">
        <v>296</v>
      </c>
      <c r="E3219" s="279" t="s">
        <v>4982</v>
      </c>
      <c r="F3219" s="280" t="s">
        <v>4983</v>
      </c>
      <c r="G3219" s="281" t="s">
        <v>425</v>
      </c>
      <c r="H3219" s="282">
        <v>1</v>
      </c>
      <c r="I3219" s="283"/>
      <c r="J3219" s="284">
        <f>ROUND(I3219*H3219,2)</f>
        <v>0</v>
      </c>
      <c r="K3219" s="280" t="s">
        <v>19</v>
      </c>
      <c r="L3219" s="285"/>
      <c r="M3219" s="286" t="s">
        <v>19</v>
      </c>
      <c r="N3219" s="287" t="s">
        <v>42</v>
      </c>
      <c r="O3219" s="87"/>
      <c r="P3219" s="225">
        <f>O3219*H3219</f>
        <v>0</v>
      </c>
      <c r="Q3219" s="225">
        <v>0.035000000000000003</v>
      </c>
      <c r="R3219" s="225">
        <f>Q3219*H3219</f>
        <v>0.035000000000000003</v>
      </c>
      <c r="S3219" s="225">
        <v>0</v>
      </c>
      <c r="T3219" s="226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7" t="s">
        <v>410</v>
      </c>
      <c r="AT3219" s="227" t="s">
        <v>296</v>
      </c>
      <c r="AU3219" s="227" t="s">
        <v>80</v>
      </c>
      <c r="AY3219" s="20" t="s">
        <v>182</v>
      </c>
      <c r="BE3219" s="228">
        <f>IF(N3219="základní",J3219,0)</f>
        <v>0</v>
      </c>
      <c r="BF3219" s="228">
        <f>IF(N3219="snížená",J3219,0)</f>
        <v>0</v>
      </c>
      <c r="BG3219" s="228">
        <f>IF(N3219="zákl. přenesená",J3219,0)</f>
        <v>0</v>
      </c>
      <c r="BH3219" s="228">
        <f>IF(N3219="sníž. přenesená",J3219,0)</f>
        <v>0</v>
      </c>
      <c r="BI3219" s="228">
        <f>IF(N3219="nulová",J3219,0)</f>
        <v>0</v>
      </c>
      <c r="BJ3219" s="20" t="s">
        <v>78</v>
      </c>
      <c r="BK3219" s="228">
        <f>ROUND(I3219*H3219,2)</f>
        <v>0</v>
      </c>
      <c r="BL3219" s="20" t="s">
        <v>308</v>
      </c>
      <c r="BM3219" s="227" t="s">
        <v>4984</v>
      </c>
    </row>
    <row r="3220" s="2" customFormat="1" ht="37.8" customHeight="1">
      <c r="A3220" s="41"/>
      <c r="B3220" s="42"/>
      <c r="C3220" s="278" t="s">
        <v>4985</v>
      </c>
      <c r="D3220" s="278" t="s">
        <v>296</v>
      </c>
      <c r="E3220" s="279" t="s">
        <v>4986</v>
      </c>
      <c r="F3220" s="280" t="s">
        <v>4987</v>
      </c>
      <c r="G3220" s="281" t="s">
        <v>425</v>
      </c>
      <c r="H3220" s="282">
        <v>1</v>
      </c>
      <c r="I3220" s="283"/>
      <c r="J3220" s="284">
        <f>ROUND(I3220*H3220,2)</f>
        <v>0</v>
      </c>
      <c r="K3220" s="280" t="s">
        <v>19</v>
      </c>
      <c r="L3220" s="285"/>
      <c r="M3220" s="286" t="s">
        <v>19</v>
      </c>
      <c r="N3220" s="287" t="s">
        <v>42</v>
      </c>
      <c r="O3220" s="87"/>
      <c r="P3220" s="225">
        <f>O3220*H3220</f>
        <v>0</v>
      </c>
      <c r="Q3220" s="225">
        <v>0.041000000000000002</v>
      </c>
      <c r="R3220" s="225">
        <f>Q3220*H3220</f>
        <v>0.041000000000000002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410</v>
      </c>
      <c r="AT3220" s="227" t="s">
        <v>296</v>
      </c>
      <c r="AU3220" s="227" t="s">
        <v>80</v>
      </c>
      <c r="AY3220" s="20" t="s">
        <v>182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308</v>
      </c>
      <c r="BM3220" s="227" t="s">
        <v>4988</v>
      </c>
    </row>
    <row r="3221" s="2" customFormat="1" ht="33" customHeight="1">
      <c r="A3221" s="41"/>
      <c r="B3221" s="42"/>
      <c r="C3221" s="278" t="s">
        <v>4989</v>
      </c>
      <c r="D3221" s="278" t="s">
        <v>296</v>
      </c>
      <c r="E3221" s="279" t="s">
        <v>4990</v>
      </c>
      <c r="F3221" s="280" t="s">
        <v>4991</v>
      </c>
      <c r="G3221" s="281" t="s">
        <v>425</v>
      </c>
      <c r="H3221" s="282">
        <v>1</v>
      </c>
      <c r="I3221" s="283"/>
      <c r="J3221" s="284">
        <f>ROUND(I3221*H3221,2)</f>
        <v>0</v>
      </c>
      <c r="K3221" s="280" t="s">
        <v>19</v>
      </c>
      <c r="L3221" s="285"/>
      <c r="M3221" s="286" t="s">
        <v>19</v>
      </c>
      <c r="N3221" s="287" t="s">
        <v>42</v>
      </c>
      <c r="O3221" s="87"/>
      <c r="P3221" s="225">
        <f>O3221*H3221</f>
        <v>0</v>
      </c>
      <c r="Q3221" s="225">
        <v>0.035000000000000003</v>
      </c>
      <c r="R3221" s="225">
        <f>Q3221*H3221</f>
        <v>0.035000000000000003</v>
      </c>
      <c r="S3221" s="225">
        <v>0</v>
      </c>
      <c r="T3221" s="226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7" t="s">
        <v>410</v>
      </c>
      <c r="AT3221" s="227" t="s">
        <v>296</v>
      </c>
      <c r="AU3221" s="227" t="s">
        <v>80</v>
      </c>
      <c r="AY3221" s="20" t="s">
        <v>182</v>
      </c>
      <c r="BE3221" s="228">
        <f>IF(N3221="základní",J3221,0)</f>
        <v>0</v>
      </c>
      <c r="BF3221" s="228">
        <f>IF(N3221="snížená",J3221,0)</f>
        <v>0</v>
      </c>
      <c r="BG3221" s="228">
        <f>IF(N3221="zákl. přenesená",J3221,0)</f>
        <v>0</v>
      </c>
      <c r="BH3221" s="228">
        <f>IF(N3221="sníž. přenesená",J3221,0)</f>
        <v>0</v>
      </c>
      <c r="BI3221" s="228">
        <f>IF(N3221="nulová",J3221,0)</f>
        <v>0</v>
      </c>
      <c r="BJ3221" s="20" t="s">
        <v>78</v>
      </c>
      <c r="BK3221" s="228">
        <f>ROUND(I3221*H3221,2)</f>
        <v>0</v>
      </c>
      <c r="BL3221" s="20" t="s">
        <v>308</v>
      </c>
      <c r="BM3221" s="227" t="s">
        <v>4992</v>
      </c>
    </row>
    <row r="3222" s="2" customFormat="1" ht="33" customHeight="1">
      <c r="A3222" s="41"/>
      <c r="B3222" s="42"/>
      <c r="C3222" s="278" t="s">
        <v>4993</v>
      </c>
      <c r="D3222" s="278" t="s">
        <v>296</v>
      </c>
      <c r="E3222" s="279" t="s">
        <v>4994</v>
      </c>
      <c r="F3222" s="280" t="s">
        <v>4995</v>
      </c>
      <c r="G3222" s="281" t="s">
        <v>425</v>
      </c>
      <c r="H3222" s="282">
        <v>1</v>
      </c>
      <c r="I3222" s="283"/>
      <c r="J3222" s="284">
        <f>ROUND(I3222*H3222,2)</f>
        <v>0</v>
      </c>
      <c r="K3222" s="280" t="s">
        <v>19</v>
      </c>
      <c r="L3222" s="285"/>
      <c r="M3222" s="286" t="s">
        <v>19</v>
      </c>
      <c r="N3222" s="287" t="s">
        <v>42</v>
      </c>
      <c r="O3222" s="87"/>
      <c r="P3222" s="225">
        <f>O3222*H3222</f>
        <v>0</v>
      </c>
      <c r="Q3222" s="225">
        <v>0.035000000000000003</v>
      </c>
      <c r="R3222" s="225">
        <f>Q3222*H3222</f>
        <v>0.035000000000000003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410</v>
      </c>
      <c r="AT3222" s="227" t="s">
        <v>296</v>
      </c>
      <c r="AU3222" s="227" t="s">
        <v>80</v>
      </c>
      <c r="AY3222" s="20" t="s">
        <v>182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308</v>
      </c>
      <c r="BM3222" s="227" t="s">
        <v>4996</v>
      </c>
    </row>
    <row r="3223" s="2" customFormat="1" ht="33" customHeight="1">
      <c r="A3223" s="41"/>
      <c r="B3223" s="42"/>
      <c r="C3223" s="278" t="s">
        <v>4997</v>
      </c>
      <c r="D3223" s="278" t="s">
        <v>296</v>
      </c>
      <c r="E3223" s="279" t="s">
        <v>4998</v>
      </c>
      <c r="F3223" s="280" t="s">
        <v>4999</v>
      </c>
      <c r="G3223" s="281" t="s">
        <v>425</v>
      </c>
      <c r="H3223" s="282">
        <v>1</v>
      </c>
      <c r="I3223" s="283"/>
      <c r="J3223" s="284">
        <f>ROUND(I3223*H3223,2)</f>
        <v>0</v>
      </c>
      <c r="K3223" s="280" t="s">
        <v>19</v>
      </c>
      <c r="L3223" s="285"/>
      <c r="M3223" s="286" t="s">
        <v>19</v>
      </c>
      <c r="N3223" s="287" t="s">
        <v>42</v>
      </c>
      <c r="O3223" s="87"/>
      <c r="P3223" s="225">
        <f>O3223*H3223</f>
        <v>0</v>
      </c>
      <c r="Q3223" s="225">
        <v>0.025999999999999999</v>
      </c>
      <c r="R3223" s="225">
        <f>Q3223*H3223</f>
        <v>0.025999999999999999</v>
      </c>
      <c r="S3223" s="225">
        <v>0</v>
      </c>
      <c r="T3223" s="226">
        <f>S3223*H3223</f>
        <v>0</v>
      </c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R3223" s="227" t="s">
        <v>410</v>
      </c>
      <c r="AT3223" s="227" t="s">
        <v>296</v>
      </c>
      <c r="AU3223" s="227" t="s">
        <v>80</v>
      </c>
      <c r="AY3223" s="20" t="s">
        <v>182</v>
      </c>
      <c r="BE3223" s="228">
        <f>IF(N3223="základní",J3223,0)</f>
        <v>0</v>
      </c>
      <c r="BF3223" s="228">
        <f>IF(N3223="snížená",J3223,0)</f>
        <v>0</v>
      </c>
      <c r="BG3223" s="228">
        <f>IF(N3223="zákl. přenesená",J3223,0)</f>
        <v>0</v>
      </c>
      <c r="BH3223" s="228">
        <f>IF(N3223="sníž. přenesená",J3223,0)</f>
        <v>0</v>
      </c>
      <c r="BI3223" s="228">
        <f>IF(N3223="nulová",J3223,0)</f>
        <v>0</v>
      </c>
      <c r="BJ3223" s="20" t="s">
        <v>78</v>
      </c>
      <c r="BK3223" s="228">
        <f>ROUND(I3223*H3223,2)</f>
        <v>0</v>
      </c>
      <c r="BL3223" s="20" t="s">
        <v>308</v>
      </c>
      <c r="BM3223" s="227" t="s">
        <v>5000</v>
      </c>
    </row>
    <row r="3224" s="2" customFormat="1" ht="37.8" customHeight="1">
      <c r="A3224" s="41"/>
      <c r="B3224" s="42"/>
      <c r="C3224" s="216" t="s">
        <v>5001</v>
      </c>
      <c r="D3224" s="216" t="s">
        <v>184</v>
      </c>
      <c r="E3224" s="217" t="s">
        <v>5002</v>
      </c>
      <c r="F3224" s="218" t="s">
        <v>5003</v>
      </c>
      <c r="G3224" s="219" t="s">
        <v>425</v>
      </c>
      <c r="H3224" s="220">
        <v>5</v>
      </c>
      <c r="I3224" s="221"/>
      <c r="J3224" s="222">
        <f>ROUND(I3224*H3224,2)</f>
        <v>0</v>
      </c>
      <c r="K3224" s="218" t="s">
        <v>188</v>
      </c>
      <c r="L3224" s="47"/>
      <c r="M3224" s="223" t="s">
        <v>19</v>
      </c>
      <c r="N3224" s="224" t="s">
        <v>42</v>
      </c>
      <c r="O3224" s="87"/>
      <c r="P3224" s="225">
        <f>O3224*H3224</f>
        <v>0</v>
      </c>
      <c r="Q3224" s="225">
        <v>0.00044999999999999999</v>
      </c>
      <c r="R3224" s="225">
        <f>Q3224*H3224</f>
        <v>0.0022499999999999998</v>
      </c>
      <c r="S3224" s="225">
        <v>0</v>
      </c>
      <c r="T3224" s="226">
        <f>S3224*H3224</f>
        <v>0</v>
      </c>
      <c r="U3224" s="41"/>
      <c r="V3224" s="41"/>
      <c r="W3224" s="41"/>
      <c r="X3224" s="41"/>
      <c r="Y3224" s="41"/>
      <c r="Z3224" s="41"/>
      <c r="AA3224" s="41"/>
      <c r="AB3224" s="41"/>
      <c r="AC3224" s="41"/>
      <c r="AD3224" s="41"/>
      <c r="AE3224" s="41"/>
      <c r="AR3224" s="227" t="s">
        <v>308</v>
      </c>
      <c r="AT3224" s="227" t="s">
        <v>184</v>
      </c>
      <c r="AU3224" s="227" t="s">
        <v>80</v>
      </c>
      <c r="AY3224" s="20" t="s">
        <v>182</v>
      </c>
      <c r="BE3224" s="228">
        <f>IF(N3224="základní",J3224,0)</f>
        <v>0</v>
      </c>
      <c r="BF3224" s="228">
        <f>IF(N3224="snížená",J3224,0)</f>
        <v>0</v>
      </c>
      <c r="BG3224" s="228">
        <f>IF(N3224="zákl. přenesená",J3224,0)</f>
        <v>0</v>
      </c>
      <c r="BH3224" s="228">
        <f>IF(N3224="sníž. přenesená",J3224,0)</f>
        <v>0</v>
      </c>
      <c r="BI3224" s="228">
        <f>IF(N3224="nulová",J3224,0)</f>
        <v>0</v>
      </c>
      <c r="BJ3224" s="20" t="s">
        <v>78</v>
      </c>
      <c r="BK3224" s="228">
        <f>ROUND(I3224*H3224,2)</f>
        <v>0</v>
      </c>
      <c r="BL3224" s="20" t="s">
        <v>308</v>
      </c>
      <c r="BM3224" s="227" t="s">
        <v>5004</v>
      </c>
    </row>
    <row r="3225" s="2" customFormat="1">
      <c r="A3225" s="41"/>
      <c r="B3225" s="42"/>
      <c r="C3225" s="43"/>
      <c r="D3225" s="229" t="s">
        <v>191</v>
      </c>
      <c r="E3225" s="43"/>
      <c r="F3225" s="230" t="s">
        <v>5005</v>
      </c>
      <c r="G3225" s="43"/>
      <c r="H3225" s="43"/>
      <c r="I3225" s="231"/>
      <c r="J3225" s="43"/>
      <c r="K3225" s="43"/>
      <c r="L3225" s="47"/>
      <c r="M3225" s="232"/>
      <c r="N3225" s="233"/>
      <c r="O3225" s="87"/>
      <c r="P3225" s="87"/>
      <c r="Q3225" s="87"/>
      <c r="R3225" s="87"/>
      <c r="S3225" s="87"/>
      <c r="T3225" s="88"/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T3225" s="20" t="s">
        <v>191</v>
      </c>
      <c r="AU3225" s="20" t="s">
        <v>80</v>
      </c>
    </row>
    <row r="3226" s="2" customFormat="1" ht="33" customHeight="1">
      <c r="A3226" s="41"/>
      <c r="B3226" s="42"/>
      <c r="C3226" s="278" t="s">
        <v>5006</v>
      </c>
      <c r="D3226" s="278" t="s">
        <v>296</v>
      </c>
      <c r="E3226" s="279" t="s">
        <v>5007</v>
      </c>
      <c r="F3226" s="280" t="s">
        <v>5008</v>
      </c>
      <c r="G3226" s="281" t="s">
        <v>425</v>
      </c>
      <c r="H3226" s="282">
        <v>1</v>
      </c>
      <c r="I3226" s="283"/>
      <c r="J3226" s="284">
        <f>ROUND(I3226*H3226,2)</f>
        <v>0</v>
      </c>
      <c r="K3226" s="280" t="s">
        <v>19</v>
      </c>
      <c r="L3226" s="285"/>
      <c r="M3226" s="286" t="s">
        <v>19</v>
      </c>
      <c r="N3226" s="287" t="s">
        <v>42</v>
      </c>
      <c r="O3226" s="87"/>
      <c r="P3226" s="225">
        <f>O3226*H3226</f>
        <v>0</v>
      </c>
      <c r="Q3226" s="225">
        <v>0.041000000000000002</v>
      </c>
      <c r="R3226" s="225">
        <f>Q3226*H3226</f>
        <v>0.041000000000000002</v>
      </c>
      <c r="S3226" s="225">
        <v>0</v>
      </c>
      <c r="T3226" s="226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7" t="s">
        <v>410</v>
      </c>
      <c r="AT3226" s="227" t="s">
        <v>296</v>
      </c>
      <c r="AU3226" s="227" t="s">
        <v>80</v>
      </c>
      <c r="AY3226" s="20" t="s">
        <v>182</v>
      </c>
      <c r="BE3226" s="228">
        <f>IF(N3226="základní",J3226,0)</f>
        <v>0</v>
      </c>
      <c r="BF3226" s="228">
        <f>IF(N3226="snížená",J3226,0)</f>
        <v>0</v>
      </c>
      <c r="BG3226" s="228">
        <f>IF(N3226="zákl. přenesená",J3226,0)</f>
        <v>0</v>
      </c>
      <c r="BH3226" s="228">
        <f>IF(N3226="sníž. přenesená",J3226,0)</f>
        <v>0</v>
      </c>
      <c r="BI3226" s="228">
        <f>IF(N3226="nulová",J3226,0)</f>
        <v>0</v>
      </c>
      <c r="BJ3226" s="20" t="s">
        <v>78</v>
      </c>
      <c r="BK3226" s="228">
        <f>ROUND(I3226*H3226,2)</f>
        <v>0</v>
      </c>
      <c r="BL3226" s="20" t="s">
        <v>308</v>
      </c>
      <c r="BM3226" s="227" t="s">
        <v>5009</v>
      </c>
    </row>
    <row r="3227" s="2" customFormat="1" ht="33" customHeight="1">
      <c r="A3227" s="41"/>
      <c r="B3227" s="42"/>
      <c r="C3227" s="278" t="s">
        <v>5010</v>
      </c>
      <c r="D3227" s="278" t="s">
        <v>296</v>
      </c>
      <c r="E3227" s="279" t="s">
        <v>5011</v>
      </c>
      <c r="F3227" s="280" t="s">
        <v>5012</v>
      </c>
      <c r="G3227" s="281" t="s">
        <v>425</v>
      </c>
      <c r="H3227" s="282">
        <v>1</v>
      </c>
      <c r="I3227" s="283"/>
      <c r="J3227" s="284">
        <f>ROUND(I3227*H3227,2)</f>
        <v>0</v>
      </c>
      <c r="K3227" s="280" t="s">
        <v>19</v>
      </c>
      <c r="L3227" s="285"/>
      <c r="M3227" s="286" t="s">
        <v>19</v>
      </c>
      <c r="N3227" s="287" t="s">
        <v>42</v>
      </c>
      <c r="O3227" s="87"/>
      <c r="P3227" s="225">
        <f>O3227*H3227</f>
        <v>0</v>
      </c>
      <c r="Q3227" s="225">
        <v>0.039</v>
      </c>
      <c r="R3227" s="225">
        <f>Q3227*H3227</f>
        <v>0.039</v>
      </c>
      <c r="S3227" s="225">
        <v>0</v>
      </c>
      <c r="T3227" s="226">
        <f>S3227*H3227</f>
        <v>0</v>
      </c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R3227" s="227" t="s">
        <v>410</v>
      </c>
      <c r="AT3227" s="227" t="s">
        <v>296</v>
      </c>
      <c r="AU3227" s="227" t="s">
        <v>80</v>
      </c>
      <c r="AY3227" s="20" t="s">
        <v>182</v>
      </c>
      <c r="BE3227" s="228">
        <f>IF(N3227="základní",J3227,0)</f>
        <v>0</v>
      </c>
      <c r="BF3227" s="228">
        <f>IF(N3227="snížená",J3227,0)</f>
        <v>0</v>
      </c>
      <c r="BG3227" s="228">
        <f>IF(N3227="zákl. přenesená",J3227,0)</f>
        <v>0</v>
      </c>
      <c r="BH3227" s="228">
        <f>IF(N3227="sníž. přenesená",J3227,0)</f>
        <v>0</v>
      </c>
      <c r="BI3227" s="228">
        <f>IF(N3227="nulová",J3227,0)</f>
        <v>0</v>
      </c>
      <c r="BJ3227" s="20" t="s">
        <v>78</v>
      </c>
      <c r="BK3227" s="228">
        <f>ROUND(I3227*H3227,2)</f>
        <v>0</v>
      </c>
      <c r="BL3227" s="20" t="s">
        <v>308</v>
      </c>
      <c r="BM3227" s="227" t="s">
        <v>5013</v>
      </c>
    </row>
    <row r="3228" s="2" customFormat="1" ht="37.8" customHeight="1">
      <c r="A3228" s="41"/>
      <c r="B3228" s="42"/>
      <c r="C3228" s="278" t="s">
        <v>5014</v>
      </c>
      <c r="D3228" s="278" t="s">
        <v>296</v>
      </c>
      <c r="E3228" s="279" t="s">
        <v>5015</v>
      </c>
      <c r="F3228" s="280" t="s">
        <v>5016</v>
      </c>
      <c r="G3228" s="281" t="s">
        <v>425</v>
      </c>
      <c r="H3228" s="282">
        <v>2</v>
      </c>
      <c r="I3228" s="283"/>
      <c r="J3228" s="284">
        <f>ROUND(I3228*H3228,2)</f>
        <v>0</v>
      </c>
      <c r="K3228" s="280" t="s">
        <v>19</v>
      </c>
      <c r="L3228" s="285"/>
      <c r="M3228" s="286" t="s">
        <v>19</v>
      </c>
      <c r="N3228" s="287" t="s">
        <v>42</v>
      </c>
      <c r="O3228" s="87"/>
      <c r="P3228" s="225">
        <f>O3228*H3228</f>
        <v>0</v>
      </c>
      <c r="Q3228" s="225">
        <v>0.039</v>
      </c>
      <c r="R3228" s="225">
        <f>Q3228*H3228</f>
        <v>0.078</v>
      </c>
      <c r="S3228" s="225">
        <v>0</v>
      </c>
      <c r="T3228" s="226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7" t="s">
        <v>410</v>
      </c>
      <c r="AT3228" s="227" t="s">
        <v>296</v>
      </c>
      <c r="AU3228" s="227" t="s">
        <v>80</v>
      </c>
      <c r="AY3228" s="20" t="s">
        <v>182</v>
      </c>
      <c r="BE3228" s="228">
        <f>IF(N3228="základní",J3228,0)</f>
        <v>0</v>
      </c>
      <c r="BF3228" s="228">
        <f>IF(N3228="snížená",J3228,0)</f>
        <v>0</v>
      </c>
      <c r="BG3228" s="228">
        <f>IF(N3228="zákl. přenesená",J3228,0)</f>
        <v>0</v>
      </c>
      <c r="BH3228" s="228">
        <f>IF(N3228="sníž. přenesená",J3228,0)</f>
        <v>0</v>
      </c>
      <c r="BI3228" s="228">
        <f>IF(N3228="nulová",J3228,0)</f>
        <v>0</v>
      </c>
      <c r="BJ3228" s="20" t="s">
        <v>78</v>
      </c>
      <c r="BK3228" s="228">
        <f>ROUND(I3228*H3228,2)</f>
        <v>0</v>
      </c>
      <c r="BL3228" s="20" t="s">
        <v>308</v>
      </c>
      <c r="BM3228" s="227" t="s">
        <v>5017</v>
      </c>
    </row>
    <row r="3229" s="2" customFormat="1" ht="33" customHeight="1">
      <c r="A3229" s="41"/>
      <c r="B3229" s="42"/>
      <c r="C3229" s="278" t="s">
        <v>5018</v>
      </c>
      <c r="D3229" s="278" t="s">
        <v>296</v>
      </c>
      <c r="E3229" s="279" t="s">
        <v>5019</v>
      </c>
      <c r="F3229" s="280" t="s">
        <v>5020</v>
      </c>
      <c r="G3229" s="281" t="s">
        <v>425</v>
      </c>
      <c r="H3229" s="282">
        <v>1</v>
      </c>
      <c r="I3229" s="283"/>
      <c r="J3229" s="284">
        <f>ROUND(I3229*H3229,2)</f>
        <v>0</v>
      </c>
      <c r="K3229" s="280" t="s">
        <v>19</v>
      </c>
      <c r="L3229" s="285"/>
      <c r="M3229" s="286" t="s">
        <v>19</v>
      </c>
      <c r="N3229" s="287" t="s">
        <v>42</v>
      </c>
      <c r="O3229" s="87"/>
      <c r="P3229" s="225">
        <f>O3229*H3229</f>
        <v>0</v>
      </c>
      <c r="Q3229" s="225">
        <v>0.045999999999999999</v>
      </c>
      <c r="R3229" s="225">
        <f>Q3229*H3229</f>
        <v>0.045999999999999999</v>
      </c>
      <c r="S3229" s="225">
        <v>0</v>
      </c>
      <c r="T3229" s="226">
        <f>S3229*H3229</f>
        <v>0</v>
      </c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R3229" s="227" t="s">
        <v>410</v>
      </c>
      <c r="AT3229" s="227" t="s">
        <v>296</v>
      </c>
      <c r="AU3229" s="227" t="s">
        <v>80</v>
      </c>
      <c r="AY3229" s="20" t="s">
        <v>182</v>
      </c>
      <c r="BE3229" s="228">
        <f>IF(N3229="základní",J3229,0)</f>
        <v>0</v>
      </c>
      <c r="BF3229" s="228">
        <f>IF(N3229="snížená",J3229,0)</f>
        <v>0</v>
      </c>
      <c r="BG3229" s="228">
        <f>IF(N3229="zákl. přenesená",J3229,0)</f>
        <v>0</v>
      </c>
      <c r="BH3229" s="228">
        <f>IF(N3229="sníž. přenesená",J3229,0)</f>
        <v>0</v>
      </c>
      <c r="BI3229" s="228">
        <f>IF(N3229="nulová",J3229,0)</f>
        <v>0</v>
      </c>
      <c r="BJ3229" s="20" t="s">
        <v>78</v>
      </c>
      <c r="BK3229" s="228">
        <f>ROUND(I3229*H3229,2)</f>
        <v>0</v>
      </c>
      <c r="BL3229" s="20" t="s">
        <v>308</v>
      </c>
      <c r="BM3229" s="227" t="s">
        <v>5021</v>
      </c>
    </row>
    <row r="3230" s="2" customFormat="1" ht="37.8" customHeight="1">
      <c r="A3230" s="41"/>
      <c r="B3230" s="42"/>
      <c r="C3230" s="216" t="s">
        <v>5022</v>
      </c>
      <c r="D3230" s="216" t="s">
        <v>184</v>
      </c>
      <c r="E3230" s="217" t="s">
        <v>5023</v>
      </c>
      <c r="F3230" s="218" t="s">
        <v>5024</v>
      </c>
      <c r="G3230" s="219" t="s">
        <v>425</v>
      </c>
      <c r="H3230" s="220">
        <v>1</v>
      </c>
      <c r="I3230" s="221"/>
      <c r="J3230" s="222">
        <f>ROUND(I3230*H3230,2)</f>
        <v>0</v>
      </c>
      <c r="K3230" s="218" t="s">
        <v>188</v>
      </c>
      <c r="L3230" s="47"/>
      <c r="M3230" s="223" t="s">
        <v>19</v>
      </c>
      <c r="N3230" s="224" t="s">
        <v>42</v>
      </c>
      <c r="O3230" s="87"/>
      <c r="P3230" s="225">
        <f>O3230*H3230</f>
        <v>0</v>
      </c>
      <c r="Q3230" s="225">
        <v>0.00044999999999999999</v>
      </c>
      <c r="R3230" s="225">
        <f>Q3230*H3230</f>
        <v>0.00044999999999999999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308</v>
      </c>
      <c r="AT3230" s="227" t="s">
        <v>184</v>
      </c>
      <c r="AU3230" s="227" t="s">
        <v>80</v>
      </c>
      <c r="AY3230" s="20" t="s">
        <v>182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308</v>
      </c>
      <c r="BM3230" s="227" t="s">
        <v>5025</v>
      </c>
    </row>
    <row r="3231" s="2" customFormat="1">
      <c r="A3231" s="41"/>
      <c r="B3231" s="42"/>
      <c r="C3231" s="43"/>
      <c r="D3231" s="229" t="s">
        <v>191</v>
      </c>
      <c r="E3231" s="43"/>
      <c r="F3231" s="230" t="s">
        <v>5026</v>
      </c>
      <c r="G3231" s="43"/>
      <c r="H3231" s="43"/>
      <c r="I3231" s="231"/>
      <c r="J3231" s="43"/>
      <c r="K3231" s="43"/>
      <c r="L3231" s="47"/>
      <c r="M3231" s="232"/>
      <c r="N3231" s="233"/>
      <c r="O3231" s="87"/>
      <c r="P3231" s="87"/>
      <c r="Q3231" s="87"/>
      <c r="R3231" s="87"/>
      <c r="S3231" s="87"/>
      <c r="T3231" s="88"/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T3231" s="20" t="s">
        <v>191</v>
      </c>
      <c r="AU3231" s="20" t="s">
        <v>80</v>
      </c>
    </row>
    <row r="3232" s="2" customFormat="1" ht="33" customHeight="1">
      <c r="A3232" s="41"/>
      <c r="B3232" s="42"/>
      <c r="C3232" s="278" t="s">
        <v>5027</v>
      </c>
      <c r="D3232" s="278" t="s">
        <v>296</v>
      </c>
      <c r="E3232" s="279" t="s">
        <v>5028</v>
      </c>
      <c r="F3232" s="280" t="s">
        <v>5029</v>
      </c>
      <c r="G3232" s="281" t="s">
        <v>425</v>
      </c>
      <c r="H3232" s="282">
        <v>1</v>
      </c>
      <c r="I3232" s="283"/>
      <c r="J3232" s="284">
        <f>ROUND(I3232*H3232,2)</f>
        <v>0</v>
      </c>
      <c r="K3232" s="280" t="s">
        <v>19</v>
      </c>
      <c r="L3232" s="285"/>
      <c r="M3232" s="286" t="s">
        <v>19</v>
      </c>
      <c r="N3232" s="287" t="s">
        <v>42</v>
      </c>
      <c r="O3232" s="87"/>
      <c r="P3232" s="225">
        <f>O3232*H3232</f>
        <v>0</v>
      </c>
      <c r="Q3232" s="225">
        <v>0.050000000000000003</v>
      </c>
      <c r="R3232" s="225">
        <f>Q3232*H3232</f>
        <v>0.050000000000000003</v>
      </c>
      <c r="S3232" s="225">
        <v>0</v>
      </c>
      <c r="T3232" s="226">
        <f>S3232*H3232</f>
        <v>0</v>
      </c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R3232" s="227" t="s">
        <v>410</v>
      </c>
      <c r="AT3232" s="227" t="s">
        <v>296</v>
      </c>
      <c r="AU3232" s="227" t="s">
        <v>80</v>
      </c>
      <c r="AY3232" s="20" t="s">
        <v>182</v>
      </c>
      <c r="BE3232" s="228">
        <f>IF(N3232="základní",J3232,0)</f>
        <v>0</v>
      </c>
      <c r="BF3232" s="228">
        <f>IF(N3232="snížená",J3232,0)</f>
        <v>0</v>
      </c>
      <c r="BG3232" s="228">
        <f>IF(N3232="zákl. přenesená",J3232,0)</f>
        <v>0</v>
      </c>
      <c r="BH3232" s="228">
        <f>IF(N3232="sníž. přenesená",J3232,0)</f>
        <v>0</v>
      </c>
      <c r="BI3232" s="228">
        <f>IF(N3232="nulová",J3232,0)</f>
        <v>0</v>
      </c>
      <c r="BJ3232" s="20" t="s">
        <v>78</v>
      </c>
      <c r="BK3232" s="228">
        <f>ROUND(I3232*H3232,2)</f>
        <v>0</v>
      </c>
      <c r="BL3232" s="20" t="s">
        <v>308</v>
      </c>
      <c r="BM3232" s="227" t="s">
        <v>5030</v>
      </c>
    </row>
    <row r="3233" s="2" customFormat="1" ht="37.8" customHeight="1">
      <c r="A3233" s="41"/>
      <c r="B3233" s="42"/>
      <c r="C3233" s="216" t="s">
        <v>5031</v>
      </c>
      <c r="D3233" s="216" t="s">
        <v>184</v>
      </c>
      <c r="E3233" s="217" t="s">
        <v>5032</v>
      </c>
      <c r="F3233" s="218" t="s">
        <v>5033</v>
      </c>
      <c r="G3233" s="219" t="s">
        <v>425</v>
      </c>
      <c r="H3233" s="220">
        <v>47</v>
      </c>
      <c r="I3233" s="221"/>
      <c r="J3233" s="222">
        <f>ROUND(I3233*H3233,2)</f>
        <v>0</v>
      </c>
      <c r="K3233" s="218" t="s">
        <v>188</v>
      </c>
      <c r="L3233" s="47"/>
      <c r="M3233" s="223" t="s">
        <v>19</v>
      </c>
      <c r="N3233" s="224" t="s">
        <v>42</v>
      </c>
      <c r="O3233" s="87"/>
      <c r="P3233" s="225">
        <f>O3233*H3233</f>
        <v>0</v>
      </c>
      <c r="Q3233" s="225">
        <v>0.00040000000000000002</v>
      </c>
      <c r="R3233" s="225">
        <f>Q3233*H3233</f>
        <v>0.018800000000000001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308</v>
      </c>
      <c r="AT3233" s="227" t="s">
        <v>184</v>
      </c>
      <c r="AU3233" s="227" t="s">
        <v>80</v>
      </c>
      <c r="AY3233" s="20" t="s">
        <v>182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308</v>
      </c>
      <c r="BM3233" s="227" t="s">
        <v>5034</v>
      </c>
    </row>
    <row r="3234" s="2" customFormat="1">
      <c r="A3234" s="41"/>
      <c r="B3234" s="42"/>
      <c r="C3234" s="43"/>
      <c r="D3234" s="229" t="s">
        <v>191</v>
      </c>
      <c r="E3234" s="43"/>
      <c r="F3234" s="230" t="s">
        <v>5035</v>
      </c>
      <c r="G3234" s="43"/>
      <c r="H3234" s="43"/>
      <c r="I3234" s="231"/>
      <c r="J3234" s="43"/>
      <c r="K3234" s="43"/>
      <c r="L3234" s="47"/>
      <c r="M3234" s="232"/>
      <c r="N3234" s="233"/>
      <c r="O3234" s="87"/>
      <c r="P3234" s="87"/>
      <c r="Q3234" s="87"/>
      <c r="R3234" s="87"/>
      <c r="S3234" s="87"/>
      <c r="T3234" s="88"/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T3234" s="20" t="s">
        <v>191</v>
      </c>
      <c r="AU3234" s="20" t="s">
        <v>80</v>
      </c>
    </row>
    <row r="3235" s="2" customFormat="1" ht="33" customHeight="1">
      <c r="A3235" s="41"/>
      <c r="B3235" s="42"/>
      <c r="C3235" s="278" t="s">
        <v>3519</v>
      </c>
      <c r="D3235" s="278" t="s">
        <v>296</v>
      </c>
      <c r="E3235" s="279" t="s">
        <v>5036</v>
      </c>
      <c r="F3235" s="280" t="s">
        <v>5037</v>
      </c>
      <c r="G3235" s="281" t="s">
        <v>425</v>
      </c>
      <c r="H3235" s="282">
        <v>8</v>
      </c>
      <c r="I3235" s="283"/>
      <c r="J3235" s="284">
        <f>ROUND(I3235*H3235,2)</f>
        <v>0</v>
      </c>
      <c r="K3235" s="280" t="s">
        <v>19</v>
      </c>
      <c r="L3235" s="285"/>
      <c r="M3235" s="286" t="s">
        <v>19</v>
      </c>
      <c r="N3235" s="287" t="s">
        <v>42</v>
      </c>
      <c r="O3235" s="87"/>
      <c r="P3235" s="225">
        <f>O3235*H3235</f>
        <v>0</v>
      </c>
      <c r="Q3235" s="225">
        <v>0.0224</v>
      </c>
      <c r="R3235" s="225">
        <f>Q3235*H3235</f>
        <v>0.1792</v>
      </c>
      <c r="S3235" s="225">
        <v>0</v>
      </c>
      <c r="T3235" s="226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7" t="s">
        <v>410</v>
      </c>
      <c r="AT3235" s="227" t="s">
        <v>296</v>
      </c>
      <c r="AU3235" s="227" t="s">
        <v>80</v>
      </c>
      <c r="AY3235" s="20" t="s">
        <v>182</v>
      </c>
      <c r="BE3235" s="228">
        <f>IF(N3235="základní",J3235,0)</f>
        <v>0</v>
      </c>
      <c r="BF3235" s="228">
        <f>IF(N3235="snížená",J3235,0)</f>
        <v>0</v>
      </c>
      <c r="BG3235" s="228">
        <f>IF(N3235="zákl. přenesená",J3235,0)</f>
        <v>0</v>
      </c>
      <c r="BH3235" s="228">
        <f>IF(N3235="sníž. přenesená",J3235,0)</f>
        <v>0</v>
      </c>
      <c r="BI3235" s="228">
        <f>IF(N3235="nulová",J3235,0)</f>
        <v>0</v>
      </c>
      <c r="BJ3235" s="20" t="s">
        <v>78</v>
      </c>
      <c r="BK3235" s="228">
        <f>ROUND(I3235*H3235,2)</f>
        <v>0</v>
      </c>
      <c r="BL3235" s="20" t="s">
        <v>308</v>
      </c>
      <c r="BM3235" s="227" t="s">
        <v>5038</v>
      </c>
    </row>
    <row r="3236" s="2" customFormat="1" ht="37.8" customHeight="1">
      <c r="A3236" s="41"/>
      <c r="B3236" s="42"/>
      <c r="C3236" s="278" t="s">
        <v>5039</v>
      </c>
      <c r="D3236" s="278" t="s">
        <v>296</v>
      </c>
      <c r="E3236" s="279" t="s">
        <v>5040</v>
      </c>
      <c r="F3236" s="280" t="s">
        <v>5041</v>
      </c>
      <c r="G3236" s="281" t="s">
        <v>425</v>
      </c>
      <c r="H3236" s="282">
        <v>16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0.016</v>
      </c>
      <c r="R3236" s="225">
        <f>Q3236*H3236</f>
        <v>0.25600000000000001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410</v>
      </c>
      <c r="AT3236" s="227" t="s">
        <v>296</v>
      </c>
      <c r="AU3236" s="227" t="s">
        <v>80</v>
      </c>
      <c r="AY3236" s="20" t="s">
        <v>182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308</v>
      </c>
      <c r="BM3236" s="227" t="s">
        <v>5042</v>
      </c>
    </row>
    <row r="3237" s="14" customFormat="1">
      <c r="A3237" s="14"/>
      <c r="B3237" s="245"/>
      <c r="C3237" s="246"/>
      <c r="D3237" s="236" t="s">
        <v>193</v>
      </c>
      <c r="E3237" s="247" t="s">
        <v>19</v>
      </c>
      <c r="F3237" s="248" t="s">
        <v>5043</v>
      </c>
      <c r="G3237" s="246"/>
      <c r="H3237" s="249">
        <v>16</v>
      </c>
      <c r="I3237" s="250"/>
      <c r="J3237" s="246"/>
      <c r="K3237" s="246"/>
      <c r="L3237" s="251"/>
      <c r="M3237" s="252"/>
      <c r="N3237" s="253"/>
      <c r="O3237" s="253"/>
      <c r="P3237" s="253"/>
      <c r="Q3237" s="253"/>
      <c r="R3237" s="253"/>
      <c r="S3237" s="253"/>
      <c r="T3237" s="25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55" t="s">
        <v>193</v>
      </c>
      <c r="AU3237" s="255" t="s">
        <v>80</v>
      </c>
      <c r="AV3237" s="14" t="s">
        <v>80</v>
      </c>
      <c r="AW3237" s="14" t="s">
        <v>195</v>
      </c>
      <c r="AX3237" s="14" t="s">
        <v>71</v>
      </c>
      <c r="AY3237" s="255" t="s">
        <v>182</v>
      </c>
    </row>
    <row r="3238" s="2" customFormat="1" ht="33" customHeight="1">
      <c r="A3238" s="41"/>
      <c r="B3238" s="42"/>
      <c r="C3238" s="278" t="s">
        <v>5044</v>
      </c>
      <c r="D3238" s="278" t="s">
        <v>296</v>
      </c>
      <c r="E3238" s="279" t="s">
        <v>5045</v>
      </c>
      <c r="F3238" s="280" t="s">
        <v>5046</v>
      </c>
      <c r="G3238" s="281" t="s">
        <v>425</v>
      </c>
      <c r="H3238" s="282">
        <v>1</v>
      </c>
      <c r="I3238" s="283"/>
      <c r="J3238" s="284">
        <f>ROUND(I3238*H3238,2)</f>
        <v>0</v>
      </c>
      <c r="K3238" s="280" t="s">
        <v>19</v>
      </c>
      <c r="L3238" s="285"/>
      <c r="M3238" s="286" t="s">
        <v>19</v>
      </c>
      <c r="N3238" s="287" t="s">
        <v>42</v>
      </c>
      <c r="O3238" s="87"/>
      <c r="P3238" s="225">
        <f>O3238*H3238</f>
        <v>0</v>
      </c>
      <c r="Q3238" s="225">
        <v>0.016</v>
      </c>
      <c r="R3238" s="225">
        <f>Q3238*H3238</f>
        <v>0.016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410</v>
      </c>
      <c r="AT3238" s="227" t="s">
        <v>296</v>
      </c>
      <c r="AU3238" s="227" t="s">
        <v>80</v>
      </c>
      <c r="AY3238" s="20" t="s">
        <v>182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308</v>
      </c>
      <c r="BM3238" s="227" t="s">
        <v>5047</v>
      </c>
    </row>
    <row r="3239" s="2" customFormat="1" ht="37.8" customHeight="1">
      <c r="A3239" s="41"/>
      <c r="B3239" s="42"/>
      <c r="C3239" s="278" t="s">
        <v>5048</v>
      </c>
      <c r="D3239" s="278" t="s">
        <v>296</v>
      </c>
      <c r="E3239" s="279" t="s">
        <v>5049</v>
      </c>
      <c r="F3239" s="280" t="s">
        <v>5050</v>
      </c>
      <c r="G3239" s="281" t="s">
        <v>425</v>
      </c>
      <c r="H3239" s="282">
        <v>19</v>
      </c>
      <c r="I3239" s="283"/>
      <c r="J3239" s="284">
        <f>ROUND(I3239*H3239,2)</f>
        <v>0</v>
      </c>
      <c r="K3239" s="280" t="s">
        <v>19</v>
      </c>
      <c r="L3239" s="285"/>
      <c r="M3239" s="286" t="s">
        <v>19</v>
      </c>
      <c r="N3239" s="287" t="s">
        <v>42</v>
      </c>
      <c r="O3239" s="87"/>
      <c r="P3239" s="225">
        <f>O3239*H3239</f>
        <v>0</v>
      </c>
      <c r="Q3239" s="225">
        <v>0.016</v>
      </c>
      <c r="R3239" s="225">
        <f>Q3239*H3239</f>
        <v>0.30399999999999999</v>
      </c>
      <c r="S3239" s="225">
        <v>0</v>
      </c>
      <c r="T3239" s="226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7" t="s">
        <v>410</v>
      </c>
      <c r="AT3239" s="227" t="s">
        <v>296</v>
      </c>
      <c r="AU3239" s="227" t="s">
        <v>80</v>
      </c>
      <c r="AY3239" s="20" t="s">
        <v>182</v>
      </c>
      <c r="BE3239" s="228">
        <f>IF(N3239="základní",J3239,0)</f>
        <v>0</v>
      </c>
      <c r="BF3239" s="228">
        <f>IF(N3239="snížená",J3239,0)</f>
        <v>0</v>
      </c>
      <c r="BG3239" s="228">
        <f>IF(N3239="zákl. přenesená",J3239,0)</f>
        <v>0</v>
      </c>
      <c r="BH3239" s="228">
        <f>IF(N3239="sníž. přenesená",J3239,0)</f>
        <v>0</v>
      </c>
      <c r="BI3239" s="228">
        <f>IF(N3239="nulová",J3239,0)</f>
        <v>0</v>
      </c>
      <c r="BJ3239" s="20" t="s">
        <v>78</v>
      </c>
      <c r="BK3239" s="228">
        <f>ROUND(I3239*H3239,2)</f>
        <v>0</v>
      </c>
      <c r="BL3239" s="20" t="s">
        <v>308</v>
      </c>
      <c r="BM3239" s="227" t="s">
        <v>5051</v>
      </c>
    </row>
    <row r="3240" s="14" customFormat="1">
      <c r="A3240" s="14"/>
      <c r="B3240" s="245"/>
      <c r="C3240" s="246"/>
      <c r="D3240" s="236" t="s">
        <v>193</v>
      </c>
      <c r="E3240" s="247" t="s">
        <v>19</v>
      </c>
      <c r="F3240" s="248" t="s">
        <v>5052</v>
      </c>
      <c r="G3240" s="246"/>
      <c r="H3240" s="249">
        <v>19</v>
      </c>
      <c r="I3240" s="250"/>
      <c r="J3240" s="246"/>
      <c r="K3240" s="246"/>
      <c r="L3240" s="251"/>
      <c r="M3240" s="252"/>
      <c r="N3240" s="253"/>
      <c r="O3240" s="253"/>
      <c r="P3240" s="253"/>
      <c r="Q3240" s="253"/>
      <c r="R3240" s="253"/>
      <c r="S3240" s="253"/>
      <c r="T3240" s="25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T3240" s="255" t="s">
        <v>193</v>
      </c>
      <c r="AU3240" s="255" t="s">
        <v>80</v>
      </c>
      <c r="AV3240" s="14" t="s">
        <v>80</v>
      </c>
      <c r="AW3240" s="14" t="s">
        <v>195</v>
      </c>
      <c r="AX3240" s="14" t="s">
        <v>71</v>
      </c>
      <c r="AY3240" s="255" t="s">
        <v>182</v>
      </c>
    </row>
    <row r="3241" s="2" customFormat="1" ht="33" customHeight="1">
      <c r="A3241" s="41"/>
      <c r="B3241" s="42"/>
      <c r="C3241" s="278" t="s">
        <v>3531</v>
      </c>
      <c r="D3241" s="278" t="s">
        <v>296</v>
      </c>
      <c r="E3241" s="279" t="s">
        <v>5053</v>
      </c>
      <c r="F3241" s="280" t="s">
        <v>5054</v>
      </c>
      <c r="G3241" s="281" t="s">
        <v>425</v>
      </c>
      <c r="H3241" s="282">
        <v>1</v>
      </c>
      <c r="I3241" s="283"/>
      <c r="J3241" s="284">
        <f>ROUND(I3241*H3241,2)</f>
        <v>0</v>
      </c>
      <c r="K3241" s="280" t="s">
        <v>19</v>
      </c>
      <c r="L3241" s="285"/>
      <c r="M3241" s="286" t="s">
        <v>19</v>
      </c>
      <c r="N3241" s="287" t="s">
        <v>42</v>
      </c>
      <c r="O3241" s="87"/>
      <c r="P3241" s="225">
        <f>O3241*H3241</f>
        <v>0</v>
      </c>
      <c r="Q3241" s="225">
        <v>0.016</v>
      </c>
      <c r="R3241" s="225">
        <f>Q3241*H3241</f>
        <v>0.016</v>
      </c>
      <c r="S3241" s="225">
        <v>0</v>
      </c>
      <c r="T3241" s="226">
        <f>S3241*H3241</f>
        <v>0</v>
      </c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R3241" s="227" t="s">
        <v>410</v>
      </c>
      <c r="AT3241" s="227" t="s">
        <v>296</v>
      </c>
      <c r="AU3241" s="227" t="s">
        <v>80</v>
      </c>
      <c r="AY3241" s="20" t="s">
        <v>182</v>
      </c>
      <c r="BE3241" s="228">
        <f>IF(N3241="základní",J3241,0)</f>
        <v>0</v>
      </c>
      <c r="BF3241" s="228">
        <f>IF(N3241="snížená",J3241,0)</f>
        <v>0</v>
      </c>
      <c r="BG3241" s="228">
        <f>IF(N3241="zákl. přenesená",J3241,0)</f>
        <v>0</v>
      </c>
      <c r="BH3241" s="228">
        <f>IF(N3241="sníž. přenesená",J3241,0)</f>
        <v>0</v>
      </c>
      <c r="BI3241" s="228">
        <f>IF(N3241="nulová",J3241,0)</f>
        <v>0</v>
      </c>
      <c r="BJ3241" s="20" t="s">
        <v>78</v>
      </c>
      <c r="BK3241" s="228">
        <f>ROUND(I3241*H3241,2)</f>
        <v>0</v>
      </c>
      <c r="BL3241" s="20" t="s">
        <v>308</v>
      </c>
      <c r="BM3241" s="227" t="s">
        <v>5055</v>
      </c>
    </row>
    <row r="3242" s="2" customFormat="1" ht="33" customHeight="1">
      <c r="A3242" s="41"/>
      <c r="B3242" s="42"/>
      <c r="C3242" s="278" t="s">
        <v>5056</v>
      </c>
      <c r="D3242" s="278" t="s">
        <v>296</v>
      </c>
      <c r="E3242" s="279" t="s">
        <v>5057</v>
      </c>
      <c r="F3242" s="280" t="s">
        <v>5058</v>
      </c>
      <c r="G3242" s="281" t="s">
        <v>425</v>
      </c>
      <c r="H3242" s="282">
        <v>2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0.016</v>
      </c>
      <c r="R3242" s="225">
        <f>Q3242*H3242</f>
        <v>0.032000000000000001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410</v>
      </c>
      <c r="AT3242" s="227" t="s">
        <v>296</v>
      </c>
      <c r="AU3242" s="227" t="s">
        <v>80</v>
      </c>
      <c r="AY3242" s="20" t="s">
        <v>182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308</v>
      </c>
      <c r="BM3242" s="227" t="s">
        <v>5059</v>
      </c>
    </row>
    <row r="3243" s="2" customFormat="1" ht="44.25" customHeight="1">
      <c r="A3243" s="41"/>
      <c r="B3243" s="42"/>
      <c r="C3243" s="216" t="s">
        <v>5060</v>
      </c>
      <c r="D3243" s="216" t="s">
        <v>184</v>
      </c>
      <c r="E3243" s="217" t="s">
        <v>5061</v>
      </c>
      <c r="F3243" s="218" t="s">
        <v>5062</v>
      </c>
      <c r="G3243" s="219" t="s">
        <v>425</v>
      </c>
      <c r="H3243" s="220">
        <v>10</v>
      </c>
      <c r="I3243" s="221"/>
      <c r="J3243" s="222">
        <f>ROUND(I3243*H3243,2)</f>
        <v>0</v>
      </c>
      <c r="K3243" s="218" t="s">
        <v>188</v>
      </c>
      <c r="L3243" s="47"/>
      <c r="M3243" s="223" t="s">
        <v>19</v>
      </c>
      <c r="N3243" s="224" t="s">
        <v>42</v>
      </c>
      <c r="O3243" s="87"/>
      <c r="P3243" s="225">
        <f>O3243*H3243</f>
        <v>0</v>
      </c>
      <c r="Q3243" s="225">
        <v>0.00040999999999999999</v>
      </c>
      <c r="R3243" s="225">
        <f>Q3243*H3243</f>
        <v>0.0040999999999999995</v>
      </c>
      <c r="S3243" s="225">
        <v>0</v>
      </c>
      <c r="T3243" s="226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7" t="s">
        <v>308</v>
      </c>
      <c r="AT3243" s="227" t="s">
        <v>184</v>
      </c>
      <c r="AU3243" s="227" t="s">
        <v>80</v>
      </c>
      <c r="AY3243" s="20" t="s">
        <v>182</v>
      </c>
      <c r="BE3243" s="228">
        <f>IF(N3243="základní",J3243,0)</f>
        <v>0</v>
      </c>
      <c r="BF3243" s="228">
        <f>IF(N3243="snížená",J3243,0)</f>
        <v>0</v>
      </c>
      <c r="BG3243" s="228">
        <f>IF(N3243="zákl. přenesená",J3243,0)</f>
        <v>0</v>
      </c>
      <c r="BH3243" s="228">
        <f>IF(N3243="sníž. přenesená",J3243,0)</f>
        <v>0</v>
      </c>
      <c r="BI3243" s="228">
        <f>IF(N3243="nulová",J3243,0)</f>
        <v>0</v>
      </c>
      <c r="BJ3243" s="20" t="s">
        <v>78</v>
      </c>
      <c r="BK3243" s="228">
        <f>ROUND(I3243*H3243,2)</f>
        <v>0</v>
      </c>
      <c r="BL3243" s="20" t="s">
        <v>308</v>
      </c>
      <c r="BM3243" s="227" t="s">
        <v>5063</v>
      </c>
    </row>
    <row r="3244" s="2" customFormat="1">
      <c r="A3244" s="41"/>
      <c r="B3244" s="42"/>
      <c r="C3244" s="43"/>
      <c r="D3244" s="229" t="s">
        <v>191</v>
      </c>
      <c r="E3244" s="43"/>
      <c r="F3244" s="230" t="s">
        <v>5064</v>
      </c>
      <c r="G3244" s="43"/>
      <c r="H3244" s="43"/>
      <c r="I3244" s="231"/>
      <c r="J3244" s="43"/>
      <c r="K3244" s="43"/>
      <c r="L3244" s="47"/>
      <c r="M3244" s="232"/>
      <c r="N3244" s="233"/>
      <c r="O3244" s="87"/>
      <c r="P3244" s="87"/>
      <c r="Q3244" s="87"/>
      <c r="R3244" s="87"/>
      <c r="S3244" s="87"/>
      <c r="T3244" s="88"/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T3244" s="20" t="s">
        <v>191</v>
      </c>
      <c r="AU3244" s="20" t="s">
        <v>80</v>
      </c>
    </row>
    <row r="3245" s="2" customFormat="1" ht="33" customHeight="1">
      <c r="A3245" s="41"/>
      <c r="B3245" s="42"/>
      <c r="C3245" s="278" t="s">
        <v>5065</v>
      </c>
      <c r="D3245" s="278" t="s">
        <v>296</v>
      </c>
      <c r="E3245" s="279" t="s">
        <v>5066</v>
      </c>
      <c r="F3245" s="280" t="s">
        <v>5067</v>
      </c>
      <c r="G3245" s="281" t="s">
        <v>425</v>
      </c>
      <c r="H3245" s="282">
        <v>1</v>
      </c>
      <c r="I3245" s="283"/>
      <c r="J3245" s="284">
        <f>ROUND(I3245*H3245,2)</f>
        <v>0</v>
      </c>
      <c r="K3245" s="280" t="s">
        <v>19</v>
      </c>
      <c r="L3245" s="285"/>
      <c r="M3245" s="286" t="s">
        <v>19</v>
      </c>
      <c r="N3245" s="287" t="s">
        <v>42</v>
      </c>
      <c r="O3245" s="87"/>
      <c r="P3245" s="225">
        <f>O3245*H3245</f>
        <v>0</v>
      </c>
      <c r="Q3245" s="225">
        <v>0.025999999999999999</v>
      </c>
      <c r="R3245" s="225">
        <f>Q3245*H3245</f>
        <v>0.025999999999999999</v>
      </c>
      <c r="S3245" s="225">
        <v>0</v>
      </c>
      <c r="T3245" s="226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7" t="s">
        <v>410</v>
      </c>
      <c r="AT3245" s="227" t="s">
        <v>296</v>
      </c>
      <c r="AU3245" s="227" t="s">
        <v>80</v>
      </c>
      <c r="AY3245" s="20" t="s">
        <v>182</v>
      </c>
      <c r="BE3245" s="228">
        <f>IF(N3245="základní",J3245,0)</f>
        <v>0</v>
      </c>
      <c r="BF3245" s="228">
        <f>IF(N3245="snížená",J3245,0)</f>
        <v>0</v>
      </c>
      <c r="BG3245" s="228">
        <f>IF(N3245="zákl. přenesená",J3245,0)</f>
        <v>0</v>
      </c>
      <c r="BH3245" s="228">
        <f>IF(N3245="sníž. přenesená",J3245,0)</f>
        <v>0</v>
      </c>
      <c r="BI3245" s="228">
        <f>IF(N3245="nulová",J3245,0)</f>
        <v>0</v>
      </c>
      <c r="BJ3245" s="20" t="s">
        <v>78</v>
      </c>
      <c r="BK3245" s="228">
        <f>ROUND(I3245*H3245,2)</f>
        <v>0</v>
      </c>
      <c r="BL3245" s="20" t="s">
        <v>308</v>
      </c>
      <c r="BM3245" s="227" t="s">
        <v>5068</v>
      </c>
    </row>
    <row r="3246" s="2" customFormat="1" ht="33" customHeight="1">
      <c r="A3246" s="41"/>
      <c r="B3246" s="42"/>
      <c r="C3246" s="278" t="s">
        <v>5069</v>
      </c>
      <c r="D3246" s="278" t="s">
        <v>296</v>
      </c>
      <c r="E3246" s="279" t="s">
        <v>5070</v>
      </c>
      <c r="F3246" s="280" t="s">
        <v>5071</v>
      </c>
      <c r="G3246" s="281" t="s">
        <v>425</v>
      </c>
      <c r="H3246" s="282">
        <v>1</v>
      </c>
      <c r="I3246" s="283"/>
      <c r="J3246" s="284">
        <f>ROUND(I3246*H3246,2)</f>
        <v>0</v>
      </c>
      <c r="K3246" s="280" t="s">
        <v>19</v>
      </c>
      <c r="L3246" s="285"/>
      <c r="M3246" s="286" t="s">
        <v>19</v>
      </c>
      <c r="N3246" s="287" t="s">
        <v>42</v>
      </c>
      <c r="O3246" s="87"/>
      <c r="P3246" s="225">
        <f>O3246*H3246</f>
        <v>0</v>
      </c>
      <c r="Q3246" s="225">
        <v>0.025999999999999999</v>
      </c>
      <c r="R3246" s="225">
        <f>Q3246*H3246</f>
        <v>0.025999999999999999</v>
      </c>
      <c r="S3246" s="225">
        <v>0</v>
      </c>
      <c r="T3246" s="226">
        <f>S3246*H3246</f>
        <v>0</v>
      </c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R3246" s="227" t="s">
        <v>410</v>
      </c>
      <c r="AT3246" s="227" t="s">
        <v>296</v>
      </c>
      <c r="AU3246" s="227" t="s">
        <v>80</v>
      </c>
      <c r="AY3246" s="20" t="s">
        <v>182</v>
      </c>
      <c r="BE3246" s="228">
        <f>IF(N3246="základní",J3246,0)</f>
        <v>0</v>
      </c>
      <c r="BF3246" s="228">
        <f>IF(N3246="snížená",J3246,0)</f>
        <v>0</v>
      </c>
      <c r="BG3246" s="228">
        <f>IF(N3246="zákl. přenesená",J3246,0)</f>
        <v>0</v>
      </c>
      <c r="BH3246" s="228">
        <f>IF(N3246="sníž. přenesená",J3246,0)</f>
        <v>0</v>
      </c>
      <c r="BI3246" s="228">
        <f>IF(N3246="nulová",J3246,0)</f>
        <v>0</v>
      </c>
      <c r="BJ3246" s="20" t="s">
        <v>78</v>
      </c>
      <c r="BK3246" s="228">
        <f>ROUND(I3246*H3246,2)</f>
        <v>0</v>
      </c>
      <c r="BL3246" s="20" t="s">
        <v>308</v>
      </c>
      <c r="BM3246" s="227" t="s">
        <v>5072</v>
      </c>
    </row>
    <row r="3247" s="2" customFormat="1" ht="33" customHeight="1">
      <c r="A3247" s="41"/>
      <c r="B3247" s="42"/>
      <c r="C3247" s="278" t="s">
        <v>5073</v>
      </c>
      <c r="D3247" s="278" t="s">
        <v>296</v>
      </c>
      <c r="E3247" s="279" t="s">
        <v>5074</v>
      </c>
      <c r="F3247" s="280" t="s">
        <v>5075</v>
      </c>
      <c r="G3247" s="281" t="s">
        <v>425</v>
      </c>
      <c r="H3247" s="282">
        <v>1</v>
      </c>
      <c r="I3247" s="283"/>
      <c r="J3247" s="284">
        <f>ROUND(I3247*H3247,2)</f>
        <v>0</v>
      </c>
      <c r="K3247" s="280" t="s">
        <v>19</v>
      </c>
      <c r="L3247" s="285"/>
      <c r="M3247" s="286" t="s">
        <v>19</v>
      </c>
      <c r="N3247" s="287" t="s">
        <v>42</v>
      </c>
      <c r="O3247" s="87"/>
      <c r="P3247" s="225">
        <f>O3247*H3247</f>
        <v>0</v>
      </c>
      <c r="Q3247" s="225">
        <v>0.025999999999999999</v>
      </c>
      <c r="R3247" s="225">
        <f>Q3247*H3247</f>
        <v>0.025999999999999999</v>
      </c>
      <c r="S3247" s="225">
        <v>0</v>
      </c>
      <c r="T3247" s="226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7" t="s">
        <v>410</v>
      </c>
      <c r="AT3247" s="227" t="s">
        <v>296</v>
      </c>
      <c r="AU3247" s="227" t="s">
        <v>80</v>
      </c>
      <c r="AY3247" s="20" t="s">
        <v>182</v>
      </c>
      <c r="BE3247" s="228">
        <f>IF(N3247="základní",J3247,0)</f>
        <v>0</v>
      </c>
      <c r="BF3247" s="228">
        <f>IF(N3247="snížená",J3247,0)</f>
        <v>0</v>
      </c>
      <c r="BG3247" s="228">
        <f>IF(N3247="zákl. přenesená",J3247,0)</f>
        <v>0</v>
      </c>
      <c r="BH3247" s="228">
        <f>IF(N3247="sníž. přenesená",J3247,0)</f>
        <v>0</v>
      </c>
      <c r="BI3247" s="228">
        <f>IF(N3247="nulová",J3247,0)</f>
        <v>0</v>
      </c>
      <c r="BJ3247" s="20" t="s">
        <v>78</v>
      </c>
      <c r="BK3247" s="228">
        <f>ROUND(I3247*H3247,2)</f>
        <v>0</v>
      </c>
      <c r="BL3247" s="20" t="s">
        <v>308</v>
      </c>
      <c r="BM3247" s="227" t="s">
        <v>5076</v>
      </c>
    </row>
    <row r="3248" s="2" customFormat="1" ht="37.8" customHeight="1">
      <c r="A3248" s="41"/>
      <c r="B3248" s="42"/>
      <c r="C3248" s="278" t="s">
        <v>3548</v>
      </c>
      <c r="D3248" s="278" t="s">
        <v>296</v>
      </c>
      <c r="E3248" s="279" t="s">
        <v>5077</v>
      </c>
      <c r="F3248" s="280" t="s">
        <v>5078</v>
      </c>
      <c r="G3248" s="281" t="s">
        <v>425</v>
      </c>
      <c r="H3248" s="282">
        <v>7</v>
      </c>
      <c r="I3248" s="283"/>
      <c r="J3248" s="284">
        <f>ROUND(I3248*H3248,2)</f>
        <v>0</v>
      </c>
      <c r="K3248" s="280" t="s">
        <v>19</v>
      </c>
      <c r="L3248" s="285"/>
      <c r="M3248" s="286" t="s">
        <v>19</v>
      </c>
      <c r="N3248" s="287" t="s">
        <v>42</v>
      </c>
      <c r="O3248" s="87"/>
      <c r="P3248" s="225">
        <f>O3248*H3248</f>
        <v>0</v>
      </c>
      <c r="Q3248" s="225">
        <v>0.0224</v>
      </c>
      <c r="R3248" s="225">
        <f>Q3248*H3248</f>
        <v>0.1568</v>
      </c>
      <c r="S3248" s="225">
        <v>0</v>
      </c>
      <c r="T3248" s="226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7" t="s">
        <v>410</v>
      </c>
      <c r="AT3248" s="227" t="s">
        <v>296</v>
      </c>
      <c r="AU3248" s="227" t="s">
        <v>80</v>
      </c>
      <c r="AY3248" s="20" t="s">
        <v>182</v>
      </c>
      <c r="BE3248" s="228">
        <f>IF(N3248="základní",J3248,0)</f>
        <v>0</v>
      </c>
      <c r="BF3248" s="228">
        <f>IF(N3248="snížená",J3248,0)</f>
        <v>0</v>
      </c>
      <c r="BG3248" s="228">
        <f>IF(N3248="zákl. přenesená",J3248,0)</f>
        <v>0</v>
      </c>
      <c r="BH3248" s="228">
        <f>IF(N3248="sníž. přenesená",J3248,0)</f>
        <v>0</v>
      </c>
      <c r="BI3248" s="228">
        <f>IF(N3248="nulová",J3248,0)</f>
        <v>0</v>
      </c>
      <c r="BJ3248" s="20" t="s">
        <v>78</v>
      </c>
      <c r="BK3248" s="228">
        <f>ROUND(I3248*H3248,2)</f>
        <v>0</v>
      </c>
      <c r="BL3248" s="20" t="s">
        <v>308</v>
      </c>
      <c r="BM3248" s="227" t="s">
        <v>5079</v>
      </c>
    </row>
    <row r="3249" s="2" customFormat="1" ht="37.8" customHeight="1">
      <c r="A3249" s="41"/>
      <c r="B3249" s="42"/>
      <c r="C3249" s="216" t="s">
        <v>3585</v>
      </c>
      <c r="D3249" s="216" t="s">
        <v>184</v>
      </c>
      <c r="E3249" s="217" t="s">
        <v>5080</v>
      </c>
      <c r="F3249" s="218" t="s">
        <v>5081</v>
      </c>
      <c r="G3249" s="219" t="s">
        <v>425</v>
      </c>
      <c r="H3249" s="220">
        <v>3</v>
      </c>
      <c r="I3249" s="221"/>
      <c r="J3249" s="222">
        <f>ROUND(I3249*H3249,2)</f>
        <v>0</v>
      </c>
      <c r="K3249" s="218" t="s">
        <v>188</v>
      </c>
      <c r="L3249" s="47"/>
      <c r="M3249" s="223" t="s">
        <v>19</v>
      </c>
      <c r="N3249" s="224" t="s">
        <v>42</v>
      </c>
      <c r="O3249" s="87"/>
      <c r="P3249" s="225">
        <f>O3249*H3249</f>
        <v>0</v>
      </c>
      <c r="Q3249" s="225">
        <v>0.00040999999999999999</v>
      </c>
      <c r="R3249" s="225">
        <f>Q3249*H3249</f>
        <v>0.00123</v>
      </c>
      <c r="S3249" s="225">
        <v>0</v>
      </c>
      <c r="T3249" s="226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7" t="s">
        <v>308</v>
      </c>
      <c r="AT3249" s="227" t="s">
        <v>184</v>
      </c>
      <c r="AU3249" s="227" t="s">
        <v>80</v>
      </c>
      <c r="AY3249" s="20" t="s">
        <v>182</v>
      </c>
      <c r="BE3249" s="228">
        <f>IF(N3249="základní",J3249,0)</f>
        <v>0</v>
      </c>
      <c r="BF3249" s="228">
        <f>IF(N3249="snížená",J3249,0)</f>
        <v>0</v>
      </c>
      <c r="BG3249" s="228">
        <f>IF(N3249="zákl. přenesená",J3249,0)</f>
        <v>0</v>
      </c>
      <c r="BH3249" s="228">
        <f>IF(N3249="sníž. přenesená",J3249,0)</f>
        <v>0</v>
      </c>
      <c r="BI3249" s="228">
        <f>IF(N3249="nulová",J3249,0)</f>
        <v>0</v>
      </c>
      <c r="BJ3249" s="20" t="s">
        <v>78</v>
      </c>
      <c r="BK3249" s="228">
        <f>ROUND(I3249*H3249,2)</f>
        <v>0</v>
      </c>
      <c r="BL3249" s="20" t="s">
        <v>308</v>
      </c>
      <c r="BM3249" s="227" t="s">
        <v>5082</v>
      </c>
    </row>
    <row r="3250" s="2" customFormat="1">
      <c r="A3250" s="41"/>
      <c r="B3250" s="42"/>
      <c r="C3250" s="43"/>
      <c r="D3250" s="229" t="s">
        <v>191</v>
      </c>
      <c r="E3250" s="43"/>
      <c r="F3250" s="230" t="s">
        <v>5083</v>
      </c>
      <c r="G3250" s="43"/>
      <c r="H3250" s="43"/>
      <c r="I3250" s="231"/>
      <c r="J3250" s="43"/>
      <c r="K3250" s="43"/>
      <c r="L3250" s="47"/>
      <c r="M3250" s="232"/>
      <c r="N3250" s="233"/>
      <c r="O3250" s="87"/>
      <c r="P3250" s="87"/>
      <c r="Q3250" s="87"/>
      <c r="R3250" s="87"/>
      <c r="S3250" s="87"/>
      <c r="T3250" s="88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T3250" s="20" t="s">
        <v>191</v>
      </c>
      <c r="AU3250" s="20" t="s">
        <v>80</v>
      </c>
    </row>
    <row r="3251" s="2" customFormat="1" ht="37.8" customHeight="1">
      <c r="A3251" s="41"/>
      <c r="B3251" s="42"/>
      <c r="C3251" s="278" t="s">
        <v>3904</v>
      </c>
      <c r="D3251" s="278" t="s">
        <v>296</v>
      </c>
      <c r="E3251" s="279" t="s">
        <v>5084</v>
      </c>
      <c r="F3251" s="280" t="s">
        <v>5085</v>
      </c>
      <c r="G3251" s="281" t="s">
        <v>425</v>
      </c>
      <c r="H3251" s="282">
        <v>1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0.055</v>
      </c>
      <c r="R3251" s="225">
        <f>Q3251*H3251</f>
        <v>0.055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410</v>
      </c>
      <c r="AT3251" s="227" t="s">
        <v>296</v>
      </c>
      <c r="AU3251" s="227" t="s">
        <v>80</v>
      </c>
      <c r="AY3251" s="20" t="s">
        <v>182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308</v>
      </c>
      <c r="BM3251" s="227" t="s">
        <v>5086</v>
      </c>
    </row>
    <row r="3252" s="2" customFormat="1" ht="37.8" customHeight="1">
      <c r="A3252" s="41"/>
      <c r="B3252" s="42"/>
      <c r="C3252" s="278" t="s">
        <v>5087</v>
      </c>
      <c r="D3252" s="278" t="s">
        <v>296</v>
      </c>
      <c r="E3252" s="279" t="s">
        <v>5088</v>
      </c>
      <c r="F3252" s="280" t="s">
        <v>5089</v>
      </c>
      <c r="G3252" s="281" t="s">
        <v>425</v>
      </c>
      <c r="H3252" s="282">
        <v>1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0.055</v>
      </c>
      <c r="R3252" s="225">
        <f>Q3252*H3252</f>
        <v>0.055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410</v>
      </c>
      <c r="AT3252" s="227" t="s">
        <v>296</v>
      </c>
      <c r="AU3252" s="227" t="s">
        <v>80</v>
      </c>
      <c r="AY3252" s="20" t="s">
        <v>182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308</v>
      </c>
      <c r="BM3252" s="227" t="s">
        <v>5090</v>
      </c>
    </row>
    <row r="3253" s="2" customFormat="1" ht="37.8" customHeight="1">
      <c r="A3253" s="41"/>
      <c r="B3253" s="42"/>
      <c r="C3253" s="278" t="s">
        <v>3993</v>
      </c>
      <c r="D3253" s="278" t="s">
        <v>296</v>
      </c>
      <c r="E3253" s="279" t="s">
        <v>5091</v>
      </c>
      <c r="F3253" s="280" t="s">
        <v>5092</v>
      </c>
      <c r="G3253" s="281" t="s">
        <v>425</v>
      </c>
      <c r="H3253" s="282">
        <v>1</v>
      </c>
      <c r="I3253" s="283"/>
      <c r="J3253" s="284">
        <f>ROUND(I3253*H3253,2)</f>
        <v>0</v>
      </c>
      <c r="K3253" s="280" t="s">
        <v>19</v>
      </c>
      <c r="L3253" s="285"/>
      <c r="M3253" s="286" t="s">
        <v>19</v>
      </c>
      <c r="N3253" s="287" t="s">
        <v>42</v>
      </c>
      <c r="O3253" s="87"/>
      <c r="P3253" s="225">
        <f>O3253*H3253</f>
        <v>0</v>
      </c>
      <c r="Q3253" s="225">
        <v>0.055</v>
      </c>
      <c r="R3253" s="225">
        <f>Q3253*H3253</f>
        <v>0.055</v>
      </c>
      <c r="S3253" s="225">
        <v>0</v>
      </c>
      <c r="T3253" s="226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7" t="s">
        <v>410</v>
      </c>
      <c r="AT3253" s="227" t="s">
        <v>296</v>
      </c>
      <c r="AU3253" s="227" t="s">
        <v>80</v>
      </c>
      <c r="AY3253" s="20" t="s">
        <v>182</v>
      </c>
      <c r="BE3253" s="228">
        <f>IF(N3253="základní",J3253,0)</f>
        <v>0</v>
      </c>
      <c r="BF3253" s="228">
        <f>IF(N3253="snížená",J3253,0)</f>
        <v>0</v>
      </c>
      <c r="BG3253" s="228">
        <f>IF(N3253="zákl. přenesená",J3253,0)</f>
        <v>0</v>
      </c>
      <c r="BH3253" s="228">
        <f>IF(N3253="sníž. přenesená",J3253,0)</f>
        <v>0</v>
      </c>
      <c r="BI3253" s="228">
        <f>IF(N3253="nulová",J3253,0)</f>
        <v>0</v>
      </c>
      <c r="BJ3253" s="20" t="s">
        <v>78</v>
      </c>
      <c r="BK3253" s="228">
        <f>ROUND(I3253*H3253,2)</f>
        <v>0</v>
      </c>
      <c r="BL3253" s="20" t="s">
        <v>308</v>
      </c>
      <c r="BM3253" s="227" t="s">
        <v>5093</v>
      </c>
    </row>
    <row r="3254" s="2" customFormat="1" ht="44.25" customHeight="1">
      <c r="A3254" s="41"/>
      <c r="B3254" s="42"/>
      <c r="C3254" s="216" t="s">
        <v>3995</v>
      </c>
      <c r="D3254" s="216" t="s">
        <v>184</v>
      </c>
      <c r="E3254" s="217" t="s">
        <v>5094</v>
      </c>
      <c r="F3254" s="218" t="s">
        <v>5095</v>
      </c>
      <c r="G3254" s="219" t="s">
        <v>425</v>
      </c>
      <c r="H3254" s="220">
        <v>1</v>
      </c>
      <c r="I3254" s="221"/>
      <c r="J3254" s="222">
        <f>ROUND(I3254*H3254,2)</f>
        <v>0</v>
      </c>
      <c r="K3254" s="218" t="s">
        <v>188</v>
      </c>
      <c r="L3254" s="47"/>
      <c r="M3254" s="223" t="s">
        <v>19</v>
      </c>
      <c r="N3254" s="224" t="s">
        <v>42</v>
      </c>
      <c r="O3254" s="87"/>
      <c r="P3254" s="225">
        <f>O3254*H3254</f>
        <v>0</v>
      </c>
      <c r="Q3254" s="225">
        <v>0.00040999999999999999</v>
      </c>
      <c r="R3254" s="225">
        <f>Q3254*H3254</f>
        <v>0.00040999999999999999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308</v>
      </c>
      <c r="AT3254" s="227" t="s">
        <v>184</v>
      </c>
      <c r="AU3254" s="227" t="s">
        <v>80</v>
      </c>
      <c r="AY3254" s="20" t="s">
        <v>182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308</v>
      </c>
      <c r="BM3254" s="227" t="s">
        <v>5096</v>
      </c>
    </row>
    <row r="3255" s="2" customFormat="1">
      <c r="A3255" s="41"/>
      <c r="B3255" s="42"/>
      <c r="C3255" s="43"/>
      <c r="D3255" s="229" t="s">
        <v>191</v>
      </c>
      <c r="E3255" s="43"/>
      <c r="F3255" s="230" t="s">
        <v>5097</v>
      </c>
      <c r="G3255" s="43"/>
      <c r="H3255" s="43"/>
      <c r="I3255" s="231"/>
      <c r="J3255" s="43"/>
      <c r="K3255" s="43"/>
      <c r="L3255" s="47"/>
      <c r="M3255" s="232"/>
      <c r="N3255" s="233"/>
      <c r="O3255" s="87"/>
      <c r="P3255" s="87"/>
      <c r="Q3255" s="87"/>
      <c r="R3255" s="87"/>
      <c r="S3255" s="87"/>
      <c r="T3255" s="88"/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T3255" s="20" t="s">
        <v>191</v>
      </c>
      <c r="AU3255" s="20" t="s">
        <v>80</v>
      </c>
    </row>
    <row r="3256" s="2" customFormat="1" ht="37.8" customHeight="1">
      <c r="A3256" s="41"/>
      <c r="B3256" s="42"/>
      <c r="C3256" s="278" t="s">
        <v>5098</v>
      </c>
      <c r="D3256" s="278" t="s">
        <v>296</v>
      </c>
      <c r="E3256" s="279" t="s">
        <v>5099</v>
      </c>
      <c r="F3256" s="280" t="s">
        <v>5100</v>
      </c>
      <c r="G3256" s="281" t="s">
        <v>425</v>
      </c>
      <c r="H3256" s="282">
        <v>1</v>
      </c>
      <c r="I3256" s="283"/>
      <c r="J3256" s="284">
        <f>ROUND(I3256*H3256,2)</f>
        <v>0</v>
      </c>
      <c r="K3256" s="280" t="s">
        <v>19</v>
      </c>
      <c r="L3256" s="285"/>
      <c r="M3256" s="286" t="s">
        <v>19</v>
      </c>
      <c r="N3256" s="287" t="s">
        <v>42</v>
      </c>
      <c r="O3256" s="87"/>
      <c r="P3256" s="225">
        <f>O3256*H3256</f>
        <v>0</v>
      </c>
      <c r="Q3256" s="225">
        <v>0.055</v>
      </c>
      <c r="R3256" s="225">
        <f>Q3256*H3256</f>
        <v>0.055</v>
      </c>
      <c r="S3256" s="225">
        <v>0</v>
      </c>
      <c r="T3256" s="226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7" t="s">
        <v>410</v>
      </c>
      <c r="AT3256" s="227" t="s">
        <v>296</v>
      </c>
      <c r="AU3256" s="227" t="s">
        <v>80</v>
      </c>
      <c r="AY3256" s="20" t="s">
        <v>182</v>
      </c>
      <c r="BE3256" s="228">
        <f>IF(N3256="základní",J3256,0)</f>
        <v>0</v>
      </c>
      <c r="BF3256" s="228">
        <f>IF(N3256="snížená",J3256,0)</f>
        <v>0</v>
      </c>
      <c r="BG3256" s="228">
        <f>IF(N3256="zákl. přenesená",J3256,0)</f>
        <v>0</v>
      </c>
      <c r="BH3256" s="228">
        <f>IF(N3256="sníž. přenesená",J3256,0)</f>
        <v>0</v>
      </c>
      <c r="BI3256" s="228">
        <f>IF(N3256="nulová",J3256,0)</f>
        <v>0</v>
      </c>
      <c r="BJ3256" s="20" t="s">
        <v>78</v>
      </c>
      <c r="BK3256" s="228">
        <f>ROUND(I3256*H3256,2)</f>
        <v>0</v>
      </c>
      <c r="BL3256" s="20" t="s">
        <v>308</v>
      </c>
      <c r="BM3256" s="227" t="s">
        <v>5101</v>
      </c>
    </row>
    <row r="3257" s="2" customFormat="1" ht="37.8" customHeight="1">
      <c r="A3257" s="41"/>
      <c r="B3257" s="42"/>
      <c r="C3257" s="216" t="s">
        <v>5102</v>
      </c>
      <c r="D3257" s="216" t="s">
        <v>184</v>
      </c>
      <c r="E3257" s="217" t="s">
        <v>5103</v>
      </c>
      <c r="F3257" s="218" t="s">
        <v>5104</v>
      </c>
      <c r="G3257" s="219" t="s">
        <v>425</v>
      </c>
      <c r="H3257" s="220">
        <v>1</v>
      </c>
      <c r="I3257" s="221"/>
      <c r="J3257" s="222">
        <f>ROUND(I3257*H3257,2)</f>
        <v>0</v>
      </c>
      <c r="K3257" s="218" t="s">
        <v>188</v>
      </c>
      <c r="L3257" s="47"/>
      <c r="M3257" s="223" t="s">
        <v>19</v>
      </c>
      <c r="N3257" s="224" t="s">
        <v>42</v>
      </c>
      <c r="O3257" s="87"/>
      <c r="P3257" s="225">
        <f>O3257*H3257</f>
        <v>0</v>
      </c>
      <c r="Q3257" s="225">
        <v>0.00040999999999999999</v>
      </c>
      <c r="R3257" s="225">
        <f>Q3257*H3257</f>
        <v>0.00040999999999999999</v>
      </c>
      <c r="S3257" s="225">
        <v>0</v>
      </c>
      <c r="T3257" s="226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7" t="s">
        <v>308</v>
      </c>
      <c r="AT3257" s="227" t="s">
        <v>184</v>
      </c>
      <c r="AU3257" s="227" t="s">
        <v>80</v>
      </c>
      <c r="AY3257" s="20" t="s">
        <v>182</v>
      </c>
      <c r="BE3257" s="228">
        <f>IF(N3257="základní",J3257,0)</f>
        <v>0</v>
      </c>
      <c r="BF3257" s="228">
        <f>IF(N3257="snížená",J3257,0)</f>
        <v>0</v>
      </c>
      <c r="BG3257" s="228">
        <f>IF(N3257="zákl. přenesená",J3257,0)</f>
        <v>0</v>
      </c>
      <c r="BH3257" s="228">
        <f>IF(N3257="sníž. přenesená",J3257,0)</f>
        <v>0</v>
      </c>
      <c r="BI3257" s="228">
        <f>IF(N3257="nulová",J3257,0)</f>
        <v>0</v>
      </c>
      <c r="BJ3257" s="20" t="s">
        <v>78</v>
      </c>
      <c r="BK3257" s="228">
        <f>ROUND(I3257*H3257,2)</f>
        <v>0</v>
      </c>
      <c r="BL3257" s="20" t="s">
        <v>308</v>
      </c>
      <c r="BM3257" s="227" t="s">
        <v>5105</v>
      </c>
    </row>
    <row r="3258" s="2" customFormat="1">
      <c r="A3258" s="41"/>
      <c r="B3258" s="42"/>
      <c r="C3258" s="43"/>
      <c r="D3258" s="229" t="s">
        <v>191</v>
      </c>
      <c r="E3258" s="43"/>
      <c r="F3258" s="230" t="s">
        <v>5106</v>
      </c>
      <c r="G3258" s="43"/>
      <c r="H3258" s="43"/>
      <c r="I3258" s="231"/>
      <c r="J3258" s="43"/>
      <c r="K3258" s="43"/>
      <c r="L3258" s="47"/>
      <c r="M3258" s="232"/>
      <c r="N3258" s="233"/>
      <c r="O3258" s="87"/>
      <c r="P3258" s="87"/>
      <c r="Q3258" s="87"/>
      <c r="R3258" s="87"/>
      <c r="S3258" s="87"/>
      <c r="T3258" s="88"/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T3258" s="20" t="s">
        <v>191</v>
      </c>
      <c r="AU3258" s="20" t="s">
        <v>80</v>
      </c>
    </row>
    <row r="3259" s="2" customFormat="1" ht="37.8" customHeight="1">
      <c r="A3259" s="41"/>
      <c r="B3259" s="42"/>
      <c r="C3259" s="278" t="s">
        <v>5107</v>
      </c>
      <c r="D3259" s="278" t="s">
        <v>296</v>
      </c>
      <c r="E3259" s="279" t="s">
        <v>5108</v>
      </c>
      <c r="F3259" s="280" t="s">
        <v>5109</v>
      </c>
      <c r="G3259" s="281" t="s">
        <v>425</v>
      </c>
      <c r="H3259" s="282">
        <v>1</v>
      </c>
      <c r="I3259" s="283"/>
      <c r="J3259" s="284">
        <f>ROUND(I3259*H3259,2)</f>
        <v>0</v>
      </c>
      <c r="K3259" s="280" t="s">
        <v>19</v>
      </c>
      <c r="L3259" s="285"/>
      <c r="M3259" s="286" t="s">
        <v>19</v>
      </c>
      <c r="N3259" s="287" t="s">
        <v>42</v>
      </c>
      <c r="O3259" s="87"/>
      <c r="P3259" s="225">
        <f>O3259*H3259</f>
        <v>0</v>
      </c>
      <c r="Q3259" s="225">
        <v>0.048000000000000001</v>
      </c>
      <c r="R3259" s="225">
        <f>Q3259*H3259</f>
        <v>0.048000000000000001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410</v>
      </c>
      <c r="AT3259" s="227" t="s">
        <v>296</v>
      </c>
      <c r="AU3259" s="227" t="s">
        <v>80</v>
      </c>
      <c r="AY3259" s="20" t="s">
        <v>182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308</v>
      </c>
      <c r="BM3259" s="227" t="s">
        <v>5110</v>
      </c>
    </row>
    <row r="3260" s="2" customFormat="1" ht="16.5" customHeight="1">
      <c r="A3260" s="41"/>
      <c r="B3260" s="42"/>
      <c r="C3260" s="216" t="s">
        <v>5111</v>
      </c>
      <c r="D3260" s="216" t="s">
        <v>184</v>
      </c>
      <c r="E3260" s="217" t="s">
        <v>5112</v>
      </c>
      <c r="F3260" s="218" t="s">
        <v>5113</v>
      </c>
      <c r="G3260" s="219" t="s">
        <v>304</v>
      </c>
      <c r="H3260" s="220">
        <v>110.944</v>
      </c>
      <c r="I3260" s="221"/>
      <c r="J3260" s="222">
        <f>ROUND(I3260*H3260,2)</f>
        <v>0</v>
      </c>
      <c r="K3260" s="218" t="s">
        <v>188</v>
      </c>
      <c r="L3260" s="47"/>
      <c r="M3260" s="223" t="s">
        <v>19</v>
      </c>
      <c r="N3260" s="224" t="s">
        <v>42</v>
      </c>
      <c r="O3260" s="87"/>
      <c r="P3260" s="225">
        <f>O3260*H3260</f>
        <v>0</v>
      </c>
      <c r="Q3260" s="225">
        <v>0</v>
      </c>
      <c r="R3260" s="225">
        <f>Q3260*H3260</f>
        <v>0</v>
      </c>
      <c r="S3260" s="225">
        <v>0.002</v>
      </c>
      <c r="T3260" s="226">
        <f>S3260*H3260</f>
        <v>0.221888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7" t="s">
        <v>308</v>
      </c>
      <c r="AT3260" s="227" t="s">
        <v>184</v>
      </c>
      <c r="AU3260" s="227" t="s">
        <v>80</v>
      </c>
      <c r="AY3260" s="20" t="s">
        <v>182</v>
      </c>
      <c r="BE3260" s="228">
        <f>IF(N3260="základní",J3260,0)</f>
        <v>0</v>
      </c>
      <c r="BF3260" s="228">
        <f>IF(N3260="snížená",J3260,0)</f>
        <v>0</v>
      </c>
      <c r="BG3260" s="228">
        <f>IF(N3260="zákl. přenesená",J3260,0)</f>
        <v>0</v>
      </c>
      <c r="BH3260" s="228">
        <f>IF(N3260="sníž. přenesená",J3260,0)</f>
        <v>0</v>
      </c>
      <c r="BI3260" s="228">
        <f>IF(N3260="nulová",J3260,0)</f>
        <v>0</v>
      </c>
      <c r="BJ3260" s="20" t="s">
        <v>78</v>
      </c>
      <c r="BK3260" s="228">
        <f>ROUND(I3260*H3260,2)</f>
        <v>0</v>
      </c>
      <c r="BL3260" s="20" t="s">
        <v>308</v>
      </c>
      <c r="BM3260" s="227" t="s">
        <v>5114</v>
      </c>
    </row>
    <row r="3261" s="2" customFormat="1">
      <c r="A3261" s="41"/>
      <c r="B3261" s="42"/>
      <c r="C3261" s="43"/>
      <c r="D3261" s="229" t="s">
        <v>191</v>
      </c>
      <c r="E3261" s="43"/>
      <c r="F3261" s="230" t="s">
        <v>5115</v>
      </c>
      <c r="G3261" s="43"/>
      <c r="H3261" s="43"/>
      <c r="I3261" s="231"/>
      <c r="J3261" s="43"/>
      <c r="K3261" s="43"/>
      <c r="L3261" s="47"/>
      <c r="M3261" s="232"/>
      <c r="N3261" s="233"/>
      <c r="O3261" s="87"/>
      <c r="P3261" s="87"/>
      <c r="Q3261" s="87"/>
      <c r="R3261" s="87"/>
      <c r="S3261" s="87"/>
      <c r="T3261" s="88"/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T3261" s="20" t="s">
        <v>191</v>
      </c>
      <c r="AU3261" s="20" t="s">
        <v>80</v>
      </c>
    </row>
    <row r="3262" s="13" customFormat="1">
      <c r="A3262" s="13"/>
      <c r="B3262" s="234"/>
      <c r="C3262" s="235"/>
      <c r="D3262" s="236" t="s">
        <v>193</v>
      </c>
      <c r="E3262" s="237" t="s">
        <v>19</v>
      </c>
      <c r="F3262" s="238" t="s">
        <v>205</v>
      </c>
      <c r="G3262" s="235"/>
      <c r="H3262" s="237" t="s">
        <v>19</v>
      </c>
      <c r="I3262" s="239"/>
      <c r="J3262" s="235"/>
      <c r="K3262" s="235"/>
      <c r="L3262" s="240"/>
      <c r="M3262" s="241"/>
      <c r="N3262" s="242"/>
      <c r="O3262" s="242"/>
      <c r="P3262" s="242"/>
      <c r="Q3262" s="242"/>
      <c r="R3262" s="242"/>
      <c r="S3262" s="242"/>
      <c r="T3262" s="24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44" t="s">
        <v>193</v>
      </c>
      <c r="AU3262" s="244" t="s">
        <v>80</v>
      </c>
      <c r="AV3262" s="13" t="s">
        <v>78</v>
      </c>
      <c r="AW3262" s="13" t="s">
        <v>195</v>
      </c>
      <c r="AX3262" s="13" t="s">
        <v>71</v>
      </c>
      <c r="AY3262" s="244" t="s">
        <v>182</v>
      </c>
    </row>
    <row r="3263" s="14" customFormat="1">
      <c r="A3263" s="14"/>
      <c r="B3263" s="245"/>
      <c r="C3263" s="246"/>
      <c r="D3263" s="236" t="s">
        <v>193</v>
      </c>
      <c r="E3263" s="247" t="s">
        <v>19</v>
      </c>
      <c r="F3263" s="248" t="s">
        <v>5116</v>
      </c>
      <c r="G3263" s="246"/>
      <c r="H3263" s="249">
        <v>11.219000000000001</v>
      </c>
      <c r="I3263" s="250"/>
      <c r="J3263" s="246"/>
      <c r="K3263" s="246"/>
      <c r="L3263" s="251"/>
      <c r="M3263" s="252"/>
      <c r="N3263" s="253"/>
      <c r="O3263" s="253"/>
      <c r="P3263" s="253"/>
      <c r="Q3263" s="253"/>
      <c r="R3263" s="253"/>
      <c r="S3263" s="253"/>
      <c r="T3263" s="25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55" t="s">
        <v>193</v>
      </c>
      <c r="AU3263" s="255" t="s">
        <v>80</v>
      </c>
      <c r="AV3263" s="14" t="s">
        <v>80</v>
      </c>
      <c r="AW3263" s="14" t="s">
        <v>195</v>
      </c>
      <c r="AX3263" s="14" t="s">
        <v>71</v>
      </c>
      <c r="AY3263" s="255" t="s">
        <v>182</v>
      </c>
    </row>
    <row r="3264" s="14" customFormat="1">
      <c r="A3264" s="14"/>
      <c r="B3264" s="245"/>
      <c r="C3264" s="246"/>
      <c r="D3264" s="236" t="s">
        <v>193</v>
      </c>
      <c r="E3264" s="247" t="s">
        <v>19</v>
      </c>
      <c r="F3264" s="248" t="s">
        <v>5117</v>
      </c>
      <c r="G3264" s="246"/>
      <c r="H3264" s="249">
        <v>50.949999999999996</v>
      </c>
      <c r="I3264" s="250"/>
      <c r="J3264" s="246"/>
      <c r="K3264" s="246"/>
      <c r="L3264" s="251"/>
      <c r="M3264" s="252"/>
      <c r="N3264" s="253"/>
      <c r="O3264" s="253"/>
      <c r="P3264" s="253"/>
      <c r="Q3264" s="253"/>
      <c r="R3264" s="253"/>
      <c r="S3264" s="253"/>
      <c r="T3264" s="25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55" t="s">
        <v>193</v>
      </c>
      <c r="AU3264" s="255" t="s">
        <v>80</v>
      </c>
      <c r="AV3264" s="14" t="s">
        <v>80</v>
      </c>
      <c r="AW3264" s="14" t="s">
        <v>195</v>
      </c>
      <c r="AX3264" s="14" t="s">
        <v>71</v>
      </c>
      <c r="AY3264" s="255" t="s">
        <v>182</v>
      </c>
    </row>
    <row r="3265" s="14" customFormat="1">
      <c r="A3265" s="14"/>
      <c r="B3265" s="245"/>
      <c r="C3265" s="246"/>
      <c r="D3265" s="236" t="s">
        <v>193</v>
      </c>
      <c r="E3265" s="247" t="s">
        <v>19</v>
      </c>
      <c r="F3265" s="248" t="s">
        <v>5118</v>
      </c>
      <c r="G3265" s="246"/>
      <c r="H3265" s="249">
        <v>12.9</v>
      </c>
      <c r="I3265" s="250"/>
      <c r="J3265" s="246"/>
      <c r="K3265" s="246"/>
      <c r="L3265" s="251"/>
      <c r="M3265" s="252"/>
      <c r="N3265" s="253"/>
      <c r="O3265" s="253"/>
      <c r="P3265" s="253"/>
      <c r="Q3265" s="253"/>
      <c r="R3265" s="253"/>
      <c r="S3265" s="253"/>
      <c r="T3265" s="25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55" t="s">
        <v>193</v>
      </c>
      <c r="AU3265" s="255" t="s">
        <v>80</v>
      </c>
      <c r="AV3265" s="14" t="s">
        <v>80</v>
      </c>
      <c r="AW3265" s="14" t="s">
        <v>195</v>
      </c>
      <c r="AX3265" s="14" t="s">
        <v>71</v>
      </c>
      <c r="AY3265" s="255" t="s">
        <v>182</v>
      </c>
    </row>
    <row r="3266" s="15" customFormat="1">
      <c r="A3266" s="15"/>
      <c r="B3266" s="256"/>
      <c r="C3266" s="257"/>
      <c r="D3266" s="236" t="s">
        <v>193</v>
      </c>
      <c r="E3266" s="258" t="s">
        <v>19</v>
      </c>
      <c r="F3266" s="259" t="s">
        <v>215</v>
      </c>
      <c r="G3266" s="257"/>
      <c r="H3266" s="260">
        <v>75.069000000000003</v>
      </c>
      <c r="I3266" s="261"/>
      <c r="J3266" s="257"/>
      <c r="K3266" s="257"/>
      <c r="L3266" s="262"/>
      <c r="M3266" s="263"/>
      <c r="N3266" s="264"/>
      <c r="O3266" s="264"/>
      <c r="P3266" s="264"/>
      <c r="Q3266" s="264"/>
      <c r="R3266" s="264"/>
      <c r="S3266" s="264"/>
      <c r="T3266" s="26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T3266" s="266" t="s">
        <v>193</v>
      </c>
      <c r="AU3266" s="266" t="s">
        <v>80</v>
      </c>
      <c r="AV3266" s="15" t="s">
        <v>97</v>
      </c>
      <c r="AW3266" s="15" t="s">
        <v>195</v>
      </c>
      <c r="AX3266" s="15" t="s">
        <v>71</v>
      </c>
      <c r="AY3266" s="266" t="s">
        <v>182</v>
      </c>
    </row>
    <row r="3267" s="13" customFormat="1">
      <c r="A3267" s="13"/>
      <c r="B3267" s="234"/>
      <c r="C3267" s="235"/>
      <c r="D3267" s="236" t="s">
        <v>193</v>
      </c>
      <c r="E3267" s="237" t="s">
        <v>19</v>
      </c>
      <c r="F3267" s="238" t="s">
        <v>216</v>
      </c>
      <c r="G3267" s="235"/>
      <c r="H3267" s="237" t="s">
        <v>19</v>
      </c>
      <c r="I3267" s="239"/>
      <c r="J3267" s="235"/>
      <c r="K3267" s="235"/>
      <c r="L3267" s="240"/>
      <c r="M3267" s="241"/>
      <c r="N3267" s="242"/>
      <c r="O3267" s="242"/>
      <c r="P3267" s="242"/>
      <c r="Q3267" s="242"/>
      <c r="R3267" s="242"/>
      <c r="S3267" s="242"/>
      <c r="T3267" s="24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44" t="s">
        <v>193</v>
      </c>
      <c r="AU3267" s="244" t="s">
        <v>80</v>
      </c>
      <c r="AV3267" s="13" t="s">
        <v>78</v>
      </c>
      <c r="AW3267" s="13" t="s">
        <v>195</v>
      </c>
      <c r="AX3267" s="13" t="s">
        <v>71</v>
      </c>
      <c r="AY3267" s="244" t="s">
        <v>182</v>
      </c>
    </row>
    <row r="3268" s="14" customFormat="1">
      <c r="A3268" s="14"/>
      <c r="B3268" s="245"/>
      <c r="C3268" s="246"/>
      <c r="D3268" s="236" t="s">
        <v>193</v>
      </c>
      <c r="E3268" s="247" t="s">
        <v>19</v>
      </c>
      <c r="F3268" s="248" t="s">
        <v>5119</v>
      </c>
      <c r="G3268" s="246"/>
      <c r="H3268" s="249">
        <v>22.100000000000001</v>
      </c>
      <c r="I3268" s="250"/>
      <c r="J3268" s="246"/>
      <c r="K3268" s="246"/>
      <c r="L3268" s="251"/>
      <c r="M3268" s="252"/>
      <c r="N3268" s="253"/>
      <c r="O3268" s="253"/>
      <c r="P3268" s="253"/>
      <c r="Q3268" s="253"/>
      <c r="R3268" s="253"/>
      <c r="S3268" s="253"/>
      <c r="T3268" s="25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T3268" s="255" t="s">
        <v>193</v>
      </c>
      <c r="AU3268" s="255" t="s">
        <v>80</v>
      </c>
      <c r="AV3268" s="14" t="s">
        <v>80</v>
      </c>
      <c r="AW3268" s="14" t="s">
        <v>195</v>
      </c>
      <c r="AX3268" s="14" t="s">
        <v>71</v>
      </c>
      <c r="AY3268" s="255" t="s">
        <v>182</v>
      </c>
    </row>
    <row r="3269" s="15" customFormat="1">
      <c r="A3269" s="15"/>
      <c r="B3269" s="256"/>
      <c r="C3269" s="257"/>
      <c r="D3269" s="236" t="s">
        <v>193</v>
      </c>
      <c r="E3269" s="258" t="s">
        <v>19</v>
      </c>
      <c r="F3269" s="259" t="s">
        <v>215</v>
      </c>
      <c r="G3269" s="257"/>
      <c r="H3269" s="260">
        <v>22.100000000000001</v>
      </c>
      <c r="I3269" s="261"/>
      <c r="J3269" s="257"/>
      <c r="K3269" s="257"/>
      <c r="L3269" s="262"/>
      <c r="M3269" s="263"/>
      <c r="N3269" s="264"/>
      <c r="O3269" s="264"/>
      <c r="P3269" s="264"/>
      <c r="Q3269" s="264"/>
      <c r="R3269" s="264"/>
      <c r="S3269" s="264"/>
      <c r="T3269" s="26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T3269" s="266" t="s">
        <v>193</v>
      </c>
      <c r="AU3269" s="266" t="s">
        <v>80</v>
      </c>
      <c r="AV3269" s="15" t="s">
        <v>97</v>
      </c>
      <c r="AW3269" s="15" t="s">
        <v>195</v>
      </c>
      <c r="AX3269" s="15" t="s">
        <v>71</v>
      </c>
      <c r="AY3269" s="266" t="s">
        <v>182</v>
      </c>
    </row>
    <row r="3270" s="13" customFormat="1">
      <c r="A3270" s="13"/>
      <c r="B3270" s="234"/>
      <c r="C3270" s="235"/>
      <c r="D3270" s="236" t="s">
        <v>193</v>
      </c>
      <c r="E3270" s="237" t="s">
        <v>19</v>
      </c>
      <c r="F3270" s="238" t="s">
        <v>218</v>
      </c>
      <c r="G3270" s="235"/>
      <c r="H3270" s="237" t="s">
        <v>19</v>
      </c>
      <c r="I3270" s="239"/>
      <c r="J3270" s="235"/>
      <c r="K3270" s="235"/>
      <c r="L3270" s="240"/>
      <c r="M3270" s="241"/>
      <c r="N3270" s="242"/>
      <c r="O3270" s="242"/>
      <c r="P3270" s="242"/>
      <c r="Q3270" s="242"/>
      <c r="R3270" s="242"/>
      <c r="S3270" s="242"/>
      <c r="T3270" s="24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44" t="s">
        <v>193</v>
      </c>
      <c r="AU3270" s="244" t="s">
        <v>80</v>
      </c>
      <c r="AV3270" s="13" t="s">
        <v>78</v>
      </c>
      <c r="AW3270" s="13" t="s">
        <v>195</v>
      </c>
      <c r="AX3270" s="13" t="s">
        <v>71</v>
      </c>
      <c r="AY3270" s="244" t="s">
        <v>182</v>
      </c>
    </row>
    <row r="3271" s="14" customFormat="1">
      <c r="A3271" s="14"/>
      <c r="B3271" s="245"/>
      <c r="C3271" s="246"/>
      <c r="D3271" s="236" t="s">
        <v>193</v>
      </c>
      <c r="E3271" s="247" t="s">
        <v>19</v>
      </c>
      <c r="F3271" s="248" t="s">
        <v>5120</v>
      </c>
      <c r="G3271" s="246"/>
      <c r="H3271" s="249">
        <v>13.775</v>
      </c>
      <c r="I3271" s="250"/>
      <c r="J3271" s="246"/>
      <c r="K3271" s="246"/>
      <c r="L3271" s="251"/>
      <c r="M3271" s="252"/>
      <c r="N3271" s="253"/>
      <c r="O3271" s="253"/>
      <c r="P3271" s="253"/>
      <c r="Q3271" s="253"/>
      <c r="R3271" s="253"/>
      <c r="S3271" s="253"/>
      <c r="T3271" s="25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T3271" s="255" t="s">
        <v>193</v>
      </c>
      <c r="AU3271" s="255" t="s">
        <v>80</v>
      </c>
      <c r="AV3271" s="14" t="s">
        <v>80</v>
      </c>
      <c r="AW3271" s="14" t="s">
        <v>195</v>
      </c>
      <c r="AX3271" s="14" t="s">
        <v>71</v>
      </c>
      <c r="AY3271" s="255" t="s">
        <v>182</v>
      </c>
    </row>
    <row r="3272" s="15" customFormat="1">
      <c r="A3272" s="15"/>
      <c r="B3272" s="256"/>
      <c r="C3272" s="257"/>
      <c r="D3272" s="236" t="s">
        <v>193</v>
      </c>
      <c r="E3272" s="258" t="s">
        <v>19</v>
      </c>
      <c r="F3272" s="259" t="s">
        <v>215</v>
      </c>
      <c r="G3272" s="257"/>
      <c r="H3272" s="260">
        <v>13.775</v>
      </c>
      <c r="I3272" s="261"/>
      <c r="J3272" s="257"/>
      <c r="K3272" s="257"/>
      <c r="L3272" s="262"/>
      <c r="M3272" s="263"/>
      <c r="N3272" s="264"/>
      <c r="O3272" s="264"/>
      <c r="P3272" s="264"/>
      <c r="Q3272" s="264"/>
      <c r="R3272" s="264"/>
      <c r="S3272" s="264"/>
      <c r="T3272" s="26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T3272" s="266" t="s">
        <v>193</v>
      </c>
      <c r="AU3272" s="266" t="s">
        <v>80</v>
      </c>
      <c r="AV3272" s="15" t="s">
        <v>97</v>
      </c>
      <c r="AW3272" s="15" t="s">
        <v>195</v>
      </c>
      <c r="AX3272" s="15" t="s">
        <v>71</v>
      </c>
      <c r="AY3272" s="266" t="s">
        <v>182</v>
      </c>
    </row>
    <row r="3273" s="16" customFormat="1">
      <c r="A3273" s="16"/>
      <c r="B3273" s="267"/>
      <c r="C3273" s="268"/>
      <c r="D3273" s="236" t="s">
        <v>193</v>
      </c>
      <c r="E3273" s="269" t="s">
        <v>19</v>
      </c>
      <c r="F3273" s="270" t="s">
        <v>220</v>
      </c>
      <c r="G3273" s="268"/>
      <c r="H3273" s="271">
        <v>110.94400000000002</v>
      </c>
      <c r="I3273" s="272"/>
      <c r="J3273" s="268"/>
      <c r="K3273" s="268"/>
      <c r="L3273" s="273"/>
      <c r="M3273" s="274"/>
      <c r="N3273" s="275"/>
      <c r="O3273" s="275"/>
      <c r="P3273" s="275"/>
      <c r="Q3273" s="275"/>
      <c r="R3273" s="275"/>
      <c r="S3273" s="275"/>
      <c r="T3273" s="27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T3273" s="277" t="s">
        <v>193</v>
      </c>
      <c r="AU3273" s="277" t="s">
        <v>80</v>
      </c>
      <c r="AV3273" s="16" t="s">
        <v>189</v>
      </c>
      <c r="AW3273" s="16" t="s">
        <v>195</v>
      </c>
      <c r="AX3273" s="16" t="s">
        <v>78</v>
      </c>
      <c r="AY3273" s="277" t="s">
        <v>182</v>
      </c>
    </row>
    <row r="3274" s="2" customFormat="1" ht="16.5" customHeight="1">
      <c r="A3274" s="41"/>
      <c r="B3274" s="42"/>
      <c r="C3274" s="216" t="s">
        <v>5121</v>
      </c>
      <c r="D3274" s="216" t="s">
        <v>184</v>
      </c>
      <c r="E3274" s="217" t="s">
        <v>5122</v>
      </c>
      <c r="F3274" s="218" t="s">
        <v>5123</v>
      </c>
      <c r="G3274" s="219" t="s">
        <v>304</v>
      </c>
      <c r="H3274" s="220">
        <v>3.5099999999999998</v>
      </c>
      <c r="I3274" s="221"/>
      <c r="J3274" s="222">
        <f>ROUND(I3274*H3274,2)</f>
        <v>0</v>
      </c>
      <c r="K3274" s="218" t="s">
        <v>188</v>
      </c>
      <c r="L3274" s="47"/>
      <c r="M3274" s="223" t="s">
        <v>19</v>
      </c>
      <c r="N3274" s="224" t="s">
        <v>42</v>
      </c>
      <c r="O3274" s="87"/>
      <c r="P3274" s="225">
        <f>O3274*H3274</f>
        <v>0</v>
      </c>
      <c r="Q3274" s="225">
        <v>0</v>
      </c>
      <c r="R3274" s="225">
        <f>Q3274*H3274</f>
        <v>0</v>
      </c>
      <c r="S3274" s="225">
        <v>0.0050000000000000001</v>
      </c>
      <c r="T3274" s="226">
        <f>S3274*H3274</f>
        <v>0.01755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7" t="s">
        <v>308</v>
      </c>
      <c r="AT3274" s="227" t="s">
        <v>184</v>
      </c>
      <c r="AU3274" s="227" t="s">
        <v>80</v>
      </c>
      <c r="AY3274" s="20" t="s">
        <v>182</v>
      </c>
      <c r="BE3274" s="228">
        <f>IF(N3274="základní",J3274,0)</f>
        <v>0</v>
      </c>
      <c r="BF3274" s="228">
        <f>IF(N3274="snížená",J3274,0)</f>
        <v>0</v>
      </c>
      <c r="BG3274" s="228">
        <f>IF(N3274="zákl. přenesená",J3274,0)</f>
        <v>0</v>
      </c>
      <c r="BH3274" s="228">
        <f>IF(N3274="sníž. přenesená",J3274,0)</f>
        <v>0</v>
      </c>
      <c r="BI3274" s="228">
        <f>IF(N3274="nulová",J3274,0)</f>
        <v>0</v>
      </c>
      <c r="BJ3274" s="20" t="s">
        <v>78</v>
      </c>
      <c r="BK3274" s="228">
        <f>ROUND(I3274*H3274,2)</f>
        <v>0</v>
      </c>
      <c r="BL3274" s="20" t="s">
        <v>308</v>
      </c>
      <c r="BM3274" s="227" t="s">
        <v>5124</v>
      </c>
    </row>
    <row r="3275" s="2" customFormat="1">
      <c r="A3275" s="41"/>
      <c r="B3275" s="42"/>
      <c r="C3275" s="43"/>
      <c r="D3275" s="229" t="s">
        <v>191</v>
      </c>
      <c r="E3275" s="43"/>
      <c r="F3275" s="230" t="s">
        <v>5125</v>
      </c>
      <c r="G3275" s="43"/>
      <c r="H3275" s="43"/>
      <c r="I3275" s="231"/>
      <c r="J3275" s="43"/>
      <c r="K3275" s="43"/>
      <c r="L3275" s="47"/>
      <c r="M3275" s="232"/>
      <c r="N3275" s="233"/>
      <c r="O3275" s="87"/>
      <c r="P3275" s="87"/>
      <c r="Q3275" s="87"/>
      <c r="R3275" s="87"/>
      <c r="S3275" s="87"/>
      <c r="T3275" s="88"/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T3275" s="20" t="s">
        <v>191</v>
      </c>
      <c r="AU3275" s="20" t="s">
        <v>80</v>
      </c>
    </row>
    <row r="3276" s="14" customFormat="1">
      <c r="A3276" s="14"/>
      <c r="B3276" s="245"/>
      <c r="C3276" s="246"/>
      <c r="D3276" s="236" t="s">
        <v>193</v>
      </c>
      <c r="E3276" s="247" t="s">
        <v>19</v>
      </c>
      <c r="F3276" s="248" t="s">
        <v>5126</v>
      </c>
      <c r="G3276" s="246"/>
      <c r="H3276" s="249">
        <v>3.5099999999999998</v>
      </c>
      <c r="I3276" s="250"/>
      <c r="J3276" s="246"/>
      <c r="K3276" s="246"/>
      <c r="L3276" s="251"/>
      <c r="M3276" s="252"/>
      <c r="N3276" s="253"/>
      <c r="O3276" s="253"/>
      <c r="P3276" s="253"/>
      <c r="Q3276" s="253"/>
      <c r="R3276" s="253"/>
      <c r="S3276" s="253"/>
      <c r="T3276" s="25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55" t="s">
        <v>193</v>
      </c>
      <c r="AU3276" s="255" t="s">
        <v>80</v>
      </c>
      <c r="AV3276" s="14" t="s">
        <v>80</v>
      </c>
      <c r="AW3276" s="14" t="s">
        <v>195</v>
      </c>
      <c r="AX3276" s="14" t="s">
        <v>71</v>
      </c>
      <c r="AY3276" s="255" t="s">
        <v>182</v>
      </c>
    </row>
    <row r="3277" s="2" customFormat="1" ht="24.15" customHeight="1">
      <c r="A3277" s="41"/>
      <c r="B3277" s="42"/>
      <c r="C3277" s="216" t="s">
        <v>5127</v>
      </c>
      <c r="D3277" s="216" t="s">
        <v>184</v>
      </c>
      <c r="E3277" s="217" t="s">
        <v>5128</v>
      </c>
      <c r="F3277" s="218" t="s">
        <v>5129</v>
      </c>
      <c r="G3277" s="219" t="s">
        <v>425</v>
      </c>
      <c r="H3277" s="220">
        <v>1088</v>
      </c>
      <c r="I3277" s="221"/>
      <c r="J3277" s="222">
        <f>ROUND(I3277*H3277,2)</f>
        <v>0</v>
      </c>
      <c r="K3277" s="218" t="s">
        <v>188</v>
      </c>
      <c r="L3277" s="47"/>
      <c r="M3277" s="223" t="s">
        <v>19</v>
      </c>
      <c r="N3277" s="224" t="s">
        <v>42</v>
      </c>
      <c r="O3277" s="87"/>
      <c r="P3277" s="225">
        <f>O3277*H3277</f>
        <v>0</v>
      </c>
      <c r="Q3277" s="225">
        <v>0</v>
      </c>
      <c r="R3277" s="225">
        <f>Q3277*H3277</f>
        <v>0</v>
      </c>
      <c r="S3277" s="225">
        <v>0.012500000000000001</v>
      </c>
      <c r="T3277" s="226">
        <f>S3277*H3277</f>
        <v>13.600000000000001</v>
      </c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R3277" s="227" t="s">
        <v>308</v>
      </c>
      <c r="AT3277" s="227" t="s">
        <v>184</v>
      </c>
      <c r="AU3277" s="227" t="s">
        <v>80</v>
      </c>
      <c r="AY3277" s="20" t="s">
        <v>182</v>
      </c>
      <c r="BE3277" s="228">
        <f>IF(N3277="základní",J3277,0)</f>
        <v>0</v>
      </c>
      <c r="BF3277" s="228">
        <f>IF(N3277="snížená",J3277,0)</f>
        <v>0</v>
      </c>
      <c r="BG3277" s="228">
        <f>IF(N3277="zákl. přenesená",J3277,0)</f>
        <v>0</v>
      </c>
      <c r="BH3277" s="228">
        <f>IF(N3277="sníž. přenesená",J3277,0)</f>
        <v>0</v>
      </c>
      <c r="BI3277" s="228">
        <f>IF(N3277="nulová",J3277,0)</f>
        <v>0</v>
      </c>
      <c r="BJ3277" s="20" t="s">
        <v>78</v>
      </c>
      <c r="BK3277" s="228">
        <f>ROUND(I3277*H3277,2)</f>
        <v>0</v>
      </c>
      <c r="BL3277" s="20" t="s">
        <v>308</v>
      </c>
      <c r="BM3277" s="227" t="s">
        <v>5130</v>
      </c>
    </row>
    <row r="3278" s="2" customFormat="1">
      <c r="A3278" s="41"/>
      <c r="B3278" s="42"/>
      <c r="C3278" s="43"/>
      <c r="D3278" s="229" t="s">
        <v>191</v>
      </c>
      <c r="E3278" s="43"/>
      <c r="F3278" s="230" t="s">
        <v>5131</v>
      </c>
      <c r="G3278" s="43"/>
      <c r="H3278" s="43"/>
      <c r="I3278" s="231"/>
      <c r="J3278" s="43"/>
      <c r="K3278" s="43"/>
      <c r="L3278" s="47"/>
      <c r="M3278" s="232"/>
      <c r="N3278" s="233"/>
      <c r="O3278" s="87"/>
      <c r="P3278" s="87"/>
      <c r="Q3278" s="87"/>
      <c r="R3278" s="87"/>
      <c r="S3278" s="87"/>
      <c r="T3278" s="88"/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T3278" s="20" t="s">
        <v>191</v>
      </c>
      <c r="AU3278" s="20" t="s">
        <v>80</v>
      </c>
    </row>
    <row r="3279" s="14" customFormat="1">
      <c r="A3279" s="14"/>
      <c r="B3279" s="245"/>
      <c r="C3279" s="246"/>
      <c r="D3279" s="236" t="s">
        <v>193</v>
      </c>
      <c r="E3279" s="247" t="s">
        <v>19</v>
      </c>
      <c r="F3279" s="248" t="s">
        <v>5132</v>
      </c>
      <c r="G3279" s="246"/>
      <c r="H3279" s="249">
        <v>1088</v>
      </c>
      <c r="I3279" s="250"/>
      <c r="J3279" s="246"/>
      <c r="K3279" s="246"/>
      <c r="L3279" s="251"/>
      <c r="M3279" s="252"/>
      <c r="N3279" s="253"/>
      <c r="O3279" s="253"/>
      <c r="P3279" s="253"/>
      <c r="Q3279" s="253"/>
      <c r="R3279" s="253"/>
      <c r="S3279" s="253"/>
      <c r="T3279" s="25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5" t="s">
        <v>193</v>
      </c>
      <c r="AU3279" s="255" t="s">
        <v>80</v>
      </c>
      <c r="AV3279" s="14" t="s">
        <v>80</v>
      </c>
      <c r="AW3279" s="14" t="s">
        <v>195</v>
      </c>
      <c r="AX3279" s="14" t="s">
        <v>71</v>
      </c>
      <c r="AY3279" s="255" t="s">
        <v>182</v>
      </c>
    </row>
    <row r="3280" s="2" customFormat="1" ht="24.15" customHeight="1">
      <c r="A3280" s="41"/>
      <c r="B3280" s="42"/>
      <c r="C3280" s="216" t="s">
        <v>5133</v>
      </c>
      <c r="D3280" s="216" t="s">
        <v>184</v>
      </c>
      <c r="E3280" s="217" t="s">
        <v>5134</v>
      </c>
      <c r="F3280" s="218" t="s">
        <v>5135</v>
      </c>
      <c r="G3280" s="219" t="s">
        <v>425</v>
      </c>
      <c r="H3280" s="220">
        <v>26</v>
      </c>
      <c r="I3280" s="221"/>
      <c r="J3280" s="222">
        <f>ROUND(I3280*H3280,2)</f>
        <v>0</v>
      </c>
      <c r="K3280" s="218" t="s">
        <v>188</v>
      </c>
      <c r="L3280" s="47"/>
      <c r="M3280" s="223" t="s">
        <v>19</v>
      </c>
      <c r="N3280" s="224" t="s">
        <v>42</v>
      </c>
      <c r="O3280" s="87"/>
      <c r="P3280" s="225">
        <f>O3280*H3280</f>
        <v>0</v>
      </c>
      <c r="Q3280" s="225">
        <v>0</v>
      </c>
      <c r="R3280" s="225">
        <f>Q3280*H3280</f>
        <v>0</v>
      </c>
      <c r="S3280" s="225">
        <v>0.017000000000000001</v>
      </c>
      <c r="T3280" s="226">
        <f>S3280*H3280</f>
        <v>0.44200000000000006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7" t="s">
        <v>308</v>
      </c>
      <c r="AT3280" s="227" t="s">
        <v>184</v>
      </c>
      <c r="AU3280" s="227" t="s">
        <v>80</v>
      </c>
      <c r="AY3280" s="20" t="s">
        <v>182</v>
      </c>
      <c r="BE3280" s="228">
        <f>IF(N3280="základní",J3280,0)</f>
        <v>0</v>
      </c>
      <c r="BF3280" s="228">
        <f>IF(N3280="snížená",J3280,0)</f>
        <v>0</v>
      </c>
      <c r="BG3280" s="228">
        <f>IF(N3280="zákl. přenesená",J3280,0)</f>
        <v>0</v>
      </c>
      <c r="BH3280" s="228">
        <f>IF(N3280="sníž. přenesená",J3280,0)</f>
        <v>0</v>
      </c>
      <c r="BI3280" s="228">
        <f>IF(N3280="nulová",J3280,0)</f>
        <v>0</v>
      </c>
      <c r="BJ3280" s="20" t="s">
        <v>78</v>
      </c>
      <c r="BK3280" s="228">
        <f>ROUND(I3280*H3280,2)</f>
        <v>0</v>
      </c>
      <c r="BL3280" s="20" t="s">
        <v>308</v>
      </c>
      <c r="BM3280" s="227" t="s">
        <v>5136</v>
      </c>
    </row>
    <row r="3281" s="2" customFormat="1">
      <c r="A3281" s="41"/>
      <c r="B3281" s="42"/>
      <c r="C3281" s="43"/>
      <c r="D3281" s="229" t="s">
        <v>191</v>
      </c>
      <c r="E3281" s="43"/>
      <c r="F3281" s="230" t="s">
        <v>5137</v>
      </c>
      <c r="G3281" s="43"/>
      <c r="H3281" s="43"/>
      <c r="I3281" s="231"/>
      <c r="J3281" s="43"/>
      <c r="K3281" s="43"/>
      <c r="L3281" s="47"/>
      <c r="M3281" s="232"/>
      <c r="N3281" s="233"/>
      <c r="O3281" s="87"/>
      <c r="P3281" s="87"/>
      <c r="Q3281" s="87"/>
      <c r="R3281" s="87"/>
      <c r="S3281" s="87"/>
      <c r="T3281" s="88"/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T3281" s="20" t="s">
        <v>191</v>
      </c>
      <c r="AU3281" s="20" t="s">
        <v>80</v>
      </c>
    </row>
    <row r="3282" s="14" customFormat="1">
      <c r="A3282" s="14"/>
      <c r="B3282" s="245"/>
      <c r="C3282" s="246"/>
      <c r="D3282" s="236" t="s">
        <v>193</v>
      </c>
      <c r="E3282" s="247" t="s">
        <v>19</v>
      </c>
      <c r="F3282" s="248" t="s">
        <v>5138</v>
      </c>
      <c r="G3282" s="246"/>
      <c r="H3282" s="249">
        <v>26</v>
      </c>
      <c r="I3282" s="250"/>
      <c r="J3282" s="246"/>
      <c r="K3282" s="246"/>
      <c r="L3282" s="251"/>
      <c r="M3282" s="252"/>
      <c r="N3282" s="253"/>
      <c r="O3282" s="253"/>
      <c r="P3282" s="253"/>
      <c r="Q3282" s="253"/>
      <c r="R3282" s="253"/>
      <c r="S3282" s="253"/>
      <c r="T3282" s="25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T3282" s="255" t="s">
        <v>193</v>
      </c>
      <c r="AU3282" s="255" t="s">
        <v>80</v>
      </c>
      <c r="AV3282" s="14" t="s">
        <v>80</v>
      </c>
      <c r="AW3282" s="14" t="s">
        <v>195</v>
      </c>
      <c r="AX3282" s="14" t="s">
        <v>71</v>
      </c>
      <c r="AY3282" s="255" t="s">
        <v>182</v>
      </c>
    </row>
    <row r="3283" s="2" customFormat="1" ht="24.15" customHeight="1">
      <c r="A3283" s="41"/>
      <c r="B3283" s="42"/>
      <c r="C3283" s="216" t="s">
        <v>5139</v>
      </c>
      <c r="D3283" s="216" t="s">
        <v>184</v>
      </c>
      <c r="E3283" s="217" t="s">
        <v>5140</v>
      </c>
      <c r="F3283" s="218" t="s">
        <v>5141</v>
      </c>
      <c r="G3283" s="219" t="s">
        <v>425</v>
      </c>
      <c r="H3283" s="220">
        <v>164</v>
      </c>
      <c r="I3283" s="221"/>
      <c r="J3283" s="222">
        <f>ROUND(I3283*H3283,2)</f>
        <v>0</v>
      </c>
      <c r="K3283" s="218" t="s">
        <v>188</v>
      </c>
      <c r="L3283" s="47"/>
      <c r="M3283" s="223" t="s">
        <v>19</v>
      </c>
      <c r="N3283" s="224" t="s">
        <v>42</v>
      </c>
      <c r="O3283" s="87"/>
      <c r="P3283" s="225">
        <f>O3283*H3283</f>
        <v>0</v>
      </c>
      <c r="Q3283" s="225">
        <v>0</v>
      </c>
      <c r="R3283" s="225">
        <f>Q3283*H3283</f>
        <v>0</v>
      </c>
      <c r="S3283" s="225">
        <v>0.024</v>
      </c>
      <c r="T3283" s="226">
        <f>S3283*H3283</f>
        <v>3.9359999999999999</v>
      </c>
      <c r="U3283" s="41"/>
      <c r="V3283" s="41"/>
      <c r="W3283" s="41"/>
      <c r="X3283" s="41"/>
      <c r="Y3283" s="41"/>
      <c r="Z3283" s="41"/>
      <c r="AA3283" s="41"/>
      <c r="AB3283" s="41"/>
      <c r="AC3283" s="41"/>
      <c r="AD3283" s="41"/>
      <c r="AE3283" s="41"/>
      <c r="AR3283" s="227" t="s">
        <v>308</v>
      </c>
      <c r="AT3283" s="227" t="s">
        <v>184</v>
      </c>
      <c r="AU3283" s="227" t="s">
        <v>80</v>
      </c>
      <c r="AY3283" s="20" t="s">
        <v>182</v>
      </c>
      <c r="BE3283" s="228">
        <f>IF(N3283="základní",J3283,0)</f>
        <v>0</v>
      </c>
      <c r="BF3283" s="228">
        <f>IF(N3283="snížená",J3283,0)</f>
        <v>0</v>
      </c>
      <c r="BG3283" s="228">
        <f>IF(N3283="zákl. přenesená",J3283,0)</f>
        <v>0</v>
      </c>
      <c r="BH3283" s="228">
        <f>IF(N3283="sníž. přenesená",J3283,0)</f>
        <v>0</v>
      </c>
      <c r="BI3283" s="228">
        <f>IF(N3283="nulová",J3283,0)</f>
        <v>0</v>
      </c>
      <c r="BJ3283" s="20" t="s">
        <v>78</v>
      </c>
      <c r="BK3283" s="228">
        <f>ROUND(I3283*H3283,2)</f>
        <v>0</v>
      </c>
      <c r="BL3283" s="20" t="s">
        <v>308</v>
      </c>
      <c r="BM3283" s="227" t="s">
        <v>5142</v>
      </c>
    </row>
    <row r="3284" s="2" customFormat="1">
      <c r="A3284" s="41"/>
      <c r="B3284" s="42"/>
      <c r="C3284" s="43"/>
      <c r="D3284" s="229" t="s">
        <v>191</v>
      </c>
      <c r="E3284" s="43"/>
      <c r="F3284" s="230" t="s">
        <v>5143</v>
      </c>
      <c r="G3284" s="43"/>
      <c r="H3284" s="43"/>
      <c r="I3284" s="231"/>
      <c r="J3284" s="43"/>
      <c r="K3284" s="43"/>
      <c r="L3284" s="47"/>
      <c r="M3284" s="232"/>
      <c r="N3284" s="233"/>
      <c r="O3284" s="87"/>
      <c r="P3284" s="87"/>
      <c r="Q3284" s="87"/>
      <c r="R3284" s="87"/>
      <c r="S3284" s="87"/>
      <c r="T3284" s="88"/>
      <c r="U3284" s="41"/>
      <c r="V3284" s="41"/>
      <c r="W3284" s="41"/>
      <c r="X3284" s="41"/>
      <c r="Y3284" s="41"/>
      <c r="Z3284" s="41"/>
      <c r="AA3284" s="41"/>
      <c r="AB3284" s="41"/>
      <c r="AC3284" s="41"/>
      <c r="AD3284" s="41"/>
      <c r="AE3284" s="41"/>
      <c r="AT3284" s="20" t="s">
        <v>191</v>
      </c>
      <c r="AU3284" s="20" t="s">
        <v>80</v>
      </c>
    </row>
    <row r="3285" s="13" customFormat="1">
      <c r="A3285" s="13"/>
      <c r="B3285" s="234"/>
      <c r="C3285" s="235"/>
      <c r="D3285" s="236" t="s">
        <v>193</v>
      </c>
      <c r="E3285" s="237" t="s">
        <v>19</v>
      </c>
      <c r="F3285" s="238" t="s">
        <v>205</v>
      </c>
      <c r="G3285" s="235"/>
      <c r="H3285" s="237" t="s">
        <v>19</v>
      </c>
      <c r="I3285" s="239"/>
      <c r="J3285" s="235"/>
      <c r="K3285" s="235"/>
      <c r="L3285" s="240"/>
      <c r="M3285" s="241"/>
      <c r="N3285" s="242"/>
      <c r="O3285" s="242"/>
      <c r="P3285" s="242"/>
      <c r="Q3285" s="242"/>
      <c r="R3285" s="242"/>
      <c r="S3285" s="242"/>
      <c r="T3285" s="24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44" t="s">
        <v>193</v>
      </c>
      <c r="AU3285" s="244" t="s">
        <v>80</v>
      </c>
      <c r="AV3285" s="13" t="s">
        <v>78</v>
      </c>
      <c r="AW3285" s="13" t="s">
        <v>195</v>
      </c>
      <c r="AX3285" s="13" t="s">
        <v>71</v>
      </c>
      <c r="AY3285" s="244" t="s">
        <v>182</v>
      </c>
    </row>
    <row r="3286" s="14" customFormat="1">
      <c r="A3286" s="14"/>
      <c r="B3286" s="245"/>
      <c r="C3286" s="246"/>
      <c r="D3286" s="236" t="s">
        <v>193</v>
      </c>
      <c r="E3286" s="247" t="s">
        <v>19</v>
      </c>
      <c r="F3286" s="248" t="s">
        <v>5144</v>
      </c>
      <c r="G3286" s="246"/>
      <c r="H3286" s="249">
        <v>65</v>
      </c>
      <c r="I3286" s="250"/>
      <c r="J3286" s="246"/>
      <c r="K3286" s="246"/>
      <c r="L3286" s="251"/>
      <c r="M3286" s="252"/>
      <c r="N3286" s="253"/>
      <c r="O3286" s="253"/>
      <c r="P3286" s="253"/>
      <c r="Q3286" s="253"/>
      <c r="R3286" s="253"/>
      <c r="S3286" s="253"/>
      <c r="T3286" s="25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55" t="s">
        <v>193</v>
      </c>
      <c r="AU3286" s="255" t="s">
        <v>80</v>
      </c>
      <c r="AV3286" s="14" t="s">
        <v>80</v>
      </c>
      <c r="AW3286" s="14" t="s">
        <v>195</v>
      </c>
      <c r="AX3286" s="14" t="s">
        <v>71</v>
      </c>
      <c r="AY3286" s="255" t="s">
        <v>182</v>
      </c>
    </row>
    <row r="3287" s="14" customFormat="1">
      <c r="A3287" s="14"/>
      <c r="B3287" s="245"/>
      <c r="C3287" s="246"/>
      <c r="D3287" s="236" t="s">
        <v>193</v>
      </c>
      <c r="E3287" s="247" t="s">
        <v>19</v>
      </c>
      <c r="F3287" s="248" t="s">
        <v>5145</v>
      </c>
      <c r="G3287" s="246"/>
      <c r="H3287" s="249">
        <v>34</v>
      </c>
      <c r="I3287" s="250"/>
      <c r="J3287" s="246"/>
      <c r="K3287" s="246"/>
      <c r="L3287" s="251"/>
      <c r="M3287" s="252"/>
      <c r="N3287" s="253"/>
      <c r="O3287" s="253"/>
      <c r="P3287" s="253"/>
      <c r="Q3287" s="253"/>
      <c r="R3287" s="253"/>
      <c r="S3287" s="253"/>
      <c r="T3287" s="25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5" t="s">
        <v>193</v>
      </c>
      <c r="AU3287" s="255" t="s">
        <v>80</v>
      </c>
      <c r="AV3287" s="14" t="s">
        <v>80</v>
      </c>
      <c r="AW3287" s="14" t="s">
        <v>195</v>
      </c>
      <c r="AX3287" s="14" t="s">
        <v>71</v>
      </c>
      <c r="AY3287" s="255" t="s">
        <v>182</v>
      </c>
    </row>
    <row r="3288" s="14" customFormat="1">
      <c r="A3288" s="14"/>
      <c r="B3288" s="245"/>
      <c r="C3288" s="246"/>
      <c r="D3288" s="236" t="s">
        <v>193</v>
      </c>
      <c r="E3288" s="247" t="s">
        <v>19</v>
      </c>
      <c r="F3288" s="248" t="s">
        <v>5146</v>
      </c>
      <c r="G3288" s="246"/>
      <c r="H3288" s="249">
        <v>34</v>
      </c>
      <c r="I3288" s="250"/>
      <c r="J3288" s="246"/>
      <c r="K3288" s="246"/>
      <c r="L3288" s="251"/>
      <c r="M3288" s="252"/>
      <c r="N3288" s="253"/>
      <c r="O3288" s="253"/>
      <c r="P3288" s="253"/>
      <c r="Q3288" s="253"/>
      <c r="R3288" s="253"/>
      <c r="S3288" s="253"/>
      <c r="T3288" s="25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T3288" s="255" t="s">
        <v>193</v>
      </c>
      <c r="AU3288" s="255" t="s">
        <v>80</v>
      </c>
      <c r="AV3288" s="14" t="s">
        <v>80</v>
      </c>
      <c r="AW3288" s="14" t="s">
        <v>195</v>
      </c>
      <c r="AX3288" s="14" t="s">
        <v>71</v>
      </c>
      <c r="AY3288" s="255" t="s">
        <v>182</v>
      </c>
    </row>
    <row r="3289" s="14" customFormat="1">
      <c r="A3289" s="14"/>
      <c r="B3289" s="245"/>
      <c r="C3289" s="246"/>
      <c r="D3289" s="236" t="s">
        <v>193</v>
      </c>
      <c r="E3289" s="247" t="s">
        <v>19</v>
      </c>
      <c r="F3289" s="248" t="s">
        <v>5147</v>
      </c>
      <c r="G3289" s="246"/>
      <c r="H3289" s="249">
        <v>13</v>
      </c>
      <c r="I3289" s="250"/>
      <c r="J3289" s="246"/>
      <c r="K3289" s="246"/>
      <c r="L3289" s="251"/>
      <c r="M3289" s="252"/>
      <c r="N3289" s="253"/>
      <c r="O3289" s="253"/>
      <c r="P3289" s="253"/>
      <c r="Q3289" s="253"/>
      <c r="R3289" s="253"/>
      <c r="S3289" s="253"/>
      <c r="T3289" s="25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55" t="s">
        <v>193</v>
      </c>
      <c r="AU3289" s="255" t="s">
        <v>80</v>
      </c>
      <c r="AV3289" s="14" t="s">
        <v>80</v>
      </c>
      <c r="AW3289" s="14" t="s">
        <v>195</v>
      </c>
      <c r="AX3289" s="14" t="s">
        <v>71</v>
      </c>
      <c r="AY3289" s="255" t="s">
        <v>182</v>
      </c>
    </row>
    <row r="3290" s="15" customFormat="1">
      <c r="A3290" s="15"/>
      <c r="B3290" s="256"/>
      <c r="C3290" s="257"/>
      <c r="D3290" s="236" t="s">
        <v>193</v>
      </c>
      <c r="E3290" s="258" t="s">
        <v>19</v>
      </c>
      <c r="F3290" s="259" t="s">
        <v>215</v>
      </c>
      <c r="G3290" s="257"/>
      <c r="H3290" s="260">
        <v>146</v>
      </c>
      <c r="I3290" s="261"/>
      <c r="J3290" s="257"/>
      <c r="K3290" s="257"/>
      <c r="L3290" s="262"/>
      <c r="M3290" s="263"/>
      <c r="N3290" s="264"/>
      <c r="O3290" s="264"/>
      <c r="P3290" s="264"/>
      <c r="Q3290" s="264"/>
      <c r="R3290" s="264"/>
      <c r="S3290" s="264"/>
      <c r="T3290" s="26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T3290" s="266" t="s">
        <v>193</v>
      </c>
      <c r="AU3290" s="266" t="s">
        <v>80</v>
      </c>
      <c r="AV3290" s="15" t="s">
        <v>97</v>
      </c>
      <c r="AW3290" s="15" t="s">
        <v>195</v>
      </c>
      <c r="AX3290" s="15" t="s">
        <v>71</v>
      </c>
      <c r="AY3290" s="266" t="s">
        <v>182</v>
      </c>
    </row>
    <row r="3291" s="13" customFormat="1">
      <c r="A3291" s="13"/>
      <c r="B3291" s="234"/>
      <c r="C3291" s="235"/>
      <c r="D3291" s="236" t="s">
        <v>193</v>
      </c>
      <c r="E3291" s="237" t="s">
        <v>19</v>
      </c>
      <c r="F3291" s="238" t="s">
        <v>5148</v>
      </c>
      <c r="G3291" s="235"/>
      <c r="H3291" s="237" t="s">
        <v>19</v>
      </c>
      <c r="I3291" s="239"/>
      <c r="J3291" s="235"/>
      <c r="K3291" s="235"/>
      <c r="L3291" s="240"/>
      <c r="M3291" s="241"/>
      <c r="N3291" s="242"/>
      <c r="O3291" s="242"/>
      <c r="P3291" s="242"/>
      <c r="Q3291" s="242"/>
      <c r="R3291" s="242"/>
      <c r="S3291" s="242"/>
      <c r="T3291" s="24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44" t="s">
        <v>193</v>
      </c>
      <c r="AU3291" s="244" t="s">
        <v>80</v>
      </c>
      <c r="AV3291" s="13" t="s">
        <v>78</v>
      </c>
      <c r="AW3291" s="13" t="s">
        <v>195</v>
      </c>
      <c r="AX3291" s="13" t="s">
        <v>71</v>
      </c>
      <c r="AY3291" s="244" t="s">
        <v>182</v>
      </c>
    </row>
    <row r="3292" s="14" customFormat="1">
      <c r="A3292" s="14"/>
      <c r="B3292" s="245"/>
      <c r="C3292" s="246"/>
      <c r="D3292" s="236" t="s">
        <v>193</v>
      </c>
      <c r="E3292" s="247" t="s">
        <v>19</v>
      </c>
      <c r="F3292" s="248" t="s">
        <v>5149</v>
      </c>
      <c r="G3292" s="246"/>
      <c r="H3292" s="249">
        <v>18</v>
      </c>
      <c r="I3292" s="250"/>
      <c r="J3292" s="246"/>
      <c r="K3292" s="246"/>
      <c r="L3292" s="251"/>
      <c r="M3292" s="252"/>
      <c r="N3292" s="253"/>
      <c r="O3292" s="253"/>
      <c r="P3292" s="253"/>
      <c r="Q3292" s="253"/>
      <c r="R3292" s="253"/>
      <c r="S3292" s="253"/>
      <c r="T3292" s="25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5" t="s">
        <v>193</v>
      </c>
      <c r="AU3292" s="255" t="s">
        <v>80</v>
      </c>
      <c r="AV3292" s="14" t="s">
        <v>80</v>
      </c>
      <c r="AW3292" s="14" t="s">
        <v>195</v>
      </c>
      <c r="AX3292" s="14" t="s">
        <v>71</v>
      </c>
      <c r="AY3292" s="255" t="s">
        <v>182</v>
      </c>
    </row>
    <row r="3293" s="15" customFormat="1">
      <c r="A3293" s="15"/>
      <c r="B3293" s="256"/>
      <c r="C3293" s="257"/>
      <c r="D3293" s="236" t="s">
        <v>193</v>
      </c>
      <c r="E3293" s="258" t="s">
        <v>19</v>
      </c>
      <c r="F3293" s="259" t="s">
        <v>215</v>
      </c>
      <c r="G3293" s="257"/>
      <c r="H3293" s="260">
        <v>18</v>
      </c>
      <c r="I3293" s="261"/>
      <c r="J3293" s="257"/>
      <c r="K3293" s="257"/>
      <c r="L3293" s="262"/>
      <c r="M3293" s="263"/>
      <c r="N3293" s="264"/>
      <c r="O3293" s="264"/>
      <c r="P3293" s="264"/>
      <c r="Q3293" s="264"/>
      <c r="R3293" s="264"/>
      <c r="S3293" s="264"/>
      <c r="T3293" s="26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T3293" s="266" t="s">
        <v>193</v>
      </c>
      <c r="AU3293" s="266" t="s">
        <v>80</v>
      </c>
      <c r="AV3293" s="15" t="s">
        <v>97</v>
      </c>
      <c r="AW3293" s="15" t="s">
        <v>195</v>
      </c>
      <c r="AX3293" s="15" t="s">
        <v>71</v>
      </c>
      <c r="AY3293" s="266" t="s">
        <v>182</v>
      </c>
    </row>
    <row r="3294" s="16" customFormat="1">
      <c r="A3294" s="16"/>
      <c r="B3294" s="267"/>
      <c r="C3294" s="268"/>
      <c r="D3294" s="236" t="s">
        <v>193</v>
      </c>
      <c r="E3294" s="269" t="s">
        <v>19</v>
      </c>
      <c r="F3294" s="270" t="s">
        <v>220</v>
      </c>
      <c r="G3294" s="268"/>
      <c r="H3294" s="271">
        <v>164</v>
      </c>
      <c r="I3294" s="272"/>
      <c r="J3294" s="268"/>
      <c r="K3294" s="268"/>
      <c r="L3294" s="273"/>
      <c r="M3294" s="274"/>
      <c r="N3294" s="275"/>
      <c r="O3294" s="275"/>
      <c r="P3294" s="275"/>
      <c r="Q3294" s="275"/>
      <c r="R3294" s="275"/>
      <c r="S3294" s="275"/>
      <c r="T3294" s="27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T3294" s="277" t="s">
        <v>193</v>
      </c>
      <c r="AU3294" s="277" t="s">
        <v>80</v>
      </c>
      <c r="AV3294" s="16" t="s">
        <v>189</v>
      </c>
      <c r="AW3294" s="16" t="s">
        <v>195</v>
      </c>
      <c r="AX3294" s="16" t="s">
        <v>78</v>
      </c>
      <c r="AY3294" s="277" t="s">
        <v>182</v>
      </c>
    </row>
    <row r="3295" s="2" customFormat="1" ht="24.15" customHeight="1">
      <c r="A3295" s="41"/>
      <c r="B3295" s="42"/>
      <c r="C3295" s="216" t="s">
        <v>5150</v>
      </c>
      <c r="D3295" s="216" t="s">
        <v>184</v>
      </c>
      <c r="E3295" s="217" t="s">
        <v>5151</v>
      </c>
      <c r="F3295" s="218" t="s">
        <v>5152</v>
      </c>
      <c r="G3295" s="219" t="s">
        <v>425</v>
      </c>
      <c r="H3295" s="220">
        <v>10</v>
      </c>
      <c r="I3295" s="221"/>
      <c r="J3295" s="222">
        <f>ROUND(I3295*H3295,2)</f>
        <v>0</v>
      </c>
      <c r="K3295" s="218" t="s">
        <v>188</v>
      </c>
      <c r="L3295" s="47"/>
      <c r="M3295" s="223" t="s">
        <v>19</v>
      </c>
      <c r="N3295" s="224" t="s">
        <v>42</v>
      </c>
      <c r="O3295" s="87"/>
      <c r="P3295" s="225">
        <f>O3295*H3295</f>
        <v>0</v>
      </c>
      <c r="Q3295" s="225">
        <v>0</v>
      </c>
      <c r="R3295" s="225">
        <f>Q3295*H3295</f>
        <v>0</v>
      </c>
      <c r="S3295" s="225">
        <v>0.028000000000000001</v>
      </c>
      <c r="T3295" s="226">
        <f>S3295*H3295</f>
        <v>0.28000000000000003</v>
      </c>
      <c r="U3295" s="41"/>
      <c r="V3295" s="41"/>
      <c r="W3295" s="41"/>
      <c r="X3295" s="41"/>
      <c r="Y3295" s="41"/>
      <c r="Z3295" s="41"/>
      <c r="AA3295" s="41"/>
      <c r="AB3295" s="41"/>
      <c r="AC3295" s="41"/>
      <c r="AD3295" s="41"/>
      <c r="AE3295" s="41"/>
      <c r="AR3295" s="227" t="s">
        <v>308</v>
      </c>
      <c r="AT3295" s="227" t="s">
        <v>184</v>
      </c>
      <c r="AU3295" s="227" t="s">
        <v>80</v>
      </c>
      <c r="AY3295" s="20" t="s">
        <v>182</v>
      </c>
      <c r="BE3295" s="228">
        <f>IF(N3295="základní",J3295,0)</f>
        <v>0</v>
      </c>
      <c r="BF3295" s="228">
        <f>IF(N3295="snížená",J3295,0)</f>
        <v>0</v>
      </c>
      <c r="BG3295" s="228">
        <f>IF(N3295="zákl. přenesená",J3295,0)</f>
        <v>0</v>
      </c>
      <c r="BH3295" s="228">
        <f>IF(N3295="sníž. přenesená",J3295,0)</f>
        <v>0</v>
      </c>
      <c r="BI3295" s="228">
        <f>IF(N3295="nulová",J3295,0)</f>
        <v>0</v>
      </c>
      <c r="BJ3295" s="20" t="s">
        <v>78</v>
      </c>
      <c r="BK3295" s="228">
        <f>ROUND(I3295*H3295,2)</f>
        <v>0</v>
      </c>
      <c r="BL3295" s="20" t="s">
        <v>308</v>
      </c>
      <c r="BM3295" s="227" t="s">
        <v>5153</v>
      </c>
    </row>
    <row r="3296" s="2" customFormat="1">
      <c r="A3296" s="41"/>
      <c r="B3296" s="42"/>
      <c r="C3296" s="43"/>
      <c r="D3296" s="229" t="s">
        <v>191</v>
      </c>
      <c r="E3296" s="43"/>
      <c r="F3296" s="230" t="s">
        <v>5154</v>
      </c>
      <c r="G3296" s="43"/>
      <c r="H3296" s="43"/>
      <c r="I3296" s="231"/>
      <c r="J3296" s="43"/>
      <c r="K3296" s="43"/>
      <c r="L3296" s="47"/>
      <c r="M3296" s="232"/>
      <c r="N3296" s="233"/>
      <c r="O3296" s="87"/>
      <c r="P3296" s="87"/>
      <c r="Q3296" s="87"/>
      <c r="R3296" s="87"/>
      <c r="S3296" s="87"/>
      <c r="T3296" s="88"/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T3296" s="20" t="s">
        <v>191</v>
      </c>
      <c r="AU3296" s="20" t="s">
        <v>80</v>
      </c>
    </row>
    <row r="3297" s="14" customFormat="1">
      <c r="A3297" s="14"/>
      <c r="B3297" s="245"/>
      <c r="C3297" s="246"/>
      <c r="D3297" s="236" t="s">
        <v>193</v>
      </c>
      <c r="E3297" s="247" t="s">
        <v>19</v>
      </c>
      <c r="F3297" s="248" t="s">
        <v>5155</v>
      </c>
      <c r="G3297" s="246"/>
      <c r="H3297" s="249">
        <v>10</v>
      </c>
      <c r="I3297" s="250"/>
      <c r="J3297" s="246"/>
      <c r="K3297" s="246"/>
      <c r="L3297" s="251"/>
      <c r="M3297" s="252"/>
      <c r="N3297" s="253"/>
      <c r="O3297" s="253"/>
      <c r="P3297" s="253"/>
      <c r="Q3297" s="253"/>
      <c r="R3297" s="253"/>
      <c r="S3297" s="253"/>
      <c r="T3297" s="25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5" t="s">
        <v>193</v>
      </c>
      <c r="AU3297" s="255" t="s">
        <v>80</v>
      </c>
      <c r="AV3297" s="14" t="s">
        <v>80</v>
      </c>
      <c r="AW3297" s="14" t="s">
        <v>195</v>
      </c>
      <c r="AX3297" s="14" t="s">
        <v>71</v>
      </c>
      <c r="AY3297" s="255" t="s">
        <v>182</v>
      </c>
    </row>
    <row r="3298" s="2" customFormat="1" ht="33" customHeight="1">
      <c r="A3298" s="41"/>
      <c r="B3298" s="42"/>
      <c r="C3298" s="216" t="s">
        <v>5156</v>
      </c>
      <c r="D3298" s="216" t="s">
        <v>184</v>
      </c>
      <c r="E3298" s="217" t="s">
        <v>5157</v>
      </c>
      <c r="F3298" s="218" t="s">
        <v>5158</v>
      </c>
      <c r="G3298" s="219" t="s">
        <v>304</v>
      </c>
      <c r="H3298" s="220">
        <v>183.54499999999999</v>
      </c>
      <c r="I3298" s="221"/>
      <c r="J3298" s="222">
        <f>ROUND(I3298*H3298,2)</f>
        <v>0</v>
      </c>
      <c r="K3298" s="218" t="s">
        <v>188</v>
      </c>
      <c r="L3298" s="47"/>
      <c r="M3298" s="223" t="s">
        <v>19</v>
      </c>
      <c r="N3298" s="224" t="s">
        <v>42</v>
      </c>
      <c r="O3298" s="87"/>
      <c r="P3298" s="225">
        <f>O3298*H3298</f>
        <v>0</v>
      </c>
      <c r="Q3298" s="225">
        <v>0</v>
      </c>
      <c r="R3298" s="225">
        <f>Q3298*H3298</f>
        <v>0</v>
      </c>
      <c r="S3298" s="225">
        <v>0</v>
      </c>
      <c r="T3298" s="226">
        <f>S3298*H3298</f>
        <v>0</v>
      </c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R3298" s="227" t="s">
        <v>308</v>
      </c>
      <c r="AT3298" s="227" t="s">
        <v>184</v>
      </c>
      <c r="AU3298" s="227" t="s">
        <v>80</v>
      </c>
      <c r="AY3298" s="20" t="s">
        <v>182</v>
      </c>
      <c r="BE3298" s="228">
        <f>IF(N3298="základní",J3298,0)</f>
        <v>0</v>
      </c>
      <c r="BF3298" s="228">
        <f>IF(N3298="snížená",J3298,0)</f>
        <v>0</v>
      </c>
      <c r="BG3298" s="228">
        <f>IF(N3298="zákl. přenesená",J3298,0)</f>
        <v>0</v>
      </c>
      <c r="BH3298" s="228">
        <f>IF(N3298="sníž. přenesená",J3298,0)</f>
        <v>0</v>
      </c>
      <c r="BI3298" s="228">
        <f>IF(N3298="nulová",J3298,0)</f>
        <v>0</v>
      </c>
      <c r="BJ3298" s="20" t="s">
        <v>78</v>
      </c>
      <c r="BK3298" s="228">
        <f>ROUND(I3298*H3298,2)</f>
        <v>0</v>
      </c>
      <c r="BL3298" s="20" t="s">
        <v>308</v>
      </c>
      <c r="BM3298" s="227" t="s">
        <v>5159</v>
      </c>
    </row>
    <row r="3299" s="2" customFormat="1">
      <c r="A3299" s="41"/>
      <c r="B3299" s="42"/>
      <c r="C3299" s="43"/>
      <c r="D3299" s="229" t="s">
        <v>191</v>
      </c>
      <c r="E3299" s="43"/>
      <c r="F3299" s="230" t="s">
        <v>5160</v>
      </c>
      <c r="G3299" s="43"/>
      <c r="H3299" s="43"/>
      <c r="I3299" s="231"/>
      <c r="J3299" s="43"/>
      <c r="K3299" s="43"/>
      <c r="L3299" s="47"/>
      <c r="M3299" s="232"/>
      <c r="N3299" s="233"/>
      <c r="O3299" s="87"/>
      <c r="P3299" s="87"/>
      <c r="Q3299" s="87"/>
      <c r="R3299" s="87"/>
      <c r="S3299" s="87"/>
      <c r="T3299" s="88"/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T3299" s="20" t="s">
        <v>191</v>
      </c>
      <c r="AU3299" s="20" t="s">
        <v>80</v>
      </c>
    </row>
    <row r="3300" s="14" customFormat="1">
      <c r="A3300" s="14"/>
      <c r="B3300" s="245"/>
      <c r="C3300" s="246"/>
      <c r="D3300" s="236" t="s">
        <v>193</v>
      </c>
      <c r="E3300" s="247" t="s">
        <v>19</v>
      </c>
      <c r="F3300" s="248" t="s">
        <v>5161</v>
      </c>
      <c r="G3300" s="246"/>
      <c r="H3300" s="249">
        <v>56.93</v>
      </c>
      <c r="I3300" s="250"/>
      <c r="J3300" s="246"/>
      <c r="K3300" s="246"/>
      <c r="L3300" s="251"/>
      <c r="M3300" s="252"/>
      <c r="N3300" s="253"/>
      <c r="O3300" s="253"/>
      <c r="P3300" s="253"/>
      <c r="Q3300" s="253"/>
      <c r="R3300" s="253"/>
      <c r="S3300" s="253"/>
      <c r="T3300" s="25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5" t="s">
        <v>193</v>
      </c>
      <c r="AU3300" s="255" t="s">
        <v>80</v>
      </c>
      <c r="AV3300" s="14" t="s">
        <v>80</v>
      </c>
      <c r="AW3300" s="14" t="s">
        <v>195</v>
      </c>
      <c r="AX3300" s="14" t="s">
        <v>71</v>
      </c>
      <c r="AY3300" s="255" t="s">
        <v>182</v>
      </c>
    </row>
    <row r="3301" s="14" customFormat="1">
      <c r="A3301" s="14"/>
      <c r="B3301" s="245"/>
      <c r="C3301" s="246"/>
      <c r="D3301" s="236" t="s">
        <v>193</v>
      </c>
      <c r="E3301" s="247" t="s">
        <v>19</v>
      </c>
      <c r="F3301" s="248" t="s">
        <v>5162</v>
      </c>
      <c r="G3301" s="246"/>
      <c r="H3301" s="249">
        <v>55.310000000000002</v>
      </c>
      <c r="I3301" s="250"/>
      <c r="J3301" s="246"/>
      <c r="K3301" s="246"/>
      <c r="L3301" s="251"/>
      <c r="M3301" s="252"/>
      <c r="N3301" s="253"/>
      <c r="O3301" s="253"/>
      <c r="P3301" s="253"/>
      <c r="Q3301" s="253"/>
      <c r="R3301" s="253"/>
      <c r="S3301" s="253"/>
      <c r="T3301" s="25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5" t="s">
        <v>193</v>
      </c>
      <c r="AU3301" s="255" t="s">
        <v>80</v>
      </c>
      <c r="AV3301" s="14" t="s">
        <v>80</v>
      </c>
      <c r="AW3301" s="14" t="s">
        <v>195</v>
      </c>
      <c r="AX3301" s="14" t="s">
        <v>71</v>
      </c>
      <c r="AY3301" s="255" t="s">
        <v>182</v>
      </c>
    </row>
    <row r="3302" s="14" customFormat="1">
      <c r="A3302" s="14"/>
      <c r="B3302" s="245"/>
      <c r="C3302" s="246"/>
      <c r="D3302" s="236" t="s">
        <v>193</v>
      </c>
      <c r="E3302" s="247" t="s">
        <v>19</v>
      </c>
      <c r="F3302" s="248" t="s">
        <v>5163</v>
      </c>
      <c r="G3302" s="246"/>
      <c r="H3302" s="249">
        <v>71.305000000000007</v>
      </c>
      <c r="I3302" s="250"/>
      <c r="J3302" s="246"/>
      <c r="K3302" s="246"/>
      <c r="L3302" s="251"/>
      <c r="M3302" s="252"/>
      <c r="N3302" s="253"/>
      <c r="O3302" s="253"/>
      <c r="P3302" s="253"/>
      <c r="Q3302" s="253"/>
      <c r="R3302" s="253"/>
      <c r="S3302" s="253"/>
      <c r="T3302" s="25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5" t="s">
        <v>193</v>
      </c>
      <c r="AU3302" s="255" t="s">
        <v>80</v>
      </c>
      <c r="AV3302" s="14" t="s">
        <v>80</v>
      </c>
      <c r="AW3302" s="14" t="s">
        <v>195</v>
      </c>
      <c r="AX3302" s="14" t="s">
        <v>71</v>
      </c>
      <c r="AY3302" s="255" t="s">
        <v>182</v>
      </c>
    </row>
    <row r="3303" s="2" customFormat="1" ht="24.15" customHeight="1">
      <c r="A3303" s="41"/>
      <c r="B3303" s="42"/>
      <c r="C3303" s="278" t="s">
        <v>5164</v>
      </c>
      <c r="D3303" s="278" t="s">
        <v>296</v>
      </c>
      <c r="E3303" s="279" t="s">
        <v>5165</v>
      </c>
      <c r="F3303" s="280" t="s">
        <v>5166</v>
      </c>
      <c r="G3303" s="281" t="s">
        <v>304</v>
      </c>
      <c r="H3303" s="282">
        <v>1.3799999999999999</v>
      </c>
      <c r="I3303" s="283"/>
      <c r="J3303" s="284">
        <f>ROUND(I3303*H3303,2)</f>
        <v>0</v>
      </c>
      <c r="K3303" s="280" t="s">
        <v>19</v>
      </c>
      <c r="L3303" s="285"/>
      <c r="M3303" s="286" t="s">
        <v>19</v>
      </c>
      <c r="N3303" s="287" t="s">
        <v>42</v>
      </c>
      <c r="O3303" s="87"/>
      <c r="P3303" s="225">
        <f>O3303*H3303</f>
        <v>0</v>
      </c>
      <c r="Q3303" s="225">
        <v>0.00142</v>
      </c>
      <c r="R3303" s="225">
        <f>Q3303*H3303</f>
        <v>0.0019595999999999997</v>
      </c>
      <c r="S3303" s="225">
        <v>0</v>
      </c>
      <c r="T3303" s="226">
        <f>S3303*H3303</f>
        <v>0</v>
      </c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R3303" s="227" t="s">
        <v>410</v>
      </c>
      <c r="AT3303" s="227" t="s">
        <v>296</v>
      </c>
      <c r="AU3303" s="227" t="s">
        <v>80</v>
      </c>
      <c r="AY3303" s="20" t="s">
        <v>182</v>
      </c>
      <c r="BE3303" s="228">
        <f>IF(N3303="základní",J3303,0)</f>
        <v>0</v>
      </c>
      <c r="BF3303" s="228">
        <f>IF(N3303="snížená",J3303,0)</f>
        <v>0</v>
      </c>
      <c r="BG3303" s="228">
        <f>IF(N3303="zákl. přenesená",J3303,0)</f>
        <v>0</v>
      </c>
      <c r="BH3303" s="228">
        <f>IF(N3303="sníž. přenesená",J3303,0)</f>
        <v>0</v>
      </c>
      <c r="BI3303" s="228">
        <f>IF(N3303="nulová",J3303,0)</f>
        <v>0</v>
      </c>
      <c r="BJ3303" s="20" t="s">
        <v>78</v>
      </c>
      <c r="BK3303" s="228">
        <f>ROUND(I3303*H3303,2)</f>
        <v>0</v>
      </c>
      <c r="BL3303" s="20" t="s">
        <v>308</v>
      </c>
      <c r="BM3303" s="227" t="s">
        <v>5167</v>
      </c>
    </row>
    <row r="3304" s="14" customFormat="1">
      <c r="A3304" s="14"/>
      <c r="B3304" s="245"/>
      <c r="C3304" s="246"/>
      <c r="D3304" s="236" t="s">
        <v>193</v>
      </c>
      <c r="E3304" s="247" t="s">
        <v>19</v>
      </c>
      <c r="F3304" s="248" t="s">
        <v>5168</v>
      </c>
      <c r="G3304" s="246"/>
      <c r="H3304" s="249">
        <v>1.3799999999999999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5" t="s">
        <v>193</v>
      </c>
      <c r="AU3304" s="255" t="s">
        <v>80</v>
      </c>
      <c r="AV3304" s="14" t="s">
        <v>80</v>
      </c>
      <c r="AW3304" s="14" t="s">
        <v>195</v>
      </c>
      <c r="AX3304" s="14" t="s">
        <v>78</v>
      </c>
      <c r="AY3304" s="255" t="s">
        <v>182</v>
      </c>
    </row>
    <row r="3305" s="2" customFormat="1" ht="24.15" customHeight="1">
      <c r="A3305" s="41"/>
      <c r="B3305" s="42"/>
      <c r="C3305" s="278" t="s">
        <v>5169</v>
      </c>
      <c r="D3305" s="278" t="s">
        <v>296</v>
      </c>
      <c r="E3305" s="279" t="s">
        <v>5170</v>
      </c>
      <c r="F3305" s="280" t="s">
        <v>5171</v>
      </c>
      <c r="G3305" s="281" t="s">
        <v>304</v>
      </c>
      <c r="H3305" s="282">
        <v>1.19</v>
      </c>
      <c r="I3305" s="283"/>
      <c r="J3305" s="284">
        <f>ROUND(I3305*H3305,2)</f>
        <v>0</v>
      </c>
      <c r="K3305" s="280" t="s">
        <v>19</v>
      </c>
      <c r="L3305" s="285"/>
      <c r="M3305" s="286" t="s">
        <v>19</v>
      </c>
      <c r="N3305" s="287" t="s">
        <v>42</v>
      </c>
      <c r="O3305" s="87"/>
      <c r="P3305" s="225">
        <f>O3305*H3305</f>
        <v>0</v>
      </c>
      <c r="Q3305" s="225">
        <v>0.00148</v>
      </c>
      <c r="R3305" s="225">
        <f>Q3305*H3305</f>
        <v>0.0017611999999999999</v>
      </c>
      <c r="S3305" s="225">
        <v>0</v>
      </c>
      <c r="T3305" s="226">
        <f>S3305*H3305</f>
        <v>0</v>
      </c>
      <c r="U3305" s="41"/>
      <c r="V3305" s="41"/>
      <c r="W3305" s="41"/>
      <c r="X3305" s="41"/>
      <c r="Y3305" s="41"/>
      <c r="Z3305" s="41"/>
      <c r="AA3305" s="41"/>
      <c r="AB3305" s="41"/>
      <c r="AC3305" s="41"/>
      <c r="AD3305" s="41"/>
      <c r="AE3305" s="41"/>
      <c r="AR3305" s="227" t="s">
        <v>410</v>
      </c>
      <c r="AT3305" s="227" t="s">
        <v>296</v>
      </c>
      <c r="AU3305" s="227" t="s">
        <v>80</v>
      </c>
      <c r="AY3305" s="20" t="s">
        <v>182</v>
      </c>
      <c r="BE3305" s="228">
        <f>IF(N3305="základní",J3305,0)</f>
        <v>0</v>
      </c>
      <c r="BF3305" s="228">
        <f>IF(N3305="snížená",J3305,0)</f>
        <v>0</v>
      </c>
      <c r="BG3305" s="228">
        <f>IF(N3305="zákl. přenesená",J3305,0)</f>
        <v>0</v>
      </c>
      <c r="BH3305" s="228">
        <f>IF(N3305="sníž. přenesená",J3305,0)</f>
        <v>0</v>
      </c>
      <c r="BI3305" s="228">
        <f>IF(N3305="nulová",J3305,0)</f>
        <v>0</v>
      </c>
      <c r="BJ3305" s="20" t="s">
        <v>78</v>
      </c>
      <c r="BK3305" s="228">
        <f>ROUND(I3305*H3305,2)</f>
        <v>0</v>
      </c>
      <c r="BL3305" s="20" t="s">
        <v>308</v>
      </c>
      <c r="BM3305" s="227" t="s">
        <v>5172</v>
      </c>
    </row>
    <row r="3306" s="14" customFormat="1">
      <c r="A3306" s="14"/>
      <c r="B3306" s="245"/>
      <c r="C3306" s="246"/>
      <c r="D3306" s="236" t="s">
        <v>193</v>
      </c>
      <c r="E3306" s="247" t="s">
        <v>19</v>
      </c>
      <c r="F3306" s="248" t="s">
        <v>5173</v>
      </c>
      <c r="G3306" s="246"/>
      <c r="H3306" s="249">
        <v>1.19</v>
      </c>
      <c r="I3306" s="250"/>
      <c r="J3306" s="246"/>
      <c r="K3306" s="246"/>
      <c r="L3306" s="251"/>
      <c r="M3306" s="252"/>
      <c r="N3306" s="253"/>
      <c r="O3306" s="253"/>
      <c r="P3306" s="253"/>
      <c r="Q3306" s="253"/>
      <c r="R3306" s="253"/>
      <c r="S3306" s="253"/>
      <c r="T3306" s="25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55" t="s">
        <v>193</v>
      </c>
      <c r="AU3306" s="255" t="s">
        <v>80</v>
      </c>
      <c r="AV3306" s="14" t="s">
        <v>80</v>
      </c>
      <c r="AW3306" s="14" t="s">
        <v>195</v>
      </c>
      <c r="AX3306" s="14" t="s">
        <v>78</v>
      </c>
      <c r="AY3306" s="255" t="s">
        <v>182</v>
      </c>
    </row>
    <row r="3307" s="2" customFormat="1" ht="24.15" customHeight="1">
      <c r="A3307" s="41"/>
      <c r="B3307" s="42"/>
      <c r="C3307" s="278" t="s">
        <v>5174</v>
      </c>
      <c r="D3307" s="278" t="s">
        <v>296</v>
      </c>
      <c r="E3307" s="279" t="s">
        <v>5175</v>
      </c>
      <c r="F3307" s="280" t="s">
        <v>5176</v>
      </c>
      <c r="G3307" s="281" t="s">
        <v>304</v>
      </c>
      <c r="H3307" s="282">
        <v>5.1299999999999999</v>
      </c>
      <c r="I3307" s="283"/>
      <c r="J3307" s="284">
        <f>ROUND(I3307*H3307,2)</f>
        <v>0</v>
      </c>
      <c r="K3307" s="280" t="s">
        <v>19</v>
      </c>
      <c r="L3307" s="285"/>
      <c r="M3307" s="286" t="s">
        <v>19</v>
      </c>
      <c r="N3307" s="287" t="s">
        <v>42</v>
      </c>
      <c r="O3307" s="87"/>
      <c r="P3307" s="225">
        <f>O3307*H3307</f>
        <v>0</v>
      </c>
      <c r="Q3307" s="225">
        <v>0.0015399999999999999</v>
      </c>
      <c r="R3307" s="225">
        <f>Q3307*H3307</f>
        <v>0.0079001999999999996</v>
      </c>
      <c r="S3307" s="225">
        <v>0</v>
      </c>
      <c r="T3307" s="226">
        <f>S3307*H3307</f>
        <v>0</v>
      </c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R3307" s="227" t="s">
        <v>410</v>
      </c>
      <c r="AT3307" s="227" t="s">
        <v>296</v>
      </c>
      <c r="AU3307" s="227" t="s">
        <v>80</v>
      </c>
      <c r="AY3307" s="20" t="s">
        <v>182</v>
      </c>
      <c r="BE3307" s="228">
        <f>IF(N3307="základní",J3307,0)</f>
        <v>0</v>
      </c>
      <c r="BF3307" s="228">
        <f>IF(N3307="snížená",J3307,0)</f>
        <v>0</v>
      </c>
      <c r="BG3307" s="228">
        <f>IF(N3307="zákl. přenesená",J3307,0)</f>
        <v>0</v>
      </c>
      <c r="BH3307" s="228">
        <f>IF(N3307="sníž. přenesená",J3307,0)</f>
        <v>0</v>
      </c>
      <c r="BI3307" s="228">
        <f>IF(N3307="nulová",J3307,0)</f>
        <v>0</v>
      </c>
      <c r="BJ3307" s="20" t="s">
        <v>78</v>
      </c>
      <c r="BK3307" s="228">
        <f>ROUND(I3307*H3307,2)</f>
        <v>0</v>
      </c>
      <c r="BL3307" s="20" t="s">
        <v>308</v>
      </c>
      <c r="BM3307" s="227" t="s">
        <v>5177</v>
      </c>
    </row>
    <row r="3308" s="14" customFormat="1">
      <c r="A3308" s="14"/>
      <c r="B3308" s="245"/>
      <c r="C3308" s="246"/>
      <c r="D3308" s="236" t="s">
        <v>193</v>
      </c>
      <c r="E3308" s="247" t="s">
        <v>19</v>
      </c>
      <c r="F3308" s="248" t="s">
        <v>5178</v>
      </c>
      <c r="G3308" s="246"/>
      <c r="H3308" s="249">
        <v>5.1299999999999999</v>
      </c>
      <c r="I3308" s="250"/>
      <c r="J3308" s="246"/>
      <c r="K3308" s="246"/>
      <c r="L3308" s="251"/>
      <c r="M3308" s="252"/>
      <c r="N3308" s="253"/>
      <c r="O3308" s="253"/>
      <c r="P3308" s="253"/>
      <c r="Q3308" s="253"/>
      <c r="R3308" s="253"/>
      <c r="S3308" s="253"/>
      <c r="T3308" s="25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5" t="s">
        <v>193</v>
      </c>
      <c r="AU3308" s="255" t="s">
        <v>80</v>
      </c>
      <c r="AV3308" s="14" t="s">
        <v>80</v>
      </c>
      <c r="AW3308" s="14" t="s">
        <v>195</v>
      </c>
      <c r="AX3308" s="14" t="s">
        <v>78</v>
      </c>
      <c r="AY3308" s="255" t="s">
        <v>182</v>
      </c>
    </row>
    <row r="3309" s="2" customFormat="1" ht="24.15" customHeight="1">
      <c r="A3309" s="41"/>
      <c r="B3309" s="42"/>
      <c r="C3309" s="278" t="s">
        <v>5179</v>
      </c>
      <c r="D3309" s="278" t="s">
        <v>296</v>
      </c>
      <c r="E3309" s="279" t="s">
        <v>5180</v>
      </c>
      <c r="F3309" s="280" t="s">
        <v>5181</v>
      </c>
      <c r="G3309" s="281" t="s">
        <v>304</v>
      </c>
      <c r="H3309" s="282">
        <v>38.979999999999997</v>
      </c>
      <c r="I3309" s="283"/>
      <c r="J3309" s="284">
        <f>ROUND(I3309*H3309,2)</f>
        <v>0</v>
      </c>
      <c r="K3309" s="280" t="s">
        <v>19</v>
      </c>
      <c r="L3309" s="285"/>
      <c r="M3309" s="286" t="s">
        <v>19</v>
      </c>
      <c r="N3309" s="287" t="s">
        <v>42</v>
      </c>
      <c r="O3309" s="87"/>
      <c r="P3309" s="225">
        <f>O3309*H3309</f>
        <v>0</v>
      </c>
      <c r="Q3309" s="225">
        <v>0.0017799999999999999</v>
      </c>
      <c r="R3309" s="225">
        <f>Q3309*H3309</f>
        <v>0.069384399999999985</v>
      </c>
      <c r="S3309" s="225">
        <v>0</v>
      </c>
      <c r="T3309" s="226">
        <f>S3309*H3309</f>
        <v>0</v>
      </c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R3309" s="227" t="s">
        <v>410</v>
      </c>
      <c r="AT3309" s="227" t="s">
        <v>296</v>
      </c>
      <c r="AU3309" s="227" t="s">
        <v>80</v>
      </c>
      <c r="AY3309" s="20" t="s">
        <v>182</v>
      </c>
      <c r="BE3309" s="228">
        <f>IF(N3309="základní",J3309,0)</f>
        <v>0</v>
      </c>
      <c r="BF3309" s="228">
        <f>IF(N3309="snížená",J3309,0)</f>
        <v>0</v>
      </c>
      <c r="BG3309" s="228">
        <f>IF(N3309="zákl. přenesená",J3309,0)</f>
        <v>0</v>
      </c>
      <c r="BH3309" s="228">
        <f>IF(N3309="sníž. přenesená",J3309,0)</f>
        <v>0</v>
      </c>
      <c r="BI3309" s="228">
        <f>IF(N3309="nulová",J3309,0)</f>
        <v>0</v>
      </c>
      <c r="BJ3309" s="20" t="s">
        <v>78</v>
      </c>
      <c r="BK3309" s="228">
        <f>ROUND(I3309*H3309,2)</f>
        <v>0</v>
      </c>
      <c r="BL3309" s="20" t="s">
        <v>308</v>
      </c>
      <c r="BM3309" s="227" t="s">
        <v>5182</v>
      </c>
    </row>
    <row r="3310" s="14" customFormat="1">
      <c r="A3310" s="14"/>
      <c r="B3310" s="245"/>
      <c r="C3310" s="246"/>
      <c r="D3310" s="236" t="s">
        <v>193</v>
      </c>
      <c r="E3310" s="247" t="s">
        <v>19</v>
      </c>
      <c r="F3310" s="248" t="s">
        <v>5183</v>
      </c>
      <c r="G3310" s="246"/>
      <c r="H3310" s="249">
        <v>38.979999999999997</v>
      </c>
      <c r="I3310" s="250"/>
      <c r="J3310" s="246"/>
      <c r="K3310" s="246"/>
      <c r="L3310" s="251"/>
      <c r="M3310" s="252"/>
      <c r="N3310" s="253"/>
      <c r="O3310" s="253"/>
      <c r="P3310" s="253"/>
      <c r="Q3310" s="253"/>
      <c r="R3310" s="253"/>
      <c r="S3310" s="253"/>
      <c r="T3310" s="25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55" t="s">
        <v>193</v>
      </c>
      <c r="AU3310" s="255" t="s">
        <v>80</v>
      </c>
      <c r="AV3310" s="14" t="s">
        <v>80</v>
      </c>
      <c r="AW3310" s="14" t="s">
        <v>195</v>
      </c>
      <c r="AX3310" s="14" t="s">
        <v>78</v>
      </c>
      <c r="AY3310" s="255" t="s">
        <v>182</v>
      </c>
    </row>
    <row r="3311" s="2" customFormat="1" ht="24.15" customHeight="1">
      <c r="A3311" s="41"/>
      <c r="B3311" s="42"/>
      <c r="C3311" s="278" t="s">
        <v>5184</v>
      </c>
      <c r="D3311" s="278" t="s">
        <v>296</v>
      </c>
      <c r="E3311" s="279" t="s">
        <v>5185</v>
      </c>
      <c r="F3311" s="280" t="s">
        <v>5186</v>
      </c>
      <c r="G3311" s="281" t="s">
        <v>304</v>
      </c>
      <c r="H3311" s="282">
        <v>26.545000000000002</v>
      </c>
      <c r="I3311" s="283"/>
      <c r="J3311" s="284">
        <f>ROUND(I3311*H3311,2)</f>
        <v>0</v>
      </c>
      <c r="K3311" s="280" t="s">
        <v>19</v>
      </c>
      <c r="L3311" s="285"/>
      <c r="M3311" s="286" t="s">
        <v>19</v>
      </c>
      <c r="N3311" s="287" t="s">
        <v>42</v>
      </c>
      <c r="O3311" s="87"/>
      <c r="P3311" s="225">
        <f>O3311*H3311</f>
        <v>0</v>
      </c>
      <c r="Q3311" s="225">
        <v>0.0019</v>
      </c>
      <c r="R3311" s="225">
        <f>Q3311*H3311</f>
        <v>0.050435500000000001</v>
      </c>
      <c r="S3311" s="225">
        <v>0</v>
      </c>
      <c r="T3311" s="226">
        <f>S3311*H3311</f>
        <v>0</v>
      </c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R3311" s="227" t="s">
        <v>410</v>
      </c>
      <c r="AT3311" s="227" t="s">
        <v>296</v>
      </c>
      <c r="AU3311" s="227" t="s">
        <v>80</v>
      </c>
      <c r="AY3311" s="20" t="s">
        <v>182</v>
      </c>
      <c r="BE3311" s="228">
        <f>IF(N3311="základní",J3311,0)</f>
        <v>0</v>
      </c>
      <c r="BF3311" s="228">
        <f>IF(N3311="snížená",J3311,0)</f>
        <v>0</v>
      </c>
      <c r="BG3311" s="228">
        <f>IF(N3311="zákl. přenesená",J3311,0)</f>
        <v>0</v>
      </c>
      <c r="BH3311" s="228">
        <f>IF(N3311="sníž. přenesená",J3311,0)</f>
        <v>0</v>
      </c>
      <c r="BI3311" s="228">
        <f>IF(N3311="nulová",J3311,0)</f>
        <v>0</v>
      </c>
      <c r="BJ3311" s="20" t="s">
        <v>78</v>
      </c>
      <c r="BK3311" s="228">
        <f>ROUND(I3311*H3311,2)</f>
        <v>0</v>
      </c>
      <c r="BL3311" s="20" t="s">
        <v>308</v>
      </c>
      <c r="BM3311" s="227" t="s">
        <v>5187</v>
      </c>
    </row>
    <row r="3312" s="14" customFormat="1">
      <c r="A3312" s="14"/>
      <c r="B3312" s="245"/>
      <c r="C3312" s="246"/>
      <c r="D3312" s="236" t="s">
        <v>193</v>
      </c>
      <c r="E3312" s="247" t="s">
        <v>19</v>
      </c>
      <c r="F3312" s="248" t="s">
        <v>5188</v>
      </c>
      <c r="G3312" s="246"/>
      <c r="H3312" s="249">
        <v>26.545000000000002</v>
      </c>
      <c r="I3312" s="250"/>
      <c r="J3312" s="246"/>
      <c r="K3312" s="246"/>
      <c r="L3312" s="251"/>
      <c r="M3312" s="252"/>
      <c r="N3312" s="253"/>
      <c r="O3312" s="253"/>
      <c r="P3312" s="253"/>
      <c r="Q3312" s="253"/>
      <c r="R3312" s="253"/>
      <c r="S3312" s="253"/>
      <c r="T3312" s="25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5" t="s">
        <v>193</v>
      </c>
      <c r="AU3312" s="255" t="s">
        <v>80</v>
      </c>
      <c r="AV3312" s="14" t="s">
        <v>80</v>
      </c>
      <c r="AW3312" s="14" t="s">
        <v>195</v>
      </c>
      <c r="AX3312" s="14" t="s">
        <v>78</v>
      </c>
      <c r="AY3312" s="255" t="s">
        <v>182</v>
      </c>
    </row>
    <row r="3313" s="2" customFormat="1" ht="33" customHeight="1">
      <c r="A3313" s="41"/>
      <c r="B3313" s="42"/>
      <c r="C3313" s="278" t="s">
        <v>5189</v>
      </c>
      <c r="D3313" s="278" t="s">
        <v>296</v>
      </c>
      <c r="E3313" s="279" t="s">
        <v>5190</v>
      </c>
      <c r="F3313" s="280" t="s">
        <v>5191</v>
      </c>
      <c r="G3313" s="281" t="s">
        <v>304</v>
      </c>
      <c r="H3313" s="282">
        <v>33.299999999999997</v>
      </c>
      <c r="I3313" s="283"/>
      <c r="J3313" s="284">
        <f>ROUND(I3313*H3313,2)</f>
        <v>0</v>
      </c>
      <c r="K3313" s="280" t="s">
        <v>19</v>
      </c>
      <c r="L3313" s="285"/>
      <c r="M3313" s="286" t="s">
        <v>19</v>
      </c>
      <c r="N3313" s="287" t="s">
        <v>42</v>
      </c>
      <c r="O3313" s="87"/>
      <c r="P3313" s="225">
        <f>O3313*H3313</f>
        <v>0</v>
      </c>
      <c r="Q3313" s="225">
        <v>0.0020200000000000001</v>
      </c>
      <c r="R3313" s="225">
        <f>Q3313*H3313</f>
        <v>0.067265999999999992</v>
      </c>
      <c r="S3313" s="225">
        <v>0</v>
      </c>
      <c r="T3313" s="226">
        <f>S3313*H3313</f>
        <v>0</v>
      </c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R3313" s="227" t="s">
        <v>410</v>
      </c>
      <c r="AT3313" s="227" t="s">
        <v>296</v>
      </c>
      <c r="AU3313" s="227" t="s">
        <v>80</v>
      </c>
      <c r="AY3313" s="20" t="s">
        <v>182</v>
      </c>
      <c r="BE3313" s="228">
        <f>IF(N3313="základní",J3313,0)</f>
        <v>0</v>
      </c>
      <c r="BF3313" s="228">
        <f>IF(N3313="snížená",J3313,0)</f>
        <v>0</v>
      </c>
      <c r="BG3313" s="228">
        <f>IF(N3313="zákl. přenesená",J3313,0)</f>
        <v>0</v>
      </c>
      <c r="BH3313" s="228">
        <f>IF(N3313="sníž. přenesená",J3313,0)</f>
        <v>0</v>
      </c>
      <c r="BI3313" s="228">
        <f>IF(N3313="nulová",J3313,0)</f>
        <v>0</v>
      </c>
      <c r="BJ3313" s="20" t="s">
        <v>78</v>
      </c>
      <c r="BK3313" s="228">
        <f>ROUND(I3313*H3313,2)</f>
        <v>0</v>
      </c>
      <c r="BL3313" s="20" t="s">
        <v>308</v>
      </c>
      <c r="BM3313" s="227" t="s">
        <v>5192</v>
      </c>
    </row>
    <row r="3314" s="14" customFormat="1">
      <c r="A3314" s="14"/>
      <c r="B3314" s="245"/>
      <c r="C3314" s="246"/>
      <c r="D3314" s="236" t="s">
        <v>193</v>
      </c>
      <c r="E3314" s="247" t="s">
        <v>19</v>
      </c>
      <c r="F3314" s="248" t="s">
        <v>5193</v>
      </c>
      <c r="G3314" s="246"/>
      <c r="H3314" s="249">
        <v>33.299999999999997</v>
      </c>
      <c r="I3314" s="250"/>
      <c r="J3314" s="246"/>
      <c r="K3314" s="246"/>
      <c r="L3314" s="251"/>
      <c r="M3314" s="252"/>
      <c r="N3314" s="253"/>
      <c r="O3314" s="253"/>
      <c r="P3314" s="253"/>
      <c r="Q3314" s="253"/>
      <c r="R3314" s="253"/>
      <c r="S3314" s="253"/>
      <c r="T3314" s="25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5" t="s">
        <v>193</v>
      </c>
      <c r="AU3314" s="255" t="s">
        <v>80</v>
      </c>
      <c r="AV3314" s="14" t="s">
        <v>80</v>
      </c>
      <c r="AW3314" s="14" t="s">
        <v>195</v>
      </c>
      <c r="AX3314" s="14" t="s">
        <v>78</v>
      </c>
      <c r="AY3314" s="255" t="s">
        <v>182</v>
      </c>
    </row>
    <row r="3315" s="2" customFormat="1" ht="24.15" customHeight="1">
      <c r="A3315" s="41"/>
      <c r="B3315" s="42"/>
      <c r="C3315" s="278" t="s">
        <v>5194</v>
      </c>
      <c r="D3315" s="278" t="s">
        <v>296</v>
      </c>
      <c r="E3315" s="279" t="s">
        <v>5195</v>
      </c>
      <c r="F3315" s="280" t="s">
        <v>5196</v>
      </c>
      <c r="G3315" s="281" t="s">
        <v>304</v>
      </c>
      <c r="H3315" s="282">
        <v>35.810000000000002</v>
      </c>
      <c r="I3315" s="283"/>
      <c r="J3315" s="284">
        <f>ROUND(I3315*H3315,2)</f>
        <v>0</v>
      </c>
      <c r="K3315" s="280" t="s">
        <v>19</v>
      </c>
      <c r="L3315" s="285"/>
      <c r="M3315" s="286" t="s">
        <v>19</v>
      </c>
      <c r="N3315" s="287" t="s">
        <v>42</v>
      </c>
      <c r="O3315" s="87"/>
      <c r="P3315" s="225">
        <f>O3315*H3315</f>
        <v>0</v>
      </c>
      <c r="Q3315" s="225">
        <v>0.0023700000000000001</v>
      </c>
      <c r="R3315" s="225">
        <f>Q3315*H3315</f>
        <v>0.084869700000000006</v>
      </c>
      <c r="S3315" s="225">
        <v>0</v>
      </c>
      <c r="T3315" s="226">
        <f>S3315*H3315</f>
        <v>0</v>
      </c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R3315" s="227" t="s">
        <v>410</v>
      </c>
      <c r="AT3315" s="227" t="s">
        <v>296</v>
      </c>
      <c r="AU3315" s="227" t="s">
        <v>80</v>
      </c>
      <c r="AY3315" s="20" t="s">
        <v>182</v>
      </c>
      <c r="BE3315" s="228">
        <f>IF(N3315="základní",J3315,0)</f>
        <v>0</v>
      </c>
      <c r="BF3315" s="228">
        <f>IF(N3315="snížená",J3315,0)</f>
        <v>0</v>
      </c>
      <c r="BG3315" s="228">
        <f>IF(N3315="zákl. přenesená",J3315,0)</f>
        <v>0</v>
      </c>
      <c r="BH3315" s="228">
        <f>IF(N3315="sníž. přenesená",J3315,0)</f>
        <v>0</v>
      </c>
      <c r="BI3315" s="228">
        <f>IF(N3315="nulová",J3315,0)</f>
        <v>0</v>
      </c>
      <c r="BJ3315" s="20" t="s">
        <v>78</v>
      </c>
      <c r="BK3315" s="228">
        <f>ROUND(I3315*H3315,2)</f>
        <v>0</v>
      </c>
      <c r="BL3315" s="20" t="s">
        <v>308</v>
      </c>
      <c r="BM3315" s="227" t="s">
        <v>5197</v>
      </c>
    </row>
    <row r="3316" s="14" customFormat="1">
      <c r="A3316" s="14"/>
      <c r="B3316" s="245"/>
      <c r="C3316" s="246"/>
      <c r="D3316" s="236" t="s">
        <v>193</v>
      </c>
      <c r="E3316" s="247" t="s">
        <v>19</v>
      </c>
      <c r="F3316" s="248" t="s">
        <v>5198</v>
      </c>
      <c r="G3316" s="246"/>
      <c r="H3316" s="249">
        <v>35.810000000000002</v>
      </c>
      <c r="I3316" s="250"/>
      <c r="J3316" s="246"/>
      <c r="K3316" s="246"/>
      <c r="L3316" s="251"/>
      <c r="M3316" s="252"/>
      <c r="N3316" s="253"/>
      <c r="O3316" s="253"/>
      <c r="P3316" s="253"/>
      <c r="Q3316" s="253"/>
      <c r="R3316" s="253"/>
      <c r="S3316" s="253"/>
      <c r="T3316" s="25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5" t="s">
        <v>193</v>
      </c>
      <c r="AU3316" s="255" t="s">
        <v>80</v>
      </c>
      <c r="AV3316" s="14" t="s">
        <v>80</v>
      </c>
      <c r="AW3316" s="14" t="s">
        <v>195</v>
      </c>
      <c r="AX3316" s="14" t="s">
        <v>71</v>
      </c>
      <c r="AY3316" s="255" t="s">
        <v>182</v>
      </c>
    </row>
    <row r="3317" s="2" customFormat="1" ht="24.15" customHeight="1">
      <c r="A3317" s="41"/>
      <c r="B3317" s="42"/>
      <c r="C3317" s="278" t="s">
        <v>5199</v>
      </c>
      <c r="D3317" s="278" t="s">
        <v>296</v>
      </c>
      <c r="E3317" s="279" t="s">
        <v>5200</v>
      </c>
      <c r="F3317" s="280" t="s">
        <v>5201</v>
      </c>
      <c r="G3317" s="281" t="s">
        <v>304</v>
      </c>
      <c r="H3317" s="282">
        <v>6.4500000000000002</v>
      </c>
      <c r="I3317" s="283"/>
      <c r="J3317" s="284">
        <f>ROUND(I3317*H3317,2)</f>
        <v>0</v>
      </c>
      <c r="K3317" s="280" t="s">
        <v>19</v>
      </c>
      <c r="L3317" s="285"/>
      <c r="M3317" s="286" t="s">
        <v>19</v>
      </c>
      <c r="N3317" s="287" t="s">
        <v>42</v>
      </c>
      <c r="O3317" s="87"/>
      <c r="P3317" s="225">
        <f>O3317*H3317</f>
        <v>0</v>
      </c>
      <c r="Q3317" s="225">
        <v>0.00296</v>
      </c>
      <c r="R3317" s="225">
        <f>Q3317*H3317</f>
        <v>0.019092000000000001</v>
      </c>
      <c r="S3317" s="225">
        <v>0</v>
      </c>
      <c r="T3317" s="226">
        <f>S3317*H3317</f>
        <v>0</v>
      </c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R3317" s="227" t="s">
        <v>410</v>
      </c>
      <c r="AT3317" s="227" t="s">
        <v>296</v>
      </c>
      <c r="AU3317" s="227" t="s">
        <v>80</v>
      </c>
      <c r="AY3317" s="20" t="s">
        <v>182</v>
      </c>
      <c r="BE3317" s="228">
        <f>IF(N3317="základní",J3317,0)</f>
        <v>0</v>
      </c>
      <c r="BF3317" s="228">
        <f>IF(N3317="snížená",J3317,0)</f>
        <v>0</v>
      </c>
      <c r="BG3317" s="228">
        <f>IF(N3317="zákl. přenesená",J3317,0)</f>
        <v>0</v>
      </c>
      <c r="BH3317" s="228">
        <f>IF(N3317="sníž. přenesená",J3317,0)</f>
        <v>0</v>
      </c>
      <c r="BI3317" s="228">
        <f>IF(N3317="nulová",J3317,0)</f>
        <v>0</v>
      </c>
      <c r="BJ3317" s="20" t="s">
        <v>78</v>
      </c>
      <c r="BK3317" s="228">
        <f>ROUND(I3317*H3317,2)</f>
        <v>0</v>
      </c>
      <c r="BL3317" s="20" t="s">
        <v>308</v>
      </c>
      <c r="BM3317" s="227" t="s">
        <v>5202</v>
      </c>
    </row>
    <row r="3318" s="14" customFormat="1">
      <c r="A3318" s="14"/>
      <c r="B3318" s="245"/>
      <c r="C3318" s="246"/>
      <c r="D3318" s="236" t="s">
        <v>193</v>
      </c>
      <c r="E3318" s="247" t="s">
        <v>19</v>
      </c>
      <c r="F3318" s="248" t="s">
        <v>5203</v>
      </c>
      <c r="G3318" s="246"/>
      <c r="H3318" s="249">
        <v>6.4500000000000002</v>
      </c>
      <c r="I3318" s="250"/>
      <c r="J3318" s="246"/>
      <c r="K3318" s="246"/>
      <c r="L3318" s="251"/>
      <c r="M3318" s="252"/>
      <c r="N3318" s="253"/>
      <c r="O3318" s="253"/>
      <c r="P3318" s="253"/>
      <c r="Q3318" s="253"/>
      <c r="R3318" s="253"/>
      <c r="S3318" s="253"/>
      <c r="T3318" s="25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5" t="s">
        <v>193</v>
      </c>
      <c r="AU3318" s="255" t="s">
        <v>80</v>
      </c>
      <c r="AV3318" s="14" t="s">
        <v>80</v>
      </c>
      <c r="AW3318" s="14" t="s">
        <v>195</v>
      </c>
      <c r="AX3318" s="14" t="s">
        <v>71</v>
      </c>
      <c r="AY3318" s="255" t="s">
        <v>182</v>
      </c>
    </row>
    <row r="3319" s="2" customFormat="1" ht="24.15" customHeight="1">
      <c r="A3319" s="41"/>
      <c r="B3319" s="42"/>
      <c r="C3319" s="278" t="s">
        <v>5204</v>
      </c>
      <c r="D3319" s="278" t="s">
        <v>296</v>
      </c>
      <c r="E3319" s="279" t="s">
        <v>5205</v>
      </c>
      <c r="F3319" s="280" t="s">
        <v>5206</v>
      </c>
      <c r="G3319" s="281" t="s">
        <v>304</v>
      </c>
      <c r="H3319" s="282">
        <v>4.3399999999999999</v>
      </c>
      <c r="I3319" s="283"/>
      <c r="J3319" s="284">
        <f>ROUND(I3319*H3319,2)</f>
        <v>0</v>
      </c>
      <c r="K3319" s="280" t="s">
        <v>19</v>
      </c>
      <c r="L3319" s="285"/>
      <c r="M3319" s="286" t="s">
        <v>19</v>
      </c>
      <c r="N3319" s="287" t="s">
        <v>42</v>
      </c>
      <c r="O3319" s="87"/>
      <c r="P3319" s="225">
        <f>O3319*H3319</f>
        <v>0</v>
      </c>
      <c r="Q3319" s="225">
        <v>0.0032399999999999998</v>
      </c>
      <c r="R3319" s="225">
        <f>Q3319*H3319</f>
        <v>0.014061599999999999</v>
      </c>
      <c r="S3319" s="225">
        <v>0</v>
      </c>
      <c r="T3319" s="226">
        <f>S3319*H3319</f>
        <v>0</v>
      </c>
      <c r="U3319" s="41"/>
      <c r="V3319" s="41"/>
      <c r="W3319" s="41"/>
      <c r="X3319" s="41"/>
      <c r="Y3319" s="41"/>
      <c r="Z3319" s="41"/>
      <c r="AA3319" s="41"/>
      <c r="AB3319" s="41"/>
      <c r="AC3319" s="41"/>
      <c r="AD3319" s="41"/>
      <c r="AE3319" s="41"/>
      <c r="AR3319" s="227" t="s">
        <v>410</v>
      </c>
      <c r="AT3319" s="227" t="s">
        <v>296</v>
      </c>
      <c r="AU3319" s="227" t="s">
        <v>80</v>
      </c>
      <c r="AY3319" s="20" t="s">
        <v>182</v>
      </c>
      <c r="BE3319" s="228">
        <f>IF(N3319="základní",J3319,0)</f>
        <v>0</v>
      </c>
      <c r="BF3319" s="228">
        <f>IF(N3319="snížená",J3319,0)</f>
        <v>0</v>
      </c>
      <c r="BG3319" s="228">
        <f>IF(N3319="zákl. přenesená",J3319,0)</f>
        <v>0</v>
      </c>
      <c r="BH3319" s="228">
        <f>IF(N3319="sníž. přenesená",J3319,0)</f>
        <v>0</v>
      </c>
      <c r="BI3319" s="228">
        <f>IF(N3319="nulová",J3319,0)</f>
        <v>0</v>
      </c>
      <c r="BJ3319" s="20" t="s">
        <v>78</v>
      </c>
      <c r="BK3319" s="228">
        <f>ROUND(I3319*H3319,2)</f>
        <v>0</v>
      </c>
      <c r="BL3319" s="20" t="s">
        <v>308</v>
      </c>
      <c r="BM3319" s="227" t="s">
        <v>5207</v>
      </c>
    </row>
    <row r="3320" s="14" customFormat="1">
      <c r="A3320" s="14"/>
      <c r="B3320" s="245"/>
      <c r="C3320" s="246"/>
      <c r="D3320" s="236" t="s">
        <v>193</v>
      </c>
      <c r="E3320" s="247" t="s">
        <v>19</v>
      </c>
      <c r="F3320" s="248" t="s">
        <v>5208</v>
      </c>
      <c r="G3320" s="246"/>
      <c r="H3320" s="249">
        <v>4.3399999999999999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193</v>
      </c>
      <c r="AU3320" s="255" t="s">
        <v>80</v>
      </c>
      <c r="AV3320" s="14" t="s">
        <v>80</v>
      </c>
      <c r="AW3320" s="14" t="s">
        <v>195</v>
      </c>
      <c r="AX3320" s="14" t="s">
        <v>71</v>
      </c>
      <c r="AY3320" s="255" t="s">
        <v>182</v>
      </c>
    </row>
    <row r="3321" s="2" customFormat="1" ht="24.15" customHeight="1">
      <c r="A3321" s="41"/>
      <c r="B3321" s="42"/>
      <c r="C3321" s="278" t="s">
        <v>5209</v>
      </c>
      <c r="D3321" s="278" t="s">
        <v>296</v>
      </c>
      <c r="E3321" s="279" t="s">
        <v>5210</v>
      </c>
      <c r="F3321" s="280" t="s">
        <v>5211</v>
      </c>
      <c r="G3321" s="281" t="s">
        <v>304</v>
      </c>
      <c r="H3321" s="282">
        <v>7.4400000000000004</v>
      </c>
      <c r="I3321" s="283"/>
      <c r="J3321" s="284">
        <f>ROUND(I3321*H3321,2)</f>
        <v>0</v>
      </c>
      <c r="K3321" s="280" t="s">
        <v>19</v>
      </c>
      <c r="L3321" s="285"/>
      <c r="M3321" s="286" t="s">
        <v>19</v>
      </c>
      <c r="N3321" s="287" t="s">
        <v>42</v>
      </c>
      <c r="O3321" s="87"/>
      <c r="P3321" s="225">
        <f>O3321*H3321</f>
        <v>0</v>
      </c>
      <c r="Q3321" s="225">
        <v>0.0034399999999999999</v>
      </c>
      <c r="R3321" s="225">
        <f>Q3321*H3321</f>
        <v>0.025593600000000001</v>
      </c>
      <c r="S3321" s="225">
        <v>0</v>
      </c>
      <c r="T3321" s="226">
        <f>S3321*H3321</f>
        <v>0</v>
      </c>
      <c r="U3321" s="41"/>
      <c r="V3321" s="41"/>
      <c r="W3321" s="41"/>
      <c r="X3321" s="41"/>
      <c r="Y3321" s="41"/>
      <c r="Z3321" s="41"/>
      <c r="AA3321" s="41"/>
      <c r="AB3321" s="41"/>
      <c r="AC3321" s="41"/>
      <c r="AD3321" s="41"/>
      <c r="AE3321" s="41"/>
      <c r="AR3321" s="227" t="s">
        <v>410</v>
      </c>
      <c r="AT3321" s="227" t="s">
        <v>296</v>
      </c>
      <c r="AU3321" s="227" t="s">
        <v>80</v>
      </c>
      <c r="AY3321" s="20" t="s">
        <v>182</v>
      </c>
      <c r="BE3321" s="228">
        <f>IF(N3321="základní",J3321,0)</f>
        <v>0</v>
      </c>
      <c r="BF3321" s="228">
        <f>IF(N3321="snížená",J3321,0)</f>
        <v>0</v>
      </c>
      <c r="BG3321" s="228">
        <f>IF(N3321="zákl. přenesená",J3321,0)</f>
        <v>0</v>
      </c>
      <c r="BH3321" s="228">
        <f>IF(N3321="sníž. přenesená",J3321,0)</f>
        <v>0</v>
      </c>
      <c r="BI3321" s="228">
        <f>IF(N3321="nulová",J3321,0)</f>
        <v>0</v>
      </c>
      <c r="BJ3321" s="20" t="s">
        <v>78</v>
      </c>
      <c r="BK3321" s="228">
        <f>ROUND(I3321*H3321,2)</f>
        <v>0</v>
      </c>
      <c r="BL3321" s="20" t="s">
        <v>308</v>
      </c>
      <c r="BM3321" s="227" t="s">
        <v>5212</v>
      </c>
    </row>
    <row r="3322" s="14" customFormat="1">
      <c r="A3322" s="14"/>
      <c r="B3322" s="245"/>
      <c r="C3322" s="246"/>
      <c r="D3322" s="236" t="s">
        <v>193</v>
      </c>
      <c r="E3322" s="247" t="s">
        <v>19</v>
      </c>
      <c r="F3322" s="248" t="s">
        <v>5213</v>
      </c>
      <c r="G3322" s="246"/>
      <c r="H3322" s="249">
        <v>7.4400000000000004</v>
      </c>
      <c r="I3322" s="250"/>
      <c r="J3322" s="246"/>
      <c r="K3322" s="246"/>
      <c r="L3322" s="251"/>
      <c r="M3322" s="252"/>
      <c r="N3322" s="253"/>
      <c r="O3322" s="253"/>
      <c r="P3322" s="253"/>
      <c r="Q3322" s="253"/>
      <c r="R3322" s="253"/>
      <c r="S3322" s="253"/>
      <c r="T3322" s="25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5" t="s">
        <v>193</v>
      </c>
      <c r="AU3322" s="255" t="s">
        <v>80</v>
      </c>
      <c r="AV3322" s="14" t="s">
        <v>80</v>
      </c>
      <c r="AW3322" s="14" t="s">
        <v>195</v>
      </c>
      <c r="AX3322" s="14" t="s">
        <v>71</v>
      </c>
      <c r="AY3322" s="255" t="s">
        <v>182</v>
      </c>
    </row>
    <row r="3323" s="2" customFormat="1" ht="24.15" customHeight="1">
      <c r="A3323" s="41"/>
      <c r="B3323" s="42"/>
      <c r="C3323" s="278" t="s">
        <v>5214</v>
      </c>
      <c r="D3323" s="278" t="s">
        <v>296</v>
      </c>
      <c r="E3323" s="279" t="s">
        <v>5215</v>
      </c>
      <c r="F3323" s="280" t="s">
        <v>5216</v>
      </c>
      <c r="G3323" s="281" t="s">
        <v>304</v>
      </c>
      <c r="H3323" s="282">
        <v>1.53</v>
      </c>
      <c r="I3323" s="283"/>
      <c r="J3323" s="284">
        <f>ROUND(I3323*H3323,2)</f>
        <v>0</v>
      </c>
      <c r="K3323" s="280" t="s">
        <v>19</v>
      </c>
      <c r="L3323" s="285"/>
      <c r="M3323" s="286" t="s">
        <v>19</v>
      </c>
      <c r="N3323" s="287" t="s">
        <v>42</v>
      </c>
      <c r="O3323" s="87"/>
      <c r="P3323" s="225">
        <f>O3323*H3323</f>
        <v>0</v>
      </c>
      <c r="Q3323" s="225">
        <v>0.0035000000000000001</v>
      </c>
      <c r="R3323" s="225">
        <f>Q3323*H3323</f>
        <v>0.0053550000000000004</v>
      </c>
      <c r="S3323" s="225">
        <v>0</v>
      </c>
      <c r="T3323" s="226">
        <f>S3323*H3323</f>
        <v>0</v>
      </c>
      <c r="U3323" s="41"/>
      <c r="V3323" s="41"/>
      <c r="W3323" s="41"/>
      <c r="X3323" s="41"/>
      <c r="Y3323" s="41"/>
      <c r="Z3323" s="41"/>
      <c r="AA3323" s="41"/>
      <c r="AB3323" s="41"/>
      <c r="AC3323" s="41"/>
      <c r="AD3323" s="41"/>
      <c r="AE3323" s="41"/>
      <c r="AR3323" s="227" t="s">
        <v>410</v>
      </c>
      <c r="AT3323" s="227" t="s">
        <v>296</v>
      </c>
      <c r="AU3323" s="227" t="s">
        <v>80</v>
      </c>
      <c r="AY3323" s="20" t="s">
        <v>182</v>
      </c>
      <c r="BE3323" s="228">
        <f>IF(N3323="základní",J3323,0)</f>
        <v>0</v>
      </c>
      <c r="BF3323" s="228">
        <f>IF(N3323="snížená",J3323,0)</f>
        <v>0</v>
      </c>
      <c r="BG3323" s="228">
        <f>IF(N3323="zákl. přenesená",J3323,0)</f>
        <v>0</v>
      </c>
      <c r="BH3323" s="228">
        <f>IF(N3323="sníž. přenesená",J3323,0)</f>
        <v>0</v>
      </c>
      <c r="BI3323" s="228">
        <f>IF(N3323="nulová",J3323,0)</f>
        <v>0</v>
      </c>
      <c r="BJ3323" s="20" t="s">
        <v>78</v>
      </c>
      <c r="BK3323" s="228">
        <f>ROUND(I3323*H3323,2)</f>
        <v>0</v>
      </c>
      <c r="BL3323" s="20" t="s">
        <v>308</v>
      </c>
      <c r="BM3323" s="227" t="s">
        <v>5217</v>
      </c>
    </row>
    <row r="3324" s="14" customFormat="1">
      <c r="A3324" s="14"/>
      <c r="B3324" s="245"/>
      <c r="C3324" s="246"/>
      <c r="D3324" s="236" t="s">
        <v>193</v>
      </c>
      <c r="E3324" s="247" t="s">
        <v>19</v>
      </c>
      <c r="F3324" s="248" t="s">
        <v>5218</v>
      </c>
      <c r="G3324" s="246"/>
      <c r="H3324" s="249">
        <v>1.53</v>
      </c>
      <c r="I3324" s="250"/>
      <c r="J3324" s="246"/>
      <c r="K3324" s="246"/>
      <c r="L3324" s="251"/>
      <c r="M3324" s="252"/>
      <c r="N3324" s="253"/>
      <c r="O3324" s="253"/>
      <c r="P3324" s="253"/>
      <c r="Q3324" s="253"/>
      <c r="R3324" s="253"/>
      <c r="S3324" s="253"/>
      <c r="T3324" s="25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5" t="s">
        <v>193</v>
      </c>
      <c r="AU3324" s="255" t="s">
        <v>80</v>
      </c>
      <c r="AV3324" s="14" t="s">
        <v>80</v>
      </c>
      <c r="AW3324" s="14" t="s">
        <v>195</v>
      </c>
      <c r="AX3324" s="14" t="s">
        <v>71</v>
      </c>
      <c r="AY3324" s="255" t="s">
        <v>182</v>
      </c>
    </row>
    <row r="3325" s="2" customFormat="1" ht="24.15" customHeight="1">
      <c r="A3325" s="41"/>
      <c r="B3325" s="42"/>
      <c r="C3325" s="278" t="s">
        <v>5219</v>
      </c>
      <c r="D3325" s="278" t="s">
        <v>296</v>
      </c>
      <c r="E3325" s="279" t="s">
        <v>5220</v>
      </c>
      <c r="F3325" s="280" t="s">
        <v>5221</v>
      </c>
      <c r="G3325" s="281" t="s">
        <v>304</v>
      </c>
      <c r="H3325" s="282">
        <v>22.219999999999999</v>
      </c>
      <c r="I3325" s="283"/>
      <c r="J3325" s="284">
        <f>ROUND(I3325*H3325,2)</f>
        <v>0</v>
      </c>
      <c r="K3325" s="280" t="s">
        <v>19</v>
      </c>
      <c r="L3325" s="285"/>
      <c r="M3325" s="286" t="s">
        <v>19</v>
      </c>
      <c r="N3325" s="287" t="s">
        <v>42</v>
      </c>
      <c r="O3325" s="87"/>
      <c r="P3325" s="225">
        <f>O3325*H3325</f>
        <v>0</v>
      </c>
      <c r="Q3325" s="225">
        <v>0.0035599999999999998</v>
      </c>
      <c r="R3325" s="225">
        <f>Q3325*H3325</f>
        <v>0.079103199999999985</v>
      </c>
      <c r="S3325" s="225">
        <v>0</v>
      </c>
      <c r="T3325" s="226">
        <f>S3325*H3325</f>
        <v>0</v>
      </c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R3325" s="227" t="s">
        <v>410</v>
      </c>
      <c r="AT3325" s="227" t="s">
        <v>296</v>
      </c>
      <c r="AU3325" s="227" t="s">
        <v>80</v>
      </c>
      <c r="AY3325" s="20" t="s">
        <v>182</v>
      </c>
      <c r="BE3325" s="228">
        <f>IF(N3325="základní",J3325,0)</f>
        <v>0</v>
      </c>
      <c r="BF3325" s="228">
        <f>IF(N3325="snížená",J3325,0)</f>
        <v>0</v>
      </c>
      <c r="BG3325" s="228">
        <f>IF(N3325="zákl. přenesená",J3325,0)</f>
        <v>0</v>
      </c>
      <c r="BH3325" s="228">
        <f>IF(N3325="sníž. přenesená",J3325,0)</f>
        <v>0</v>
      </c>
      <c r="BI3325" s="228">
        <f>IF(N3325="nulová",J3325,0)</f>
        <v>0</v>
      </c>
      <c r="BJ3325" s="20" t="s">
        <v>78</v>
      </c>
      <c r="BK3325" s="228">
        <f>ROUND(I3325*H3325,2)</f>
        <v>0</v>
      </c>
      <c r="BL3325" s="20" t="s">
        <v>308</v>
      </c>
      <c r="BM3325" s="227" t="s">
        <v>5222</v>
      </c>
    </row>
    <row r="3326" s="14" customFormat="1">
      <c r="A3326" s="14"/>
      <c r="B3326" s="245"/>
      <c r="C3326" s="246"/>
      <c r="D3326" s="236" t="s">
        <v>193</v>
      </c>
      <c r="E3326" s="247" t="s">
        <v>19</v>
      </c>
      <c r="F3326" s="248" t="s">
        <v>5223</v>
      </c>
      <c r="G3326" s="246"/>
      <c r="H3326" s="249">
        <v>22.219999999999999</v>
      </c>
      <c r="I3326" s="250"/>
      <c r="J3326" s="246"/>
      <c r="K3326" s="246"/>
      <c r="L3326" s="251"/>
      <c r="M3326" s="252"/>
      <c r="N3326" s="253"/>
      <c r="O3326" s="253"/>
      <c r="P3326" s="253"/>
      <c r="Q3326" s="253"/>
      <c r="R3326" s="253"/>
      <c r="S3326" s="253"/>
      <c r="T3326" s="25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55" t="s">
        <v>193</v>
      </c>
      <c r="AU3326" s="255" t="s">
        <v>80</v>
      </c>
      <c r="AV3326" s="14" t="s">
        <v>80</v>
      </c>
      <c r="AW3326" s="14" t="s">
        <v>195</v>
      </c>
      <c r="AX3326" s="14" t="s">
        <v>78</v>
      </c>
      <c r="AY3326" s="255" t="s">
        <v>182</v>
      </c>
    </row>
    <row r="3327" s="2" customFormat="1" ht="33" customHeight="1">
      <c r="A3327" s="41"/>
      <c r="B3327" s="42"/>
      <c r="C3327" s="216" t="s">
        <v>5224</v>
      </c>
      <c r="D3327" s="216" t="s">
        <v>184</v>
      </c>
      <c r="E3327" s="217" t="s">
        <v>5225</v>
      </c>
      <c r="F3327" s="218" t="s">
        <v>5226</v>
      </c>
      <c r="G3327" s="219" t="s">
        <v>304</v>
      </c>
      <c r="H3327" s="220">
        <v>46.810000000000002</v>
      </c>
      <c r="I3327" s="221"/>
      <c r="J3327" s="222">
        <f>ROUND(I3327*H3327,2)</f>
        <v>0</v>
      </c>
      <c r="K3327" s="218" t="s">
        <v>188</v>
      </c>
      <c r="L3327" s="47"/>
      <c r="M3327" s="223" t="s">
        <v>19</v>
      </c>
      <c r="N3327" s="224" t="s">
        <v>42</v>
      </c>
      <c r="O3327" s="87"/>
      <c r="P3327" s="225">
        <f>O3327*H3327</f>
        <v>0</v>
      </c>
      <c r="Q3327" s="225">
        <v>0</v>
      </c>
      <c r="R3327" s="225">
        <f>Q3327*H3327</f>
        <v>0</v>
      </c>
      <c r="S3327" s="225">
        <v>0</v>
      </c>
      <c r="T3327" s="226">
        <f>S3327*H3327</f>
        <v>0</v>
      </c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R3327" s="227" t="s">
        <v>308</v>
      </c>
      <c r="AT3327" s="227" t="s">
        <v>184</v>
      </c>
      <c r="AU3327" s="227" t="s">
        <v>80</v>
      </c>
      <c r="AY3327" s="20" t="s">
        <v>182</v>
      </c>
      <c r="BE3327" s="228">
        <f>IF(N3327="základní",J3327,0)</f>
        <v>0</v>
      </c>
      <c r="BF3327" s="228">
        <f>IF(N3327="snížená",J3327,0)</f>
        <v>0</v>
      </c>
      <c r="BG3327" s="228">
        <f>IF(N3327="zákl. přenesená",J3327,0)</f>
        <v>0</v>
      </c>
      <c r="BH3327" s="228">
        <f>IF(N3327="sníž. přenesená",J3327,0)</f>
        <v>0</v>
      </c>
      <c r="BI3327" s="228">
        <f>IF(N3327="nulová",J3327,0)</f>
        <v>0</v>
      </c>
      <c r="BJ3327" s="20" t="s">
        <v>78</v>
      </c>
      <c r="BK3327" s="228">
        <f>ROUND(I3327*H3327,2)</f>
        <v>0</v>
      </c>
      <c r="BL3327" s="20" t="s">
        <v>308</v>
      </c>
      <c r="BM3327" s="227" t="s">
        <v>5227</v>
      </c>
    </row>
    <row r="3328" s="2" customFormat="1">
      <c r="A3328" s="41"/>
      <c r="B3328" s="42"/>
      <c r="C3328" s="43"/>
      <c r="D3328" s="229" t="s">
        <v>191</v>
      </c>
      <c r="E3328" s="43"/>
      <c r="F3328" s="230" t="s">
        <v>5228</v>
      </c>
      <c r="G3328" s="43"/>
      <c r="H3328" s="43"/>
      <c r="I3328" s="231"/>
      <c r="J3328" s="43"/>
      <c r="K3328" s="43"/>
      <c r="L3328" s="47"/>
      <c r="M3328" s="232"/>
      <c r="N3328" s="233"/>
      <c r="O3328" s="87"/>
      <c r="P3328" s="87"/>
      <c r="Q3328" s="87"/>
      <c r="R3328" s="87"/>
      <c r="S3328" s="87"/>
      <c r="T3328" s="88"/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T3328" s="20" t="s">
        <v>191</v>
      </c>
      <c r="AU3328" s="20" t="s">
        <v>80</v>
      </c>
    </row>
    <row r="3329" s="14" customFormat="1">
      <c r="A3329" s="14"/>
      <c r="B3329" s="245"/>
      <c r="C3329" s="246"/>
      <c r="D3329" s="236" t="s">
        <v>193</v>
      </c>
      <c r="E3329" s="247" t="s">
        <v>19</v>
      </c>
      <c r="F3329" s="248" t="s">
        <v>5229</v>
      </c>
      <c r="G3329" s="246"/>
      <c r="H3329" s="249">
        <v>40.509999999999998</v>
      </c>
      <c r="I3329" s="250"/>
      <c r="J3329" s="246"/>
      <c r="K3329" s="246"/>
      <c r="L3329" s="251"/>
      <c r="M3329" s="252"/>
      <c r="N3329" s="253"/>
      <c r="O3329" s="253"/>
      <c r="P3329" s="253"/>
      <c r="Q3329" s="253"/>
      <c r="R3329" s="253"/>
      <c r="S3329" s="253"/>
      <c r="T3329" s="25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5" t="s">
        <v>193</v>
      </c>
      <c r="AU3329" s="255" t="s">
        <v>80</v>
      </c>
      <c r="AV3329" s="14" t="s">
        <v>80</v>
      </c>
      <c r="AW3329" s="14" t="s">
        <v>195</v>
      </c>
      <c r="AX3329" s="14" t="s">
        <v>71</v>
      </c>
      <c r="AY3329" s="255" t="s">
        <v>182</v>
      </c>
    </row>
    <row r="3330" s="14" customFormat="1">
      <c r="A3330" s="14"/>
      <c r="B3330" s="245"/>
      <c r="C3330" s="246"/>
      <c r="D3330" s="236" t="s">
        <v>193</v>
      </c>
      <c r="E3330" s="247" t="s">
        <v>19</v>
      </c>
      <c r="F3330" s="248" t="s">
        <v>5230</v>
      </c>
      <c r="G3330" s="246"/>
      <c r="H3330" s="249">
        <v>6.2999999999999998</v>
      </c>
      <c r="I3330" s="250"/>
      <c r="J3330" s="246"/>
      <c r="K3330" s="246"/>
      <c r="L3330" s="251"/>
      <c r="M3330" s="252"/>
      <c r="N3330" s="253"/>
      <c r="O3330" s="253"/>
      <c r="P3330" s="253"/>
      <c r="Q3330" s="253"/>
      <c r="R3330" s="253"/>
      <c r="S3330" s="253"/>
      <c r="T3330" s="25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5" t="s">
        <v>193</v>
      </c>
      <c r="AU3330" s="255" t="s">
        <v>80</v>
      </c>
      <c r="AV3330" s="14" t="s">
        <v>80</v>
      </c>
      <c r="AW3330" s="14" t="s">
        <v>195</v>
      </c>
      <c r="AX3330" s="14" t="s">
        <v>71</v>
      </c>
      <c r="AY3330" s="255" t="s">
        <v>182</v>
      </c>
    </row>
    <row r="3331" s="2" customFormat="1" ht="24.15" customHeight="1">
      <c r="A3331" s="41"/>
      <c r="B3331" s="42"/>
      <c r="C3331" s="278" t="s">
        <v>5231</v>
      </c>
      <c r="D3331" s="278" t="s">
        <v>296</v>
      </c>
      <c r="E3331" s="279" t="s">
        <v>5232</v>
      </c>
      <c r="F3331" s="280" t="s">
        <v>5233</v>
      </c>
      <c r="G3331" s="281" t="s">
        <v>304</v>
      </c>
      <c r="H3331" s="282">
        <v>2.6800000000000002</v>
      </c>
      <c r="I3331" s="283"/>
      <c r="J3331" s="284">
        <f>ROUND(I3331*H3331,2)</f>
        <v>0</v>
      </c>
      <c r="K3331" s="280" t="s">
        <v>19</v>
      </c>
      <c r="L3331" s="285"/>
      <c r="M3331" s="286" t="s">
        <v>19</v>
      </c>
      <c r="N3331" s="287" t="s">
        <v>42</v>
      </c>
      <c r="O3331" s="87"/>
      <c r="P3331" s="225">
        <f>O3331*H3331</f>
        <v>0</v>
      </c>
      <c r="Q3331" s="225">
        <v>0.0036800000000000001</v>
      </c>
      <c r="R3331" s="225">
        <f>Q3331*H3331</f>
        <v>0.0098624000000000003</v>
      </c>
      <c r="S3331" s="225">
        <v>0</v>
      </c>
      <c r="T3331" s="226">
        <f>S3331*H3331</f>
        <v>0</v>
      </c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R3331" s="227" t="s">
        <v>410</v>
      </c>
      <c r="AT3331" s="227" t="s">
        <v>296</v>
      </c>
      <c r="AU3331" s="227" t="s">
        <v>80</v>
      </c>
      <c r="AY3331" s="20" t="s">
        <v>182</v>
      </c>
      <c r="BE3331" s="228">
        <f>IF(N3331="základní",J3331,0)</f>
        <v>0</v>
      </c>
      <c r="BF3331" s="228">
        <f>IF(N3331="snížená",J3331,0)</f>
        <v>0</v>
      </c>
      <c r="BG3331" s="228">
        <f>IF(N3331="zákl. přenesená",J3331,0)</f>
        <v>0</v>
      </c>
      <c r="BH3331" s="228">
        <f>IF(N3331="sníž. přenesená",J3331,0)</f>
        <v>0</v>
      </c>
      <c r="BI3331" s="228">
        <f>IF(N3331="nulová",J3331,0)</f>
        <v>0</v>
      </c>
      <c r="BJ3331" s="20" t="s">
        <v>78</v>
      </c>
      <c r="BK3331" s="228">
        <f>ROUND(I3331*H3331,2)</f>
        <v>0</v>
      </c>
      <c r="BL3331" s="20" t="s">
        <v>308</v>
      </c>
      <c r="BM3331" s="227" t="s">
        <v>5234</v>
      </c>
    </row>
    <row r="3332" s="14" customFormat="1">
      <c r="A3332" s="14"/>
      <c r="B3332" s="245"/>
      <c r="C3332" s="246"/>
      <c r="D3332" s="236" t="s">
        <v>193</v>
      </c>
      <c r="E3332" s="247" t="s">
        <v>19</v>
      </c>
      <c r="F3332" s="248" t="s">
        <v>5235</v>
      </c>
      <c r="G3332" s="246"/>
      <c r="H3332" s="249">
        <v>2.6800000000000002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5" t="s">
        <v>193</v>
      </c>
      <c r="AU3332" s="255" t="s">
        <v>80</v>
      </c>
      <c r="AV3332" s="14" t="s">
        <v>80</v>
      </c>
      <c r="AW3332" s="14" t="s">
        <v>195</v>
      </c>
      <c r="AX3332" s="14" t="s">
        <v>71</v>
      </c>
      <c r="AY3332" s="255" t="s">
        <v>182</v>
      </c>
    </row>
    <row r="3333" s="2" customFormat="1" ht="24.15" customHeight="1">
      <c r="A3333" s="41"/>
      <c r="B3333" s="42"/>
      <c r="C3333" s="278" t="s">
        <v>5236</v>
      </c>
      <c r="D3333" s="278" t="s">
        <v>296</v>
      </c>
      <c r="E3333" s="279" t="s">
        <v>5237</v>
      </c>
      <c r="F3333" s="280" t="s">
        <v>5238</v>
      </c>
      <c r="G3333" s="281" t="s">
        <v>304</v>
      </c>
      <c r="H3333" s="282">
        <v>5.7599999999999998</v>
      </c>
      <c r="I3333" s="283"/>
      <c r="J3333" s="284">
        <f>ROUND(I3333*H3333,2)</f>
        <v>0</v>
      </c>
      <c r="K3333" s="280" t="s">
        <v>19</v>
      </c>
      <c r="L3333" s="285"/>
      <c r="M3333" s="286" t="s">
        <v>19</v>
      </c>
      <c r="N3333" s="287" t="s">
        <v>42</v>
      </c>
      <c r="O3333" s="87"/>
      <c r="P3333" s="225">
        <f>O3333*H3333</f>
        <v>0</v>
      </c>
      <c r="Q3333" s="225">
        <v>0.0038</v>
      </c>
      <c r="R3333" s="225">
        <f>Q3333*H3333</f>
        <v>0.021887999999999998</v>
      </c>
      <c r="S3333" s="225">
        <v>0</v>
      </c>
      <c r="T3333" s="226">
        <f>S3333*H3333</f>
        <v>0</v>
      </c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R3333" s="227" t="s">
        <v>410</v>
      </c>
      <c r="AT3333" s="227" t="s">
        <v>296</v>
      </c>
      <c r="AU3333" s="227" t="s">
        <v>80</v>
      </c>
      <c r="AY3333" s="20" t="s">
        <v>182</v>
      </c>
      <c r="BE3333" s="228">
        <f>IF(N3333="základní",J3333,0)</f>
        <v>0</v>
      </c>
      <c r="BF3333" s="228">
        <f>IF(N3333="snížená",J3333,0)</f>
        <v>0</v>
      </c>
      <c r="BG3333" s="228">
        <f>IF(N3333="zákl. přenesená",J3333,0)</f>
        <v>0</v>
      </c>
      <c r="BH3333" s="228">
        <f>IF(N3333="sníž. přenesená",J3333,0)</f>
        <v>0</v>
      </c>
      <c r="BI3333" s="228">
        <f>IF(N3333="nulová",J3333,0)</f>
        <v>0</v>
      </c>
      <c r="BJ3333" s="20" t="s">
        <v>78</v>
      </c>
      <c r="BK3333" s="228">
        <f>ROUND(I3333*H3333,2)</f>
        <v>0</v>
      </c>
      <c r="BL3333" s="20" t="s">
        <v>308</v>
      </c>
      <c r="BM3333" s="227" t="s">
        <v>5239</v>
      </c>
    </row>
    <row r="3334" s="14" customFormat="1">
      <c r="A3334" s="14"/>
      <c r="B3334" s="245"/>
      <c r="C3334" s="246"/>
      <c r="D3334" s="236" t="s">
        <v>193</v>
      </c>
      <c r="E3334" s="247" t="s">
        <v>19</v>
      </c>
      <c r="F3334" s="248" t="s">
        <v>5240</v>
      </c>
      <c r="G3334" s="246"/>
      <c r="H3334" s="249">
        <v>5.7599999999999998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193</v>
      </c>
      <c r="AU3334" s="255" t="s">
        <v>80</v>
      </c>
      <c r="AV3334" s="14" t="s">
        <v>80</v>
      </c>
      <c r="AW3334" s="14" t="s">
        <v>195</v>
      </c>
      <c r="AX3334" s="14" t="s">
        <v>71</v>
      </c>
      <c r="AY3334" s="255" t="s">
        <v>182</v>
      </c>
    </row>
    <row r="3335" s="2" customFormat="1" ht="24.15" customHeight="1">
      <c r="A3335" s="41"/>
      <c r="B3335" s="42"/>
      <c r="C3335" s="278" t="s">
        <v>5241</v>
      </c>
      <c r="D3335" s="278" t="s">
        <v>296</v>
      </c>
      <c r="E3335" s="279" t="s">
        <v>5242</v>
      </c>
      <c r="F3335" s="280" t="s">
        <v>5243</v>
      </c>
      <c r="G3335" s="281" t="s">
        <v>304</v>
      </c>
      <c r="H3335" s="282">
        <v>1.52</v>
      </c>
      <c r="I3335" s="283"/>
      <c r="J3335" s="284">
        <f>ROUND(I3335*H3335,2)</f>
        <v>0</v>
      </c>
      <c r="K3335" s="280" t="s">
        <v>19</v>
      </c>
      <c r="L3335" s="285"/>
      <c r="M3335" s="286" t="s">
        <v>19</v>
      </c>
      <c r="N3335" s="287" t="s">
        <v>42</v>
      </c>
      <c r="O3335" s="87"/>
      <c r="P3335" s="225">
        <f>O3335*H3335</f>
        <v>0</v>
      </c>
      <c r="Q3335" s="225">
        <v>0.0039199999999999999</v>
      </c>
      <c r="R3335" s="225">
        <f>Q3335*H3335</f>
        <v>0.0059584</v>
      </c>
      <c r="S3335" s="225">
        <v>0</v>
      </c>
      <c r="T3335" s="226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27" t="s">
        <v>410</v>
      </c>
      <c r="AT3335" s="227" t="s">
        <v>296</v>
      </c>
      <c r="AU3335" s="227" t="s">
        <v>80</v>
      </c>
      <c r="AY3335" s="20" t="s">
        <v>182</v>
      </c>
      <c r="BE3335" s="228">
        <f>IF(N3335="základní",J3335,0)</f>
        <v>0</v>
      </c>
      <c r="BF3335" s="228">
        <f>IF(N3335="snížená",J3335,0)</f>
        <v>0</v>
      </c>
      <c r="BG3335" s="228">
        <f>IF(N3335="zákl. přenesená",J3335,0)</f>
        <v>0</v>
      </c>
      <c r="BH3335" s="228">
        <f>IF(N3335="sníž. přenesená",J3335,0)</f>
        <v>0</v>
      </c>
      <c r="BI3335" s="228">
        <f>IF(N3335="nulová",J3335,0)</f>
        <v>0</v>
      </c>
      <c r="BJ3335" s="20" t="s">
        <v>78</v>
      </c>
      <c r="BK3335" s="228">
        <f>ROUND(I3335*H3335,2)</f>
        <v>0</v>
      </c>
      <c r="BL3335" s="20" t="s">
        <v>308</v>
      </c>
      <c r="BM3335" s="227" t="s">
        <v>5244</v>
      </c>
    </row>
    <row r="3336" s="14" customFormat="1">
      <c r="A3336" s="14"/>
      <c r="B3336" s="245"/>
      <c r="C3336" s="246"/>
      <c r="D3336" s="236" t="s">
        <v>193</v>
      </c>
      <c r="E3336" s="247" t="s">
        <v>19</v>
      </c>
      <c r="F3336" s="248" t="s">
        <v>5245</v>
      </c>
      <c r="G3336" s="246"/>
      <c r="H3336" s="249">
        <v>1.52</v>
      </c>
      <c r="I3336" s="250"/>
      <c r="J3336" s="246"/>
      <c r="K3336" s="246"/>
      <c r="L3336" s="251"/>
      <c r="M3336" s="252"/>
      <c r="N3336" s="253"/>
      <c r="O3336" s="253"/>
      <c r="P3336" s="253"/>
      <c r="Q3336" s="253"/>
      <c r="R3336" s="253"/>
      <c r="S3336" s="253"/>
      <c r="T3336" s="25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5" t="s">
        <v>193</v>
      </c>
      <c r="AU3336" s="255" t="s">
        <v>80</v>
      </c>
      <c r="AV3336" s="14" t="s">
        <v>80</v>
      </c>
      <c r="AW3336" s="14" t="s">
        <v>195</v>
      </c>
      <c r="AX3336" s="14" t="s">
        <v>71</v>
      </c>
      <c r="AY3336" s="255" t="s">
        <v>182</v>
      </c>
    </row>
    <row r="3337" s="2" customFormat="1" ht="24.15" customHeight="1">
      <c r="A3337" s="41"/>
      <c r="B3337" s="42"/>
      <c r="C3337" s="278" t="s">
        <v>5246</v>
      </c>
      <c r="D3337" s="278" t="s">
        <v>296</v>
      </c>
      <c r="E3337" s="279" t="s">
        <v>5247</v>
      </c>
      <c r="F3337" s="280" t="s">
        <v>5248</v>
      </c>
      <c r="G3337" s="281" t="s">
        <v>304</v>
      </c>
      <c r="H3337" s="282">
        <v>7.79</v>
      </c>
      <c r="I3337" s="283"/>
      <c r="J3337" s="284">
        <f>ROUND(I3337*H3337,2)</f>
        <v>0</v>
      </c>
      <c r="K3337" s="280" t="s">
        <v>19</v>
      </c>
      <c r="L3337" s="285"/>
      <c r="M3337" s="286" t="s">
        <v>19</v>
      </c>
      <c r="N3337" s="287" t="s">
        <v>42</v>
      </c>
      <c r="O3337" s="87"/>
      <c r="P3337" s="225">
        <f>O3337*H3337</f>
        <v>0</v>
      </c>
      <c r="Q3337" s="225">
        <v>0.0040400000000000002</v>
      </c>
      <c r="R3337" s="225">
        <f>Q3337*H3337</f>
        <v>0.031471600000000002</v>
      </c>
      <c r="S3337" s="225">
        <v>0</v>
      </c>
      <c r="T3337" s="226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7" t="s">
        <v>410</v>
      </c>
      <c r="AT3337" s="227" t="s">
        <v>296</v>
      </c>
      <c r="AU3337" s="227" t="s">
        <v>80</v>
      </c>
      <c r="AY3337" s="20" t="s">
        <v>182</v>
      </c>
      <c r="BE3337" s="228">
        <f>IF(N3337="základní",J3337,0)</f>
        <v>0</v>
      </c>
      <c r="BF3337" s="228">
        <f>IF(N3337="snížená",J3337,0)</f>
        <v>0</v>
      </c>
      <c r="BG3337" s="228">
        <f>IF(N3337="zákl. přenesená",J3337,0)</f>
        <v>0</v>
      </c>
      <c r="BH3337" s="228">
        <f>IF(N3337="sníž. přenesená",J3337,0)</f>
        <v>0</v>
      </c>
      <c r="BI3337" s="228">
        <f>IF(N3337="nulová",J3337,0)</f>
        <v>0</v>
      </c>
      <c r="BJ3337" s="20" t="s">
        <v>78</v>
      </c>
      <c r="BK3337" s="228">
        <f>ROUND(I3337*H3337,2)</f>
        <v>0</v>
      </c>
      <c r="BL3337" s="20" t="s">
        <v>308</v>
      </c>
      <c r="BM3337" s="227" t="s">
        <v>5249</v>
      </c>
    </row>
    <row r="3338" s="14" customFormat="1">
      <c r="A3338" s="14"/>
      <c r="B3338" s="245"/>
      <c r="C3338" s="246"/>
      <c r="D3338" s="236" t="s">
        <v>193</v>
      </c>
      <c r="E3338" s="247" t="s">
        <v>19</v>
      </c>
      <c r="F3338" s="248" t="s">
        <v>5250</v>
      </c>
      <c r="G3338" s="246"/>
      <c r="H3338" s="249">
        <v>7.79</v>
      </c>
      <c r="I3338" s="250"/>
      <c r="J3338" s="246"/>
      <c r="K3338" s="246"/>
      <c r="L3338" s="251"/>
      <c r="M3338" s="252"/>
      <c r="N3338" s="253"/>
      <c r="O3338" s="253"/>
      <c r="P3338" s="253"/>
      <c r="Q3338" s="253"/>
      <c r="R3338" s="253"/>
      <c r="S3338" s="253"/>
      <c r="T3338" s="25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5" t="s">
        <v>193</v>
      </c>
      <c r="AU3338" s="255" t="s">
        <v>80</v>
      </c>
      <c r="AV3338" s="14" t="s">
        <v>80</v>
      </c>
      <c r="AW3338" s="14" t="s">
        <v>195</v>
      </c>
      <c r="AX3338" s="14" t="s">
        <v>71</v>
      </c>
      <c r="AY3338" s="255" t="s">
        <v>182</v>
      </c>
    </row>
    <row r="3339" s="2" customFormat="1" ht="24.15" customHeight="1">
      <c r="A3339" s="41"/>
      <c r="B3339" s="42"/>
      <c r="C3339" s="278" t="s">
        <v>5251</v>
      </c>
      <c r="D3339" s="278" t="s">
        <v>296</v>
      </c>
      <c r="E3339" s="279" t="s">
        <v>5252</v>
      </c>
      <c r="F3339" s="280" t="s">
        <v>5253</v>
      </c>
      <c r="G3339" s="281" t="s">
        <v>304</v>
      </c>
      <c r="H3339" s="282">
        <v>1.1699999999999999</v>
      </c>
      <c r="I3339" s="283"/>
      <c r="J3339" s="284">
        <f>ROUND(I3339*H3339,2)</f>
        <v>0</v>
      </c>
      <c r="K3339" s="280" t="s">
        <v>19</v>
      </c>
      <c r="L3339" s="285"/>
      <c r="M3339" s="286" t="s">
        <v>19</v>
      </c>
      <c r="N3339" s="287" t="s">
        <v>42</v>
      </c>
      <c r="O3339" s="87"/>
      <c r="P3339" s="225">
        <f>O3339*H3339</f>
        <v>0</v>
      </c>
      <c r="Q3339" s="225">
        <v>0.00415</v>
      </c>
      <c r="R3339" s="225">
        <f>Q3339*H3339</f>
        <v>0.0048554999999999996</v>
      </c>
      <c r="S3339" s="225">
        <v>0</v>
      </c>
      <c r="T3339" s="226">
        <f>S3339*H3339</f>
        <v>0</v>
      </c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R3339" s="227" t="s">
        <v>410</v>
      </c>
      <c r="AT3339" s="227" t="s">
        <v>296</v>
      </c>
      <c r="AU3339" s="227" t="s">
        <v>80</v>
      </c>
      <c r="AY3339" s="20" t="s">
        <v>182</v>
      </c>
      <c r="BE3339" s="228">
        <f>IF(N3339="základní",J3339,0)</f>
        <v>0</v>
      </c>
      <c r="BF3339" s="228">
        <f>IF(N3339="snížená",J3339,0)</f>
        <v>0</v>
      </c>
      <c r="BG3339" s="228">
        <f>IF(N3339="zákl. přenesená",J3339,0)</f>
        <v>0</v>
      </c>
      <c r="BH3339" s="228">
        <f>IF(N3339="sníž. přenesená",J3339,0)</f>
        <v>0</v>
      </c>
      <c r="BI3339" s="228">
        <f>IF(N3339="nulová",J3339,0)</f>
        <v>0</v>
      </c>
      <c r="BJ3339" s="20" t="s">
        <v>78</v>
      </c>
      <c r="BK3339" s="228">
        <f>ROUND(I3339*H3339,2)</f>
        <v>0</v>
      </c>
      <c r="BL3339" s="20" t="s">
        <v>308</v>
      </c>
      <c r="BM3339" s="227" t="s">
        <v>5254</v>
      </c>
    </row>
    <row r="3340" s="14" customFormat="1">
      <c r="A3340" s="14"/>
      <c r="B3340" s="245"/>
      <c r="C3340" s="246"/>
      <c r="D3340" s="236" t="s">
        <v>193</v>
      </c>
      <c r="E3340" s="247" t="s">
        <v>19</v>
      </c>
      <c r="F3340" s="248" t="s">
        <v>5255</v>
      </c>
      <c r="G3340" s="246"/>
      <c r="H3340" s="249">
        <v>1.1699999999999999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5" t="s">
        <v>193</v>
      </c>
      <c r="AU3340" s="255" t="s">
        <v>80</v>
      </c>
      <c r="AV3340" s="14" t="s">
        <v>80</v>
      </c>
      <c r="AW3340" s="14" t="s">
        <v>195</v>
      </c>
      <c r="AX3340" s="14" t="s">
        <v>71</v>
      </c>
      <c r="AY3340" s="255" t="s">
        <v>182</v>
      </c>
    </row>
    <row r="3341" s="2" customFormat="1" ht="24.15" customHeight="1">
      <c r="A3341" s="41"/>
      <c r="B3341" s="42"/>
      <c r="C3341" s="278" t="s">
        <v>5256</v>
      </c>
      <c r="D3341" s="278" t="s">
        <v>296</v>
      </c>
      <c r="E3341" s="279" t="s">
        <v>5257</v>
      </c>
      <c r="F3341" s="280" t="s">
        <v>5258</v>
      </c>
      <c r="G3341" s="281" t="s">
        <v>304</v>
      </c>
      <c r="H3341" s="282">
        <v>1.23</v>
      </c>
      <c r="I3341" s="283"/>
      <c r="J3341" s="284">
        <f>ROUND(I3341*H3341,2)</f>
        <v>0</v>
      </c>
      <c r="K3341" s="280" t="s">
        <v>19</v>
      </c>
      <c r="L3341" s="285"/>
      <c r="M3341" s="286" t="s">
        <v>19</v>
      </c>
      <c r="N3341" s="287" t="s">
        <v>42</v>
      </c>
      <c r="O3341" s="87"/>
      <c r="P3341" s="225">
        <f>O3341*H3341</f>
        <v>0</v>
      </c>
      <c r="Q3341" s="225">
        <v>0.0043899999999999998</v>
      </c>
      <c r="R3341" s="225">
        <f>Q3341*H3341</f>
        <v>0.0053996999999999995</v>
      </c>
      <c r="S3341" s="225">
        <v>0</v>
      </c>
      <c r="T3341" s="226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27" t="s">
        <v>410</v>
      </c>
      <c r="AT3341" s="227" t="s">
        <v>296</v>
      </c>
      <c r="AU3341" s="227" t="s">
        <v>80</v>
      </c>
      <c r="AY3341" s="20" t="s">
        <v>182</v>
      </c>
      <c r="BE3341" s="228">
        <f>IF(N3341="základní",J3341,0)</f>
        <v>0</v>
      </c>
      <c r="BF3341" s="228">
        <f>IF(N3341="snížená",J3341,0)</f>
        <v>0</v>
      </c>
      <c r="BG3341" s="228">
        <f>IF(N3341="zákl. přenesená",J3341,0)</f>
        <v>0</v>
      </c>
      <c r="BH3341" s="228">
        <f>IF(N3341="sníž. přenesená",J3341,0)</f>
        <v>0</v>
      </c>
      <c r="BI3341" s="228">
        <f>IF(N3341="nulová",J3341,0)</f>
        <v>0</v>
      </c>
      <c r="BJ3341" s="20" t="s">
        <v>78</v>
      </c>
      <c r="BK3341" s="228">
        <f>ROUND(I3341*H3341,2)</f>
        <v>0</v>
      </c>
      <c r="BL3341" s="20" t="s">
        <v>308</v>
      </c>
      <c r="BM3341" s="227" t="s">
        <v>5259</v>
      </c>
    </row>
    <row r="3342" s="14" customFormat="1">
      <c r="A3342" s="14"/>
      <c r="B3342" s="245"/>
      <c r="C3342" s="246"/>
      <c r="D3342" s="236" t="s">
        <v>193</v>
      </c>
      <c r="E3342" s="247" t="s">
        <v>19</v>
      </c>
      <c r="F3342" s="248" t="s">
        <v>5260</v>
      </c>
      <c r="G3342" s="246"/>
      <c r="H3342" s="249">
        <v>1.23</v>
      </c>
      <c r="I3342" s="250"/>
      <c r="J3342" s="246"/>
      <c r="K3342" s="246"/>
      <c r="L3342" s="251"/>
      <c r="M3342" s="252"/>
      <c r="N3342" s="253"/>
      <c r="O3342" s="253"/>
      <c r="P3342" s="253"/>
      <c r="Q3342" s="253"/>
      <c r="R3342" s="253"/>
      <c r="S3342" s="253"/>
      <c r="T3342" s="25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5" t="s">
        <v>193</v>
      </c>
      <c r="AU3342" s="255" t="s">
        <v>80</v>
      </c>
      <c r="AV3342" s="14" t="s">
        <v>80</v>
      </c>
      <c r="AW3342" s="14" t="s">
        <v>195</v>
      </c>
      <c r="AX3342" s="14" t="s">
        <v>71</v>
      </c>
      <c r="AY3342" s="255" t="s">
        <v>182</v>
      </c>
    </row>
    <row r="3343" s="2" customFormat="1" ht="24.15" customHeight="1">
      <c r="A3343" s="41"/>
      <c r="B3343" s="42"/>
      <c r="C3343" s="278" t="s">
        <v>5261</v>
      </c>
      <c r="D3343" s="278" t="s">
        <v>296</v>
      </c>
      <c r="E3343" s="279" t="s">
        <v>5262</v>
      </c>
      <c r="F3343" s="280" t="s">
        <v>5263</v>
      </c>
      <c r="G3343" s="281" t="s">
        <v>304</v>
      </c>
      <c r="H3343" s="282">
        <v>1.19</v>
      </c>
      <c r="I3343" s="283"/>
      <c r="J3343" s="284">
        <f>ROUND(I3343*H3343,2)</f>
        <v>0</v>
      </c>
      <c r="K3343" s="280" t="s">
        <v>19</v>
      </c>
      <c r="L3343" s="285"/>
      <c r="M3343" s="286" t="s">
        <v>19</v>
      </c>
      <c r="N3343" s="287" t="s">
        <v>42</v>
      </c>
      <c r="O3343" s="87"/>
      <c r="P3343" s="225">
        <f>O3343*H3343</f>
        <v>0</v>
      </c>
      <c r="Q3343" s="225">
        <v>0.0050400000000000002</v>
      </c>
      <c r="R3343" s="225">
        <f>Q3343*H3343</f>
        <v>0.0059975999999999996</v>
      </c>
      <c r="S3343" s="225">
        <v>0</v>
      </c>
      <c r="T3343" s="226">
        <f>S3343*H3343</f>
        <v>0</v>
      </c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R3343" s="227" t="s">
        <v>410</v>
      </c>
      <c r="AT3343" s="227" t="s">
        <v>296</v>
      </c>
      <c r="AU3343" s="227" t="s">
        <v>80</v>
      </c>
      <c r="AY3343" s="20" t="s">
        <v>182</v>
      </c>
      <c r="BE3343" s="228">
        <f>IF(N3343="základní",J3343,0)</f>
        <v>0</v>
      </c>
      <c r="BF3343" s="228">
        <f>IF(N3343="snížená",J3343,0)</f>
        <v>0</v>
      </c>
      <c r="BG3343" s="228">
        <f>IF(N3343="zákl. přenesená",J3343,0)</f>
        <v>0</v>
      </c>
      <c r="BH3343" s="228">
        <f>IF(N3343="sníž. přenesená",J3343,0)</f>
        <v>0</v>
      </c>
      <c r="BI3343" s="228">
        <f>IF(N3343="nulová",J3343,0)</f>
        <v>0</v>
      </c>
      <c r="BJ3343" s="20" t="s">
        <v>78</v>
      </c>
      <c r="BK3343" s="228">
        <f>ROUND(I3343*H3343,2)</f>
        <v>0</v>
      </c>
      <c r="BL3343" s="20" t="s">
        <v>308</v>
      </c>
      <c r="BM3343" s="227" t="s">
        <v>5264</v>
      </c>
    </row>
    <row r="3344" s="14" customFormat="1">
      <c r="A3344" s="14"/>
      <c r="B3344" s="245"/>
      <c r="C3344" s="246"/>
      <c r="D3344" s="236" t="s">
        <v>193</v>
      </c>
      <c r="E3344" s="247" t="s">
        <v>19</v>
      </c>
      <c r="F3344" s="248" t="s">
        <v>5173</v>
      </c>
      <c r="G3344" s="246"/>
      <c r="H3344" s="249">
        <v>1.19</v>
      </c>
      <c r="I3344" s="250"/>
      <c r="J3344" s="246"/>
      <c r="K3344" s="246"/>
      <c r="L3344" s="251"/>
      <c r="M3344" s="252"/>
      <c r="N3344" s="253"/>
      <c r="O3344" s="253"/>
      <c r="P3344" s="253"/>
      <c r="Q3344" s="253"/>
      <c r="R3344" s="253"/>
      <c r="S3344" s="253"/>
      <c r="T3344" s="25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5" t="s">
        <v>193</v>
      </c>
      <c r="AU3344" s="255" t="s">
        <v>80</v>
      </c>
      <c r="AV3344" s="14" t="s">
        <v>80</v>
      </c>
      <c r="AW3344" s="14" t="s">
        <v>195</v>
      </c>
      <c r="AX3344" s="14" t="s">
        <v>71</v>
      </c>
      <c r="AY3344" s="255" t="s">
        <v>182</v>
      </c>
    </row>
    <row r="3345" s="2" customFormat="1" ht="24.15" customHeight="1">
      <c r="A3345" s="41"/>
      <c r="B3345" s="42"/>
      <c r="C3345" s="278" t="s">
        <v>5265</v>
      </c>
      <c r="D3345" s="278" t="s">
        <v>296</v>
      </c>
      <c r="E3345" s="279" t="s">
        <v>5266</v>
      </c>
      <c r="F3345" s="280" t="s">
        <v>5267</v>
      </c>
      <c r="G3345" s="281" t="s">
        <v>304</v>
      </c>
      <c r="H3345" s="282">
        <v>1.1000000000000001</v>
      </c>
      <c r="I3345" s="283"/>
      <c r="J3345" s="284">
        <f>ROUND(I3345*H3345,2)</f>
        <v>0</v>
      </c>
      <c r="K3345" s="280" t="s">
        <v>19</v>
      </c>
      <c r="L3345" s="285"/>
      <c r="M3345" s="286" t="s">
        <v>19</v>
      </c>
      <c r="N3345" s="287" t="s">
        <v>42</v>
      </c>
      <c r="O3345" s="87"/>
      <c r="P3345" s="225">
        <f>O3345*H3345</f>
        <v>0</v>
      </c>
      <c r="Q3345" s="225">
        <v>0.0053400000000000001</v>
      </c>
      <c r="R3345" s="225">
        <f>Q3345*H3345</f>
        <v>0.0058740000000000007</v>
      </c>
      <c r="S3345" s="225">
        <v>0</v>
      </c>
      <c r="T3345" s="226">
        <f>S3345*H3345</f>
        <v>0</v>
      </c>
      <c r="U3345" s="41"/>
      <c r="V3345" s="41"/>
      <c r="W3345" s="41"/>
      <c r="X3345" s="41"/>
      <c r="Y3345" s="41"/>
      <c r="Z3345" s="41"/>
      <c r="AA3345" s="41"/>
      <c r="AB3345" s="41"/>
      <c r="AC3345" s="41"/>
      <c r="AD3345" s="41"/>
      <c r="AE3345" s="41"/>
      <c r="AR3345" s="227" t="s">
        <v>410</v>
      </c>
      <c r="AT3345" s="227" t="s">
        <v>296</v>
      </c>
      <c r="AU3345" s="227" t="s">
        <v>80</v>
      </c>
      <c r="AY3345" s="20" t="s">
        <v>182</v>
      </c>
      <c r="BE3345" s="228">
        <f>IF(N3345="základní",J3345,0)</f>
        <v>0</v>
      </c>
      <c r="BF3345" s="228">
        <f>IF(N3345="snížená",J3345,0)</f>
        <v>0</v>
      </c>
      <c r="BG3345" s="228">
        <f>IF(N3345="zákl. přenesená",J3345,0)</f>
        <v>0</v>
      </c>
      <c r="BH3345" s="228">
        <f>IF(N3345="sníž. přenesená",J3345,0)</f>
        <v>0</v>
      </c>
      <c r="BI3345" s="228">
        <f>IF(N3345="nulová",J3345,0)</f>
        <v>0</v>
      </c>
      <c r="BJ3345" s="20" t="s">
        <v>78</v>
      </c>
      <c r="BK3345" s="228">
        <f>ROUND(I3345*H3345,2)</f>
        <v>0</v>
      </c>
      <c r="BL3345" s="20" t="s">
        <v>308</v>
      </c>
      <c r="BM3345" s="227" t="s">
        <v>5268</v>
      </c>
    </row>
    <row r="3346" s="14" customFormat="1">
      <c r="A3346" s="14"/>
      <c r="B3346" s="245"/>
      <c r="C3346" s="246"/>
      <c r="D3346" s="236" t="s">
        <v>193</v>
      </c>
      <c r="E3346" s="247" t="s">
        <v>19</v>
      </c>
      <c r="F3346" s="248" t="s">
        <v>5269</v>
      </c>
      <c r="G3346" s="246"/>
      <c r="H3346" s="249">
        <v>1.1000000000000001</v>
      </c>
      <c r="I3346" s="250"/>
      <c r="J3346" s="246"/>
      <c r="K3346" s="246"/>
      <c r="L3346" s="251"/>
      <c r="M3346" s="252"/>
      <c r="N3346" s="253"/>
      <c r="O3346" s="253"/>
      <c r="P3346" s="253"/>
      <c r="Q3346" s="253"/>
      <c r="R3346" s="253"/>
      <c r="S3346" s="253"/>
      <c r="T3346" s="25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5" t="s">
        <v>193</v>
      </c>
      <c r="AU3346" s="255" t="s">
        <v>80</v>
      </c>
      <c r="AV3346" s="14" t="s">
        <v>80</v>
      </c>
      <c r="AW3346" s="14" t="s">
        <v>195</v>
      </c>
      <c r="AX3346" s="14" t="s">
        <v>71</v>
      </c>
      <c r="AY3346" s="255" t="s">
        <v>182</v>
      </c>
    </row>
    <row r="3347" s="2" customFormat="1" ht="24.15" customHeight="1">
      <c r="A3347" s="41"/>
      <c r="B3347" s="42"/>
      <c r="C3347" s="278" t="s">
        <v>5270</v>
      </c>
      <c r="D3347" s="278" t="s">
        <v>296</v>
      </c>
      <c r="E3347" s="279" t="s">
        <v>5271</v>
      </c>
      <c r="F3347" s="280" t="s">
        <v>5272</v>
      </c>
      <c r="G3347" s="281" t="s">
        <v>304</v>
      </c>
      <c r="H3347" s="282">
        <v>1.3100000000000001</v>
      </c>
      <c r="I3347" s="283"/>
      <c r="J3347" s="284">
        <f>ROUND(I3347*H3347,2)</f>
        <v>0</v>
      </c>
      <c r="K3347" s="280" t="s">
        <v>19</v>
      </c>
      <c r="L3347" s="285"/>
      <c r="M3347" s="286" t="s">
        <v>19</v>
      </c>
      <c r="N3347" s="287" t="s">
        <v>42</v>
      </c>
      <c r="O3347" s="87"/>
      <c r="P3347" s="225">
        <f>O3347*H3347</f>
        <v>0</v>
      </c>
      <c r="Q3347" s="225">
        <v>0.0057000000000000002</v>
      </c>
      <c r="R3347" s="225">
        <f>Q3347*H3347</f>
        <v>0.0074670000000000005</v>
      </c>
      <c r="S3347" s="225">
        <v>0</v>
      </c>
      <c r="T3347" s="226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7" t="s">
        <v>410</v>
      </c>
      <c r="AT3347" s="227" t="s">
        <v>296</v>
      </c>
      <c r="AU3347" s="227" t="s">
        <v>80</v>
      </c>
      <c r="AY3347" s="20" t="s">
        <v>182</v>
      </c>
      <c r="BE3347" s="228">
        <f>IF(N3347="základní",J3347,0)</f>
        <v>0</v>
      </c>
      <c r="BF3347" s="228">
        <f>IF(N3347="snížená",J3347,0)</f>
        <v>0</v>
      </c>
      <c r="BG3347" s="228">
        <f>IF(N3347="zákl. přenesená",J3347,0)</f>
        <v>0</v>
      </c>
      <c r="BH3347" s="228">
        <f>IF(N3347="sníž. přenesená",J3347,0)</f>
        <v>0</v>
      </c>
      <c r="BI3347" s="228">
        <f>IF(N3347="nulová",J3347,0)</f>
        <v>0</v>
      </c>
      <c r="BJ3347" s="20" t="s">
        <v>78</v>
      </c>
      <c r="BK3347" s="228">
        <f>ROUND(I3347*H3347,2)</f>
        <v>0</v>
      </c>
      <c r="BL3347" s="20" t="s">
        <v>308</v>
      </c>
      <c r="BM3347" s="227" t="s">
        <v>5273</v>
      </c>
    </row>
    <row r="3348" s="14" customFormat="1">
      <c r="A3348" s="14"/>
      <c r="B3348" s="245"/>
      <c r="C3348" s="246"/>
      <c r="D3348" s="236" t="s">
        <v>193</v>
      </c>
      <c r="E3348" s="247" t="s">
        <v>19</v>
      </c>
      <c r="F3348" s="248" t="s">
        <v>5274</v>
      </c>
      <c r="G3348" s="246"/>
      <c r="H3348" s="249">
        <v>1.3100000000000001</v>
      </c>
      <c r="I3348" s="250"/>
      <c r="J3348" s="246"/>
      <c r="K3348" s="246"/>
      <c r="L3348" s="251"/>
      <c r="M3348" s="252"/>
      <c r="N3348" s="253"/>
      <c r="O3348" s="253"/>
      <c r="P3348" s="253"/>
      <c r="Q3348" s="253"/>
      <c r="R3348" s="253"/>
      <c r="S3348" s="253"/>
      <c r="T3348" s="25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5" t="s">
        <v>193</v>
      </c>
      <c r="AU3348" s="255" t="s">
        <v>80</v>
      </c>
      <c r="AV3348" s="14" t="s">
        <v>80</v>
      </c>
      <c r="AW3348" s="14" t="s">
        <v>195</v>
      </c>
      <c r="AX3348" s="14" t="s">
        <v>71</v>
      </c>
      <c r="AY3348" s="255" t="s">
        <v>182</v>
      </c>
    </row>
    <row r="3349" s="2" customFormat="1" ht="24.15" customHeight="1">
      <c r="A3349" s="41"/>
      <c r="B3349" s="42"/>
      <c r="C3349" s="278" t="s">
        <v>5275</v>
      </c>
      <c r="D3349" s="278" t="s">
        <v>296</v>
      </c>
      <c r="E3349" s="279" t="s">
        <v>5276</v>
      </c>
      <c r="F3349" s="280" t="s">
        <v>5277</v>
      </c>
      <c r="G3349" s="281" t="s">
        <v>304</v>
      </c>
      <c r="H3349" s="282">
        <v>1.47</v>
      </c>
      <c r="I3349" s="283"/>
      <c r="J3349" s="284">
        <f>ROUND(I3349*H3349,2)</f>
        <v>0</v>
      </c>
      <c r="K3349" s="280" t="s">
        <v>19</v>
      </c>
      <c r="L3349" s="285"/>
      <c r="M3349" s="286" t="s">
        <v>19</v>
      </c>
      <c r="N3349" s="287" t="s">
        <v>42</v>
      </c>
      <c r="O3349" s="87"/>
      <c r="P3349" s="225">
        <f>O3349*H3349</f>
        <v>0</v>
      </c>
      <c r="Q3349" s="225">
        <v>0.00594</v>
      </c>
      <c r="R3349" s="225">
        <f>Q3349*H3349</f>
        <v>0.0087317999999999996</v>
      </c>
      <c r="S3349" s="225">
        <v>0</v>
      </c>
      <c r="T3349" s="226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7" t="s">
        <v>410</v>
      </c>
      <c r="AT3349" s="227" t="s">
        <v>296</v>
      </c>
      <c r="AU3349" s="227" t="s">
        <v>80</v>
      </c>
      <c r="AY3349" s="20" t="s">
        <v>182</v>
      </c>
      <c r="BE3349" s="228">
        <f>IF(N3349="základní",J3349,0)</f>
        <v>0</v>
      </c>
      <c r="BF3349" s="228">
        <f>IF(N3349="snížená",J3349,0)</f>
        <v>0</v>
      </c>
      <c r="BG3349" s="228">
        <f>IF(N3349="zákl. přenesená",J3349,0)</f>
        <v>0</v>
      </c>
      <c r="BH3349" s="228">
        <f>IF(N3349="sníž. přenesená",J3349,0)</f>
        <v>0</v>
      </c>
      <c r="BI3349" s="228">
        <f>IF(N3349="nulová",J3349,0)</f>
        <v>0</v>
      </c>
      <c r="BJ3349" s="20" t="s">
        <v>78</v>
      </c>
      <c r="BK3349" s="228">
        <f>ROUND(I3349*H3349,2)</f>
        <v>0</v>
      </c>
      <c r="BL3349" s="20" t="s">
        <v>308</v>
      </c>
      <c r="BM3349" s="227" t="s">
        <v>5278</v>
      </c>
    </row>
    <row r="3350" s="14" customFormat="1">
      <c r="A3350" s="14"/>
      <c r="B3350" s="245"/>
      <c r="C3350" s="246"/>
      <c r="D3350" s="236" t="s">
        <v>193</v>
      </c>
      <c r="E3350" s="247" t="s">
        <v>19</v>
      </c>
      <c r="F3350" s="248" t="s">
        <v>5279</v>
      </c>
      <c r="G3350" s="246"/>
      <c r="H3350" s="249">
        <v>1.47</v>
      </c>
      <c r="I3350" s="250"/>
      <c r="J3350" s="246"/>
      <c r="K3350" s="246"/>
      <c r="L3350" s="251"/>
      <c r="M3350" s="252"/>
      <c r="N3350" s="253"/>
      <c r="O3350" s="253"/>
      <c r="P3350" s="253"/>
      <c r="Q3350" s="253"/>
      <c r="R3350" s="253"/>
      <c r="S3350" s="253"/>
      <c r="T3350" s="25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5" t="s">
        <v>193</v>
      </c>
      <c r="AU3350" s="255" t="s">
        <v>80</v>
      </c>
      <c r="AV3350" s="14" t="s">
        <v>80</v>
      </c>
      <c r="AW3350" s="14" t="s">
        <v>195</v>
      </c>
      <c r="AX3350" s="14" t="s">
        <v>71</v>
      </c>
      <c r="AY3350" s="255" t="s">
        <v>182</v>
      </c>
    </row>
    <row r="3351" s="2" customFormat="1" ht="24.15" customHeight="1">
      <c r="A3351" s="41"/>
      <c r="B3351" s="42"/>
      <c r="C3351" s="278" t="s">
        <v>5280</v>
      </c>
      <c r="D3351" s="278" t="s">
        <v>296</v>
      </c>
      <c r="E3351" s="279" t="s">
        <v>5281</v>
      </c>
      <c r="F3351" s="280" t="s">
        <v>5282</v>
      </c>
      <c r="G3351" s="281" t="s">
        <v>304</v>
      </c>
      <c r="H3351" s="282">
        <v>3.25</v>
      </c>
      <c r="I3351" s="283"/>
      <c r="J3351" s="284">
        <f>ROUND(I3351*H3351,2)</f>
        <v>0</v>
      </c>
      <c r="K3351" s="280" t="s">
        <v>19</v>
      </c>
      <c r="L3351" s="285"/>
      <c r="M3351" s="286" t="s">
        <v>19</v>
      </c>
      <c r="N3351" s="287" t="s">
        <v>42</v>
      </c>
      <c r="O3351" s="87"/>
      <c r="P3351" s="225">
        <f>O3351*H3351</f>
        <v>0</v>
      </c>
      <c r="Q3351" s="225">
        <v>0.0061700000000000001</v>
      </c>
      <c r="R3351" s="225">
        <f>Q3351*H3351</f>
        <v>0.020052500000000001</v>
      </c>
      <c r="S3351" s="225">
        <v>0</v>
      </c>
      <c r="T3351" s="226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7" t="s">
        <v>410</v>
      </c>
      <c r="AT3351" s="227" t="s">
        <v>296</v>
      </c>
      <c r="AU3351" s="227" t="s">
        <v>80</v>
      </c>
      <c r="AY3351" s="20" t="s">
        <v>182</v>
      </c>
      <c r="BE3351" s="228">
        <f>IF(N3351="základní",J3351,0)</f>
        <v>0</v>
      </c>
      <c r="BF3351" s="228">
        <f>IF(N3351="snížená",J3351,0)</f>
        <v>0</v>
      </c>
      <c r="BG3351" s="228">
        <f>IF(N3351="zákl. přenesená",J3351,0)</f>
        <v>0</v>
      </c>
      <c r="BH3351" s="228">
        <f>IF(N3351="sníž. přenesená",J3351,0)</f>
        <v>0</v>
      </c>
      <c r="BI3351" s="228">
        <f>IF(N3351="nulová",J3351,0)</f>
        <v>0</v>
      </c>
      <c r="BJ3351" s="20" t="s">
        <v>78</v>
      </c>
      <c r="BK3351" s="228">
        <f>ROUND(I3351*H3351,2)</f>
        <v>0</v>
      </c>
      <c r="BL3351" s="20" t="s">
        <v>308</v>
      </c>
      <c r="BM3351" s="227" t="s">
        <v>5283</v>
      </c>
    </row>
    <row r="3352" s="14" customFormat="1">
      <c r="A3352" s="14"/>
      <c r="B3352" s="245"/>
      <c r="C3352" s="246"/>
      <c r="D3352" s="236" t="s">
        <v>193</v>
      </c>
      <c r="E3352" s="247" t="s">
        <v>19</v>
      </c>
      <c r="F3352" s="248" t="s">
        <v>5284</v>
      </c>
      <c r="G3352" s="246"/>
      <c r="H3352" s="249">
        <v>3.25</v>
      </c>
      <c r="I3352" s="250"/>
      <c r="J3352" s="246"/>
      <c r="K3352" s="246"/>
      <c r="L3352" s="251"/>
      <c r="M3352" s="252"/>
      <c r="N3352" s="253"/>
      <c r="O3352" s="253"/>
      <c r="P3352" s="253"/>
      <c r="Q3352" s="253"/>
      <c r="R3352" s="253"/>
      <c r="S3352" s="253"/>
      <c r="T3352" s="25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5" t="s">
        <v>193</v>
      </c>
      <c r="AU3352" s="255" t="s">
        <v>80</v>
      </c>
      <c r="AV3352" s="14" t="s">
        <v>80</v>
      </c>
      <c r="AW3352" s="14" t="s">
        <v>195</v>
      </c>
      <c r="AX3352" s="14" t="s">
        <v>71</v>
      </c>
      <c r="AY3352" s="255" t="s">
        <v>182</v>
      </c>
    </row>
    <row r="3353" s="2" customFormat="1" ht="24.15" customHeight="1">
      <c r="A3353" s="41"/>
      <c r="B3353" s="42"/>
      <c r="C3353" s="278" t="s">
        <v>5285</v>
      </c>
      <c r="D3353" s="278" t="s">
        <v>296</v>
      </c>
      <c r="E3353" s="279" t="s">
        <v>5286</v>
      </c>
      <c r="F3353" s="280" t="s">
        <v>5287</v>
      </c>
      <c r="G3353" s="281" t="s">
        <v>304</v>
      </c>
      <c r="H3353" s="282">
        <v>2.2000000000000002</v>
      </c>
      <c r="I3353" s="283"/>
      <c r="J3353" s="284">
        <f>ROUND(I3353*H3353,2)</f>
        <v>0</v>
      </c>
      <c r="K3353" s="280" t="s">
        <v>19</v>
      </c>
      <c r="L3353" s="285"/>
      <c r="M3353" s="286" t="s">
        <v>19</v>
      </c>
      <c r="N3353" s="287" t="s">
        <v>42</v>
      </c>
      <c r="O3353" s="87"/>
      <c r="P3353" s="225">
        <f>O3353*H3353</f>
        <v>0</v>
      </c>
      <c r="Q3353" s="225">
        <v>0.0066499999999999997</v>
      </c>
      <c r="R3353" s="225">
        <f>Q3353*H3353</f>
        <v>0.014630000000000001</v>
      </c>
      <c r="S3353" s="225">
        <v>0</v>
      </c>
      <c r="T3353" s="226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7" t="s">
        <v>410</v>
      </c>
      <c r="AT3353" s="227" t="s">
        <v>296</v>
      </c>
      <c r="AU3353" s="227" t="s">
        <v>80</v>
      </c>
      <c r="AY3353" s="20" t="s">
        <v>182</v>
      </c>
      <c r="BE3353" s="228">
        <f>IF(N3353="základní",J3353,0)</f>
        <v>0</v>
      </c>
      <c r="BF3353" s="228">
        <f>IF(N3353="snížená",J3353,0)</f>
        <v>0</v>
      </c>
      <c r="BG3353" s="228">
        <f>IF(N3353="zákl. přenesená",J3353,0)</f>
        <v>0</v>
      </c>
      <c r="BH3353" s="228">
        <f>IF(N3353="sníž. přenesená",J3353,0)</f>
        <v>0</v>
      </c>
      <c r="BI3353" s="228">
        <f>IF(N3353="nulová",J3353,0)</f>
        <v>0</v>
      </c>
      <c r="BJ3353" s="20" t="s">
        <v>78</v>
      </c>
      <c r="BK3353" s="228">
        <f>ROUND(I3353*H3353,2)</f>
        <v>0</v>
      </c>
      <c r="BL3353" s="20" t="s">
        <v>308</v>
      </c>
      <c r="BM3353" s="227" t="s">
        <v>5288</v>
      </c>
    </row>
    <row r="3354" s="14" customFormat="1">
      <c r="A3354" s="14"/>
      <c r="B3354" s="245"/>
      <c r="C3354" s="246"/>
      <c r="D3354" s="236" t="s">
        <v>193</v>
      </c>
      <c r="E3354" s="247" t="s">
        <v>19</v>
      </c>
      <c r="F3354" s="248" t="s">
        <v>5289</v>
      </c>
      <c r="G3354" s="246"/>
      <c r="H3354" s="249">
        <v>2.2000000000000002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5" t="s">
        <v>193</v>
      </c>
      <c r="AU3354" s="255" t="s">
        <v>80</v>
      </c>
      <c r="AV3354" s="14" t="s">
        <v>80</v>
      </c>
      <c r="AW3354" s="14" t="s">
        <v>195</v>
      </c>
      <c r="AX3354" s="14" t="s">
        <v>71</v>
      </c>
      <c r="AY3354" s="255" t="s">
        <v>182</v>
      </c>
    </row>
    <row r="3355" s="2" customFormat="1" ht="24.15" customHeight="1">
      <c r="A3355" s="41"/>
      <c r="B3355" s="42"/>
      <c r="C3355" s="278" t="s">
        <v>5290</v>
      </c>
      <c r="D3355" s="278" t="s">
        <v>296</v>
      </c>
      <c r="E3355" s="279" t="s">
        <v>5291</v>
      </c>
      <c r="F3355" s="280" t="s">
        <v>5292</v>
      </c>
      <c r="G3355" s="281" t="s">
        <v>304</v>
      </c>
      <c r="H3355" s="282">
        <v>1.3799999999999999</v>
      </c>
      <c r="I3355" s="283"/>
      <c r="J3355" s="284">
        <f>ROUND(I3355*H3355,2)</f>
        <v>0</v>
      </c>
      <c r="K3355" s="280" t="s">
        <v>19</v>
      </c>
      <c r="L3355" s="285"/>
      <c r="M3355" s="286" t="s">
        <v>19</v>
      </c>
      <c r="N3355" s="287" t="s">
        <v>42</v>
      </c>
      <c r="O3355" s="87"/>
      <c r="P3355" s="225">
        <f>O3355*H3355</f>
        <v>0</v>
      </c>
      <c r="Q3355" s="225">
        <v>0.0068799999999999998</v>
      </c>
      <c r="R3355" s="225">
        <f>Q3355*H3355</f>
        <v>0.0094943999999999983</v>
      </c>
      <c r="S3355" s="225">
        <v>0</v>
      </c>
      <c r="T3355" s="226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27" t="s">
        <v>410</v>
      </c>
      <c r="AT3355" s="227" t="s">
        <v>296</v>
      </c>
      <c r="AU3355" s="227" t="s">
        <v>80</v>
      </c>
      <c r="AY3355" s="20" t="s">
        <v>182</v>
      </c>
      <c r="BE3355" s="228">
        <f>IF(N3355="základní",J3355,0)</f>
        <v>0</v>
      </c>
      <c r="BF3355" s="228">
        <f>IF(N3355="snížená",J3355,0)</f>
        <v>0</v>
      </c>
      <c r="BG3355" s="228">
        <f>IF(N3355="zákl. přenesená",J3355,0)</f>
        <v>0</v>
      </c>
      <c r="BH3355" s="228">
        <f>IF(N3355="sníž. přenesená",J3355,0)</f>
        <v>0</v>
      </c>
      <c r="BI3355" s="228">
        <f>IF(N3355="nulová",J3355,0)</f>
        <v>0</v>
      </c>
      <c r="BJ3355" s="20" t="s">
        <v>78</v>
      </c>
      <c r="BK3355" s="228">
        <f>ROUND(I3355*H3355,2)</f>
        <v>0</v>
      </c>
      <c r="BL3355" s="20" t="s">
        <v>308</v>
      </c>
      <c r="BM3355" s="227" t="s">
        <v>5293</v>
      </c>
    </row>
    <row r="3356" s="14" customFormat="1">
      <c r="A3356" s="14"/>
      <c r="B3356" s="245"/>
      <c r="C3356" s="246"/>
      <c r="D3356" s="236" t="s">
        <v>193</v>
      </c>
      <c r="E3356" s="247" t="s">
        <v>19</v>
      </c>
      <c r="F3356" s="248" t="s">
        <v>5168</v>
      </c>
      <c r="G3356" s="246"/>
      <c r="H3356" s="249">
        <v>1.3799999999999999</v>
      </c>
      <c r="I3356" s="250"/>
      <c r="J3356" s="246"/>
      <c r="K3356" s="246"/>
      <c r="L3356" s="251"/>
      <c r="M3356" s="252"/>
      <c r="N3356" s="253"/>
      <c r="O3356" s="253"/>
      <c r="P3356" s="253"/>
      <c r="Q3356" s="253"/>
      <c r="R3356" s="253"/>
      <c r="S3356" s="253"/>
      <c r="T3356" s="25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5" t="s">
        <v>193</v>
      </c>
      <c r="AU3356" s="255" t="s">
        <v>80</v>
      </c>
      <c r="AV3356" s="14" t="s">
        <v>80</v>
      </c>
      <c r="AW3356" s="14" t="s">
        <v>195</v>
      </c>
      <c r="AX3356" s="14" t="s">
        <v>71</v>
      </c>
      <c r="AY3356" s="255" t="s">
        <v>182</v>
      </c>
    </row>
    <row r="3357" s="2" customFormat="1" ht="24.15" customHeight="1">
      <c r="A3357" s="41"/>
      <c r="B3357" s="42"/>
      <c r="C3357" s="278" t="s">
        <v>5294</v>
      </c>
      <c r="D3357" s="278" t="s">
        <v>296</v>
      </c>
      <c r="E3357" s="279" t="s">
        <v>5295</v>
      </c>
      <c r="F3357" s="280" t="s">
        <v>5296</v>
      </c>
      <c r="G3357" s="281" t="s">
        <v>304</v>
      </c>
      <c r="H3357" s="282">
        <v>1.6699999999999999</v>
      </c>
      <c r="I3357" s="283"/>
      <c r="J3357" s="284">
        <f>ROUND(I3357*H3357,2)</f>
        <v>0</v>
      </c>
      <c r="K3357" s="280" t="s">
        <v>19</v>
      </c>
      <c r="L3357" s="285"/>
      <c r="M3357" s="286" t="s">
        <v>19</v>
      </c>
      <c r="N3357" s="287" t="s">
        <v>42</v>
      </c>
      <c r="O3357" s="87"/>
      <c r="P3357" s="225">
        <f>O3357*H3357</f>
        <v>0</v>
      </c>
      <c r="Q3357" s="225">
        <v>0.0071199999999999996</v>
      </c>
      <c r="R3357" s="225">
        <f>Q3357*H3357</f>
        <v>0.011890399999999999</v>
      </c>
      <c r="S3357" s="225">
        <v>0</v>
      </c>
      <c r="T3357" s="226">
        <f>S3357*H3357</f>
        <v>0</v>
      </c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R3357" s="227" t="s">
        <v>410</v>
      </c>
      <c r="AT3357" s="227" t="s">
        <v>296</v>
      </c>
      <c r="AU3357" s="227" t="s">
        <v>80</v>
      </c>
      <c r="AY3357" s="20" t="s">
        <v>182</v>
      </c>
      <c r="BE3357" s="228">
        <f>IF(N3357="základní",J3357,0)</f>
        <v>0</v>
      </c>
      <c r="BF3357" s="228">
        <f>IF(N3357="snížená",J3357,0)</f>
        <v>0</v>
      </c>
      <c r="BG3357" s="228">
        <f>IF(N3357="zákl. přenesená",J3357,0)</f>
        <v>0</v>
      </c>
      <c r="BH3357" s="228">
        <f>IF(N3357="sníž. přenesená",J3357,0)</f>
        <v>0</v>
      </c>
      <c r="BI3357" s="228">
        <f>IF(N3357="nulová",J3357,0)</f>
        <v>0</v>
      </c>
      <c r="BJ3357" s="20" t="s">
        <v>78</v>
      </c>
      <c r="BK3357" s="228">
        <f>ROUND(I3357*H3357,2)</f>
        <v>0</v>
      </c>
      <c r="BL3357" s="20" t="s">
        <v>308</v>
      </c>
      <c r="BM3357" s="227" t="s">
        <v>5297</v>
      </c>
    </row>
    <row r="3358" s="14" customFormat="1">
      <c r="A3358" s="14"/>
      <c r="B3358" s="245"/>
      <c r="C3358" s="246"/>
      <c r="D3358" s="236" t="s">
        <v>193</v>
      </c>
      <c r="E3358" s="247" t="s">
        <v>19</v>
      </c>
      <c r="F3358" s="248" t="s">
        <v>5298</v>
      </c>
      <c r="G3358" s="246"/>
      <c r="H3358" s="249">
        <v>1.6699999999999999</v>
      </c>
      <c r="I3358" s="250"/>
      <c r="J3358" s="246"/>
      <c r="K3358" s="246"/>
      <c r="L3358" s="251"/>
      <c r="M3358" s="252"/>
      <c r="N3358" s="253"/>
      <c r="O3358" s="253"/>
      <c r="P3358" s="253"/>
      <c r="Q3358" s="253"/>
      <c r="R3358" s="253"/>
      <c r="S3358" s="253"/>
      <c r="T3358" s="25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5" t="s">
        <v>193</v>
      </c>
      <c r="AU3358" s="255" t="s">
        <v>80</v>
      </c>
      <c r="AV3358" s="14" t="s">
        <v>80</v>
      </c>
      <c r="AW3358" s="14" t="s">
        <v>195</v>
      </c>
      <c r="AX3358" s="14" t="s">
        <v>71</v>
      </c>
      <c r="AY3358" s="255" t="s">
        <v>182</v>
      </c>
    </row>
    <row r="3359" s="2" customFormat="1" ht="24.15" customHeight="1">
      <c r="A3359" s="41"/>
      <c r="B3359" s="42"/>
      <c r="C3359" s="278" t="s">
        <v>5299</v>
      </c>
      <c r="D3359" s="278" t="s">
        <v>296</v>
      </c>
      <c r="E3359" s="279" t="s">
        <v>5300</v>
      </c>
      <c r="F3359" s="280" t="s">
        <v>5301</v>
      </c>
      <c r="G3359" s="281" t="s">
        <v>304</v>
      </c>
      <c r="H3359" s="282">
        <v>3.355</v>
      </c>
      <c r="I3359" s="283"/>
      <c r="J3359" s="284">
        <f>ROUND(I3359*H3359,2)</f>
        <v>0</v>
      </c>
      <c r="K3359" s="280" t="s">
        <v>19</v>
      </c>
      <c r="L3359" s="285"/>
      <c r="M3359" s="286" t="s">
        <v>19</v>
      </c>
      <c r="N3359" s="287" t="s">
        <v>42</v>
      </c>
      <c r="O3359" s="87"/>
      <c r="P3359" s="225">
        <f>O3359*H3359</f>
        <v>0</v>
      </c>
      <c r="Q3359" s="225">
        <v>0.0073600000000000002</v>
      </c>
      <c r="R3359" s="225">
        <f>Q3359*H3359</f>
        <v>0.024692800000000001</v>
      </c>
      <c r="S3359" s="225">
        <v>0</v>
      </c>
      <c r="T3359" s="226">
        <f>S3359*H3359</f>
        <v>0</v>
      </c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R3359" s="227" t="s">
        <v>410</v>
      </c>
      <c r="AT3359" s="227" t="s">
        <v>296</v>
      </c>
      <c r="AU3359" s="227" t="s">
        <v>80</v>
      </c>
      <c r="AY3359" s="20" t="s">
        <v>182</v>
      </c>
      <c r="BE3359" s="228">
        <f>IF(N3359="základní",J3359,0)</f>
        <v>0</v>
      </c>
      <c r="BF3359" s="228">
        <f>IF(N3359="snížená",J3359,0)</f>
        <v>0</v>
      </c>
      <c r="BG3359" s="228">
        <f>IF(N3359="zákl. přenesená",J3359,0)</f>
        <v>0</v>
      </c>
      <c r="BH3359" s="228">
        <f>IF(N3359="sníž. přenesená",J3359,0)</f>
        <v>0</v>
      </c>
      <c r="BI3359" s="228">
        <f>IF(N3359="nulová",J3359,0)</f>
        <v>0</v>
      </c>
      <c r="BJ3359" s="20" t="s">
        <v>78</v>
      </c>
      <c r="BK3359" s="228">
        <f>ROUND(I3359*H3359,2)</f>
        <v>0</v>
      </c>
      <c r="BL3359" s="20" t="s">
        <v>308</v>
      </c>
      <c r="BM3359" s="227" t="s">
        <v>5302</v>
      </c>
    </row>
    <row r="3360" s="14" customFormat="1">
      <c r="A3360" s="14"/>
      <c r="B3360" s="245"/>
      <c r="C3360" s="246"/>
      <c r="D3360" s="236" t="s">
        <v>193</v>
      </c>
      <c r="E3360" s="247" t="s">
        <v>19</v>
      </c>
      <c r="F3360" s="248" t="s">
        <v>5303</v>
      </c>
      <c r="G3360" s="246"/>
      <c r="H3360" s="249">
        <v>3.355</v>
      </c>
      <c r="I3360" s="250"/>
      <c r="J3360" s="246"/>
      <c r="K3360" s="246"/>
      <c r="L3360" s="251"/>
      <c r="M3360" s="252"/>
      <c r="N3360" s="253"/>
      <c r="O3360" s="253"/>
      <c r="P3360" s="253"/>
      <c r="Q3360" s="253"/>
      <c r="R3360" s="253"/>
      <c r="S3360" s="253"/>
      <c r="T3360" s="25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5" t="s">
        <v>193</v>
      </c>
      <c r="AU3360" s="255" t="s">
        <v>80</v>
      </c>
      <c r="AV3360" s="14" t="s">
        <v>80</v>
      </c>
      <c r="AW3360" s="14" t="s">
        <v>195</v>
      </c>
      <c r="AX3360" s="14" t="s">
        <v>71</v>
      </c>
      <c r="AY3360" s="255" t="s">
        <v>182</v>
      </c>
    </row>
    <row r="3361" s="2" customFormat="1" ht="24.15" customHeight="1">
      <c r="A3361" s="41"/>
      <c r="B3361" s="42"/>
      <c r="C3361" s="278" t="s">
        <v>5304</v>
      </c>
      <c r="D3361" s="278" t="s">
        <v>296</v>
      </c>
      <c r="E3361" s="279" t="s">
        <v>5305</v>
      </c>
      <c r="F3361" s="280" t="s">
        <v>5306</v>
      </c>
      <c r="G3361" s="281" t="s">
        <v>304</v>
      </c>
      <c r="H3361" s="282">
        <v>1.72</v>
      </c>
      <c r="I3361" s="283"/>
      <c r="J3361" s="284">
        <f>ROUND(I3361*H3361,2)</f>
        <v>0</v>
      </c>
      <c r="K3361" s="280" t="s">
        <v>19</v>
      </c>
      <c r="L3361" s="285"/>
      <c r="M3361" s="286" t="s">
        <v>19</v>
      </c>
      <c r="N3361" s="287" t="s">
        <v>42</v>
      </c>
      <c r="O3361" s="87"/>
      <c r="P3361" s="225">
        <f>O3361*H3361</f>
        <v>0</v>
      </c>
      <c r="Q3361" s="225">
        <v>0.0085500000000000003</v>
      </c>
      <c r="R3361" s="225">
        <f>Q3361*H3361</f>
        <v>0.014706</v>
      </c>
      <c r="S3361" s="225">
        <v>0</v>
      </c>
      <c r="T3361" s="226">
        <f>S3361*H3361</f>
        <v>0</v>
      </c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R3361" s="227" t="s">
        <v>410</v>
      </c>
      <c r="AT3361" s="227" t="s">
        <v>296</v>
      </c>
      <c r="AU3361" s="227" t="s">
        <v>80</v>
      </c>
      <c r="AY3361" s="20" t="s">
        <v>182</v>
      </c>
      <c r="BE3361" s="228">
        <f>IF(N3361="základní",J3361,0)</f>
        <v>0</v>
      </c>
      <c r="BF3361" s="228">
        <f>IF(N3361="snížená",J3361,0)</f>
        <v>0</v>
      </c>
      <c r="BG3361" s="228">
        <f>IF(N3361="zákl. přenesená",J3361,0)</f>
        <v>0</v>
      </c>
      <c r="BH3361" s="228">
        <f>IF(N3361="sníž. přenesená",J3361,0)</f>
        <v>0</v>
      </c>
      <c r="BI3361" s="228">
        <f>IF(N3361="nulová",J3361,0)</f>
        <v>0</v>
      </c>
      <c r="BJ3361" s="20" t="s">
        <v>78</v>
      </c>
      <c r="BK3361" s="228">
        <f>ROUND(I3361*H3361,2)</f>
        <v>0</v>
      </c>
      <c r="BL3361" s="20" t="s">
        <v>308</v>
      </c>
      <c r="BM3361" s="227" t="s">
        <v>5307</v>
      </c>
    </row>
    <row r="3362" s="14" customFormat="1">
      <c r="A3362" s="14"/>
      <c r="B3362" s="245"/>
      <c r="C3362" s="246"/>
      <c r="D3362" s="236" t="s">
        <v>193</v>
      </c>
      <c r="E3362" s="247" t="s">
        <v>19</v>
      </c>
      <c r="F3362" s="248" t="s">
        <v>5308</v>
      </c>
      <c r="G3362" s="246"/>
      <c r="H3362" s="249">
        <v>1.72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193</v>
      </c>
      <c r="AU3362" s="255" t="s">
        <v>80</v>
      </c>
      <c r="AV3362" s="14" t="s">
        <v>80</v>
      </c>
      <c r="AW3362" s="14" t="s">
        <v>195</v>
      </c>
      <c r="AX3362" s="14" t="s">
        <v>71</v>
      </c>
      <c r="AY3362" s="255" t="s">
        <v>182</v>
      </c>
    </row>
    <row r="3363" s="2" customFormat="1" ht="24.15" customHeight="1">
      <c r="A3363" s="41"/>
      <c r="B3363" s="42"/>
      <c r="C3363" s="278" t="s">
        <v>5309</v>
      </c>
      <c r="D3363" s="278" t="s">
        <v>296</v>
      </c>
      <c r="E3363" s="279" t="s">
        <v>5310</v>
      </c>
      <c r="F3363" s="280" t="s">
        <v>5311</v>
      </c>
      <c r="G3363" s="281" t="s">
        <v>425</v>
      </c>
      <c r="H3363" s="282">
        <v>3</v>
      </c>
      <c r="I3363" s="283"/>
      <c r="J3363" s="284">
        <f>ROUND(I3363*H3363,2)</f>
        <v>0</v>
      </c>
      <c r="K3363" s="280" t="s">
        <v>19</v>
      </c>
      <c r="L3363" s="285"/>
      <c r="M3363" s="286" t="s">
        <v>19</v>
      </c>
      <c r="N3363" s="287" t="s">
        <v>42</v>
      </c>
      <c r="O3363" s="87"/>
      <c r="P3363" s="225">
        <f>O3363*H3363</f>
        <v>0</v>
      </c>
      <c r="Q3363" s="225">
        <v>0.017000000000000001</v>
      </c>
      <c r="R3363" s="225">
        <f>Q3363*H3363</f>
        <v>0.051000000000000004</v>
      </c>
      <c r="S3363" s="225">
        <v>0</v>
      </c>
      <c r="T3363" s="226">
        <f>S3363*H3363</f>
        <v>0</v>
      </c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R3363" s="227" t="s">
        <v>410</v>
      </c>
      <c r="AT3363" s="227" t="s">
        <v>296</v>
      </c>
      <c r="AU3363" s="227" t="s">
        <v>80</v>
      </c>
      <c r="AY3363" s="20" t="s">
        <v>182</v>
      </c>
      <c r="BE3363" s="228">
        <f>IF(N3363="základní",J3363,0)</f>
        <v>0</v>
      </c>
      <c r="BF3363" s="228">
        <f>IF(N3363="snížená",J3363,0)</f>
        <v>0</v>
      </c>
      <c r="BG3363" s="228">
        <f>IF(N3363="zákl. přenesená",J3363,0)</f>
        <v>0</v>
      </c>
      <c r="BH3363" s="228">
        <f>IF(N3363="sníž. přenesená",J3363,0)</f>
        <v>0</v>
      </c>
      <c r="BI3363" s="228">
        <f>IF(N3363="nulová",J3363,0)</f>
        <v>0</v>
      </c>
      <c r="BJ3363" s="20" t="s">
        <v>78</v>
      </c>
      <c r="BK3363" s="228">
        <f>ROUND(I3363*H3363,2)</f>
        <v>0</v>
      </c>
      <c r="BL3363" s="20" t="s">
        <v>308</v>
      </c>
      <c r="BM3363" s="227" t="s">
        <v>5312</v>
      </c>
    </row>
    <row r="3364" s="14" customFormat="1">
      <c r="A3364" s="14"/>
      <c r="B3364" s="245"/>
      <c r="C3364" s="246"/>
      <c r="D3364" s="236" t="s">
        <v>193</v>
      </c>
      <c r="E3364" s="247" t="s">
        <v>19</v>
      </c>
      <c r="F3364" s="248" t="s">
        <v>5313</v>
      </c>
      <c r="G3364" s="246"/>
      <c r="H3364" s="249">
        <v>3</v>
      </c>
      <c r="I3364" s="250"/>
      <c r="J3364" s="246"/>
      <c r="K3364" s="246"/>
      <c r="L3364" s="251"/>
      <c r="M3364" s="252"/>
      <c r="N3364" s="253"/>
      <c r="O3364" s="253"/>
      <c r="P3364" s="253"/>
      <c r="Q3364" s="253"/>
      <c r="R3364" s="253"/>
      <c r="S3364" s="253"/>
      <c r="T3364" s="25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5" t="s">
        <v>193</v>
      </c>
      <c r="AU3364" s="255" t="s">
        <v>80</v>
      </c>
      <c r="AV3364" s="14" t="s">
        <v>80</v>
      </c>
      <c r="AW3364" s="14" t="s">
        <v>195</v>
      </c>
      <c r="AX3364" s="14" t="s">
        <v>78</v>
      </c>
      <c r="AY3364" s="255" t="s">
        <v>182</v>
      </c>
    </row>
    <row r="3365" s="2" customFormat="1" ht="24.15" customHeight="1">
      <c r="A3365" s="41"/>
      <c r="B3365" s="42"/>
      <c r="C3365" s="216" t="s">
        <v>5314</v>
      </c>
      <c r="D3365" s="216" t="s">
        <v>184</v>
      </c>
      <c r="E3365" s="217" t="s">
        <v>5315</v>
      </c>
      <c r="F3365" s="218" t="s">
        <v>5316</v>
      </c>
      <c r="G3365" s="219" t="s">
        <v>425</v>
      </c>
      <c r="H3365" s="220">
        <v>15</v>
      </c>
      <c r="I3365" s="221"/>
      <c r="J3365" s="222">
        <f>ROUND(I3365*H3365,2)</f>
        <v>0</v>
      </c>
      <c r="K3365" s="218" t="s">
        <v>188</v>
      </c>
      <c r="L3365" s="47"/>
      <c r="M3365" s="223" t="s">
        <v>19</v>
      </c>
      <c r="N3365" s="224" t="s">
        <v>42</v>
      </c>
      <c r="O3365" s="87"/>
      <c r="P3365" s="225">
        <f>O3365*H3365</f>
        <v>0</v>
      </c>
      <c r="Q3365" s="225">
        <v>0</v>
      </c>
      <c r="R3365" s="225">
        <f>Q3365*H3365</f>
        <v>0</v>
      </c>
      <c r="S3365" s="225">
        <v>0</v>
      </c>
      <c r="T3365" s="226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27" t="s">
        <v>308</v>
      </c>
      <c r="AT3365" s="227" t="s">
        <v>184</v>
      </c>
      <c r="AU3365" s="227" t="s">
        <v>80</v>
      </c>
      <c r="AY3365" s="20" t="s">
        <v>182</v>
      </c>
      <c r="BE3365" s="228">
        <f>IF(N3365="základní",J3365,0)</f>
        <v>0</v>
      </c>
      <c r="BF3365" s="228">
        <f>IF(N3365="snížená",J3365,0)</f>
        <v>0</v>
      </c>
      <c r="BG3365" s="228">
        <f>IF(N3365="zákl. přenesená",J3365,0)</f>
        <v>0</v>
      </c>
      <c r="BH3365" s="228">
        <f>IF(N3365="sníž. přenesená",J3365,0)</f>
        <v>0</v>
      </c>
      <c r="BI3365" s="228">
        <f>IF(N3365="nulová",J3365,0)</f>
        <v>0</v>
      </c>
      <c r="BJ3365" s="20" t="s">
        <v>78</v>
      </c>
      <c r="BK3365" s="228">
        <f>ROUND(I3365*H3365,2)</f>
        <v>0</v>
      </c>
      <c r="BL3365" s="20" t="s">
        <v>308</v>
      </c>
      <c r="BM3365" s="227" t="s">
        <v>5317</v>
      </c>
    </row>
    <row r="3366" s="2" customFormat="1">
      <c r="A3366" s="41"/>
      <c r="B3366" s="42"/>
      <c r="C3366" s="43"/>
      <c r="D3366" s="229" t="s">
        <v>191</v>
      </c>
      <c r="E3366" s="43"/>
      <c r="F3366" s="230" t="s">
        <v>5318</v>
      </c>
      <c r="G3366" s="43"/>
      <c r="H3366" s="43"/>
      <c r="I3366" s="231"/>
      <c r="J3366" s="43"/>
      <c r="K3366" s="43"/>
      <c r="L3366" s="47"/>
      <c r="M3366" s="232"/>
      <c r="N3366" s="233"/>
      <c r="O3366" s="87"/>
      <c r="P3366" s="87"/>
      <c r="Q3366" s="87"/>
      <c r="R3366" s="87"/>
      <c r="S3366" s="87"/>
      <c r="T3366" s="88"/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T3366" s="20" t="s">
        <v>191</v>
      </c>
      <c r="AU3366" s="20" t="s">
        <v>80</v>
      </c>
    </row>
    <row r="3367" s="2" customFormat="1" ht="24.15" customHeight="1">
      <c r="A3367" s="41"/>
      <c r="B3367" s="42"/>
      <c r="C3367" s="278" t="s">
        <v>5319</v>
      </c>
      <c r="D3367" s="278" t="s">
        <v>296</v>
      </c>
      <c r="E3367" s="279" t="s">
        <v>5320</v>
      </c>
      <c r="F3367" s="280" t="s">
        <v>5321</v>
      </c>
      <c r="G3367" s="281" t="s">
        <v>425</v>
      </c>
      <c r="H3367" s="282">
        <v>15</v>
      </c>
      <c r="I3367" s="283"/>
      <c r="J3367" s="284">
        <f>ROUND(I3367*H3367,2)</f>
        <v>0</v>
      </c>
      <c r="K3367" s="280" t="s">
        <v>188</v>
      </c>
      <c r="L3367" s="285"/>
      <c r="M3367" s="286" t="s">
        <v>19</v>
      </c>
      <c r="N3367" s="287" t="s">
        <v>42</v>
      </c>
      <c r="O3367" s="87"/>
      <c r="P3367" s="225">
        <f>O3367*H3367</f>
        <v>0</v>
      </c>
      <c r="Q3367" s="225">
        <v>0.00123</v>
      </c>
      <c r="R3367" s="225">
        <f>Q3367*H3367</f>
        <v>0.018450000000000001</v>
      </c>
      <c r="S3367" s="225">
        <v>0</v>
      </c>
      <c r="T3367" s="226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27" t="s">
        <v>410</v>
      </c>
      <c r="AT3367" s="227" t="s">
        <v>296</v>
      </c>
      <c r="AU3367" s="227" t="s">
        <v>80</v>
      </c>
      <c r="AY3367" s="20" t="s">
        <v>182</v>
      </c>
      <c r="BE3367" s="228">
        <f>IF(N3367="základní",J3367,0)</f>
        <v>0</v>
      </c>
      <c r="BF3367" s="228">
        <f>IF(N3367="snížená",J3367,0)</f>
        <v>0</v>
      </c>
      <c r="BG3367" s="228">
        <f>IF(N3367="zákl. přenesená",J3367,0)</f>
        <v>0</v>
      </c>
      <c r="BH3367" s="228">
        <f>IF(N3367="sníž. přenesená",J3367,0)</f>
        <v>0</v>
      </c>
      <c r="BI3367" s="228">
        <f>IF(N3367="nulová",J3367,0)</f>
        <v>0</v>
      </c>
      <c r="BJ3367" s="20" t="s">
        <v>78</v>
      </c>
      <c r="BK3367" s="228">
        <f>ROUND(I3367*H3367,2)</f>
        <v>0</v>
      </c>
      <c r="BL3367" s="20" t="s">
        <v>308</v>
      </c>
      <c r="BM3367" s="227" t="s">
        <v>5322</v>
      </c>
    </row>
    <row r="3368" s="14" customFormat="1">
      <c r="A3368" s="14"/>
      <c r="B3368" s="245"/>
      <c r="C3368" s="246"/>
      <c r="D3368" s="236" t="s">
        <v>193</v>
      </c>
      <c r="E3368" s="247" t="s">
        <v>19</v>
      </c>
      <c r="F3368" s="248" t="s">
        <v>5323</v>
      </c>
      <c r="G3368" s="246"/>
      <c r="H3368" s="249">
        <v>15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5" t="s">
        <v>193</v>
      </c>
      <c r="AU3368" s="255" t="s">
        <v>80</v>
      </c>
      <c r="AV3368" s="14" t="s">
        <v>80</v>
      </c>
      <c r="AW3368" s="14" t="s">
        <v>195</v>
      </c>
      <c r="AX3368" s="14" t="s">
        <v>78</v>
      </c>
      <c r="AY3368" s="255" t="s">
        <v>182</v>
      </c>
    </row>
    <row r="3369" s="2" customFormat="1" ht="24.15" customHeight="1">
      <c r="A3369" s="41"/>
      <c r="B3369" s="42"/>
      <c r="C3369" s="216" t="s">
        <v>5324</v>
      </c>
      <c r="D3369" s="216" t="s">
        <v>184</v>
      </c>
      <c r="E3369" s="217" t="s">
        <v>5325</v>
      </c>
      <c r="F3369" s="218" t="s">
        <v>5326</v>
      </c>
      <c r="G3369" s="219" t="s">
        <v>425</v>
      </c>
      <c r="H3369" s="220">
        <v>58</v>
      </c>
      <c r="I3369" s="221"/>
      <c r="J3369" s="222">
        <f>ROUND(I3369*H3369,2)</f>
        <v>0</v>
      </c>
      <c r="K3369" s="218" t="s">
        <v>188</v>
      </c>
      <c r="L3369" s="47"/>
      <c r="M3369" s="223" t="s">
        <v>19</v>
      </c>
      <c r="N3369" s="224" t="s">
        <v>42</v>
      </c>
      <c r="O3369" s="87"/>
      <c r="P3369" s="225">
        <f>O3369*H3369</f>
        <v>0</v>
      </c>
      <c r="Q3369" s="225">
        <v>0</v>
      </c>
      <c r="R3369" s="225">
        <f>Q3369*H3369</f>
        <v>0</v>
      </c>
      <c r="S3369" s="225">
        <v>0</v>
      </c>
      <c r="T3369" s="226">
        <f>S3369*H3369</f>
        <v>0</v>
      </c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R3369" s="227" t="s">
        <v>308</v>
      </c>
      <c r="AT3369" s="227" t="s">
        <v>184</v>
      </c>
      <c r="AU3369" s="227" t="s">
        <v>80</v>
      </c>
      <c r="AY3369" s="20" t="s">
        <v>182</v>
      </c>
      <c r="BE3369" s="228">
        <f>IF(N3369="základní",J3369,0)</f>
        <v>0</v>
      </c>
      <c r="BF3369" s="228">
        <f>IF(N3369="snížená",J3369,0)</f>
        <v>0</v>
      </c>
      <c r="BG3369" s="228">
        <f>IF(N3369="zákl. přenesená",J3369,0)</f>
        <v>0</v>
      </c>
      <c r="BH3369" s="228">
        <f>IF(N3369="sníž. přenesená",J3369,0)</f>
        <v>0</v>
      </c>
      <c r="BI3369" s="228">
        <f>IF(N3369="nulová",J3369,0)</f>
        <v>0</v>
      </c>
      <c r="BJ3369" s="20" t="s">
        <v>78</v>
      </c>
      <c r="BK3369" s="228">
        <f>ROUND(I3369*H3369,2)</f>
        <v>0</v>
      </c>
      <c r="BL3369" s="20" t="s">
        <v>308</v>
      </c>
      <c r="BM3369" s="227" t="s">
        <v>5327</v>
      </c>
    </row>
    <row r="3370" s="2" customFormat="1">
      <c r="A3370" s="41"/>
      <c r="B3370" s="42"/>
      <c r="C3370" s="43"/>
      <c r="D3370" s="229" t="s">
        <v>191</v>
      </c>
      <c r="E3370" s="43"/>
      <c r="F3370" s="230" t="s">
        <v>5328</v>
      </c>
      <c r="G3370" s="43"/>
      <c r="H3370" s="43"/>
      <c r="I3370" s="231"/>
      <c r="J3370" s="43"/>
      <c r="K3370" s="43"/>
      <c r="L3370" s="47"/>
      <c r="M3370" s="232"/>
      <c r="N3370" s="233"/>
      <c r="O3370" s="87"/>
      <c r="P3370" s="87"/>
      <c r="Q3370" s="87"/>
      <c r="R3370" s="87"/>
      <c r="S3370" s="87"/>
      <c r="T3370" s="88"/>
      <c r="U3370" s="41"/>
      <c r="V3370" s="41"/>
      <c r="W3370" s="41"/>
      <c r="X3370" s="41"/>
      <c r="Y3370" s="41"/>
      <c r="Z3370" s="41"/>
      <c r="AA3370" s="41"/>
      <c r="AB3370" s="41"/>
      <c r="AC3370" s="41"/>
      <c r="AD3370" s="41"/>
      <c r="AE3370" s="41"/>
      <c r="AT3370" s="20" t="s">
        <v>191</v>
      </c>
      <c r="AU3370" s="20" t="s">
        <v>80</v>
      </c>
    </row>
    <row r="3371" s="2" customFormat="1" ht="24.15" customHeight="1">
      <c r="A3371" s="41"/>
      <c r="B3371" s="42"/>
      <c r="C3371" s="278" t="s">
        <v>5329</v>
      </c>
      <c r="D3371" s="278" t="s">
        <v>296</v>
      </c>
      <c r="E3371" s="279" t="s">
        <v>5330</v>
      </c>
      <c r="F3371" s="280" t="s">
        <v>5331</v>
      </c>
      <c r="G3371" s="281" t="s">
        <v>425</v>
      </c>
      <c r="H3371" s="282">
        <v>1</v>
      </c>
      <c r="I3371" s="283"/>
      <c r="J3371" s="284">
        <f>ROUND(I3371*H3371,2)</f>
        <v>0</v>
      </c>
      <c r="K3371" s="280" t="s">
        <v>188</v>
      </c>
      <c r="L3371" s="285"/>
      <c r="M3371" s="286" t="s">
        <v>19</v>
      </c>
      <c r="N3371" s="287" t="s">
        <v>42</v>
      </c>
      <c r="O3371" s="87"/>
      <c r="P3371" s="225">
        <f>O3371*H3371</f>
        <v>0</v>
      </c>
      <c r="Q3371" s="225">
        <v>0.0016199999999999999</v>
      </c>
      <c r="R3371" s="225">
        <f>Q3371*H3371</f>
        <v>0.0016199999999999999</v>
      </c>
      <c r="S3371" s="225">
        <v>0</v>
      </c>
      <c r="T3371" s="226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7" t="s">
        <v>410</v>
      </c>
      <c r="AT3371" s="227" t="s">
        <v>296</v>
      </c>
      <c r="AU3371" s="227" t="s">
        <v>80</v>
      </c>
      <c r="AY3371" s="20" t="s">
        <v>182</v>
      </c>
      <c r="BE3371" s="228">
        <f>IF(N3371="základní",J3371,0)</f>
        <v>0</v>
      </c>
      <c r="BF3371" s="228">
        <f>IF(N3371="snížená",J3371,0)</f>
        <v>0</v>
      </c>
      <c r="BG3371" s="228">
        <f>IF(N3371="zákl. přenesená",J3371,0)</f>
        <v>0</v>
      </c>
      <c r="BH3371" s="228">
        <f>IF(N3371="sníž. přenesená",J3371,0)</f>
        <v>0</v>
      </c>
      <c r="BI3371" s="228">
        <f>IF(N3371="nulová",J3371,0)</f>
        <v>0</v>
      </c>
      <c r="BJ3371" s="20" t="s">
        <v>78</v>
      </c>
      <c r="BK3371" s="228">
        <f>ROUND(I3371*H3371,2)</f>
        <v>0</v>
      </c>
      <c r="BL3371" s="20" t="s">
        <v>308</v>
      </c>
      <c r="BM3371" s="227" t="s">
        <v>5332</v>
      </c>
    </row>
    <row r="3372" s="14" customFormat="1">
      <c r="A3372" s="14"/>
      <c r="B3372" s="245"/>
      <c r="C3372" s="246"/>
      <c r="D3372" s="236" t="s">
        <v>193</v>
      </c>
      <c r="E3372" s="247" t="s">
        <v>19</v>
      </c>
      <c r="F3372" s="248" t="s">
        <v>5333</v>
      </c>
      <c r="G3372" s="246"/>
      <c r="H3372" s="249">
        <v>1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5" t="s">
        <v>193</v>
      </c>
      <c r="AU3372" s="255" t="s">
        <v>80</v>
      </c>
      <c r="AV3372" s="14" t="s">
        <v>80</v>
      </c>
      <c r="AW3372" s="14" t="s">
        <v>195</v>
      </c>
      <c r="AX3372" s="14" t="s">
        <v>71</v>
      </c>
      <c r="AY3372" s="255" t="s">
        <v>182</v>
      </c>
    </row>
    <row r="3373" s="2" customFormat="1" ht="24.15" customHeight="1">
      <c r="A3373" s="41"/>
      <c r="B3373" s="42"/>
      <c r="C3373" s="278" t="s">
        <v>5334</v>
      </c>
      <c r="D3373" s="278" t="s">
        <v>296</v>
      </c>
      <c r="E3373" s="279" t="s">
        <v>5335</v>
      </c>
      <c r="F3373" s="280" t="s">
        <v>5336</v>
      </c>
      <c r="G3373" s="281" t="s">
        <v>425</v>
      </c>
      <c r="H3373" s="282">
        <v>8</v>
      </c>
      <c r="I3373" s="283"/>
      <c r="J3373" s="284">
        <f>ROUND(I3373*H3373,2)</f>
        <v>0</v>
      </c>
      <c r="K3373" s="280" t="s">
        <v>188</v>
      </c>
      <c r="L3373" s="285"/>
      <c r="M3373" s="286" t="s">
        <v>19</v>
      </c>
      <c r="N3373" s="287" t="s">
        <v>42</v>
      </c>
      <c r="O3373" s="87"/>
      <c r="P3373" s="225">
        <f>O3373*H3373</f>
        <v>0</v>
      </c>
      <c r="Q3373" s="225">
        <v>0.0018500000000000001</v>
      </c>
      <c r="R3373" s="225">
        <f>Q3373*H3373</f>
        <v>0.014800000000000001</v>
      </c>
      <c r="S3373" s="225">
        <v>0</v>
      </c>
      <c r="T3373" s="226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7" t="s">
        <v>410</v>
      </c>
      <c r="AT3373" s="227" t="s">
        <v>296</v>
      </c>
      <c r="AU3373" s="227" t="s">
        <v>80</v>
      </c>
      <c r="AY3373" s="20" t="s">
        <v>182</v>
      </c>
      <c r="BE3373" s="228">
        <f>IF(N3373="základní",J3373,0)</f>
        <v>0</v>
      </c>
      <c r="BF3373" s="228">
        <f>IF(N3373="snížená",J3373,0)</f>
        <v>0</v>
      </c>
      <c r="BG3373" s="228">
        <f>IF(N3373="zákl. přenesená",J3373,0)</f>
        <v>0</v>
      </c>
      <c r="BH3373" s="228">
        <f>IF(N3373="sníž. přenesená",J3373,0)</f>
        <v>0</v>
      </c>
      <c r="BI3373" s="228">
        <f>IF(N3373="nulová",J3373,0)</f>
        <v>0</v>
      </c>
      <c r="BJ3373" s="20" t="s">
        <v>78</v>
      </c>
      <c r="BK3373" s="228">
        <f>ROUND(I3373*H3373,2)</f>
        <v>0</v>
      </c>
      <c r="BL3373" s="20" t="s">
        <v>308</v>
      </c>
      <c r="BM3373" s="227" t="s">
        <v>5337</v>
      </c>
    </row>
    <row r="3374" s="14" customFormat="1">
      <c r="A3374" s="14"/>
      <c r="B3374" s="245"/>
      <c r="C3374" s="246"/>
      <c r="D3374" s="236" t="s">
        <v>193</v>
      </c>
      <c r="E3374" s="247" t="s">
        <v>19</v>
      </c>
      <c r="F3374" s="248" t="s">
        <v>5338</v>
      </c>
      <c r="G3374" s="246"/>
      <c r="H3374" s="249">
        <v>8</v>
      </c>
      <c r="I3374" s="250"/>
      <c r="J3374" s="246"/>
      <c r="K3374" s="246"/>
      <c r="L3374" s="251"/>
      <c r="M3374" s="252"/>
      <c r="N3374" s="253"/>
      <c r="O3374" s="253"/>
      <c r="P3374" s="253"/>
      <c r="Q3374" s="253"/>
      <c r="R3374" s="253"/>
      <c r="S3374" s="253"/>
      <c r="T3374" s="25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5" t="s">
        <v>193</v>
      </c>
      <c r="AU3374" s="255" t="s">
        <v>80</v>
      </c>
      <c r="AV3374" s="14" t="s">
        <v>80</v>
      </c>
      <c r="AW3374" s="14" t="s">
        <v>195</v>
      </c>
      <c r="AX3374" s="14" t="s">
        <v>78</v>
      </c>
      <c r="AY3374" s="255" t="s">
        <v>182</v>
      </c>
    </row>
    <row r="3375" s="2" customFormat="1" ht="24.15" customHeight="1">
      <c r="A3375" s="41"/>
      <c r="B3375" s="42"/>
      <c r="C3375" s="278" t="s">
        <v>5339</v>
      </c>
      <c r="D3375" s="278" t="s">
        <v>296</v>
      </c>
      <c r="E3375" s="279" t="s">
        <v>5340</v>
      </c>
      <c r="F3375" s="280" t="s">
        <v>5341</v>
      </c>
      <c r="G3375" s="281" t="s">
        <v>425</v>
      </c>
      <c r="H3375" s="282">
        <v>9</v>
      </c>
      <c r="I3375" s="283"/>
      <c r="J3375" s="284">
        <f>ROUND(I3375*H3375,2)</f>
        <v>0</v>
      </c>
      <c r="K3375" s="280" t="s">
        <v>188</v>
      </c>
      <c r="L3375" s="285"/>
      <c r="M3375" s="286" t="s">
        <v>19</v>
      </c>
      <c r="N3375" s="287" t="s">
        <v>42</v>
      </c>
      <c r="O3375" s="87"/>
      <c r="P3375" s="225">
        <f>O3375*H3375</f>
        <v>0</v>
      </c>
      <c r="Q3375" s="225">
        <v>0.0020799999999999998</v>
      </c>
      <c r="R3375" s="225">
        <f>Q3375*H3375</f>
        <v>0.018719999999999997</v>
      </c>
      <c r="S3375" s="225">
        <v>0</v>
      </c>
      <c r="T3375" s="226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7" t="s">
        <v>410</v>
      </c>
      <c r="AT3375" s="227" t="s">
        <v>296</v>
      </c>
      <c r="AU3375" s="227" t="s">
        <v>80</v>
      </c>
      <c r="AY3375" s="20" t="s">
        <v>182</v>
      </c>
      <c r="BE3375" s="228">
        <f>IF(N3375="základní",J3375,0)</f>
        <v>0</v>
      </c>
      <c r="BF3375" s="228">
        <f>IF(N3375="snížená",J3375,0)</f>
        <v>0</v>
      </c>
      <c r="BG3375" s="228">
        <f>IF(N3375="zákl. přenesená",J3375,0)</f>
        <v>0</v>
      </c>
      <c r="BH3375" s="228">
        <f>IF(N3375="sníž. přenesená",J3375,0)</f>
        <v>0</v>
      </c>
      <c r="BI3375" s="228">
        <f>IF(N3375="nulová",J3375,0)</f>
        <v>0</v>
      </c>
      <c r="BJ3375" s="20" t="s">
        <v>78</v>
      </c>
      <c r="BK3375" s="228">
        <f>ROUND(I3375*H3375,2)</f>
        <v>0</v>
      </c>
      <c r="BL3375" s="20" t="s">
        <v>308</v>
      </c>
      <c r="BM3375" s="227" t="s">
        <v>5342</v>
      </c>
    </row>
    <row r="3376" s="14" customFormat="1">
      <c r="A3376" s="14"/>
      <c r="B3376" s="245"/>
      <c r="C3376" s="246"/>
      <c r="D3376" s="236" t="s">
        <v>193</v>
      </c>
      <c r="E3376" s="247" t="s">
        <v>19</v>
      </c>
      <c r="F3376" s="248" t="s">
        <v>5343</v>
      </c>
      <c r="G3376" s="246"/>
      <c r="H3376" s="249">
        <v>9</v>
      </c>
      <c r="I3376" s="250"/>
      <c r="J3376" s="246"/>
      <c r="K3376" s="246"/>
      <c r="L3376" s="251"/>
      <c r="M3376" s="252"/>
      <c r="N3376" s="253"/>
      <c r="O3376" s="253"/>
      <c r="P3376" s="253"/>
      <c r="Q3376" s="253"/>
      <c r="R3376" s="253"/>
      <c r="S3376" s="253"/>
      <c r="T3376" s="25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5" t="s">
        <v>193</v>
      </c>
      <c r="AU3376" s="255" t="s">
        <v>80</v>
      </c>
      <c r="AV3376" s="14" t="s">
        <v>80</v>
      </c>
      <c r="AW3376" s="14" t="s">
        <v>195</v>
      </c>
      <c r="AX3376" s="14" t="s">
        <v>71</v>
      </c>
      <c r="AY3376" s="255" t="s">
        <v>182</v>
      </c>
    </row>
    <row r="3377" s="2" customFormat="1" ht="24.15" customHeight="1">
      <c r="A3377" s="41"/>
      <c r="B3377" s="42"/>
      <c r="C3377" s="278" t="s">
        <v>5344</v>
      </c>
      <c r="D3377" s="278" t="s">
        <v>296</v>
      </c>
      <c r="E3377" s="279" t="s">
        <v>5345</v>
      </c>
      <c r="F3377" s="280" t="s">
        <v>5346</v>
      </c>
      <c r="G3377" s="281" t="s">
        <v>425</v>
      </c>
      <c r="H3377" s="282">
        <v>25</v>
      </c>
      <c r="I3377" s="283"/>
      <c r="J3377" s="284">
        <f>ROUND(I3377*H3377,2)</f>
        <v>0</v>
      </c>
      <c r="K3377" s="280" t="s">
        <v>19</v>
      </c>
      <c r="L3377" s="285"/>
      <c r="M3377" s="286" t="s">
        <v>19</v>
      </c>
      <c r="N3377" s="287" t="s">
        <v>42</v>
      </c>
      <c r="O3377" s="87"/>
      <c r="P3377" s="225">
        <f>O3377*H3377</f>
        <v>0</v>
      </c>
      <c r="Q3377" s="225">
        <v>0.0020799999999999998</v>
      </c>
      <c r="R3377" s="225">
        <f>Q3377*H3377</f>
        <v>0.051999999999999998</v>
      </c>
      <c r="S3377" s="225">
        <v>0</v>
      </c>
      <c r="T3377" s="226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7" t="s">
        <v>410</v>
      </c>
      <c r="AT3377" s="227" t="s">
        <v>296</v>
      </c>
      <c r="AU3377" s="227" t="s">
        <v>80</v>
      </c>
      <c r="AY3377" s="20" t="s">
        <v>182</v>
      </c>
      <c r="BE3377" s="228">
        <f>IF(N3377="základní",J3377,0)</f>
        <v>0</v>
      </c>
      <c r="BF3377" s="228">
        <f>IF(N3377="snížená",J3377,0)</f>
        <v>0</v>
      </c>
      <c r="BG3377" s="228">
        <f>IF(N3377="zákl. přenesená",J3377,0)</f>
        <v>0</v>
      </c>
      <c r="BH3377" s="228">
        <f>IF(N3377="sníž. přenesená",J3377,0)</f>
        <v>0</v>
      </c>
      <c r="BI3377" s="228">
        <f>IF(N3377="nulová",J3377,0)</f>
        <v>0</v>
      </c>
      <c r="BJ3377" s="20" t="s">
        <v>78</v>
      </c>
      <c r="BK3377" s="228">
        <f>ROUND(I3377*H3377,2)</f>
        <v>0</v>
      </c>
      <c r="BL3377" s="20" t="s">
        <v>308</v>
      </c>
      <c r="BM3377" s="227" t="s">
        <v>5347</v>
      </c>
    </row>
    <row r="3378" s="14" customFormat="1">
      <c r="A3378" s="14"/>
      <c r="B3378" s="245"/>
      <c r="C3378" s="246"/>
      <c r="D3378" s="236" t="s">
        <v>193</v>
      </c>
      <c r="E3378" s="247" t="s">
        <v>19</v>
      </c>
      <c r="F3378" s="248" t="s">
        <v>5348</v>
      </c>
      <c r="G3378" s="246"/>
      <c r="H3378" s="249">
        <v>25</v>
      </c>
      <c r="I3378" s="250"/>
      <c r="J3378" s="246"/>
      <c r="K3378" s="246"/>
      <c r="L3378" s="251"/>
      <c r="M3378" s="252"/>
      <c r="N3378" s="253"/>
      <c r="O3378" s="253"/>
      <c r="P3378" s="253"/>
      <c r="Q3378" s="253"/>
      <c r="R3378" s="253"/>
      <c r="S3378" s="253"/>
      <c r="T3378" s="25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5" t="s">
        <v>193</v>
      </c>
      <c r="AU3378" s="255" t="s">
        <v>80</v>
      </c>
      <c r="AV3378" s="14" t="s">
        <v>80</v>
      </c>
      <c r="AW3378" s="14" t="s">
        <v>195</v>
      </c>
      <c r="AX3378" s="14" t="s">
        <v>71</v>
      </c>
      <c r="AY3378" s="255" t="s">
        <v>182</v>
      </c>
    </row>
    <row r="3379" s="2" customFormat="1" ht="24.15" customHeight="1">
      <c r="A3379" s="41"/>
      <c r="B3379" s="42"/>
      <c r="C3379" s="278" t="s">
        <v>5349</v>
      </c>
      <c r="D3379" s="278" t="s">
        <v>296</v>
      </c>
      <c r="E3379" s="279" t="s">
        <v>5350</v>
      </c>
      <c r="F3379" s="280" t="s">
        <v>5351</v>
      </c>
      <c r="G3379" s="281" t="s">
        <v>425</v>
      </c>
      <c r="H3379" s="282">
        <v>1</v>
      </c>
      <c r="I3379" s="283"/>
      <c r="J3379" s="284">
        <f>ROUND(I3379*H3379,2)</f>
        <v>0</v>
      </c>
      <c r="K3379" s="280" t="s">
        <v>19</v>
      </c>
      <c r="L3379" s="285"/>
      <c r="M3379" s="286" t="s">
        <v>19</v>
      </c>
      <c r="N3379" s="287" t="s">
        <v>42</v>
      </c>
      <c r="O3379" s="87"/>
      <c r="P3379" s="225">
        <f>O3379*H3379</f>
        <v>0</v>
      </c>
      <c r="Q3379" s="225">
        <v>0.00266</v>
      </c>
      <c r="R3379" s="225">
        <f>Q3379*H3379</f>
        <v>0.00266</v>
      </c>
      <c r="S3379" s="225">
        <v>0</v>
      </c>
      <c r="T3379" s="226">
        <f>S3379*H3379</f>
        <v>0</v>
      </c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R3379" s="227" t="s">
        <v>410</v>
      </c>
      <c r="AT3379" s="227" t="s">
        <v>296</v>
      </c>
      <c r="AU3379" s="227" t="s">
        <v>80</v>
      </c>
      <c r="AY3379" s="20" t="s">
        <v>182</v>
      </c>
      <c r="BE3379" s="228">
        <f>IF(N3379="základní",J3379,0)</f>
        <v>0</v>
      </c>
      <c r="BF3379" s="228">
        <f>IF(N3379="snížená",J3379,0)</f>
        <v>0</v>
      </c>
      <c r="BG3379" s="228">
        <f>IF(N3379="zákl. přenesená",J3379,0)</f>
        <v>0</v>
      </c>
      <c r="BH3379" s="228">
        <f>IF(N3379="sníž. přenesená",J3379,0)</f>
        <v>0</v>
      </c>
      <c r="BI3379" s="228">
        <f>IF(N3379="nulová",J3379,0)</f>
        <v>0</v>
      </c>
      <c r="BJ3379" s="20" t="s">
        <v>78</v>
      </c>
      <c r="BK3379" s="228">
        <f>ROUND(I3379*H3379,2)</f>
        <v>0</v>
      </c>
      <c r="BL3379" s="20" t="s">
        <v>308</v>
      </c>
      <c r="BM3379" s="227" t="s">
        <v>5352</v>
      </c>
    </row>
    <row r="3380" s="14" customFormat="1">
      <c r="A3380" s="14"/>
      <c r="B3380" s="245"/>
      <c r="C3380" s="246"/>
      <c r="D3380" s="236" t="s">
        <v>193</v>
      </c>
      <c r="E3380" s="247" t="s">
        <v>19</v>
      </c>
      <c r="F3380" s="248" t="s">
        <v>5353</v>
      </c>
      <c r="G3380" s="246"/>
      <c r="H3380" s="249">
        <v>1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5" t="s">
        <v>193</v>
      </c>
      <c r="AU3380" s="255" t="s">
        <v>80</v>
      </c>
      <c r="AV3380" s="14" t="s">
        <v>80</v>
      </c>
      <c r="AW3380" s="14" t="s">
        <v>195</v>
      </c>
      <c r="AX3380" s="14" t="s">
        <v>71</v>
      </c>
      <c r="AY3380" s="255" t="s">
        <v>182</v>
      </c>
    </row>
    <row r="3381" s="2" customFormat="1" ht="24.15" customHeight="1">
      <c r="A3381" s="41"/>
      <c r="B3381" s="42"/>
      <c r="C3381" s="278" t="s">
        <v>5354</v>
      </c>
      <c r="D3381" s="278" t="s">
        <v>296</v>
      </c>
      <c r="E3381" s="279" t="s">
        <v>5355</v>
      </c>
      <c r="F3381" s="280" t="s">
        <v>5356</v>
      </c>
      <c r="G3381" s="281" t="s">
        <v>425</v>
      </c>
      <c r="H3381" s="282">
        <v>2</v>
      </c>
      <c r="I3381" s="283"/>
      <c r="J3381" s="284">
        <f>ROUND(I3381*H3381,2)</f>
        <v>0</v>
      </c>
      <c r="K3381" s="280" t="s">
        <v>19</v>
      </c>
      <c r="L3381" s="285"/>
      <c r="M3381" s="286" t="s">
        <v>19</v>
      </c>
      <c r="N3381" s="287" t="s">
        <v>42</v>
      </c>
      <c r="O3381" s="87"/>
      <c r="P3381" s="225">
        <f>O3381*H3381</f>
        <v>0</v>
      </c>
      <c r="Q3381" s="225">
        <v>0.00266</v>
      </c>
      <c r="R3381" s="225">
        <f>Q3381*H3381</f>
        <v>0.0053200000000000001</v>
      </c>
      <c r="S3381" s="225">
        <v>0</v>
      </c>
      <c r="T3381" s="226">
        <f>S3381*H3381</f>
        <v>0</v>
      </c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R3381" s="227" t="s">
        <v>410</v>
      </c>
      <c r="AT3381" s="227" t="s">
        <v>296</v>
      </c>
      <c r="AU3381" s="227" t="s">
        <v>80</v>
      </c>
      <c r="AY3381" s="20" t="s">
        <v>182</v>
      </c>
      <c r="BE3381" s="228">
        <f>IF(N3381="základní",J3381,0)</f>
        <v>0</v>
      </c>
      <c r="BF3381" s="228">
        <f>IF(N3381="snížená",J3381,0)</f>
        <v>0</v>
      </c>
      <c r="BG3381" s="228">
        <f>IF(N3381="zákl. přenesená",J3381,0)</f>
        <v>0</v>
      </c>
      <c r="BH3381" s="228">
        <f>IF(N3381="sníž. přenesená",J3381,0)</f>
        <v>0</v>
      </c>
      <c r="BI3381" s="228">
        <f>IF(N3381="nulová",J3381,0)</f>
        <v>0</v>
      </c>
      <c r="BJ3381" s="20" t="s">
        <v>78</v>
      </c>
      <c r="BK3381" s="228">
        <f>ROUND(I3381*H3381,2)</f>
        <v>0</v>
      </c>
      <c r="BL3381" s="20" t="s">
        <v>308</v>
      </c>
      <c r="BM3381" s="227" t="s">
        <v>5357</v>
      </c>
    </row>
    <row r="3382" s="14" customFormat="1">
      <c r="A3382" s="14"/>
      <c r="B3382" s="245"/>
      <c r="C3382" s="246"/>
      <c r="D3382" s="236" t="s">
        <v>193</v>
      </c>
      <c r="E3382" s="247" t="s">
        <v>19</v>
      </c>
      <c r="F3382" s="248" t="s">
        <v>5358</v>
      </c>
      <c r="G3382" s="246"/>
      <c r="H3382" s="249">
        <v>2</v>
      </c>
      <c r="I3382" s="250"/>
      <c r="J3382" s="246"/>
      <c r="K3382" s="246"/>
      <c r="L3382" s="251"/>
      <c r="M3382" s="252"/>
      <c r="N3382" s="253"/>
      <c r="O3382" s="253"/>
      <c r="P3382" s="253"/>
      <c r="Q3382" s="253"/>
      <c r="R3382" s="253"/>
      <c r="S3382" s="253"/>
      <c r="T3382" s="25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5" t="s">
        <v>193</v>
      </c>
      <c r="AU3382" s="255" t="s">
        <v>80</v>
      </c>
      <c r="AV3382" s="14" t="s">
        <v>80</v>
      </c>
      <c r="AW3382" s="14" t="s">
        <v>195</v>
      </c>
      <c r="AX3382" s="14" t="s">
        <v>71</v>
      </c>
      <c r="AY3382" s="255" t="s">
        <v>182</v>
      </c>
    </row>
    <row r="3383" s="2" customFormat="1" ht="24.15" customHeight="1">
      <c r="A3383" s="41"/>
      <c r="B3383" s="42"/>
      <c r="C3383" s="278" t="s">
        <v>5359</v>
      </c>
      <c r="D3383" s="278" t="s">
        <v>296</v>
      </c>
      <c r="E3383" s="279" t="s">
        <v>5360</v>
      </c>
      <c r="F3383" s="280" t="s">
        <v>5361</v>
      </c>
      <c r="G3383" s="281" t="s">
        <v>425</v>
      </c>
      <c r="H3383" s="282">
        <v>7</v>
      </c>
      <c r="I3383" s="283"/>
      <c r="J3383" s="284">
        <f>ROUND(I3383*H3383,2)</f>
        <v>0</v>
      </c>
      <c r="K3383" s="280" t="s">
        <v>19</v>
      </c>
      <c r="L3383" s="285"/>
      <c r="M3383" s="286" t="s">
        <v>19</v>
      </c>
      <c r="N3383" s="287" t="s">
        <v>42</v>
      </c>
      <c r="O3383" s="87"/>
      <c r="P3383" s="225">
        <f>O3383*H3383</f>
        <v>0</v>
      </c>
      <c r="Q3383" s="225">
        <v>0.00266</v>
      </c>
      <c r="R3383" s="225">
        <f>Q3383*H3383</f>
        <v>0.018620000000000001</v>
      </c>
      <c r="S3383" s="225">
        <v>0</v>
      </c>
      <c r="T3383" s="226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7" t="s">
        <v>410</v>
      </c>
      <c r="AT3383" s="227" t="s">
        <v>296</v>
      </c>
      <c r="AU3383" s="227" t="s">
        <v>80</v>
      </c>
      <c r="AY3383" s="20" t="s">
        <v>182</v>
      </c>
      <c r="BE3383" s="228">
        <f>IF(N3383="základní",J3383,0)</f>
        <v>0</v>
      </c>
      <c r="BF3383" s="228">
        <f>IF(N3383="snížená",J3383,0)</f>
        <v>0</v>
      </c>
      <c r="BG3383" s="228">
        <f>IF(N3383="zákl. přenesená",J3383,0)</f>
        <v>0</v>
      </c>
      <c r="BH3383" s="228">
        <f>IF(N3383="sníž. přenesená",J3383,0)</f>
        <v>0</v>
      </c>
      <c r="BI3383" s="228">
        <f>IF(N3383="nulová",J3383,0)</f>
        <v>0</v>
      </c>
      <c r="BJ3383" s="20" t="s">
        <v>78</v>
      </c>
      <c r="BK3383" s="228">
        <f>ROUND(I3383*H3383,2)</f>
        <v>0</v>
      </c>
      <c r="BL3383" s="20" t="s">
        <v>308</v>
      </c>
      <c r="BM3383" s="227" t="s">
        <v>5362</v>
      </c>
    </row>
    <row r="3384" s="14" customFormat="1">
      <c r="A3384" s="14"/>
      <c r="B3384" s="245"/>
      <c r="C3384" s="246"/>
      <c r="D3384" s="236" t="s">
        <v>193</v>
      </c>
      <c r="E3384" s="247" t="s">
        <v>19</v>
      </c>
      <c r="F3384" s="248" t="s">
        <v>5363</v>
      </c>
      <c r="G3384" s="246"/>
      <c r="H3384" s="249">
        <v>7</v>
      </c>
      <c r="I3384" s="250"/>
      <c r="J3384" s="246"/>
      <c r="K3384" s="246"/>
      <c r="L3384" s="251"/>
      <c r="M3384" s="252"/>
      <c r="N3384" s="253"/>
      <c r="O3384" s="253"/>
      <c r="P3384" s="253"/>
      <c r="Q3384" s="253"/>
      <c r="R3384" s="253"/>
      <c r="S3384" s="253"/>
      <c r="T3384" s="25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5" t="s">
        <v>193</v>
      </c>
      <c r="AU3384" s="255" t="s">
        <v>80</v>
      </c>
      <c r="AV3384" s="14" t="s">
        <v>80</v>
      </c>
      <c r="AW3384" s="14" t="s">
        <v>195</v>
      </c>
      <c r="AX3384" s="14" t="s">
        <v>71</v>
      </c>
      <c r="AY3384" s="255" t="s">
        <v>182</v>
      </c>
    </row>
    <row r="3385" s="2" customFormat="1" ht="24.15" customHeight="1">
      <c r="A3385" s="41"/>
      <c r="B3385" s="42"/>
      <c r="C3385" s="278" t="s">
        <v>5364</v>
      </c>
      <c r="D3385" s="278" t="s">
        <v>296</v>
      </c>
      <c r="E3385" s="279" t="s">
        <v>5365</v>
      </c>
      <c r="F3385" s="280" t="s">
        <v>5366</v>
      </c>
      <c r="G3385" s="281" t="s">
        <v>425</v>
      </c>
      <c r="H3385" s="282">
        <v>1</v>
      </c>
      <c r="I3385" s="283"/>
      <c r="J3385" s="284">
        <f>ROUND(I3385*H3385,2)</f>
        <v>0</v>
      </c>
      <c r="K3385" s="280" t="s">
        <v>19</v>
      </c>
      <c r="L3385" s="285"/>
      <c r="M3385" s="286" t="s">
        <v>19</v>
      </c>
      <c r="N3385" s="287" t="s">
        <v>42</v>
      </c>
      <c r="O3385" s="87"/>
      <c r="P3385" s="225">
        <f>O3385*H3385</f>
        <v>0</v>
      </c>
      <c r="Q3385" s="225">
        <v>0.0018500000000000001</v>
      </c>
      <c r="R3385" s="225">
        <f>Q3385*H3385</f>
        <v>0.0018500000000000001</v>
      </c>
      <c r="S3385" s="225">
        <v>0</v>
      </c>
      <c r="T3385" s="226">
        <f>S3385*H3385</f>
        <v>0</v>
      </c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R3385" s="227" t="s">
        <v>410</v>
      </c>
      <c r="AT3385" s="227" t="s">
        <v>296</v>
      </c>
      <c r="AU3385" s="227" t="s">
        <v>80</v>
      </c>
      <c r="AY3385" s="20" t="s">
        <v>182</v>
      </c>
      <c r="BE3385" s="228">
        <f>IF(N3385="základní",J3385,0)</f>
        <v>0</v>
      </c>
      <c r="BF3385" s="228">
        <f>IF(N3385="snížená",J3385,0)</f>
        <v>0</v>
      </c>
      <c r="BG3385" s="228">
        <f>IF(N3385="zákl. přenesená",J3385,0)</f>
        <v>0</v>
      </c>
      <c r="BH3385" s="228">
        <f>IF(N3385="sníž. přenesená",J3385,0)</f>
        <v>0</v>
      </c>
      <c r="BI3385" s="228">
        <f>IF(N3385="nulová",J3385,0)</f>
        <v>0</v>
      </c>
      <c r="BJ3385" s="20" t="s">
        <v>78</v>
      </c>
      <c r="BK3385" s="228">
        <f>ROUND(I3385*H3385,2)</f>
        <v>0</v>
      </c>
      <c r="BL3385" s="20" t="s">
        <v>308</v>
      </c>
      <c r="BM3385" s="227" t="s">
        <v>5367</v>
      </c>
    </row>
    <row r="3386" s="14" customFormat="1">
      <c r="A3386" s="14"/>
      <c r="B3386" s="245"/>
      <c r="C3386" s="246"/>
      <c r="D3386" s="236" t="s">
        <v>193</v>
      </c>
      <c r="E3386" s="247" t="s">
        <v>19</v>
      </c>
      <c r="F3386" s="248" t="s">
        <v>5368</v>
      </c>
      <c r="G3386" s="246"/>
      <c r="H3386" s="249">
        <v>1</v>
      </c>
      <c r="I3386" s="250"/>
      <c r="J3386" s="246"/>
      <c r="K3386" s="246"/>
      <c r="L3386" s="251"/>
      <c r="M3386" s="252"/>
      <c r="N3386" s="253"/>
      <c r="O3386" s="253"/>
      <c r="P3386" s="253"/>
      <c r="Q3386" s="253"/>
      <c r="R3386" s="253"/>
      <c r="S3386" s="253"/>
      <c r="T3386" s="25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5" t="s">
        <v>193</v>
      </c>
      <c r="AU3386" s="255" t="s">
        <v>80</v>
      </c>
      <c r="AV3386" s="14" t="s">
        <v>80</v>
      </c>
      <c r="AW3386" s="14" t="s">
        <v>195</v>
      </c>
      <c r="AX3386" s="14" t="s">
        <v>78</v>
      </c>
      <c r="AY3386" s="255" t="s">
        <v>182</v>
      </c>
    </row>
    <row r="3387" s="2" customFormat="1" ht="24.15" customHeight="1">
      <c r="A3387" s="41"/>
      <c r="B3387" s="42"/>
      <c r="C3387" s="278" t="s">
        <v>5369</v>
      </c>
      <c r="D3387" s="278" t="s">
        <v>296</v>
      </c>
      <c r="E3387" s="279" t="s">
        <v>5370</v>
      </c>
      <c r="F3387" s="280" t="s">
        <v>5371</v>
      </c>
      <c r="G3387" s="281" t="s">
        <v>425</v>
      </c>
      <c r="H3387" s="282">
        <v>3</v>
      </c>
      <c r="I3387" s="283"/>
      <c r="J3387" s="284">
        <f>ROUND(I3387*H3387,2)</f>
        <v>0</v>
      </c>
      <c r="K3387" s="280" t="s">
        <v>19</v>
      </c>
      <c r="L3387" s="285"/>
      <c r="M3387" s="286" t="s">
        <v>19</v>
      </c>
      <c r="N3387" s="287" t="s">
        <v>42</v>
      </c>
      <c r="O3387" s="87"/>
      <c r="P3387" s="225">
        <f>O3387*H3387</f>
        <v>0</v>
      </c>
      <c r="Q3387" s="225">
        <v>0.0018500000000000001</v>
      </c>
      <c r="R3387" s="225">
        <f>Q3387*H3387</f>
        <v>0.0055500000000000002</v>
      </c>
      <c r="S3387" s="225">
        <v>0</v>
      </c>
      <c r="T3387" s="226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7" t="s">
        <v>410</v>
      </c>
      <c r="AT3387" s="227" t="s">
        <v>296</v>
      </c>
      <c r="AU3387" s="227" t="s">
        <v>80</v>
      </c>
      <c r="AY3387" s="20" t="s">
        <v>182</v>
      </c>
      <c r="BE3387" s="228">
        <f>IF(N3387="základní",J3387,0)</f>
        <v>0</v>
      </c>
      <c r="BF3387" s="228">
        <f>IF(N3387="snížená",J3387,0)</f>
        <v>0</v>
      </c>
      <c r="BG3387" s="228">
        <f>IF(N3387="zákl. přenesená",J3387,0)</f>
        <v>0</v>
      </c>
      <c r="BH3387" s="228">
        <f>IF(N3387="sníž. přenesená",J3387,0)</f>
        <v>0</v>
      </c>
      <c r="BI3387" s="228">
        <f>IF(N3387="nulová",J3387,0)</f>
        <v>0</v>
      </c>
      <c r="BJ3387" s="20" t="s">
        <v>78</v>
      </c>
      <c r="BK3387" s="228">
        <f>ROUND(I3387*H3387,2)</f>
        <v>0</v>
      </c>
      <c r="BL3387" s="20" t="s">
        <v>308</v>
      </c>
      <c r="BM3387" s="227" t="s">
        <v>5372</v>
      </c>
    </row>
    <row r="3388" s="14" customFormat="1">
      <c r="A3388" s="14"/>
      <c r="B3388" s="245"/>
      <c r="C3388" s="246"/>
      <c r="D3388" s="236" t="s">
        <v>193</v>
      </c>
      <c r="E3388" s="247" t="s">
        <v>19</v>
      </c>
      <c r="F3388" s="248" t="s">
        <v>5373</v>
      </c>
      <c r="G3388" s="246"/>
      <c r="H3388" s="249">
        <v>3</v>
      </c>
      <c r="I3388" s="250"/>
      <c r="J3388" s="246"/>
      <c r="K3388" s="246"/>
      <c r="L3388" s="251"/>
      <c r="M3388" s="252"/>
      <c r="N3388" s="253"/>
      <c r="O3388" s="253"/>
      <c r="P3388" s="253"/>
      <c r="Q3388" s="253"/>
      <c r="R3388" s="253"/>
      <c r="S3388" s="253"/>
      <c r="T3388" s="25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5" t="s">
        <v>193</v>
      </c>
      <c r="AU3388" s="255" t="s">
        <v>80</v>
      </c>
      <c r="AV3388" s="14" t="s">
        <v>80</v>
      </c>
      <c r="AW3388" s="14" t="s">
        <v>195</v>
      </c>
      <c r="AX3388" s="14" t="s">
        <v>78</v>
      </c>
      <c r="AY3388" s="255" t="s">
        <v>182</v>
      </c>
    </row>
    <row r="3389" s="2" customFormat="1" ht="24.15" customHeight="1">
      <c r="A3389" s="41"/>
      <c r="B3389" s="42"/>
      <c r="C3389" s="278" t="s">
        <v>5374</v>
      </c>
      <c r="D3389" s="278" t="s">
        <v>296</v>
      </c>
      <c r="E3389" s="279" t="s">
        <v>5375</v>
      </c>
      <c r="F3389" s="280" t="s">
        <v>5376</v>
      </c>
      <c r="G3389" s="281" t="s">
        <v>425</v>
      </c>
      <c r="H3389" s="282">
        <v>1</v>
      </c>
      <c r="I3389" s="283"/>
      <c r="J3389" s="284">
        <f>ROUND(I3389*H3389,2)</f>
        <v>0</v>
      </c>
      <c r="K3389" s="280" t="s">
        <v>19</v>
      </c>
      <c r="L3389" s="285"/>
      <c r="M3389" s="286" t="s">
        <v>19</v>
      </c>
      <c r="N3389" s="287" t="s">
        <v>42</v>
      </c>
      <c r="O3389" s="87"/>
      <c r="P3389" s="225">
        <f>O3389*H3389</f>
        <v>0</v>
      </c>
      <c r="Q3389" s="225">
        <v>0.0018500000000000001</v>
      </c>
      <c r="R3389" s="225">
        <f>Q3389*H3389</f>
        <v>0.0018500000000000001</v>
      </c>
      <c r="S3389" s="225">
        <v>0</v>
      </c>
      <c r="T3389" s="226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7" t="s">
        <v>410</v>
      </c>
      <c r="AT3389" s="227" t="s">
        <v>296</v>
      </c>
      <c r="AU3389" s="227" t="s">
        <v>80</v>
      </c>
      <c r="AY3389" s="20" t="s">
        <v>182</v>
      </c>
      <c r="BE3389" s="228">
        <f>IF(N3389="základní",J3389,0)</f>
        <v>0</v>
      </c>
      <c r="BF3389" s="228">
        <f>IF(N3389="snížená",J3389,0)</f>
        <v>0</v>
      </c>
      <c r="BG3389" s="228">
        <f>IF(N3389="zákl. přenesená",J3389,0)</f>
        <v>0</v>
      </c>
      <c r="BH3389" s="228">
        <f>IF(N3389="sníž. přenesená",J3389,0)</f>
        <v>0</v>
      </c>
      <c r="BI3389" s="228">
        <f>IF(N3389="nulová",J3389,0)</f>
        <v>0</v>
      </c>
      <c r="BJ3389" s="20" t="s">
        <v>78</v>
      </c>
      <c r="BK3389" s="228">
        <f>ROUND(I3389*H3389,2)</f>
        <v>0</v>
      </c>
      <c r="BL3389" s="20" t="s">
        <v>308</v>
      </c>
      <c r="BM3389" s="227" t="s">
        <v>5377</v>
      </c>
    </row>
    <row r="3390" s="14" customFormat="1">
      <c r="A3390" s="14"/>
      <c r="B3390" s="245"/>
      <c r="C3390" s="246"/>
      <c r="D3390" s="236" t="s">
        <v>193</v>
      </c>
      <c r="E3390" s="247" t="s">
        <v>19</v>
      </c>
      <c r="F3390" s="248" t="s">
        <v>5378</v>
      </c>
      <c r="G3390" s="246"/>
      <c r="H3390" s="249">
        <v>1</v>
      </c>
      <c r="I3390" s="250"/>
      <c r="J3390" s="246"/>
      <c r="K3390" s="246"/>
      <c r="L3390" s="251"/>
      <c r="M3390" s="252"/>
      <c r="N3390" s="253"/>
      <c r="O3390" s="253"/>
      <c r="P3390" s="253"/>
      <c r="Q3390" s="253"/>
      <c r="R3390" s="253"/>
      <c r="S3390" s="253"/>
      <c r="T3390" s="25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5" t="s">
        <v>193</v>
      </c>
      <c r="AU3390" s="255" t="s">
        <v>80</v>
      </c>
      <c r="AV3390" s="14" t="s">
        <v>80</v>
      </c>
      <c r="AW3390" s="14" t="s">
        <v>195</v>
      </c>
      <c r="AX3390" s="14" t="s">
        <v>78</v>
      </c>
      <c r="AY3390" s="255" t="s">
        <v>182</v>
      </c>
    </row>
    <row r="3391" s="2" customFormat="1" ht="24.15" customHeight="1">
      <c r="A3391" s="41"/>
      <c r="B3391" s="42"/>
      <c r="C3391" s="216" t="s">
        <v>5379</v>
      </c>
      <c r="D3391" s="216" t="s">
        <v>184</v>
      </c>
      <c r="E3391" s="217" t="s">
        <v>5380</v>
      </c>
      <c r="F3391" s="218" t="s">
        <v>5381</v>
      </c>
      <c r="G3391" s="219" t="s">
        <v>425</v>
      </c>
      <c r="H3391" s="220">
        <v>11</v>
      </c>
      <c r="I3391" s="221"/>
      <c r="J3391" s="222">
        <f>ROUND(I3391*H3391,2)</f>
        <v>0</v>
      </c>
      <c r="K3391" s="218" t="s">
        <v>188</v>
      </c>
      <c r="L3391" s="47"/>
      <c r="M3391" s="223" t="s">
        <v>19</v>
      </c>
      <c r="N3391" s="224" t="s">
        <v>42</v>
      </c>
      <c r="O3391" s="87"/>
      <c r="P3391" s="225">
        <f>O3391*H3391</f>
        <v>0</v>
      </c>
      <c r="Q3391" s="225">
        <v>0</v>
      </c>
      <c r="R3391" s="225">
        <f>Q3391*H3391</f>
        <v>0</v>
      </c>
      <c r="S3391" s="225">
        <v>0</v>
      </c>
      <c r="T3391" s="226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7" t="s">
        <v>308</v>
      </c>
      <c r="AT3391" s="227" t="s">
        <v>184</v>
      </c>
      <c r="AU3391" s="227" t="s">
        <v>80</v>
      </c>
      <c r="AY3391" s="20" t="s">
        <v>182</v>
      </c>
      <c r="BE3391" s="228">
        <f>IF(N3391="základní",J3391,0)</f>
        <v>0</v>
      </c>
      <c r="BF3391" s="228">
        <f>IF(N3391="snížená",J3391,0)</f>
        <v>0</v>
      </c>
      <c r="BG3391" s="228">
        <f>IF(N3391="zákl. přenesená",J3391,0)</f>
        <v>0</v>
      </c>
      <c r="BH3391" s="228">
        <f>IF(N3391="sníž. přenesená",J3391,0)</f>
        <v>0</v>
      </c>
      <c r="BI3391" s="228">
        <f>IF(N3391="nulová",J3391,0)</f>
        <v>0</v>
      </c>
      <c r="BJ3391" s="20" t="s">
        <v>78</v>
      </c>
      <c r="BK3391" s="228">
        <f>ROUND(I3391*H3391,2)</f>
        <v>0</v>
      </c>
      <c r="BL3391" s="20" t="s">
        <v>308</v>
      </c>
      <c r="BM3391" s="227" t="s">
        <v>5382</v>
      </c>
    </row>
    <row r="3392" s="2" customFormat="1">
      <c r="A3392" s="41"/>
      <c r="B3392" s="42"/>
      <c r="C3392" s="43"/>
      <c r="D3392" s="229" t="s">
        <v>191</v>
      </c>
      <c r="E3392" s="43"/>
      <c r="F3392" s="230" t="s">
        <v>5383</v>
      </c>
      <c r="G3392" s="43"/>
      <c r="H3392" s="43"/>
      <c r="I3392" s="231"/>
      <c r="J3392" s="43"/>
      <c r="K3392" s="43"/>
      <c r="L3392" s="47"/>
      <c r="M3392" s="232"/>
      <c r="N3392" s="233"/>
      <c r="O3392" s="87"/>
      <c r="P3392" s="87"/>
      <c r="Q3392" s="87"/>
      <c r="R3392" s="87"/>
      <c r="S3392" s="87"/>
      <c r="T3392" s="88"/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T3392" s="20" t="s">
        <v>191</v>
      </c>
      <c r="AU3392" s="20" t="s">
        <v>80</v>
      </c>
    </row>
    <row r="3393" s="2" customFormat="1" ht="24.15" customHeight="1">
      <c r="A3393" s="41"/>
      <c r="B3393" s="42"/>
      <c r="C3393" s="278" t="s">
        <v>5384</v>
      </c>
      <c r="D3393" s="278" t="s">
        <v>296</v>
      </c>
      <c r="E3393" s="279" t="s">
        <v>5385</v>
      </c>
      <c r="F3393" s="280" t="s">
        <v>5386</v>
      </c>
      <c r="G3393" s="281" t="s">
        <v>425</v>
      </c>
      <c r="H3393" s="282">
        <v>1</v>
      </c>
      <c r="I3393" s="283"/>
      <c r="J3393" s="284">
        <f>ROUND(I3393*H3393,2)</f>
        <v>0</v>
      </c>
      <c r="K3393" s="280" t="s">
        <v>19</v>
      </c>
      <c r="L3393" s="285"/>
      <c r="M3393" s="286" t="s">
        <v>19</v>
      </c>
      <c r="N3393" s="287" t="s">
        <v>42</v>
      </c>
      <c r="O3393" s="87"/>
      <c r="P3393" s="225">
        <f>O3393*H3393</f>
        <v>0</v>
      </c>
      <c r="Q3393" s="225">
        <v>0.0044400000000000004</v>
      </c>
      <c r="R3393" s="225">
        <f>Q3393*H3393</f>
        <v>0.0044400000000000004</v>
      </c>
      <c r="S3393" s="225">
        <v>0</v>
      </c>
      <c r="T3393" s="226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7" t="s">
        <v>410</v>
      </c>
      <c r="AT3393" s="227" t="s">
        <v>296</v>
      </c>
      <c r="AU3393" s="227" t="s">
        <v>80</v>
      </c>
      <c r="AY3393" s="20" t="s">
        <v>182</v>
      </c>
      <c r="BE3393" s="228">
        <f>IF(N3393="základní",J3393,0)</f>
        <v>0</v>
      </c>
      <c r="BF3393" s="228">
        <f>IF(N3393="snížená",J3393,0)</f>
        <v>0</v>
      </c>
      <c r="BG3393" s="228">
        <f>IF(N3393="zákl. přenesená",J3393,0)</f>
        <v>0</v>
      </c>
      <c r="BH3393" s="228">
        <f>IF(N3393="sníž. přenesená",J3393,0)</f>
        <v>0</v>
      </c>
      <c r="BI3393" s="228">
        <f>IF(N3393="nulová",J3393,0)</f>
        <v>0</v>
      </c>
      <c r="BJ3393" s="20" t="s">
        <v>78</v>
      </c>
      <c r="BK3393" s="228">
        <f>ROUND(I3393*H3393,2)</f>
        <v>0</v>
      </c>
      <c r="BL3393" s="20" t="s">
        <v>308</v>
      </c>
      <c r="BM3393" s="227" t="s">
        <v>5387</v>
      </c>
    </row>
    <row r="3394" s="14" customFormat="1">
      <c r="A3394" s="14"/>
      <c r="B3394" s="245"/>
      <c r="C3394" s="246"/>
      <c r="D3394" s="236" t="s">
        <v>193</v>
      </c>
      <c r="E3394" s="247" t="s">
        <v>19</v>
      </c>
      <c r="F3394" s="248" t="s">
        <v>5388</v>
      </c>
      <c r="G3394" s="246"/>
      <c r="H3394" s="249">
        <v>1</v>
      </c>
      <c r="I3394" s="250"/>
      <c r="J3394" s="246"/>
      <c r="K3394" s="246"/>
      <c r="L3394" s="251"/>
      <c r="M3394" s="252"/>
      <c r="N3394" s="253"/>
      <c r="O3394" s="253"/>
      <c r="P3394" s="253"/>
      <c r="Q3394" s="253"/>
      <c r="R3394" s="253"/>
      <c r="S3394" s="253"/>
      <c r="T3394" s="25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5" t="s">
        <v>193</v>
      </c>
      <c r="AU3394" s="255" t="s">
        <v>80</v>
      </c>
      <c r="AV3394" s="14" t="s">
        <v>80</v>
      </c>
      <c r="AW3394" s="14" t="s">
        <v>195</v>
      </c>
      <c r="AX3394" s="14" t="s">
        <v>78</v>
      </c>
      <c r="AY3394" s="255" t="s">
        <v>182</v>
      </c>
    </row>
    <row r="3395" s="2" customFormat="1" ht="24.15" customHeight="1">
      <c r="A3395" s="41"/>
      <c r="B3395" s="42"/>
      <c r="C3395" s="278" t="s">
        <v>5389</v>
      </c>
      <c r="D3395" s="278" t="s">
        <v>296</v>
      </c>
      <c r="E3395" s="279" t="s">
        <v>5390</v>
      </c>
      <c r="F3395" s="280" t="s">
        <v>5391</v>
      </c>
      <c r="G3395" s="281" t="s">
        <v>425</v>
      </c>
      <c r="H3395" s="282">
        <v>3</v>
      </c>
      <c r="I3395" s="283"/>
      <c r="J3395" s="284">
        <f>ROUND(I3395*H3395,2)</f>
        <v>0</v>
      </c>
      <c r="K3395" s="280" t="s">
        <v>19</v>
      </c>
      <c r="L3395" s="285"/>
      <c r="M3395" s="286" t="s">
        <v>19</v>
      </c>
      <c r="N3395" s="287" t="s">
        <v>42</v>
      </c>
      <c r="O3395" s="87"/>
      <c r="P3395" s="225">
        <f>O3395*H3395</f>
        <v>0</v>
      </c>
      <c r="Q3395" s="225">
        <v>0.0060000000000000001</v>
      </c>
      <c r="R3395" s="225">
        <f>Q3395*H3395</f>
        <v>0.018000000000000002</v>
      </c>
      <c r="S3395" s="225">
        <v>0</v>
      </c>
      <c r="T3395" s="226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7" t="s">
        <v>410</v>
      </c>
      <c r="AT3395" s="227" t="s">
        <v>296</v>
      </c>
      <c r="AU3395" s="227" t="s">
        <v>80</v>
      </c>
      <c r="AY3395" s="20" t="s">
        <v>182</v>
      </c>
      <c r="BE3395" s="228">
        <f>IF(N3395="základní",J3395,0)</f>
        <v>0</v>
      </c>
      <c r="BF3395" s="228">
        <f>IF(N3395="snížená",J3395,0)</f>
        <v>0</v>
      </c>
      <c r="BG3395" s="228">
        <f>IF(N3395="zákl. přenesená",J3395,0)</f>
        <v>0</v>
      </c>
      <c r="BH3395" s="228">
        <f>IF(N3395="sníž. přenesená",J3395,0)</f>
        <v>0</v>
      </c>
      <c r="BI3395" s="228">
        <f>IF(N3395="nulová",J3395,0)</f>
        <v>0</v>
      </c>
      <c r="BJ3395" s="20" t="s">
        <v>78</v>
      </c>
      <c r="BK3395" s="228">
        <f>ROUND(I3395*H3395,2)</f>
        <v>0</v>
      </c>
      <c r="BL3395" s="20" t="s">
        <v>308</v>
      </c>
      <c r="BM3395" s="227" t="s">
        <v>5392</v>
      </c>
    </row>
    <row r="3396" s="14" customFormat="1">
      <c r="A3396" s="14"/>
      <c r="B3396" s="245"/>
      <c r="C3396" s="246"/>
      <c r="D3396" s="236" t="s">
        <v>193</v>
      </c>
      <c r="E3396" s="247" t="s">
        <v>19</v>
      </c>
      <c r="F3396" s="248" t="s">
        <v>5393</v>
      </c>
      <c r="G3396" s="246"/>
      <c r="H3396" s="249">
        <v>3</v>
      </c>
      <c r="I3396" s="250"/>
      <c r="J3396" s="246"/>
      <c r="K3396" s="246"/>
      <c r="L3396" s="251"/>
      <c r="M3396" s="252"/>
      <c r="N3396" s="253"/>
      <c r="O3396" s="253"/>
      <c r="P3396" s="253"/>
      <c r="Q3396" s="253"/>
      <c r="R3396" s="253"/>
      <c r="S3396" s="253"/>
      <c r="T3396" s="25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5" t="s">
        <v>193</v>
      </c>
      <c r="AU3396" s="255" t="s">
        <v>80</v>
      </c>
      <c r="AV3396" s="14" t="s">
        <v>80</v>
      </c>
      <c r="AW3396" s="14" t="s">
        <v>195</v>
      </c>
      <c r="AX3396" s="14" t="s">
        <v>78</v>
      </c>
      <c r="AY3396" s="255" t="s">
        <v>182</v>
      </c>
    </row>
    <row r="3397" s="2" customFormat="1" ht="24.15" customHeight="1">
      <c r="A3397" s="41"/>
      <c r="B3397" s="42"/>
      <c r="C3397" s="278" t="s">
        <v>5394</v>
      </c>
      <c r="D3397" s="278" t="s">
        <v>296</v>
      </c>
      <c r="E3397" s="279" t="s">
        <v>5395</v>
      </c>
      <c r="F3397" s="280" t="s">
        <v>5396</v>
      </c>
      <c r="G3397" s="281" t="s">
        <v>425</v>
      </c>
      <c r="H3397" s="282">
        <v>1</v>
      </c>
      <c r="I3397" s="283"/>
      <c r="J3397" s="284">
        <f>ROUND(I3397*H3397,2)</f>
        <v>0</v>
      </c>
      <c r="K3397" s="280" t="s">
        <v>19</v>
      </c>
      <c r="L3397" s="285"/>
      <c r="M3397" s="286" t="s">
        <v>19</v>
      </c>
      <c r="N3397" s="287" t="s">
        <v>42</v>
      </c>
      <c r="O3397" s="87"/>
      <c r="P3397" s="225">
        <f>O3397*H3397</f>
        <v>0</v>
      </c>
      <c r="Q3397" s="225">
        <v>0.0060000000000000001</v>
      </c>
      <c r="R3397" s="225">
        <f>Q3397*H3397</f>
        <v>0.0060000000000000001</v>
      </c>
      <c r="S3397" s="225">
        <v>0</v>
      </c>
      <c r="T3397" s="226">
        <f>S3397*H3397</f>
        <v>0</v>
      </c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R3397" s="227" t="s">
        <v>410</v>
      </c>
      <c r="AT3397" s="227" t="s">
        <v>296</v>
      </c>
      <c r="AU3397" s="227" t="s">
        <v>80</v>
      </c>
      <c r="AY3397" s="20" t="s">
        <v>182</v>
      </c>
      <c r="BE3397" s="228">
        <f>IF(N3397="základní",J3397,0)</f>
        <v>0</v>
      </c>
      <c r="BF3397" s="228">
        <f>IF(N3397="snížená",J3397,0)</f>
        <v>0</v>
      </c>
      <c r="BG3397" s="228">
        <f>IF(N3397="zákl. přenesená",J3397,0)</f>
        <v>0</v>
      </c>
      <c r="BH3397" s="228">
        <f>IF(N3397="sníž. přenesená",J3397,0)</f>
        <v>0</v>
      </c>
      <c r="BI3397" s="228">
        <f>IF(N3397="nulová",J3397,0)</f>
        <v>0</v>
      </c>
      <c r="BJ3397" s="20" t="s">
        <v>78</v>
      </c>
      <c r="BK3397" s="228">
        <f>ROUND(I3397*H3397,2)</f>
        <v>0</v>
      </c>
      <c r="BL3397" s="20" t="s">
        <v>308</v>
      </c>
      <c r="BM3397" s="227" t="s">
        <v>5397</v>
      </c>
    </row>
    <row r="3398" s="14" customFormat="1">
      <c r="A3398" s="14"/>
      <c r="B3398" s="245"/>
      <c r="C3398" s="246"/>
      <c r="D3398" s="236" t="s">
        <v>193</v>
      </c>
      <c r="E3398" s="247" t="s">
        <v>19</v>
      </c>
      <c r="F3398" s="248" t="s">
        <v>5398</v>
      </c>
      <c r="G3398" s="246"/>
      <c r="H3398" s="249">
        <v>1</v>
      </c>
      <c r="I3398" s="250"/>
      <c r="J3398" s="246"/>
      <c r="K3398" s="246"/>
      <c r="L3398" s="251"/>
      <c r="M3398" s="252"/>
      <c r="N3398" s="253"/>
      <c r="O3398" s="253"/>
      <c r="P3398" s="253"/>
      <c r="Q3398" s="253"/>
      <c r="R3398" s="253"/>
      <c r="S3398" s="253"/>
      <c r="T3398" s="25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55" t="s">
        <v>193</v>
      </c>
      <c r="AU3398" s="255" t="s">
        <v>80</v>
      </c>
      <c r="AV3398" s="14" t="s">
        <v>80</v>
      </c>
      <c r="AW3398" s="14" t="s">
        <v>195</v>
      </c>
      <c r="AX3398" s="14" t="s">
        <v>78</v>
      </c>
      <c r="AY3398" s="255" t="s">
        <v>182</v>
      </c>
    </row>
    <row r="3399" s="2" customFormat="1" ht="24.15" customHeight="1">
      <c r="A3399" s="41"/>
      <c r="B3399" s="42"/>
      <c r="C3399" s="278" t="s">
        <v>5399</v>
      </c>
      <c r="D3399" s="278" t="s">
        <v>296</v>
      </c>
      <c r="E3399" s="279" t="s">
        <v>5400</v>
      </c>
      <c r="F3399" s="280" t="s">
        <v>5401</v>
      </c>
      <c r="G3399" s="281" t="s">
        <v>425</v>
      </c>
      <c r="H3399" s="282">
        <v>1</v>
      </c>
      <c r="I3399" s="283"/>
      <c r="J3399" s="284">
        <f>ROUND(I3399*H3399,2)</f>
        <v>0</v>
      </c>
      <c r="K3399" s="280" t="s">
        <v>188</v>
      </c>
      <c r="L3399" s="285"/>
      <c r="M3399" s="286" t="s">
        <v>19</v>
      </c>
      <c r="N3399" s="287" t="s">
        <v>42</v>
      </c>
      <c r="O3399" s="87"/>
      <c r="P3399" s="225">
        <f>O3399*H3399</f>
        <v>0</v>
      </c>
      <c r="Q3399" s="225">
        <v>0.0028800000000000002</v>
      </c>
      <c r="R3399" s="225">
        <f>Q3399*H3399</f>
        <v>0.0028800000000000002</v>
      </c>
      <c r="S3399" s="225">
        <v>0</v>
      </c>
      <c r="T3399" s="226">
        <f>S3399*H3399</f>
        <v>0</v>
      </c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R3399" s="227" t="s">
        <v>410</v>
      </c>
      <c r="AT3399" s="227" t="s">
        <v>296</v>
      </c>
      <c r="AU3399" s="227" t="s">
        <v>80</v>
      </c>
      <c r="AY3399" s="20" t="s">
        <v>182</v>
      </c>
      <c r="BE3399" s="228">
        <f>IF(N3399="základní",J3399,0)</f>
        <v>0</v>
      </c>
      <c r="BF3399" s="228">
        <f>IF(N3399="snížená",J3399,0)</f>
        <v>0</v>
      </c>
      <c r="BG3399" s="228">
        <f>IF(N3399="zákl. přenesená",J3399,0)</f>
        <v>0</v>
      </c>
      <c r="BH3399" s="228">
        <f>IF(N3399="sníž. přenesená",J3399,0)</f>
        <v>0</v>
      </c>
      <c r="BI3399" s="228">
        <f>IF(N3399="nulová",J3399,0)</f>
        <v>0</v>
      </c>
      <c r="BJ3399" s="20" t="s">
        <v>78</v>
      </c>
      <c r="BK3399" s="228">
        <f>ROUND(I3399*H3399,2)</f>
        <v>0</v>
      </c>
      <c r="BL3399" s="20" t="s">
        <v>308</v>
      </c>
      <c r="BM3399" s="227" t="s">
        <v>5402</v>
      </c>
    </row>
    <row r="3400" s="14" customFormat="1">
      <c r="A3400" s="14"/>
      <c r="B3400" s="245"/>
      <c r="C3400" s="246"/>
      <c r="D3400" s="236" t="s">
        <v>193</v>
      </c>
      <c r="E3400" s="247" t="s">
        <v>19</v>
      </c>
      <c r="F3400" s="248" t="s">
        <v>5403</v>
      </c>
      <c r="G3400" s="246"/>
      <c r="H3400" s="249">
        <v>1</v>
      </c>
      <c r="I3400" s="250"/>
      <c r="J3400" s="246"/>
      <c r="K3400" s="246"/>
      <c r="L3400" s="251"/>
      <c r="M3400" s="252"/>
      <c r="N3400" s="253"/>
      <c r="O3400" s="253"/>
      <c r="P3400" s="253"/>
      <c r="Q3400" s="253"/>
      <c r="R3400" s="253"/>
      <c r="S3400" s="253"/>
      <c r="T3400" s="25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5" t="s">
        <v>193</v>
      </c>
      <c r="AU3400" s="255" t="s">
        <v>80</v>
      </c>
      <c r="AV3400" s="14" t="s">
        <v>80</v>
      </c>
      <c r="AW3400" s="14" t="s">
        <v>195</v>
      </c>
      <c r="AX3400" s="14" t="s">
        <v>71</v>
      </c>
      <c r="AY3400" s="255" t="s">
        <v>182</v>
      </c>
    </row>
    <row r="3401" s="2" customFormat="1" ht="24.15" customHeight="1">
      <c r="A3401" s="41"/>
      <c r="B3401" s="42"/>
      <c r="C3401" s="278" t="s">
        <v>5404</v>
      </c>
      <c r="D3401" s="278" t="s">
        <v>296</v>
      </c>
      <c r="E3401" s="279" t="s">
        <v>5405</v>
      </c>
      <c r="F3401" s="280" t="s">
        <v>5406</v>
      </c>
      <c r="G3401" s="281" t="s">
        <v>425</v>
      </c>
      <c r="H3401" s="282">
        <v>1</v>
      </c>
      <c r="I3401" s="283"/>
      <c r="J3401" s="284">
        <f>ROUND(I3401*H3401,2)</f>
        <v>0</v>
      </c>
      <c r="K3401" s="280" t="s">
        <v>188</v>
      </c>
      <c r="L3401" s="285"/>
      <c r="M3401" s="286" t="s">
        <v>19</v>
      </c>
      <c r="N3401" s="287" t="s">
        <v>42</v>
      </c>
      <c r="O3401" s="87"/>
      <c r="P3401" s="225">
        <f>O3401*H3401</f>
        <v>0</v>
      </c>
      <c r="Q3401" s="225">
        <v>0.0022300000000000002</v>
      </c>
      <c r="R3401" s="225">
        <f>Q3401*H3401</f>
        <v>0.0022300000000000002</v>
      </c>
      <c r="S3401" s="225">
        <v>0</v>
      </c>
      <c r="T3401" s="226">
        <f>S3401*H3401</f>
        <v>0</v>
      </c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R3401" s="227" t="s">
        <v>410</v>
      </c>
      <c r="AT3401" s="227" t="s">
        <v>296</v>
      </c>
      <c r="AU3401" s="227" t="s">
        <v>80</v>
      </c>
      <c r="AY3401" s="20" t="s">
        <v>182</v>
      </c>
      <c r="BE3401" s="228">
        <f>IF(N3401="základní",J3401,0)</f>
        <v>0</v>
      </c>
      <c r="BF3401" s="228">
        <f>IF(N3401="snížená",J3401,0)</f>
        <v>0</v>
      </c>
      <c r="BG3401" s="228">
        <f>IF(N3401="zákl. přenesená",J3401,0)</f>
        <v>0</v>
      </c>
      <c r="BH3401" s="228">
        <f>IF(N3401="sníž. přenesená",J3401,0)</f>
        <v>0</v>
      </c>
      <c r="BI3401" s="228">
        <f>IF(N3401="nulová",J3401,0)</f>
        <v>0</v>
      </c>
      <c r="BJ3401" s="20" t="s">
        <v>78</v>
      </c>
      <c r="BK3401" s="228">
        <f>ROUND(I3401*H3401,2)</f>
        <v>0</v>
      </c>
      <c r="BL3401" s="20" t="s">
        <v>308</v>
      </c>
      <c r="BM3401" s="227" t="s">
        <v>5407</v>
      </c>
    </row>
    <row r="3402" s="14" customFormat="1">
      <c r="A3402" s="14"/>
      <c r="B3402" s="245"/>
      <c r="C3402" s="246"/>
      <c r="D3402" s="236" t="s">
        <v>193</v>
      </c>
      <c r="E3402" s="247" t="s">
        <v>19</v>
      </c>
      <c r="F3402" s="248" t="s">
        <v>5408</v>
      </c>
      <c r="G3402" s="246"/>
      <c r="H3402" s="249">
        <v>1</v>
      </c>
      <c r="I3402" s="250"/>
      <c r="J3402" s="246"/>
      <c r="K3402" s="246"/>
      <c r="L3402" s="251"/>
      <c r="M3402" s="252"/>
      <c r="N3402" s="253"/>
      <c r="O3402" s="253"/>
      <c r="P3402" s="253"/>
      <c r="Q3402" s="253"/>
      <c r="R3402" s="253"/>
      <c r="S3402" s="253"/>
      <c r="T3402" s="25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5" t="s">
        <v>193</v>
      </c>
      <c r="AU3402" s="255" t="s">
        <v>80</v>
      </c>
      <c r="AV3402" s="14" t="s">
        <v>80</v>
      </c>
      <c r="AW3402" s="14" t="s">
        <v>195</v>
      </c>
      <c r="AX3402" s="14" t="s">
        <v>71</v>
      </c>
      <c r="AY3402" s="255" t="s">
        <v>182</v>
      </c>
    </row>
    <row r="3403" s="2" customFormat="1" ht="24.15" customHeight="1">
      <c r="A3403" s="41"/>
      <c r="B3403" s="42"/>
      <c r="C3403" s="278" t="s">
        <v>5409</v>
      </c>
      <c r="D3403" s="278" t="s">
        <v>296</v>
      </c>
      <c r="E3403" s="279" t="s">
        <v>5410</v>
      </c>
      <c r="F3403" s="280" t="s">
        <v>5411</v>
      </c>
      <c r="G3403" s="281" t="s">
        <v>425</v>
      </c>
      <c r="H3403" s="282">
        <v>1</v>
      </c>
      <c r="I3403" s="283"/>
      <c r="J3403" s="284">
        <f>ROUND(I3403*H3403,2)</f>
        <v>0</v>
      </c>
      <c r="K3403" s="280" t="s">
        <v>19</v>
      </c>
      <c r="L3403" s="285"/>
      <c r="M3403" s="286" t="s">
        <v>19</v>
      </c>
      <c r="N3403" s="287" t="s">
        <v>42</v>
      </c>
      <c r="O3403" s="87"/>
      <c r="P3403" s="225">
        <f>O3403*H3403</f>
        <v>0</v>
      </c>
      <c r="Q3403" s="225">
        <v>0.0033500000000000001</v>
      </c>
      <c r="R3403" s="225">
        <f>Q3403*H3403</f>
        <v>0.0033500000000000001</v>
      </c>
      <c r="S3403" s="225">
        <v>0</v>
      </c>
      <c r="T3403" s="226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7" t="s">
        <v>410</v>
      </c>
      <c r="AT3403" s="227" t="s">
        <v>296</v>
      </c>
      <c r="AU3403" s="227" t="s">
        <v>80</v>
      </c>
      <c r="AY3403" s="20" t="s">
        <v>182</v>
      </c>
      <c r="BE3403" s="228">
        <f>IF(N3403="základní",J3403,0)</f>
        <v>0</v>
      </c>
      <c r="BF3403" s="228">
        <f>IF(N3403="snížená",J3403,0)</f>
        <v>0</v>
      </c>
      <c r="BG3403" s="228">
        <f>IF(N3403="zákl. přenesená",J3403,0)</f>
        <v>0</v>
      </c>
      <c r="BH3403" s="228">
        <f>IF(N3403="sníž. přenesená",J3403,0)</f>
        <v>0</v>
      </c>
      <c r="BI3403" s="228">
        <f>IF(N3403="nulová",J3403,0)</f>
        <v>0</v>
      </c>
      <c r="BJ3403" s="20" t="s">
        <v>78</v>
      </c>
      <c r="BK3403" s="228">
        <f>ROUND(I3403*H3403,2)</f>
        <v>0</v>
      </c>
      <c r="BL3403" s="20" t="s">
        <v>308</v>
      </c>
      <c r="BM3403" s="227" t="s">
        <v>5412</v>
      </c>
    </row>
    <row r="3404" s="14" customFormat="1">
      <c r="A3404" s="14"/>
      <c r="B3404" s="245"/>
      <c r="C3404" s="246"/>
      <c r="D3404" s="236" t="s">
        <v>193</v>
      </c>
      <c r="E3404" s="247" t="s">
        <v>19</v>
      </c>
      <c r="F3404" s="248" t="s">
        <v>5413</v>
      </c>
      <c r="G3404" s="246"/>
      <c r="H3404" s="249">
        <v>1</v>
      </c>
      <c r="I3404" s="250"/>
      <c r="J3404" s="246"/>
      <c r="K3404" s="246"/>
      <c r="L3404" s="251"/>
      <c r="M3404" s="252"/>
      <c r="N3404" s="253"/>
      <c r="O3404" s="253"/>
      <c r="P3404" s="253"/>
      <c r="Q3404" s="253"/>
      <c r="R3404" s="253"/>
      <c r="S3404" s="253"/>
      <c r="T3404" s="25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5" t="s">
        <v>193</v>
      </c>
      <c r="AU3404" s="255" t="s">
        <v>80</v>
      </c>
      <c r="AV3404" s="14" t="s">
        <v>80</v>
      </c>
      <c r="AW3404" s="14" t="s">
        <v>195</v>
      </c>
      <c r="AX3404" s="14" t="s">
        <v>71</v>
      </c>
      <c r="AY3404" s="255" t="s">
        <v>182</v>
      </c>
    </row>
    <row r="3405" s="2" customFormat="1" ht="24.15" customHeight="1">
      <c r="A3405" s="41"/>
      <c r="B3405" s="42"/>
      <c r="C3405" s="278" t="s">
        <v>5414</v>
      </c>
      <c r="D3405" s="278" t="s">
        <v>296</v>
      </c>
      <c r="E3405" s="279" t="s">
        <v>5415</v>
      </c>
      <c r="F3405" s="280" t="s">
        <v>5416</v>
      </c>
      <c r="G3405" s="281" t="s">
        <v>425</v>
      </c>
      <c r="H3405" s="282">
        <v>1</v>
      </c>
      <c r="I3405" s="283"/>
      <c r="J3405" s="284">
        <f>ROUND(I3405*H3405,2)</f>
        <v>0</v>
      </c>
      <c r="K3405" s="280" t="s">
        <v>19</v>
      </c>
      <c r="L3405" s="285"/>
      <c r="M3405" s="286" t="s">
        <v>19</v>
      </c>
      <c r="N3405" s="287" t="s">
        <v>42</v>
      </c>
      <c r="O3405" s="87"/>
      <c r="P3405" s="225">
        <f>O3405*H3405</f>
        <v>0</v>
      </c>
      <c r="Q3405" s="225">
        <v>0.0033500000000000001</v>
      </c>
      <c r="R3405" s="225">
        <f>Q3405*H3405</f>
        <v>0.0033500000000000001</v>
      </c>
      <c r="S3405" s="225">
        <v>0</v>
      </c>
      <c r="T3405" s="226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7" t="s">
        <v>410</v>
      </c>
      <c r="AT3405" s="227" t="s">
        <v>296</v>
      </c>
      <c r="AU3405" s="227" t="s">
        <v>80</v>
      </c>
      <c r="AY3405" s="20" t="s">
        <v>182</v>
      </c>
      <c r="BE3405" s="228">
        <f>IF(N3405="základní",J3405,0)</f>
        <v>0</v>
      </c>
      <c r="BF3405" s="228">
        <f>IF(N3405="snížená",J3405,0)</f>
        <v>0</v>
      </c>
      <c r="BG3405" s="228">
        <f>IF(N3405="zákl. přenesená",J3405,0)</f>
        <v>0</v>
      </c>
      <c r="BH3405" s="228">
        <f>IF(N3405="sníž. přenesená",J3405,0)</f>
        <v>0</v>
      </c>
      <c r="BI3405" s="228">
        <f>IF(N3405="nulová",J3405,0)</f>
        <v>0</v>
      </c>
      <c r="BJ3405" s="20" t="s">
        <v>78</v>
      </c>
      <c r="BK3405" s="228">
        <f>ROUND(I3405*H3405,2)</f>
        <v>0</v>
      </c>
      <c r="BL3405" s="20" t="s">
        <v>308</v>
      </c>
      <c r="BM3405" s="227" t="s">
        <v>5417</v>
      </c>
    </row>
    <row r="3406" s="14" customFormat="1">
      <c r="A3406" s="14"/>
      <c r="B3406" s="245"/>
      <c r="C3406" s="246"/>
      <c r="D3406" s="236" t="s">
        <v>193</v>
      </c>
      <c r="E3406" s="247" t="s">
        <v>19</v>
      </c>
      <c r="F3406" s="248" t="s">
        <v>5418</v>
      </c>
      <c r="G3406" s="246"/>
      <c r="H3406" s="249">
        <v>1</v>
      </c>
      <c r="I3406" s="250"/>
      <c r="J3406" s="246"/>
      <c r="K3406" s="246"/>
      <c r="L3406" s="251"/>
      <c r="M3406" s="252"/>
      <c r="N3406" s="253"/>
      <c r="O3406" s="253"/>
      <c r="P3406" s="253"/>
      <c r="Q3406" s="253"/>
      <c r="R3406" s="253"/>
      <c r="S3406" s="253"/>
      <c r="T3406" s="25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5" t="s">
        <v>193</v>
      </c>
      <c r="AU3406" s="255" t="s">
        <v>80</v>
      </c>
      <c r="AV3406" s="14" t="s">
        <v>80</v>
      </c>
      <c r="AW3406" s="14" t="s">
        <v>195</v>
      </c>
      <c r="AX3406" s="14" t="s">
        <v>71</v>
      </c>
      <c r="AY3406" s="255" t="s">
        <v>182</v>
      </c>
    </row>
    <row r="3407" s="2" customFormat="1" ht="24.15" customHeight="1">
      <c r="A3407" s="41"/>
      <c r="B3407" s="42"/>
      <c r="C3407" s="278" t="s">
        <v>5419</v>
      </c>
      <c r="D3407" s="278" t="s">
        <v>296</v>
      </c>
      <c r="E3407" s="279" t="s">
        <v>5420</v>
      </c>
      <c r="F3407" s="280" t="s">
        <v>5421</v>
      </c>
      <c r="G3407" s="281" t="s">
        <v>425</v>
      </c>
      <c r="H3407" s="282">
        <v>1</v>
      </c>
      <c r="I3407" s="283"/>
      <c r="J3407" s="284">
        <f>ROUND(I3407*H3407,2)</f>
        <v>0</v>
      </c>
      <c r="K3407" s="280" t="s">
        <v>19</v>
      </c>
      <c r="L3407" s="285"/>
      <c r="M3407" s="286" t="s">
        <v>19</v>
      </c>
      <c r="N3407" s="287" t="s">
        <v>42</v>
      </c>
      <c r="O3407" s="87"/>
      <c r="P3407" s="225">
        <f>O3407*H3407</f>
        <v>0</v>
      </c>
      <c r="Q3407" s="225">
        <v>0.0033500000000000001</v>
      </c>
      <c r="R3407" s="225">
        <f>Q3407*H3407</f>
        <v>0.0033500000000000001</v>
      </c>
      <c r="S3407" s="225">
        <v>0</v>
      </c>
      <c r="T3407" s="226">
        <f>S3407*H3407</f>
        <v>0</v>
      </c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R3407" s="227" t="s">
        <v>410</v>
      </c>
      <c r="AT3407" s="227" t="s">
        <v>296</v>
      </c>
      <c r="AU3407" s="227" t="s">
        <v>80</v>
      </c>
      <c r="AY3407" s="20" t="s">
        <v>182</v>
      </c>
      <c r="BE3407" s="228">
        <f>IF(N3407="základní",J3407,0)</f>
        <v>0</v>
      </c>
      <c r="BF3407" s="228">
        <f>IF(N3407="snížená",J3407,0)</f>
        <v>0</v>
      </c>
      <c r="BG3407" s="228">
        <f>IF(N3407="zákl. přenesená",J3407,0)</f>
        <v>0</v>
      </c>
      <c r="BH3407" s="228">
        <f>IF(N3407="sníž. přenesená",J3407,0)</f>
        <v>0</v>
      </c>
      <c r="BI3407" s="228">
        <f>IF(N3407="nulová",J3407,0)</f>
        <v>0</v>
      </c>
      <c r="BJ3407" s="20" t="s">
        <v>78</v>
      </c>
      <c r="BK3407" s="228">
        <f>ROUND(I3407*H3407,2)</f>
        <v>0</v>
      </c>
      <c r="BL3407" s="20" t="s">
        <v>308</v>
      </c>
      <c r="BM3407" s="227" t="s">
        <v>5422</v>
      </c>
    </row>
    <row r="3408" s="14" customFormat="1">
      <c r="A3408" s="14"/>
      <c r="B3408" s="245"/>
      <c r="C3408" s="246"/>
      <c r="D3408" s="236" t="s">
        <v>193</v>
      </c>
      <c r="E3408" s="247" t="s">
        <v>19</v>
      </c>
      <c r="F3408" s="248" t="s">
        <v>5423</v>
      </c>
      <c r="G3408" s="246"/>
      <c r="H3408" s="249">
        <v>1</v>
      </c>
      <c r="I3408" s="250"/>
      <c r="J3408" s="246"/>
      <c r="K3408" s="246"/>
      <c r="L3408" s="251"/>
      <c r="M3408" s="252"/>
      <c r="N3408" s="253"/>
      <c r="O3408" s="253"/>
      <c r="P3408" s="253"/>
      <c r="Q3408" s="253"/>
      <c r="R3408" s="253"/>
      <c r="S3408" s="253"/>
      <c r="T3408" s="25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5" t="s">
        <v>193</v>
      </c>
      <c r="AU3408" s="255" t="s">
        <v>80</v>
      </c>
      <c r="AV3408" s="14" t="s">
        <v>80</v>
      </c>
      <c r="AW3408" s="14" t="s">
        <v>195</v>
      </c>
      <c r="AX3408" s="14" t="s">
        <v>71</v>
      </c>
      <c r="AY3408" s="255" t="s">
        <v>182</v>
      </c>
    </row>
    <row r="3409" s="2" customFormat="1" ht="24.15" customHeight="1">
      <c r="A3409" s="41"/>
      <c r="B3409" s="42"/>
      <c r="C3409" s="278" t="s">
        <v>5424</v>
      </c>
      <c r="D3409" s="278" t="s">
        <v>296</v>
      </c>
      <c r="E3409" s="279" t="s">
        <v>5425</v>
      </c>
      <c r="F3409" s="280" t="s">
        <v>5426</v>
      </c>
      <c r="G3409" s="281" t="s">
        <v>425</v>
      </c>
      <c r="H3409" s="282">
        <v>1</v>
      </c>
      <c r="I3409" s="283"/>
      <c r="J3409" s="284">
        <f>ROUND(I3409*H3409,2)</f>
        <v>0</v>
      </c>
      <c r="K3409" s="280" t="s">
        <v>19</v>
      </c>
      <c r="L3409" s="285"/>
      <c r="M3409" s="286" t="s">
        <v>19</v>
      </c>
      <c r="N3409" s="287" t="s">
        <v>42</v>
      </c>
      <c r="O3409" s="87"/>
      <c r="P3409" s="225">
        <f>O3409*H3409</f>
        <v>0</v>
      </c>
      <c r="Q3409" s="225">
        <v>0.0028800000000000002</v>
      </c>
      <c r="R3409" s="225">
        <f>Q3409*H3409</f>
        <v>0.0028800000000000002</v>
      </c>
      <c r="S3409" s="225">
        <v>0</v>
      </c>
      <c r="T3409" s="226">
        <f>S3409*H3409</f>
        <v>0</v>
      </c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R3409" s="227" t="s">
        <v>410</v>
      </c>
      <c r="AT3409" s="227" t="s">
        <v>296</v>
      </c>
      <c r="AU3409" s="227" t="s">
        <v>80</v>
      </c>
      <c r="AY3409" s="20" t="s">
        <v>182</v>
      </c>
      <c r="BE3409" s="228">
        <f>IF(N3409="základní",J3409,0)</f>
        <v>0</v>
      </c>
      <c r="BF3409" s="228">
        <f>IF(N3409="snížená",J3409,0)</f>
        <v>0</v>
      </c>
      <c r="BG3409" s="228">
        <f>IF(N3409="zákl. přenesená",J3409,0)</f>
        <v>0</v>
      </c>
      <c r="BH3409" s="228">
        <f>IF(N3409="sníž. přenesená",J3409,0)</f>
        <v>0</v>
      </c>
      <c r="BI3409" s="228">
        <f>IF(N3409="nulová",J3409,0)</f>
        <v>0</v>
      </c>
      <c r="BJ3409" s="20" t="s">
        <v>78</v>
      </c>
      <c r="BK3409" s="228">
        <f>ROUND(I3409*H3409,2)</f>
        <v>0</v>
      </c>
      <c r="BL3409" s="20" t="s">
        <v>308</v>
      </c>
      <c r="BM3409" s="227" t="s">
        <v>5427</v>
      </c>
    </row>
    <row r="3410" s="14" customFormat="1">
      <c r="A3410" s="14"/>
      <c r="B3410" s="245"/>
      <c r="C3410" s="246"/>
      <c r="D3410" s="236" t="s">
        <v>193</v>
      </c>
      <c r="E3410" s="247" t="s">
        <v>19</v>
      </c>
      <c r="F3410" s="248" t="s">
        <v>5428</v>
      </c>
      <c r="G3410" s="246"/>
      <c r="H3410" s="249">
        <v>1</v>
      </c>
      <c r="I3410" s="250"/>
      <c r="J3410" s="246"/>
      <c r="K3410" s="246"/>
      <c r="L3410" s="251"/>
      <c r="M3410" s="252"/>
      <c r="N3410" s="253"/>
      <c r="O3410" s="253"/>
      <c r="P3410" s="253"/>
      <c r="Q3410" s="253"/>
      <c r="R3410" s="253"/>
      <c r="S3410" s="253"/>
      <c r="T3410" s="25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5" t="s">
        <v>193</v>
      </c>
      <c r="AU3410" s="255" t="s">
        <v>80</v>
      </c>
      <c r="AV3410" s="14" t="s">
        <v>80</v>
      </c>
      <c r="AW3410" s="14" t="s">
        <v>195</v>
      </c>
      <c r="AX3410" s="14" t="s">
        <v>71</v>
      </c>
      <c r="AY3410" s="255" t="s">
        <v>182</v>
      </c>
    </row>
    <row r="3411" s="2" customFormat="1" ht="37.8" customHeight="1">
      <c r="A3411" s="41"/>
      <c r="B3411" s="42"/>
      <c r="C3411" s="216" t="s">
        <v>5429</v>
      </c>
      <c r="D3411" s="216" t="s">
        <v>184</v>
      </c>
      <c r="E3411" s="217" t="s">
        <v>5430</v>
      </c>
      <c r="F3411" s="218" t="s">
        <v>5431</v>
      </c>
      <c r="G3411" s="219" t="s">
        <v>425</v>
      </c>
      <c r="H3411" s="220">
        <v>4</v>
      </c>
      <c r="I3411" s="221"/>
      <c r="J3411" s="222">
        <f>ROUND(I3411*H3411,2)</f>
        <v>0</v>
      </c>
      <c r="K3411" s="218" t="s">
        <v>188</v>
      </c>
      <c r="L3411" s="47"/>
      <c r="M3411" s="223" t="s">
        <v>19</v>
      </c>
      <c r="N3411" s="224" t="s">
        <v>42</v>
      </c>
      <c r="O3411" s="87"/>
      <c r="P3411" s="225">
        <f>O3411*H3411</f>
        <v>0</v>
      </c>
      <c r="Q3411" s="225">
        <v>0</v>
      </c>
      <c r="R3411" s="225">
        <f>Q3411*H3411</f>
        <v>0</v>
      </c>
      <c r="S3411" s="225">
        <v>0.17399999999999999</v>
      </c>
      <c r="T3411" s="226">
        <f>S3411*H3411</f>
        <v>0.69599999999999995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7" t="s">
        <v>308</v>
      </c>
      <c r="AT3411" s="227" t="s">
        <v>184</v>
      </c>
      <c r="AU3411" s="227" t="s">
        <v>80</v>
      </c>
      <c r="AY3411" s="20" t="s">
        <v>182</v>
      </c>
      <c r="BE3411" s="228">
        <f>IF(N3411="základní",J3411,0)</f>
        <v>0</v>
      </c>
      <c r="BF3411" s="228">
        <f>IF(N3411="snížená",J3411,0)</f>
        <v>0</v>
      </c>
      <c r="BG3411" s="228">
        <f>IF(N3411="zákl. přenesená",J3411,0)</f>
        <v>0</v>
      </c>
      <c r="BH3411" s="228">
        <f>IF(N3411="sníž. přenesená",J3411,0)</f>
        <v>0</v>
      </c>
      <c r="BI3411" s="228">
        <f>IF(N3411="nulová",J3411,0)</f>
        <v>0</v>
      </c>
      <c r="BJ3411" s="20" t="s">
        <v>78</v>
      </c>
      <c r="BK3411" s="228">
        <f>ROUND(I3411*H3411,2)</f>
        <v>0</v>
      </c>
      <c r="BL3411" s="20" t="s">
        <v>308</v>
      </c>
      <c r="BM3411" s="227" t="s">
        <v>5432</v>
      </c>
    </row>
    <row r="3412" s="2" customFormat="1">
      <c r="A3412" s="41"/>
      <c r="B3412" s="42"/>
      <c r="C3412" s="43"/>
      <c r="D3412" s="229" t="s">
        <v>191</v>
      </c>
      <c r="E3412" s="43"/>
      <c r="F3412" s="230" t="s">
        <v>5433</v>
      </c>
      <c r="G3412" s="43"/>
      <c r="H3412" s="43"/>
      <c r="I3412" s="231"/>
      <c r="J3412" s="43"/>
      <c r="K3412" s="43"/>
      <c r="L3412" s="47"/>
      <c r="M3412" s="232"/>
      <c r="N3412" s="233"/>
      <c r="O3412" s="87"/>
      <c r="P3412" s="87"/>
      <c r="Q3412" s="87"/>
      <c r="R3412" s="87"/>
      <c r="S3412" s="87"/>
      <c r="T3412" s="88"/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T3412" s="20" t="s">
        <v>191</v>
      </c>
      <c r="AU3412" s="20" t="s">
        <v>80</v>
      </c>
    </row>
    <row r="3413" s="14" customFormat="1">
      <c r="A3413" s="14"/>
      <c r="B3413" s="245"/>
      <c r="C3413" s="246"/>
      <c r="D3413" s="236" t="s">
        <v>193</v>
      </c>
      <c r="E3413" s="247" t="s">
        <v>19</v>
      </c>
      <c r="F3413" s="248" t="s">
        <v>5434</v>
      </c>
      <c r="G3413" s="246"/>
      <c r="H3413" s="249">
        <v>1</v>
      </c>
      <c r="I3413" s="250"/>
      <c r="J3413" s="246"/>
      <c r="K3413" s="246"/>
      <c r="L3413" s="251"/>
      <c r="M3413" s="252"/>
      <c r="N3413" s="253"/>
      <c r="O3413" s="253"/>
      <c r="P3413" s="253"/>
      <c r="Q3413" s="253"/>
      <c r="R3413" s="253"/>
      <c r="S3413" s="253"/>
      <c r="T3413" s="25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55" t="s">
        <v>193</v>
      </c>
      <c r="AU3413" s="255" t="s">
        <v>80</v>
      </c>
      <c r="AV3413" s="14" t="s">
        <v>80</v>
      </c>
      <c r="AW3413" s="14" t="s">
        <v>195</v>
      </c>
      <c r="AX3413" s="14" t="s">
        <v>71</v>
      </c>
      <c r="AY3413" s="255" t="s">
        <v>182</v>
      </c>
    </row>
    <row r="3414" s="14" customFormat="1">
      <c r="A3414" s="14"/>
      <c r="B3414" s="245"/>
      <c r="C3414" s="246"/>
      <c r="D3414" s="236" t="s">
        <v>193</v>
      </c>
      <c r="E3414" s="247" t="s">
        <v>19</v>
      </c>
      <c r="F3414" s="248" t="s">
        <v>5435</v>
      </c>
      <c r="G3414" s="246"/>
      <c r="H3414" s="249">
        <v>3</v>
      </c>
      <c r="I3414" s="250"/>
      <c r="J3414" s="246"/>
      <c r="K3414" s="246"/>
      <c r="L3414" s="251"/>
      <c r="M3414" s="252"/>
      <c r="N3414" s="253"/>
      <c r="O3414" s="253"/>
      <c r="P3414" s="253"/>
      <c r="Q3414" s="253"/>
      <c r="R3414" s="253"/>
      <c r="S3414" s="253"/>
      <c r="T3414" s="25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5" t="s">
        <v>193</v>
      </c>
      <c r="AU3414" s="255" t="s">
        <v>80</v>
      </c>
      <c r="AV3414" s="14" t="s">
        <v>80</v>
      </c>
      <c r="AW3414" s="14" t="s">
        <v>195</v>
      </c>
      <c r="AX3414" s="14" t="s">
        <v>71</v>
      </c>
      <c r="AY3414" s="255" t="s">
        <v>182</v>
      </c>
    </row>
    <row r="3415" s="2" customFormat="1" ht="16.5" customHeight="1">
      <c r="A3415" s="41"/>
      <c r="B3415" s="42"/>
      <c r="C3415" s="216" t="s">
        <v>5436</v>
      </c>
      <c r="D3415" s="216" t="s">
        <v>184</v>
      </c>
      <c r="E3415" s="217" t="s">
        <v>5437</v>
      </c>
      <c r="F3415" s="218" t="s">
        <v>5438</v>
      </c>
      <c r="G3415" s="219" t="s">
        <v>2233</v>
      </c>
      <c r="H3415" s="220">
        <v>1</v>
      </c>
      <c r="I3415" s="221"/>
      <c r="J3415" s="222">
        <f>ROUND(I3415*H3415,2)</f>
        <v>0</v>
      </c>
      <c r="K3415" s="218" t="s">
        <v>19</v>
      </c>
      <c r="L3415" s="47"/>
      <c r="M3415" s="223" t="s">
        <v>19</v>
      </c>
      <c r="N3415" s="224" t="s">
        <v>42</v>
      </c>
      <c r="O3415" s="87"/>
      <c r="P3415" s="225">
        <f>O3415*H3415</f>
        <v>0</v>
      </c>
      <c r="Q3415" s="225">
        <v>0</v>
      </c>
      <c r="R3415" s="225">
        <f>Q3415*H3415</f>
        <v>0</v>
      </c>
      <c r="S3415" s="225">
        <v>0.14999999999999999</v>
      </c>
      <c r="T3415" s="226">
        <f>S3415*H3415</f>
        <v>0.14999999999999999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7" t="s">
        <v>308</v>
      </c>
      <c r="AT3415" s="227" t="s">
        <v>184</v>
      </c>
      <c r="AU3415" s="227" t="s">
        <v>80</v>
      </c>
      <c r="AY3415" s="20" t="s">
        <v>182</v>
      </c>
      <c r="BE3415" s="228">
        <f>IF(N3415="základní",J3415,0)</f>
        <v>0</v>
      </c>
      <c r="BF3415" s="228">
        <f>IF(N3415="snížená",J3415,0)</f>
        <v>0</v>
      </c>
      <c r="BG3415" s="228">
        <f>IF(N3415="zákl. přenesená",J3415,0)</f>
        <v>0</v>
      </c>
      <c r="BH3415" s="228">
        <f>IF(N3415="sníž. přenesená",J3415,0)</f>
        <v>0</v>
      </c>
      <c r="BI3415" s="228">
        <f>IF(N3415="nulová",J3415,0)</f>
        <v>0</v>
      </c>
      <c r="BJ3415" s="20" t="s">
        <v>78</v>
      </c>
      <c r="BK3415" s="228">
        <f>ROUND(I3415*H3415,2)</f>
        <v>0</v>
      </c>
      <c r="BL3415" s="20" t="s">
        <v>308</v>
      </c>
      <c r="BM3415" s="227" t="s">
        <v>5439</v>
      </c>
    </row>
    <row r="3416" s="2" customFormat="1" ht="16.5" customHeight="1">
      <c r="A3416" s="41"/>
      <c r="B3416" s="42"/>
      <c r="C3416" s="216" t="s">
        <v>5440</v>
      </c>
      <c r="D3416" s="216" t="s">
        <v>184</v>
      </c>
      <c r="E3416" s="217" t="s">
        <v>5441</v>
      </c>
      <c r="F3416" s="218" t="s">
        <v>5442</v>
      </c>
      <c r="G3416" s="219" t="s">
        <v>2233</v>
      </c>
      <c r="H3416" s="220">
        <v>1</v>
      </c>
      <c r="I3416" s="221"/>
      <c r="J3416" s="222">
        <f>ROUND(I3416*H3416,2)</f>
        <v>0</v>
      </c>
      <c r="K3416" s="218" t="s">
        <v>19</v>
      </c>
      <c r="L3416" s="47"/>
      <c r="M3416" s="223" t="s">
        <v>19</v>
      </c>
      <c r="N3416" s="224" t="s">
        <v>42</v>
      </c>
      <c r="O3416" s="87"/>
      <c r="P3416" s="225">
        <f>O3416*H3416</f>
        <v>0</v>
      </c>
      <c r="Q3416" s="225">
        <v>0</v>
      </c>
      <c r="R3416" s="225">
        <f>Q3416*H3416</f>
        <v>0</v>
      </c>
      <c r="S3416" s="225">
        <v>0.14999999999999999</v>
      </c>
      <c r="T3416" s="226">
        <f>S3416*H3416</f>
        <v>0.14999999999999999</v>
      </c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R3416" s="227" t="s">
        <v>308</v>
      </c>
      <c r="AT3416" s="227" t="s">
        <v>184</v>
      </c>
      <c r="AU3416" s="227" t="s">
        <v>80</v>
      </c>
      <c r="AY3416" s="20" t="s">
        <v>182</v>
      </c>
      <c r="BE3416" s="228">
        <f>IF(N3416="základní",J3416,0)</f>
        <v>0</v>
      </c>
      <c r="BF3416" s="228">
        <f>IF(N3416="snížená",J3416,0)</f>
        <v>0</v>
      </c>
      <c r="BG3416" s="228">
        <f>IF(N3416="zákl. přenesená",J3416,0)</f>
        <v>0</v>
      </c>
      <c r="BH3416" s="228">
        <f>IF(N3416="sníž. přenesená",J3416,0)</f>
        <v>0</v>
      </c>
      <c r="BI3416" s="228">
        <f>IF(N3416="nulová",J3416,0)</f>
        <v>0</v>
      </c>
      <c r="BJ3416" s="20" t="s">
        <v>78</v>
      </c>
      <c r="BK3416" s="228">
        <f>ROUND(I3416*H3416,2)</f>
        <v>0</v>
      </c>
      <c r="BL3416" s="20" t="s">
        <v>308</v>
      </c>
      <c r="BM3416" s="227" t="s">
        <v>5443</v>
      </c>
    </row>
    <row r="3417" s="2" customFormat="1" ht="24.15" customHeight="1">
      <c r="A3417" s="41"/>
      <c r="B3417" s="42"/>
      <c r="C3417" s="216" t="s">
        <v>5444</v>
      </c>
      <c r="D3417" s="216" t="s">
        <v>184</v>
      </c>
      <c r="E3417" s="217" t="s">
        <v>5445</v>
      </c>
      <c r="F3417" s="218" t="s">
        <v>5446</v>
      </c>
      <c r="G3417" s="219" t="s">
        <v>425</v>
      </c>
      <c r="H3417" s="220">
        <v>1</v>
      </c>
      <c r="I3417" s="221"/>
      <c r="J3417" s="222">
        <f>ROUND(I3417*H3417,2)</f>
        <v>0</v>
      </c>
      <c r="K3417" s="218" t="s">
        <v>19</v>
      </c>
      <c r="L3417" s="47"/>
      <c r="M3417" s="223" t="s">
        <v>19</v>
      </c>
      <c r="N3417" s="224" t="s">
        <v>42</v>
      </c>
      <c r="O3417" s="87"/>
      <c r="P3417" s="225">
        <f>O3417*H3417</f>
        <v>0</v>
      </c>
      <c r="Q3417" s="225">
        <v>0</v>
      </c>
      <c r="R3417" s="225">
        <f>Q3417*H3417</f>
        <v>0</v>
      </c>
      <c r="S3417" s="225">
        <v>0.050000000000000003</v>
      </c>
      <c r="T3417" s="226">
        <f>S3417*H3417</f>
        <v>0.050000000000000003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7" t="s">
        <v>308</v>
      </c>
      <c r="AT3417" s="227" t="s">
        <v>184</v>
      </c>
      <c r="AU3417" s="227" t="s">
        <v>80</v>
      </c>
      <c r="AY3417" s="20" t="s">
        <v>182</v>
      </c>
      <c r="BE3417" s="228">
        <f>IF(N3417="základní",J3417,0)</f>
        <v>0</v>
      </c>
      <c r="BF3417" s="228">
        <f>IF(N3417="snížená",J3417,0)</f>
        <v>0</v>
      </c>
      <c r="BG3417" s="228">
        <f>IF(N3417="zákl. přenesená",J3417,0)</f>
        <v>0</v>
      </c>
      <c r="BH3417" s="228">
        <f>IF(N3417="sníž. přenesená",J3417,0)</f>
        <v>0</v>
      </c>
      <c r="BI3417" s="228">
        <f>IF(N3417="nulová",J3417,0)</f>
        <v>0</v>
      </c>
      <c r="BJ3417" s="20" t="s">
        <v>78</v>
      </c>
      <c r="BK3417" s="228">
        <f>ROUND(I3417*H3417,2)</f>
        <v>0</v>
      </c>
      <c r="BL3417" s="20" t="s">
        <v>308</v>
      </c>
      <c r="BM3417" s="227" t="s">
        <v>5447</v>
      </c>
    </row>
    <row r="3418" s="2" customFormat="1" ht="16.5" customHeight="1">
      <c r="A3418" s="41"/>
      <c r="B3418" s="42"/>
      <c r="C3418" s="216" t="s">
        <v>5448</v>
      </c>
      <c r="D3418" s="216" t="s">
        <v>184</v>
      </c>
      <c r="E3418" s="217" t="s">
        <v>5449</v>
      </c>
      <c r="F3418" s="218" t="s">
        <v>5450</v>
      </c>
      <c r="G3418" s="219" t="s">
        <v>425</v>
      </c>
      <c r="H3418" s="220">
        <v>1</v>
      </c>
      <c r="I3418" s="221"/>
      <c r="J3418" s="222">
        <f>ROUND(I3418*H3418,2)</f>
        <v>0</v>
      </c>
      <c r="K3418" s="218" t="s">
        <v>19</v>
      </c>
      <c r="L3418" s="47"/>
      <c r="M3418" s="223" t="s">
        <v>19</v>
      </c>
      <c r="N3418" s="224" t="s">
        <v>42</v>
      </c>
      <c r="O3418" s="87"/>
      <c r="P3418" s="225">
        <f>O3418*H3418</f>
        <v>0</v>
      </c>
      <c r="Q3418" s="225">
        <v>0</v>
      </c>
      <c r="R3418" s="225">
        <f>Q3418*H3418</f>
        <v>0</v>
      </c>
      <c r="S3418" s="225">
        <v>0.040000000000000001</v>
      </c>
      <c r="T3418" s="226">
        <f>S3418*H3418</f>
        <v>0.040000000000000001</v>
      </c>
      <c r="U3418" s="41"/>
      <c r="V3418" s="41"/>
      <c r="W3418" s="41"/>
      <c r="X3418" s="41"/>
      <c r="Y3418" s="41"/>
      <c r="Z3418" s="41"/>
      <c r="AA3418" s="41"/>
      <c r="AB3418" s="41"/>
      <c r="AC3418" s="41"/>
      <c r="AD3418" s="41"/>
      <c r="AE3418" s="41"/>
      <c r="AR3418" s="227" t="s">
        <v>308</v>
      </c>
      <c r="AT3418" s="227" t="s">
        <v>184</v>
      </c>
      <c r="AU3418" s="227" t="s">
        <v>80</v>
      </c>
      <c r="AY3418" s="20" t="s">
        <v>182</v>
      </c>
      <c r="BE3418" s="228">
        <f>IF(N3418="základní",J3418,0)</f>
        <v>0</v>
      </c>
      <c r="BF3418" s="228">
        <f>IF(N3418="snížená",J3418,0)</f>
        <v>0</v>
      </c>
      <c r="BG3418" s="228">
        <f>IF(N3418="zákl. přenesená",J3418,0)</f>
        <v>0</v>
      </c>
      <c r="BH3418" s="228">
        <f>IF(N3418="sníž. přenesená",J3418,0)</f>
        <v>0</v>
      </c>
      <c r="BI3418" s="228">
        <f>IF(N3418="nulová",J3418,0)</f>
        <v>0</v>
      </c>
      <c r="BJ3418" s="20" t="s">
        <v>78</v>
      </c>
      <c r="BK3418" s="228">
        <f>ROUND(I3418*H3418,2)</f>
        <v>0</v>
      </c>
      <c r="BL3418" s="20" t="s">
        <v>308</v>
      </c>
      <c r="BM3418" s="227" t="s">
        <v>5451</v>
      </c>
    </row>
    <row r="3419" s="2" customFormat="1" ht="16.5" customHeight="1">
      <c r="A3419" s="41"/>
      <c r="B3419" s="42"/>
      <c r="C3419" s="216" t="s">
        <v>5452</v>
      </c>
      <c r="D3419" s="216" t="s">
        <v>184</v>
      </c>
      <c r="E3419" s="217" t="s">
        <v>5453</v>
      </c>
      <c r="F3419" s="218" t="s">
        <v>5454</v>
      </c>
      <c r="G3419" s="219" t="s">
        <v>425</v>
      </c>
      <c r="H3419" s="220">
        <v>1</v>
      </c>
      <c r="I3419" s="221"/>
      <c r="J3419" s="222">
        <f>ROUND(I3419*H3419,2)</f>
        <v>0</v>
      </c>
      <c r="K3419" s="218" t="s">
        <v>19</v>
      </c>
      <c r="L3419" s="47"/>
      <c r="M3419" s="223" t="s">
        <v>19</v>
      </c>
      <c r="N3419" s="224" t="s">
        <v>42</v>
      </c>
      <c r="O3419" s="87"/>
      <c r="P3419" s="225">
        <f>O3419*H3419</f>
        <v>0</v>
      </c>
      <c r="Q3419" s="225">
        <v>0</v>
      </c>
      <c r="R3419" s="225">
        <f>Q3419*H3419</f>
        <v>0</v>
      </c>
      <c r="S3419" s="225">
        <v>0.050000000000000003</v>
      </c>
      <c r="T3419" s="226">
        <f>S3419*H3419</f>
        <v>0.050000000000000003</v>
      </c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R3419" s="227" t="s">
        <v>308</v>
      </c>
      <c r="AT3419" s="227" t="s">
        <v>184</v>
      </c>
      <c r="AU3419" s="227" t="s">
        <v>80</v>
      </c>
      <c r="AY3419" s="20" t="s">
        <v>182</v>
      </c>
      <c r="BE3419" s="228">
        <f>IF(N3419="základní",J3419,0)</f>
        <v>0</v>
      </c>
      <c r="BF3419" s="228">
        <f>IF(N3419="snížená",J3419,0)</f>
        <v>0</v>
      </c>
      <c r="BG3419" s="228">
        <f>IF(N3419="zákl. přenesená",J3419,0)</f>
        <v>0</v>
      </c>
      <c r="BH3419" s="228">
        <f>IF(N3419="sníž. přenesená",J3419,0)</f>
        <v>0</v>
      </c>
      <c r="BI3419" s="228">
        <f>IF(N3419="nulová",J3419,0)</f>
        <v>0</v>
      </c>
      <c r="BJ3419" s="20" t="s">
        <v>78</v>
      </c>
      <c r="BK3419" s="228">
        <f>ROUND(I3419*H3419,2)</f>
        <v>0</v>
      </c>
      <c r="BL3419" s="20" t="s">
        <v>308</v>
      </c>
      <c r="BM3419" s="227" t="s">
        <v>5455</v>
      </c>
    </row>
    <row r="3420" s="2" customFormat="1" ht="55.5" customHeight="1">
      <c r="A3420" s="41"/>
      <c r="B3420" s="42"/>
      <c r="C3420" s="216" t="s">
        <v>5456</v>
      </c>
      <c r="D3420" s="216" t="s">
        <v>184</v>
      </c>
      <c r="E3420" s="217" t="s">
        <v>5457</v>
      </c>
      <c r="F3420" s="218" t="s">
        <v>5458</v>
      </c>
      <c r="G3420" s="219" t="s">
        <v>256</v>
      </c>
      <c r="H3420" s="220">
        <v>27.488</v>
      </c>
      <c r="I3420" s="221"/>
      <c r="J3420" s="222">
        <f>ROUND(I3420*H3420,2)</f>
        <v>0</v>
      </c>
      <c r="K3420" s="218" t="s">
        <v>188</v>
      </c>
      <c r="L3420" s="47"/>
      <c r="M3420" s="223" t="s">
        <v>19</v>
      </c>
      <c r="N3420" s="224" t="s">
        <v>42</v>
      </c>
      <c r="O3420" s="87"/>
      <c r="P3420" s="225">
        <f>O3420*H3420</f>
        <v>0</v>
      </c>
      <c r="Q3420" s="225">
        <v>0</v>
      </c>
      <c r="R3420" s="225">
        <f>Q3420*H3420</f>
        <v>0</v>
      </c>
      <c r="S3420" s="225">
        <v>0</v>
      </c>
      <c r="T3420" s="226">
        <f>S3420*H3420</f>
        <v>0</v>
      </c>
      <c r="U3420" s="41"/>
      <c r="V3420" s="41"/>
      <c r="W3420" s="41"/>
      <c r="X3420" s="41"/>
      <c r="Y3420" s="41"/>
      <c r="Z3420" s="41"/>
      <c r="AA3420" s="41"/>
      <c r="AB3420" s="41"/>
      <c r="AC3420" s="41"/>
      <c r="AD3420" s="41"/>
      <c r="AE3420" s="41"/>
      <c r="AR3420" s="227" t="s">
        <v>308</v>
      </c>
      <c r="AT3420" s="227" t="s">
        <v>184</v>
      </c>
      <c r="AU3420" s="227" t="s">
        <v>80</v>
      </c>
      <c r="AY3420" s="20" t="s">
        <v>182</v>
      </c>
      <c r="BE3420" s="228">
        <f>IF(N3420="základní",J3420,0)</f>
        <v>0</v>
      </c>
      <c r="BF3420" s="228">
        <f>IF(N3420="snížená",J3420,0)</f>
        <v>0</v>
      </c>
      <c r="BG3420" s="228">
        <f>IF(N3420="zákl. přenesená",J3420,0)</f>
        <v>0</v>
      </c>
      <c r="BH3420" s="228">
        <f>IF(N3420="sníž. přenesená",J3420,0)</f>
        <v>0</v>
      </c>
      <c r="BI3420" s="228">
        <f>IF(N3420="nulová",J3420,0)</f>
        <v>0</v>
      </c>
      <c r="BJ3420" s="20" t="s">
        <v>78</v>
      </c>
      <c r="BK3420" s="228">
        <f>ROUND(I3420*H3420,2)</f>
        <v>0</v>
      </c>
      <c r="BL3420" s="20" t="s">
        <v>308</v>
      </c>
      <c r="BM3420" s="227" t="s">
        <v>5459</v>
      </c>
    </row>
    <row r="3421" s="2" customFormat="1">
      <c r="A3421" s="41"/>
      <c r="B3421" s="42"/>
      <c r="C3421" s="43"/>
      <c r="D3421" s="229" t="s">
        <v>191</v>
      </c>
      <c r="E3421" s="43"/>
      <c r="F3421" s="230" t="s">
        <v>5460</v>
      </c>
      <c r="G3421" s="43"/>
      <c r="H3421" s="43"/>
      <c r="I3421" s="231"/>
      <c r="J3421" s="43"/>
      <c r="K3421" s="43"/>
      <c r="L3421" s="47"/>
      <c r="M3421" s="232"/>
      <c r="N3421" s="233"/>
      <c r="O3421" s="87"/>
      <c r="P3421" s="87"/>
      <c r="Q3421" s="87"/>
      <c r="R3421" s="87"/>
      <c r="S3421" s="87"/>
      <c r="T3421" s="88"/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T3421" s="20" t="s">
        <v>191</v>
      </c>
      <c r="AU3421" s="20" t="s">
        <v>80</v>
      </c>
    </row>
    <row r="3422" s="12" customFormat="1" ht="22.8" customHeight="1">
      <c r="A3422" s="12"/>
      <c r="B3422" s="200"/>
      <c r="C3422" s="201"/>
      <c r="D3422" s="202" t="s">
        <v>70</v>
      </c>
      <c r="E3422" s="214" t="s">
        <v>5098</v>
      </c>
      <c r="F3422" s="214" t="s">
        <v>5461</v>
      </c>
      <c r="G3422" s="201"/>
      <c r="H3422" s="201"/>
      <c r="I3422" s="204"/>
      <c r="J3422" s="215">
        <f>BK3422</f>
        <v>0</v>
      </c>
      <c r="K3422" s="201"/>
      <c r="L3422" s="206"/>
      <c r="M3422" s="207"/>
      <c r="N3422" s="208"/>
      <c r="O3422" s="208"/>
      <c r="P3422" s="209">
        <f>SUM(P3423:P3633)</f>
        <v>0</v>
      </c>
      <c r="Q3422" s="208"/>
      <c r="R3422" s="209">
        <f>SUM(R3423:R3633)</f>
        <v>8.9125382800000015</v>
      </c>
      <c r="S3422" s="208"/>
      <c r="T3422" s="210">
        <f>SUM(T3423:T3633)</f>
        <v>3.4222400000000004</v>
      </c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R3422" s="211" t="s">
        <v>80</v>
      </c>
      <c r="AT3422" s="212" t="s">
        <v>70</v>
      </c>
      <c r="AU3422" s="212" t="s">
        <v>78</v>
      </c>
      <c r="AY3422" s="211" t="s">
        <v>182</v>
      </c>
      <c r="BK3422" s="213">
        <f>SUM(BK3423:BK3633)</f>
        <v>0</v>
      </c>
    </row>
    <row r="3423" s="2" customFormat="1" ht="37.8" customHeight="1">
      <c r="A3423" s="41"/>
      <c r="B3423" s="42"/>
      <c r="C3423" s="216" t="s">
        <v>5462</v>
      </c>
      <c r="D3423" s="216" t="s">
        <v>184</v>
      </c>
      <c r="E3423" s="217" t="s">
        <v>5463</v>
      </c>
      <c r="F3423" s="218" t="s">
        <v>5464</v>
      </c>
      <c r="G3423" s="219" t="s">
        <v>283</v>
      </c>
      <c r="H3423" s="220">
        <v>7.2320000000000002</v>
      </c>
      <c r="I3423" s="221"/>
      <c r="J3423" s="222">
        <f>ROUND(I3423*H3423,2)</f>
        <v>0</v>
      </c>
      <c r="K3423" s="218" t="s">
        <v>19</v>
      </c>
      <c r="L3423" s="47"/>
      <c r="M3423" s="223" t="s">
        <v>19</v>
      </c>
      <c r="N3423" s="224" t="s">
        <v>42</v>
      </c>
      <c r="O3423" s="87"/>
      <c r="P3423" s="225">
        <f>O3423*H3423</f>
        <v>0</v>
      </c>
      <c r="Q3423" s="225">
        <v>0.00023000000000000001</v>
      </c>
      <c r="R3423" s="225">
        <f>Q3423*H3423</f>
        <v>0.00166336</v>
      </c>
      <c r="S3423" s="225">
        <v>0</v>
      </c>
      <c r="T3423" s="226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7" t="s">
        <v>308</v>
      </c>
      <c r="AT3423" s="227" t="s">
        <v>184</v>
      </c>
      <c r="AU3423" s="227" t="s">
        <v>80</v>
      </c>
      <c r="AY3423" s="20" t="s">
        <v>182</v>
      </c>
      <c r="BE3423" s="228">
        <f>IF(N3423="základní",J3423,0)</f>
        <v>0</v>
      </c>
      <c r="BF3423" s="228">
        <f>IF(N3423="snížená",J3423,0)</f>
        <v>0</v>
      </c>
      <c r="BG3423" s="228">
        <f>IF(N3423="zákl. přenesená",J3423,0)</f>
        <v>0</v>
      </c>
      <c r="BH3423" s="228">
        <f>IF(N3423="sníž. přenesená",J3423,0)</f>
        <v>0</v>
      </c>
      <c r="BI3423" s="228">
        <f>IF(N3423="nulová",J3423,0)</f>
        <v>0</v>
      </c>
      <c r="BJ3423" s="20" t="s">
        <v>78</v>
      </c>
      <c r="BK3423" s="228">
        <f>ROUND(I3423*H3423,2)</f>
        <v>0</v>
      </c>
      <c r="BL3423" s="20" t="s">
        <v>308</v>
      </c>
      <c r="BM3423" s="227" t="s">
        <v>5465</v>
      </c>
    </row>
    <row r="3424" s="14" customFormat="1">
      <c r="A3424" s="14"/>
      <c r="B3424" s="245"/>
      <c r="C3424" s="246"/>
      <c r="D3424" s="236" t="s">
        <v>193</v>
      </c>
      <c r="E3424" s="247" t="s">
        <v>19</v>
      </c>
      <c r="F3424" s="248" t="s">
        <v>5466</v>
      </c>
      <c r="G3424" s="246"/>
      <c r="H3424" s="249">
        <v>7.2320000000000002</v>
      </c>
      <c r="I3424" s="250"/>
      <c r="J3424" s="246"/>
      <c r="K3424" s="246"/>
      <c r="L3424" s="251"/>
      <c r="M3424" s="252"/>
      <c r="N3424" s="253"/>
      <c r="O3424" s="253"/>
      <c r="P3424" s="253"/>
      <c r="Q3424" s="253"/>
      <c r="R3424" s="253"/>
      <c r="S3424" s="253"/>
      <c r="T3424" s="25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5" t="s">
        <v>193</v>
      </c>
      <c r="AU3424" s="255" t="s">
        <v>80</v>
      </c>
      <c r="AV3424" s="14" t="s">
        <v>80</v>
      </c>
      <c r="AW3424" s="14" t="s">
        <v>195</v>
      </c>
      <c r="AX3424" s="14" t="s">
        <v>71</v>
      </c>
      <c r="AY3424" s="255" t="s">
        <v>182</v>
      </c>
    </row>
    <row r="3425" s="2" customFormat="1" ht="37.8" customHeight="1">
      <c r="A3425" s="41"/>
      <c r="B3425" s="42"/>
      <c r="C3425" s="278" t="s">
        <v>5467</v>
      </c>
      <c r="D3425" s="278" t="s">
        <v>296</v>
      </c>
      <c r="E3425" s="279" t="s">
        <v>5468</v>
      </c>
      <c r="F3425" s="280" t="s">
        <v>5469</v>
      </c>
      <c r="G3425" s="281" t="s">
        <v>425</v>
      </c>
      <c r="H3425" s="282">
        <v>1</v>
      </c>
      <c r="I3425" s="283"/>
      <c r="J3425" s="284">
        <f>ROUND(I3425*H3425,2)</f>
        <v>0</v>
      </c>
      <c r="K3425" s="280" t="s">
        <v>19</v>
      </c>
      <c r="L3425" s="285"/>
      <c r="M3425" s="286" t="s">
        <v>19</v>
      </c>
      <c r="N3425" s="287" t="s">
        <v>42</v>
      </c>
      <c r="O3425" s="87"/>
      <c r="P3425" s="225">
        <f>O3425*H3425</f>
        <v>0</v>
      </c>
      <c r="Q3425" s="225">
        <v>0.27600000000000002</v>
      </c>
      <c r="R3425" s="225">
        <f>Q3425*H3425</f>
        <v>0.27600000000000002</v>
      </c>
      <c r="S3425" s="225">
        <v>0</v>
      </c>
      <c r="T3425" s="226">
        <f>S3425*H3425</f>
        <v>0</v>
      </c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R3425" s="227" t="s">
        <v>410</v>
      </c>
      <c r="AT3425" s="227" t="s">
        <v>296</v>
      </c>
      <c r="AU3425" s="227" t="s">
        <v>80</v>
      </c>
      <c r="AY3425" s="20" t="s">
        <v>182</v>
      </c>
      <c r="BE3425" s="228">
        <f>IF(N3425="základní",J3425,0)</f>
        <v>0</v>
      </c>
      <c r="BF3425" s="228">
        <f>IF(N3425="snížená",J3425,0)</f>
        <v>0</v>
      </c>
      <c r="BG3425" s="228">
        <f>IF(N3425="zákl. přenesená",J3425,0)</f>
        <v>0</v>
      </c>
      <c r="BH3425" s="228">
        <f>IF(N3425="sníž. přenesená",J3425,0)</f>
        <v>0</v>
      </c>
      <c r="BI3425" s="228">
        <f>IF(N3425="nulová",J3425,0)</f>
        <v>0</v>
      </c>
      <c r="BJ3425" s="20" t="s">
        <v>78</v>
      </c>
      <c r="BK3425" s="228">
        <f>ROUND(I3425*H3425,2)</f>
        <v>0</v>
      </c>
      <c r="BL3425" s="20" t="s">
        <v>308</v>
      </c>
      <c r="BM3425" s="227" t="s">
        <v>5470</v>
      </c>
    </row>
    <row r="3426" s="2" customFormat="1" ht="37.8" customHeight="1">
      <c r="A3426" s="41"/>
      <c r="B3426" s="42"/>
      <c r="C3426" s="216" t="s">
        <v>5471</v>
      </c>
      <c r="D3426" s="216" t="s">
        <v>184</v>
      </c>
      <c r="E3426" s="217" t="s">
        <v>5472</v>
      </c>
      <c r="F3426" s="218" t="s">
        <v>5473</v>
      </c>
      <c r="G3426" s="219" t="s">
        <v>283</v>
      </c>
      <c r="H3426" s="220">
        <v>10.942</v>
      </c>
      <c r="I3426" s="221"/>
      <c r="J3426" s="222">
        <f>ROUND(I3426*H3426,2)</f>
        <v>0</v>
      </c>
      <c r="K3426" s="218" t="s">
        <v>188</v>
      </c>
      <c r="L3426" s="47"/>
      <c r="M3426" s="223" t="s">
        <v>19</v>
      </c>
      <c r="N3426" s="224" t="s">
        <v>42</v>
      </c>
      <c r="O3426" s="87"/>
      <c r="P3426" s="225">
        <f>O3426*H3426</f>
        <v>0</v>
      </c>
      <c r="Q3426" s="225">
        <v>0.00023000000000000001</v>
      </c>
      <c r="R3426" s="225">
        <f>Q3426*H3426</f>
        <v>0.00251666</v>
      </c>
      <c r="S3426" s="225">
        <v>0</v>
      </c>
      <c r="T3426" s="226">
        <f>S3426*H3426</f>
        <v>0</v>
      </c>
      <c r="U3426" s="41"/>
      <c r="V3426" s="41"/>
      <c r="W3426" s="41"/>
      <c r="X3426" s="41"/>
      <c r="Y3426" s="41"/>
      <c r="Z3426" s="41"/>
      <c r="AA3426" s="41"/>
      <c r="AB3426" s="41"/>
      <c r="AC3426" s="41"/>
      <c r="AD3426" s="41"/>
      <c r="AE3426" s="41"/>
      <c r="AR3426" s="227" t="s">
        <v>308</v>
      </c>
      <c r="AT3426" s="227" t="s">
        <v>184</v>
      </c>
      <c r="AU3426" s="227" t="s">
        <v>80</v>
      </c>
      <c r="AY3426" s="20" t="s">
        <v>182</v>
      </c>
      <c r="BE3426" s="228">
        <f>IF(N3426="základní",J3426,0)</f>
        <v>0</v>
      </c>
      <c r="BF3426" s="228">
        <f>IF(N3426="snížená",J3426,0)</f>
        <v>0</v>
      </c>
      <c r="BG3426" s="228">
        <f>IF(N3426="zákl. přenesená",J3426,0)</f>
        <v>0</v>
      </c>
      <c r="BH3426" s="228">
        <f>IF(N3426="sníž. přenesená",J3426,0)</f>
        <v>0</v>
      </c>
      <c r="BI3426" s="228">
        <f>IF(N3426="nulová",J3426,0)</f>
        <v>0</v>
      </c>
      <c r="BJ3426" s="20" t="s">
        <v>78</v>
      </c>
      <c r="BK3426" s="228">
        <f>ROUND(I3426*H3426,2)</f>
        <v>0</v>
      </c>
      <c r="BL3426" s="20" t="s">
        <v>308</v>
      </c>
      <c r="BM3426" s="227" t="s">
        <v>5474</v>
      </c>
    </row>
    <row r="3427" s="2" customFormat="1">
      <c r="A3427" s="41"/>
      <c r="B3427" s="42"/>
      <c r="C3427" s="43"/>
      <c r="D3427" s="229" t="s">
        <v>191</v>
      </c>
      <c r="E3427" s="43"/>
      <c r="F3427" s="230" t="s">
        <v>5475</v>
      </c>
      <c r="G3427" s="43"/>
      <c r="H3427" s="43"/>
      <c r="I3427" s="231"/>
      <c r="J3427" s="43"/>
      <c r="K3427" s="43"/>
      <c r="L3427" s="47"/>
      <c r="M3427" s="232"/>
      <c r="N3427" s="233"/>
      <c r="O3427" s="87"/>
      <c r="P3427" s="87"/>
      <c r="Q3427" s="87"/>
      <c r="R3427" s="87"/>
      <c r="S3427" s="87"/>
      <c r="T3427" s="88"/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T3427" s="20" t="s">
        <v>191</v>
      </c>
      <c r="AU3427" s="20" t="s">
        <v>80</v>
      </c>
    </row>
    <row r="3428" s="14" customFormat="1">
      <c r="A3428" s="14"/>
      <c r="B3428" s="245"/>
      <c r="C3428" s="246"/>
      <c r="D3428" s="236" t="s">
        <v>193</v>
      </c>
      <c r="E3428" s="247" t="s">
        <v>19</v>
      </c>
      <c r="F3428" s="248" t="s">
        <v>5476</v>
      </c>
      <c r="G3428" s="246"/>
      <c r="H3428" s="249">
        <v>10.9422</v>
      </c>
      <c r="I3428" s="250"/>
      <c r="J3428" s="246"/>
      <c r="K3428" s="246"/>
      <c r="L3428" s="251"/>
      <c r="M3428" s="252"/>
      <c r="N3428" s="253"/>
      <c r="O3428" s="253"/>
      <c r="P3428" s="253"/>
      <c r="Q3428" s="253"/>
      <c r="R3428" s="253"/>
      <c r="S3428" s="253"/>
      <c r="T3428" s="25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5" t="s">
        <v>193</v>
      </c>
      <c r="AU3428" s="255" t="s">
        <v>80</v>
      </c>
      <c r="AV3428" s="14" t="s">
        <v>80</v>
      </c>
      <c r="AW3428" s="14" t="s">
        <v>195</v>
      </c>
      <c r="AX3428" s="14" t="s">
        <v>71</v>
      </c>
      <c r="AY3428" s="255" t="s">
        <v>182</v>
      </c>
    </row>
    <row r="3429" s="2" customFormat="1" ht="33" customHeight="1">
      <c r="A3429" s="41"/>
      <c r="B3429" s="42"/>
      <c r="C3429" s="278" t="s">
        <v>5477</v>
      </c>
      <c r="D3429" s="278" t="s">
        <v>296</v>
      </c>
      <c r="E3429" s="279" t="s">
        <v>5478</v>
      </c>
      <c r="F3429" s="280" t="s">
        <v>5479</v>
      </c>
      <c r="G3429" s="281" t="s">
        <v>283</v>
      </c>
      <c r="H3429" s="282">
        <v>8.0820000000000007</v>
      </c>
      <c r="I3429" s="283"/>
      <c r="J3429" s="284">
        <f>ROUND(I3429*H3429,2)</f>
        <v>0</v>
      </c>
      <c r="K3429" s="280" t="s">
        <v>188</v>
      </c>
      <c r="L3429" s="285"/>
      <c r="M3429" s="286" t="s">
        <v>19</v>
      </c>
      <c r="N3429" s="287" t="s">
        <v>42</v>
      </c>
      <c r="O3429" s="87"/>
      <c r="P3429" s="225">
        <f>O3429*H3429</f>
        <v>0</v>
      </c>
      <c r="Q3429" s="225">
        <v>0.038289999999999998</v>
      </c>
      <c r="R3429" s="225">
        <f>Q3429*H3429</f>
        <v>0.30945978000000002</v>
      </c>
      <c r="S3429" s="225">
        <v>0</v>
      </c>
      <c r="T3429" s="226">
        <f>S3429*H3429</f>
        <v>0</v>
      </c>
      <c r="U3429" s="41"/>
      <c r="V3429" s="41"/>
      <c r="W3429" s="41"/>
      <c r="X3429" s="41"/>
      <c r="Y3429" s="41"/>
      <c r="Z3429" s="41"/>
      <c r="AA3429" s="41"/>
      <c r="AB3429" s="41"/>
      <c r="AC3429" s="41"/>
      <c r="AD3429" s="41"/>
      <c r="AE3429" s="41"/>
      <c r="AR3429" s="227" t="s">
        <v>410</v>
      </c>
      <c r="AT3429" s="227" t="s">
        <v>296</v>
      </c>
      <c r="AU3429" s="227" t="s">
        <v>80</v>
      </c>
      <c r="AY3429" s="20" t="s">
        <v>182</v>
      </c>
      <c r="BE3429" s="228">
        <f>IF(N3429="základní",J3429,0)</f>
        <v>0</v>
      </c>
      <c r="BF3429" s="228">
        <f>IF(N3429="snížená",J3429,0)</f>
        <v>0</v>
      </c>
      <c r="BG3429" s="228">
        <f>IF(N3429="zákl. přenesená",J3429,0)</f>
        <v>0</v>
      </c>
      <c r="BH3429" s="228">
        <f>IF(N3429="sníž. přenesená",J3429,0)</f>
        <v>0</v>
      </c>
      <c r="BI3429" s="228">
        <f>IF(N3429="nulová",J3429,0)</f>
        <v>0</v>
      </c>
      <c r="BJ3429" s="20" t="s">
        <v>78</v>
      </c>
      <c r="BK3429" s="228">
        <f>ROUND(I3429*H3429,2)</f>
        <v>0</v>
      </c>
      <c r="BL3429" s="20" t="s">
        <v>308</v>
      </c>
      <c r="BM3429" s="227" t="s">
        <v>5480</v>
      </c>
    </row>
    <row r="3430" s="14" customFormat="1">
      <c r="A3430" s="14"/>
      <c r="B3430" s="245"/>
      <c r="C3430" s="246"/>
      <c r="D3430" s="236" t="s">
        <v>193</v>
      </c>
      <c r="E3430" s="247" t="s">
        <v>19</v>
      </c>
      <c r="F3430" s="248" t="s">
        <v>5481</v>
      </c>
      <c r="G3430" s="246"/>
      <c r="H3430" s="249">
        <v>8.0822000000000003</v>
      </c>
      <c r="I3430" s="250"/>
      <c r="J3430" s="246"/>
      <c r="K3430" s="246"/>
      <c r="L3430" s="251"/>
      <c r="M3430" s="252"/>
      <c r="N3430" s="253"/>
      <c r="O3430" s="253"/>
      <c r="P3430" s="253"/>
      <c r="Q3430" s="253"/>
      <c r="R3430" s="253"/>
      <c r="S3430" s="253"/>
      <c r="T3430" s="25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5" t="s">
        <v>193</v>
      </c>
      <c r="AU3430" s="255" t="s">
        <v>80</v>
      </c>
      <c r="AV3430" s="14" t="s">
        <v>80</v>
      </c>
      <c r="AW3430" s="14" t="s">
        <v>195</v>
      </c>
      <c r="AX3430" s="14" t="s">
        <v>78</v>
      </c>
      <c r="AY3430" s="255" t="s">
        <v>182</v>
      </c>
    </row>
    <row r="3431" s="2" customFormat="1" ht="37.8" customHeight="1">
      <c r="A3431" s="41"/>
      <c r="B3431" s="42"/>
      <c r="C3431" s="216" t="s">
        <v>5482</v>
      </c>
      <c r="D3431" s="216" t="s">
        <v>184</v>
      </c>
      <c r="E3431" s="217" t="s">
        <v>5483</v>
      </c>
      <c r="F3431" s="218" t="s">
        <v>5484</v>
      </c>
      <c r="G3431" s="219" t="s">
        <v>283</v>
      </c>
      <c r="H3431" s="220">
        <v>16.385000000000002</v>
      </c>
      <c r="I3431" s="221"/>
      <c r="J3431" s="222">
        <f>ROUND(I3431*H3431,2)</f>
        <v>0</v>
      </c>
      <c r="K3431" s="218" t="s">
        <v>188</v>
      </c>
      <c r="L3431" s="47"/>
      <c r="M3431" s="223" t="s">
        <v>19</v>
      </c>
      <c r="N3431" s="224" t="s">
        <v>42</v>
      </c>
      <c r="O3431" s="87"/>
      <c r="P3431" s="225">
        <f>O3431*H3431</f>
        <v>0</v>
      </c>
      <c r="Q3431" s="225">
        <v>0.00027999999999999998</v>
      </c>
      <c r="R3431" s="225">
        <f>Q3431*H3431</f>
        <v>0.0045878000000000004</v>
      </c>
      <c r="S3431" s="225">
        <v>0</v>
      </c>
      <c r="T3431" s="226">
        <f>S3431*H3431</f>
        <v>0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308</v>
      </c>
      <c r="AT3431" s="227" t="s">
        <v>184</v>
      </c>
      <c r="AU3431" s="227" t="s">
        <v>80</v>
      </c>
      <c r="AY3431" s="20" t="s">
        <v>182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308</v>
      </c>
      <c r="BM3431" s="227" t="s">
        <v>5485</v>
      </c>
    </row>
    <row r="3432" s="2" customFormat="1">
      <c r="A3432" s="41"/>
      <c r="B3432" s="42"/>
      <c r="C3432" s="43"/>
      <c r="D3432" s="229" t="s">
        <v>191</v>
      </c>
      <c r="E3432" s="43"/>
      <c r="F3432" s="230" t="s">
        <v>5486</v>
      </c>
      <c r="G3432" s="43"/>
      <c r="H3432" s="43"/>
      <c r="I3432" s="231"/>
      <c r="J3432" s="43"/>
      <c r="K3432" s="43"/>
      <c r="L3432" s="47"/>
      <c r="M3432" s="232"/>
      <c r="N3432" s="233"/>
      <c r="O3432" s="87"/>
      <c r="P3432" s="87"/>
      <c r="Q3432" s="87"/>
      <c r="R3432" s="87"/>
      <c r="S3432" s="87"/>
      <c r="T3432" s="88"/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T3432" s="20" t="s">
        <v>191</v>
      </c>
      <c r="AU3432" s="20" t="s">
        <v>80</v>
      </c>
    </row>
    <row r="3433" s="14" customFormat="1">
      <c r="A3433" s="14"/>
      <c r="B3433" s="245"/>
      <c r="C3433" s="246"/>
      <c r="D3433" s="236" t="s">
        <v>193</v>
      </c>
      <c r="E3433" s="247" t="s">
        <v>19</v>
      </c>
      <c r="F3433" s="248" t="s">
        <v>5487</v>
      </c>
      <c r="G3433" s="246"/>
      <c r="H3433" s="249">
        <v>13.106999999999999</v>
      </c>
      <c r="I3433" s="250"/>
      <c r="J3433" s="246"/>
      <c r="K3433" s="246"/>
      <c r="L3433" s="251"/>
      <c r="M3433" s="252"/>
      <c r="N3433" s="253"/>
      <c r="O3433" s="253"/>
      <c r="P3433" s="253"/>
      <c r="Q3433" s="253"/>
      <c r="R3433" s="253"/>
      <c r="S3433" s="253"/>
      <c r="T3433" s="25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55" t="s">
        <v>193</v>
      </c>
      <c r="AU3433" s="255" t="s">
        <v>80</v>
      </c>
      <c r="AV3433" s="14" t="s">
        <v>80</v>
      </c>
      <c r="AW3433" s="14" t="s">
        <v>195</v>
      </c>
      <c r="AX3433" s="14" t="s">
        <v>71</v>
      </c>
      <c r="AY3433" s="255" t="s">
        <v>182</v>
      </c>
    </row>
    <row r="3434" s="14" customFormat="1">
      <c r="A3434" s="14"/>
      <c r="B3434" s="245"/>
      <c r="C3434" s="246"/>
      <c r="D3434" s="236" t="s">
        <v>193</v>
      </c>
      <c r="E3434" s="247" t="s">
        <v>19</v>
      </c>
      <c r="F3434" s="248" t="s">
        <v>5488</v>
      </c>
      <c r="G3434" s="246"/>
      <c r="H3434" s="249">
        <v>3.2775599999999998</v>
      </c>
      <c r="I3434" s="250"/>
      <c r="J3434" s="246"/>
      <c r="K3434" s="246"/>
      <c r="L3434" s="251"/>
      <c r="M3434" s="252"/>
      <c r="N3434" s="253"/>
      <c r="O3434" s="253"/>
      <c r="P3434" s="253"/>
      <c r="Q3434" s="253"/>
      <c r="R3434" s="253"/>
      <c r="S3434" s="253"/>
      <c r="T3434" s="25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55" t="s">
        <v>193</v>
      </c>
      <c r="AU3434" s="255" t="s">
        <v>80</v>
      </c>
      <c r="AV3434" s="14" t="s">
        <v>80</v>
      </c>
      <c r="AW3434" s="14" t="s">
        <v>195</v>
      </c>
      <c r="AX3434" s="14" t="s">
        <v>71</v>
      </c>
      <c r="AY3434" s="255" t="s">
        <v>182</v>
      </c>
    </row>
    <row r="3435" s="2" customFormat="1" ht="24.15" customHeight="1">
      <c r="A3435" s="41"/>
      <c r="B3435" s="42"/>
      <c r="C3435" s="278" t="s">
        <v>5489</v>
      </c>
      <c r="D3435" s="278" t="s">
        <v>296</v>
      </c>
      <c r="E3435" s="279" t="s">
        <v>5490</v>
      </c>
      <c r="F3435" s="280" t="s">
        <v>5491</v>
      </c>
      <c r="G3435" s="281" t="s">
        <v>425</v>
      </c>
      <c r="H3435" s="282">
        <v>3</v>
      </c>
      <c r="I3435" s="283"/>
      <c r="J3435" s="284">
        <f>ROUND(I3435*H3435,2)</f>
        <v>0</v>
      </c>
      <c r="K3435" s="280" t="s">
        <v>19</v>
      </c>
      <c r="L3435" s="285"/>
      <c r="M3435" s="286" t="s">
        <v>19</v>
      </c>
      <c r="N3435" s="287" t="s">
        <v>42</v>
      </c>
      <c r="O3435" s="87"/>
      <c r="P3435" s="225">
        <f>O3435*H3435</f>
        <v>0</v>
      </c>
      <c r="Q3435" s="225">
        <v>0.16599</v>
      </c>
      <c r="R3435" s="225">
        <f>Q3435*H3435</f>
        <v>0.49797000000000002</v>
      </c>
      <c r="S3435" s="225">
        <v>0</v>
      </c>
      <c r="T3435" s="226">
        <f>S3435*H3435</f>
        <v>0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410</v>
      </c>
      <c r="AT3435" s="227" t="s">
        <v>296</v>
      </c>
      <c r="AU3435" s="227" t="s">
        <v>80</v>
      </c>
      <c r="AY3435" s="20" t="s">
        <v>182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308</v>
      </c>
      <c r="BM3435" s="227" t="s">
        <v>5492</v>
      </c>
    </row>
    <row r="3436" s="2" customFormat="1" ht="24.15" customHeight="1">
      <c r="A3436" s="41"/>
      <c r="B3436" s="42"/>
      <c r="C3436" s="278" t="s">
        <v>5493</v>
      </c>
      <c r="D3436" s="278" t="s">
        <v>296</v>
      </c>
      <c r="E3436" s="279" t="s">
        <v>5494</v>
      </c>
      <c r="F3436" s="280" t="s">
        <v>5495</v>
      </c>
      <c r="G3436" s="281" t="s">
        <v>425</v>
      </c>
      <c r="H3436" s="282">
        <v>1</v>
      </c>
      <c r="I3436" s="283"/>
      <c r="J3436" s="284">
        <f>ROUND(I3436*H3436,2)</f>
        <v>0</v>
      </c>
      <c r="K3436" s="280" t="s">
        <v>19</v>
      </c>
      <c r="L3436" s="285"/>
      <c r="M3436" s="286" t="s">
        <v>19</v>
      </c>
      <c r="N3436" s="287" t="s">
        <v>42</v>
      </c>
      <c r="O3436" s="87"/>
      <c r="P3436" s="225">
        <f>O3436*H3436</f>
        <v>0</v>
      </c>
      <c r="Q3436" s="225">
        <v>0.12537999999999999</v>
      </c>
      <c r="R3436" s="225">
        <f>Q3436*H3436</f>
        <v>0.12537999999999999</v>
      </c>
      <c r="S3436" s="225">
        <v>0</v>
      </c>
      <c r="T3436" s="226">
        <f>S3436*H3436</f>
        <v>0</v>
      </c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R3436" s="227" t="s">
        <v>410</v>
      </c>
      <c r="AT3436" s="227" t="s">
        <v>296</v>
      </c>
      <c r="AU3436" s="227" t="s">
        <v>80</v>
      </c>
      <c r="AY3436" s="20" t="s">
        <v>182</v>
      </c>
      <c r="BE3436" s="228">
        <f>IF(N3436="základní",J3436,0)</f>
        <v>0</v>
      </c>
      <c r="BF3436" s="228">
        <f>IF(N3436="snížená",J3436,0)</f>
        <v>0</v>
      </c>
      <c r="BG3436" s="228">
        <f>IF(N3436="zákl. přenesená",J3436,0)</f>
        <v>0</v>
      </c>
      <c r="BH3436" s="228">
        <f>IF(N3436="sníž. přenesená",J3436,0)</f>
        <v>0</v>
      </c>
      <c r="BI3436" s="228">
        <f>IF(N3436="nulová",J3436,0)</f>
        <v>0</v>
      </c>
      <c r="BJ3436" s="20" t="s">
        <v>78</v>
      </c>
      <c r="BK3436" s="228">
        <f>ROUND(I3436*H3436,2)</f>
        <v>0</v>
      </c>
      <c r="BL3436" s="20" t="s">
        <v>308</v>
      </c>
      <c r="BM3436" s="227" t="s">
        <v>5496</v>
      </c>
    </row>
    <row r="3437" s="2" customFormat="1" ht="37.8" customHeight="1">
      <c r="A3437" s="41"/>
      <c r="B3437" s="42"/>
      <c r="C3437" s="216" t="s">
        <v>5497</v>
      </c>
      <c r="D3437" s="216" t="s">
        <v>184</v>
      </c>
      <c r="E3437" s="217" t="s">
        <v>5498</v>
      </c>
      <c r="F3437" s="218" t="s">
        <v>5499</v>
      </c>
      <c r="G3437" s="219" t="s">
        <v>283</v>
      </c>
      <c r="H3437" s="220">
        <v>22.178000000000001</v>
      </c>
      <c r="I3437" s="221"/>
      <c r="J3437" s="222">
        <f>ROUND(I3437*H3437,2)</f>
        <v>0</v>
      </c>
      <c r="K3437" s="218" t="s">
        <v>188</v>
      </c>
      <c r="L3437" s="47"/>
      <c r="M3437" s="223" t="s">
        <v>19</v>
      </c>
      <c r="N3437" s="224" t="s">
        <v>42</v>
      </c>
      <c r="O3437" s="87"/>
      <c r="P3437" s="225">
        <f>O3437*H3437</f>
        <v>0</v>
      </c>
      <c r="Q3437" s="225">
        <v>0.00025000000000000001</v>
      </c>
      <c r="R3437" s="225">
        <f>Q3437*H3437</f>
        <v>0.0055444999999999999</v>
      </c>
      <c r="S3437" s="225">
        <v>0</v>
      </c>
      <c r="T3437" s="226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7" t="s">
        <v>308</v>
      </c>
      <c r="AT3437" s="227" t="s">
        <v>184</v>
      </c>
      <c r="AU3437" s="227" t="s">
        <v>80</v>
      </c>
      <c r="AY3437" s="20" t="s">
        <v>182</v>
      </c>
      <c r="BE3437" s="228">
        <f>IF(N3437="základní",J3437,0)</f>
        <v>0</v>
      </c>
      <c r="BF3437" s="228">
        <f>IF(N3437="snížená",J3437,0)</f>
        <v>0</v>
      </c>
      <c r="BG3437" s="228">
        <f>IF(N3437="zákl. přenesená",J3437,0)</f>
        <v>0</v>
      </c>
      <c r="BH3437" s="228">
        <f>IF(N3437="sníž. přenesená",J3437,0)</f>
        <v>0</v>
      </c>
      <c r="BI3437" s="228">
        <f>IF(N3437="nulová",J3437,0)</f>
        <v>0</v>
      </c>
      <c r="BJ3437" s="20" t="s">
        <v>78</v>
      </c>
      <c r="BK3437" s="228">
        <f>ROUND(I3437*H3437,2)</f>
        <v>0</v>
      </c>
      <c r="BL3437" s="20" t="s">
        <v>308</v>
      </c>
      <c r="BM3437" s="227" t="s">
        <v>5500</v>
      </c>
    </row>
    <row r="3438" s="2" customFormat="1">
      <c r="A3438" s="41"/>
      <c r="B3438" s="42"/>
      <c r="C3438" s="43"/>
      <c r="D3438" s="229" t="s">
        <v>191</v>
      </c>
      <c r="E3438" s="43"/>
      <c r="F3438" s="230" t="s">
        <v>5501</v>
      </c>
      <c r="G3438" s="43"/>
      <c r="H3438" s="43"/>
      <c r="I3438" s="231"/>
      <c r="J3438" s="43"/>
      <c r="K3438" s="43"/>
      <c r="L3438" s="47"/>
      <c r="M3438" s="232"/>
      <c r="N3438" s="233"/>
      <c r="O3438" s="87"/>
      <c r="P3438" s="87"/>
      <c r="Q3438" s="87"/>
      <c r="R3438" s="87"/>
      <c r="S3438" s="87"/>
      <c r="T3438" s="88"/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T3438" s="20" t="s">
        <v>191</v>
      </c>
      <c r="AU3438" s="20" t="s">
        <v>80</v>
      </c>
    </row>
    <row r="3439" s="14" customFormat="1">
      <c r="A3439" s="14"/>
      <c r="B3439" s="245"/>
      <c r="C3439" s="246"/>
      <c r="D3439" s="236" t="s">
        <v>193</v>
      </c>
      <c r="E3439" s="247" t="s">
        <v>19</v>
      </c>
      <c r="F3439" s="248" t="s">
        <v>5502</v>
      </c>
      <c r="G3439" s="246"/>
      <c r="H3439" s="249">
        <v>11.25836</v>
      </c>
      <c r="I3439" s="250"/>
      <c r="J3439" s="246"/>
      <c r="K3439" s="246"/>
      <c r="L3439" s="251"/>
      <c r="M3439" s="252"/>
      <c r="N3439" s="253"/>
      <c r="O3439" s="253"/>
      <c r="P3439" s="253"/>
      <c r="Q3439" s="253"/>
      <c r="R3439" s="253"/>
      <c r="S3439" s="253"/>
      <c r="T3439" s="25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T3439" s="255" t="s">
        <v>193</v>
      </c>
      <c r="AU3439" s="255" t="s">
        <v>80</v>
      </c>
      <c r="AV3439" s="14" t="s">
        <v>80</v>
      </c>
      <c r="AW3439" s="14" t="s">
        <v>195</v>
      </c>
      <c r="AX3439" s="14" t="s">
        <v>71</v>
      </c>
      <c r="AY3439" s="255" t="s">
        <v>182</v>
      </c>
    </row>
    <row r="3440" s="14" customFormat="1">
      <c r="A3440" s="14"/>
      <c r="B3440" s="245"/>
      <c r="C3440" s="246"/>
      <c r="D3440" s="236" t="s">
        <v>193</v>
      </c>
      <c r="E3440" s="247" t="s">
        <v>19</v>
      </c>
      <c r="F3440" s="248" t="s">
        <v>5503</v>
      </c>
      <c r="G3440" s="246"/>
      <c r="H3440" s="249">
        <v>10.92</v>
      </c>
      <c r="I3440" s="250"/>
      <c r="J3440" s="246"/>
      <c r="K3440" s="246"/>
      <c r="L3440" s="251"/>
      <c r="M3440" s="252"/>
      <c r="N3440" s="253"/>
      <c r="O3440" s="253"/>
      <c r="P3440" s="253"/>
      <c r="Q3440" s="253"/>
      <c r="R3440" s="253"/>
      <c r="S3440" s="253"/>
      <c r="T3440" s="25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5" t="s">
        <v>193</v>
      </c>
      <c r="AU3440" s="255" t="s">
        <v>80</v>
      </c>
      <c r="AV3440" s="14" t="s">
        <v>80</v>
      </c>
      <c r="AW3440" s="14" t="s">
        <v>195</v>
      </c>
      <c r="AX3440" s="14" t="s">
        <v>71</v>
      </c>
      <c r="AY3440" s="255" t="s">
        <v>182</v>
      </c>
    </row>
    <row r="3441" s="2" customFormat="1" ht="37.8" customHeight="1">
      <c r="A3441" s="41"/>
      <c r="B3441" s="42"/>
      <c r="C3441" s="278" t="s">
        <v>5504</v>
      </c>
      <c r="D3441" s="278" t="s">
        <v>296</v>
      </c>
      <c r="E3441" s="279" t="s">
        <v>5505</v>
      </c>
      <c r="F3441" s="280" t="s">
        <v>5506</v>
      </c>
      <c r="G3441" s="281" t="s">
        <v>425</v>
      </c>
      <c r="H3441" s="282">
        <v>1</v>
      </c>
      <c r="I3441" s="283"/>
      <c r="J3441" s="284">
        <f>ROUND(I3441*H3441,2)</f>
        <v>0</v>
      </c>
      <c r="K3441" s="280" t="s">
        <v>19</v>
      </c>
      <c r="L3441" s="285"/>
      <c r="M3441" s="286" t="s">
        <v>19</v>
      </c>
      <c r="N3441" s="287" t="s">
        <v>42</v>
      </c>
      <c r="O3441" s="87"/>
      <c r="P3441" s="225">
        <f>O3441*H3441</f>
        <v>0</v>
      </c>
      <c r="Q3441" s="225">
        <v>0.43107000000000001</v>
      </c>
      <c r="R3441" s="225">
        <f>Q3441*H3441</f>
        <v>0.43107000000000001</v>
      </c>
      <c r="S3441" s="225">
        <v>0</v>
      </c>
      <c r="T3441" s="226">
        <f>S3441*H3441</f>
        <v>0</v>
      </c>
      <c r="U3441" s="41"/>
      <c r="V3441" s="41"/>
      <c r="W3441" s="41"/>
      <c r="X3441" s="41"/>
      <c r="Y3441" s="41"/>
      <c r="Z3441" s="41"/>
      <c r="AA3441" s="41"/>
      <c r="AB3441" s="41"/>
      <c r="AC3441" s="41"/>
      <c r="AD3441" s="41"/>
      <c r="AE3441" s="41"/>
      <c r="AR3441" s="227" t="s">
        <v>410</v>
      </c>
      <c r="AT3441" s="227" t="s">
        <v>296</v>
      </c>
      <c r="AU3441" s="227" t="s">
        <v>80</v>
      </c>
      <c r="AY3441" s="20" t="s">
        <v>182</v>
      </c>
      <c r="BE3441" s="228">
        <f>IF(N3441="základní",J3441,0)</f>
        <v>0</v>
      </c>
      <c r="BF3441" s="228">
        <f>IF(N3441="snížená",J3441,0)</f>
        <v>0</v>
      </c>
      <c r="BG3441" s="228">
        <f>IF(N3441="zákl. přenesená",J3441,0)</f>
        <v>0</v>
      </c>
      <c r="BH3441" s="228">
        <f>IF(N3441="sníž. přenesená",J3441,0)</f>
        <v>0</v>
      </c>
      <c r="BI3441" s="228">
        <f>IF(N3441="nulová",J3441,0)</f>
        <v>0</v>
      </c>
      <c r="BJ3441" s="20" t="s">
        <v>78</v>
      </c>
      <c r="BK3441" s="228">
        <f>ROUND(I3441*H3441,2)</f>
        <v>0</v>
      </c>
      <c r="BL3441" s="20" t="s">
        <v>308</v>
      </c>
      <c r="BM3441" s="227" t="s">
        <v>5507</v>
      </c>
    </row>
    <row r="3442" s="2" customFormat="1" ht="44.25" customHeight="1">
      <c r="A3442" s="41"/>
      <c r="B3442" s="42"/>
      <c r="C3442" s="278" t="s">
        <v>5508</v>
      </c>
      <c r="D3442" s="278" t="s">
        <v>296</v>
      </c>
      <c r="E3442" s="279" t="s">
        <v>5509</v>
      </c>
      <c r="F3442" s="280" t="s">
        <v>5510</v>
      </c>
      <c r="G3442" s="281" t="s">
        <v>425</v>
      </c>
      <c r="H3442" s="282">
        <v>1</v>
      </c>
      <c r="I3442" s="283"/>
      <c r="J3442" s="284">
        <f>ROUND(I3442*H3442,2)</f>
        <v>0</v>
      </c>
      <c r="K3442" s="280" t="s">
        <v>19</v>
      </c>
      <c r="L3442" s="285"/>
      <c r="M3442" s="286" t="s">
        <v>19</v>
      </c>
      <c r="N3442" s="287" t="s">
        <v>42</v>
      </c>
      <c r="O3442" s="87"/>
      <c r="P3442" s="225">
        <f>O3442*H3442</f>
        <v>0</v>
      </c>
      <c r="Q3442" s="225">
        <v>0.43107000000000001</v>
      </c>
      <c r="R3442" s="225">
        <f>Q3442*H3442</f>
        <v>0.43107000000000001</v>
      </c>
      <c r="S3442" s="225">
        <v>0</v>
      </c>
      <c r="T3442" s="226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7" t="s">
        <v>410</v>
      </c>
      <c r="AT3442" s="227" t="s">
        <v>296</v>
      </c>
      <c r="AU3442" s="227" t="s">
        <v>80</v>
      </c>
      <c r="AY3442" s="20" t="s">
        <v>182</v>
      </c>
      <c r="BE3442" s="228">
        <f>IF(N3442="základní",J3442,0)</f>
        <v>0</v>
      </c>
      <c r="BF3442" s="228">
        <f>IF(N3442="snížená",J3442,0)</f>
        <v>0</v>
      </c>
      <c r="BG3442" s="228">
        <f>IF(N3442="zákl. přenesená",J3442,0)</f>
        <v>0</v>
      </c>
      <c r="BH3442" s="228">
        <f>IF(N3442="sníž. přenesená",J3442,0)</f>
        <v>0</v>
      </c>
      <c r="BI3442" s="228">
        <f>IF(N3442="nulová",J3442,0)</f>
        <v>0</v>
      </c>
      <c r="BJ3442" s="20" t="s">
        <v>78</v>
      </c>
      <c r="BK3442" s="228">
        <f>ROUND(I3442*H3442,2)</f>
        <v>0</v>
      </c>
      <c r="BL3442" s="20" t="s">
        <v>308</v>
      </c>
      <c r="BM3442" s="227" t="s">
        <v>5511</v>
      </c>
    </row>
    <row r="3443" s="2" customFormat="1" ht="37.8" customHeight="1">
      <c r="A3443" s="41"/>
      <c r="B3443" s="42"/>
      <c r="C3443" s="216" t="s">
        <v>5512</v>
      </c>
      <c r="D3443" s="216" t="s">
        <v>184</v>
      </c>
      <c r="E3443" s="217" t="s">
        <v>5513</v>
      </c>
      <c r="F3443" s="218" t="s">
        <v>5514</v>
      </c>
      <c r="G3443" s="219" t="s">
        <v>283</v>
      </c>
      <c r="H3443" s="220">
        <v>16.323</v>
      </c>
      <c r="I3443" s="221"/>
      <c r="J3443" s="222">
        <f>ROUND(I3443*H3443,2)</f>
        <v>0</v>
      </c>
      <c r="K3443" s="218" t="s">
        <v>188</v>
      </c>
      <c r="L3443" s="47"/>
      <c r="M3443" s="223" t="s">
        <v>19</v>
      </c>
      <c r="N3443" s="224" t="s">
        <v>42</v>
      </c>
      <c r="O3443" s="87"/>
      <c r="P3443" s="225">
        <f>O3443*H3443</f>
        <v>0</v>
      </c>
      <c r="Q3443" s="225">
        <v>0.00023000000000000001</v>
      </c>
      <c r="R3443" s="225">
        <f>Q3443*H3443</f>
        <v>0.0037542900000000004</v>
      </c>
      <c r="S3443" s="225">
        <v>0</v>
      </c>
      <c r="T3443" s="226">
        <f>S3443*H3443</f>
        <v>0</v>
      </c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R3443" s="227" t="s">
        <v>308</v>
      </c>
      <c r="AT3443" s="227" t="s">
        <v>184</v>
      </c>
      <c r="AU3443" s="227" t="s">
        <v>80</v>
      </c>
      <c r="AY3443" s="20" t="s">
        <v>182</v>
      </c>
      <c r="BE3443" s="228">
        <f>IF(N3443="základní",J3443,0)</f>
        <v>0</v>
      </c>
      <c r="BF3443" s="228">
        <f>IF(N3443="snížená",J3443,0)</f>
        <v>0</v>
      </c>
      <c r="BG3443" s="228">
        <f>IF(N3443="zákl. přenesená",J3443,0)</f>
        <v>0</v>
      </c>
      <c r="BH3443" s="228">
        <f>IF(N3443="sníž. přenesená",J3443,0)</f>
        <v>0</v>
      </c>
      <c r="BI3443" s="228">
        <f>IF(N3443="nulová",J3443,0)</f>
        <v>0</v>
      </c>
      <c r="BJ3443" s="20" t="s">
        <v>78</v>
      </c>
      <c r="BK3443" s="228">
        <f>ROUND(I3443*H3443,2)</f>
        <v>0</v>
      </c>
      <c r="BL3443" s="20" t="s">
        <v>308</v>
      </c>
      <c r="BM3443" s="227" t="s">
        <v>5515</v>
      </c>
    </row>
    <row r="3444" s="2" customFormat="1">
      <c r="A3444" s="41"/>
      <c r="B3444" s="42"/>
      <c r="C3444" s="43"/>
      <c r="D3444" s="229" t="s">
        <v>191</v>
      </c>
      <c r="E3444" s="43"/>
      <c r="F3444" s="230" t="s">
        <v>5516</v>
      </c>
      <c r="G3444" s="43"/>
      <c r="H3444" s="43"/>
      <c r="I3444" s="231"/>
      <c r="J3444" s="43"/>
      <c r="K3444" s="43"/>
      <c r="L3444" s="47"/>
      <c r="M3444" s="232"/>
      <c r="N3444" s="233"/>
      <c r="O3444" s="87"/>
      <c r="P3444" s="87"/>
      <c r="Q3444" s="87"/>
      <c r="R3444" s="87"/>
      <c r="S3444" s="87"/>
      <c r="T3444" s="88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T3444" s="20" t="s">
        <v>191</v>
      </c>
      <c r="AU3444" s="20" t="s">
        <v>80</v>
      </c>
    </row>
    <row r="3445" s="14" customFormat="1">
      <c r="A3445" s="14"/>
      <c r="B3445" s="245"/>
      <c r="C3445" s="246"/>
      <c r="D3445" s="236" t="s">
        <v>193</v>
      </c>
      <c r="E3445" s="247" t="s">
        <v>19</v>
      </c>
      <c r="F3445" s="248" t="s">
        <v>5517</v>
      </c>
      <c r="G3445" s="246"/>
      <c r="H3445" s="249">
        <v>16.322600000000001</v>
      </c>
      <c r="I3445" s="250"/>
      <c r="J3445" s="246"/>
      <c r="K3445" s="246"/>
      <c r="L3445" s="251"/>
      <c r="M3445" s="252"/>
      <c r="N3445" s="253"/>
      <c r="O3445" s="253"/>
      <c r="P3445" s="253"/>
      <c r="Q3445" s="253"/>
      <c r="R3445" s="253"/>
      <c r="S3445" s="253"/>
      <c r="T3445" s="25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5" t="s">
        <v>193</v>
      </c>
      <c r="AU3445" s="255" t="s">
        <v>80</v>
      </c>
      <c r="AV3445" s="14" t="s">
        <v>80</v>
      </c>
      <c r="AW3445" s="14" t="s">
        <v>195</v>
      </c>
      <c r="AX3445" s="14" t="s">
        <v>71</v>
      </c>
      <c r="AY3445" s="255" t="s">
        <v>182</v>
      </c>
    </row>
    <row r="3446" s="2" customFormat="1" ht="37.8" customHeight="1">
      <c r="A3446" s="41"/>
      <c r="B3446" s="42"/>
      <c r="C3446" s="278" t="s">
        <v>5518</v>
      </c>
      <c r="D3446" s="278" t="s">
        <v>296</v>
      </c>
      <c r="E3446" s="279" t="s">
        <v>5519</v>
      </c>
      <c r="F3446" s="280" t="s">
        <v>5520</v>
      </c>
      <c r="G3446" s="281" t="s">
        <v>2233</v>
      </c>
      <c r="H3446" s="282">
        <v>1</v>
      </c>
      <c r="I3446" s="283"/>
      <c r="J3446" s="284">
        <f>ROUND(I3446*H3446,2)</f>
        <v>0</v>
      </c>
      <c r="K3446" s="280" t="s">
        <v>19</v>
      </c>
      <c r="L3446" s="285"/>
      <c r="M3446" s="286" t="s">
        <v>19</v>
      </c>
      <c r="N3446" s="287" t="s">
        <v>42</v>
      </c>
      <c r="O3446" s="87"/>
      <c r="P3446" s="225">
        <f>O3446*H3446</f>
        <v>0</v>
      </c>
      <c r="Q3446" s="225">
        <v>0.43107000000000001</v>
      </c>
      <c r="R3446" s="225">
        <f>Q3446*H3446</f>
        <v>0.43107000000000001</v>
      </c>
      <c r="S3446" s="225">
        <v>0</v>
      </c>
      <c r="T3446" s="226">
        <f>S3446*H3446</f>
        <v>0</v>
      </c>
      <c r="U3446" s="41"/>
      <c r="V3446" s="41"/>
      <c r="W3446" s="41"/>
      <c r="X3446" s="41"/>
      <c r="Y3446" s="41"/>
      <c r="Z3446" s="41"/>
      <c r="AA3446" s="41"/>
      <c r="AB3446" s="41"/>
      <c r="AC3446" s="41"/>
      <c r="AD3446" s="41"/>
      <c r="AE3446" s="41"/>
      <c r="AR3446" s="227" t="s">
        <v>410</v>
      </c>
      <c r="AT3446" s="227" t="s">
        <v>296</v>
      </c>
      <c r="AU3446" s="227" t="s">
        <v>80</v>
      </c>
      <c r="AY3446" s="20" t="s">
        <v>182</v>
      </c>
      <c r="BE3446" s="228">
        <f>IF(N3446="základní",J3446,0)</f>
        <v>0</v>
      </c>
      <c r="BF3446" s="228">
        <f>IF(N3446="snížená",J3446,0)</f>
        <v>0</v>
      </c>
      <c r="BG3446" s="228">
        <f>IF(N3446="zákl. přenesená",J3446,0)</f>
        <v>0</v>
      </c>
      <c r="BH3446" s="228">
        <f>IF(N3446="sníž. přenesená",J3446,0)</f>
        <v>0</v>
      </c>
      <c r="BI3446" s="228">
        <f>IF(N3446="nulová",J3446,0)</f>
        <v>0</v>
      </c>
      <c r="BJ3446" s="20" t="s">
        <v>78</v>
      </c>
      <c r="BK3446" s="228">
        <f>ROUND(I3446*H3446,2)</f>
        <v>0</v>
      </c>
      <c r="BL3446" s="20" t="s">
        <v>308</v>
      </c>
      <c r="BM3446" s="227" t="s">
        <v>5521</v>
      </c>
    </row>
    <row r="3447" s="2" customFormat="1" ht="33" customHeight="1">
      <c r="A3447" s="41"/>
      <c r="B3447" s="42"/>
      <c r="C3447" s="216" t="s">
        <v>5522</v>
      </c>
      <c r="D3447" s="216" t="s">
        <v>184</v>
      </c>
      <c r="E3447" s="217" t="s">
        <v>5523</v>
      </c>
      <c r="F3447" s="218" t="s">
        <v>5524</v>
      </c>
      <c r="G3447" s="219" t="s">
        <v>304</v>
      </c>
      <c r="H3447" s="220">
        <v>5</v>
      </c>
      <c r="I3447" s="221"/>
      <c r="J3447" s="222">
        <f>ROUND(I3447*H3447,2)</f>
        <v>0</v>
      </c>
      <c r="K3447" s="218" t="s">
        <v>188</v>
      </c>
      <c r="L3447" s="47"/>
      <c r="M3447" s="223" t="s">
        <v>19</v>
      </c>
      <c r="N3447" s="224" t="s">
        <v>42</v>
      </c>
      <c r="O3447" s="87"/>
      <c r="P3447" s="225">
        <f>O3447*H3447</f>
        <v>0</v>
      </c>
      <c r="Q3447" s="225">
        <v>0</v>
      </c>
      <c r="R3447" s="225">
        <f>Q3447*H3447</f>
        <v>0</v>
      </c>
      <c r="S3447" s="225">
        <v>0.016</v>
      </c>
      <c r="T3447" s="226">
        <f>S3447*H3447</f>
        <v>0.080000000000000002</v>
      </c>
      <c r="U3447" s="41"/>
      <c r="V3447" s="41"/>
      <c r="W3447" s="41"/>
      <c r="X3447" s="41"/>
      <c r="Y3447" s="41"/>
      <c r="Z3447" s="41"/>
      <c r="AA3447" s="41"/>
      <c r="AB3447" s="41"/>
      <c r="AC3447" s="41"/>
      <c r="AD3447" s="41"/>
      <c r="AE3447" s="41"/>
      <c r="AR3447" s="227" t="s">
        <v>308</v>
      </c>
      <c r="AT3447" s="227" t="s">
        <v>184</v>
      </c>
      <c r="AU3447" s="227" t="s">
        <v>80</v>
      </c>
      <c r="AY3447" s="20" t="s">
        <v>182</v>
      </c>
      <c r="BE3447" s="228">
        <f>IF(N3447="základní",J3447,0)</f>
        <v>0</v>
      </c>
      <c r="BF3447" s="228">
        <f>IF(N3447="snížená",J3447,0)</f>
        <v>0</v>
      </c>
      <c r="BG3447" s="228">
        <f>IF(N3447="zákl. přenesená",J3447,0)</f>
        <v>0</v>
      </c>
      <c r="BH3447" s="228">
        <f>IF(N3447="sníž. přenesená",J3447,0)</f>
        <v>0</v>
      </c>
      <c r="BI3447" s="228">
        <f>IF(N3447="nulová",J3447,0)</f>
        <v>0</v>
      </c>
      <c r="BJ3447" s="20" t="s">
        <v>78</v>
      </c>
      <c r="BK3447" s="228">
        <f>ROUND(I3447*H3447,2)</f>
        <v>0</v>
      </c>
      <c r="BL3447" s="20" t="s">
        <v>308</v>
      </c>
      <c r="BM3447" s="227" t="s">
        <v>5525</v>
      </c>
    </row>
    <row r="3448" s="2" customFormat="1">
      <c r="A3448" s="41"/>
      <c r="B3448" s="42"/>
      <c r="C3448" s="43"/>
      <c r="D3448" s="229" t="s">
        <v>191</v>
      </c>
      <c r="E3448" s="43"/>
      <c r="F3448" s="230" t="s">
        <v>5526</v>
      </c>
      <c r="G3448" s="43"/>
      <c r="H3448" s="43"/>
      <c r="I3448" s="231"/>
      <c r="J3448" s="43"/>
      <c r="K3448" s="43"/>
      <c r="L3448" s="47"/>
      <c r="M3448" s="232"/>
      <c r="N3448" s="233"/>
      <c r="O3448" s="87"/>
      <c r="P3448" s="87"/>
      <c r="Q3448" s="87"/>
      <c r="R3448" s="87"/>
      <c r="S3448" s="87"/>
      <c r="T3448" s="88"/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T3448" s="20" t="s">
        <v>191</v>
      </c>
      <c r="AU3448" s="20" t="s">
        <v>80</v>
      </c>
    </row>
    <row r="3449" s="14" customFormat="1">
      <c r="A3449" s="14"/>
      <c r="B3449" s="245"/>
      <c r="C3449" s="246"/>
      <c r="D3449" s="236" t="s">
        <v>193</v>
      </c>
      <c r="E3449" s="247" t="s">
        <v>19</v>
      </c>
      <c r="F3449" s="248" t="s">
        <v>5527</v>
      </c>
      <c r="G3449" s="246"/>
      <c r="H3449" s="249">
        <v>5</v>
      </c>
      <c r="I3449" s="250"/>
      <c r="J3449" s="246"/>
      <c r="K3449" s="246"/>
      <c r="L3449" s="251"/>
      <c r="M3449" s="252"/>
      <c r="N3449" s="253"/>
      <c r="O3449" s="253"/>
      <c r="P3449" s="253"/>
      <c r="Q3449" s="253"/>
      <c r="R3449" s="253"/>
      <c r="S3449" s="253"/>
      <c r="T3449" s="25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5" t="s">
        <v>193</v>
      </c>
      <c r="AU3449" s="255" t="s">
        <v>80</v>
      </c>
      <c r="AV3449" s="14" t="s">
        <v>80</v>
      </c>
      <c r="AW3449" s="14" t="s">
        <v>195</v>
      </c>
      <c r="AX3449" s="14" t="s">
        <v>71</v>
      </c>
      <c r="AY3449" s="255" t="s">
        <v>182</v>
      </c>
    </row>
    <row r="3450" s="2" customFormat="1" ht="33" customHeight="1">
      <c r="A3450" s="41"/>
      <c r="B3450" s="42"/>
      <c r="C3450" s="216" t="s">
        <v>5528</v>
      </c>
      <c r="D3450" s="216" t="s">
        <v>184</v>
      </c>
      <c r="E3450" s="217" t="s">
        <v>5529</v>
      </c>
      <c r="F3450" s="218" t="s">
        <v>5530</v>
      </c>
      <c r="G3450" s="219" t="s">
        <v>304</v>
      </c>
      <c r="H3450" s="220">
        <v>4.5999999999999996</v>
      </c>
      <c r="I3450" s="221"/>
      <c r="J3450" s="222">
        <f>ROUND(I3450*H3450,2)</f>
        <v>0</v>
      </c>
      <c r="K3450" s="218" t="s">
        <v>188</v>
      </c>
      <c r="L3450" s="47"/>
      <c r="M3450" s="223" t="s">
        <v>19</v>
      </c>
      <c r="N3450" s="224" t="s">
        <v>42</v>
      </c>
      <c r="O3450" s="87"/>
      <c r="P3450" s="225">
        <f>O3450*H3450</f>
        <v>0</v>
      </c>
      <c r="Q3450" s="225">
        <v>0</v>
      </c>
      <c r="R3450" s="225">
        <f>Q3450*H3450</f>
        <v>0</v>
      </c>
      <c r="S3450" s="225">
        <v>0.016</v>
      </c>
      <c r="T3450" s="226">
        <f>S3450*H3450</f>
        <v>0.073599999999999999</v>
      </c>
      <c r="U3450" s="41"/>
      <c r="V3450" s="41"/>
      <c r="W3450" s="41"/>
      <c r="X3450" s="41"/>
      <c r="Y3450" s="41"/>
      <c r="Z3450" s="41"/>
      <c r="AA3450" s="41"/>
      <c r="AB3450" s="41"/>
      <c r="AC3450" s="41"/>
      <c r="AD3450" s="41"/>
      <c r="AE3450" s="41"/>
      <c r="AR3450" s="227" t="s">
        <v>308</v>
      </c>
      <c r="AT3450" s="227" t="s">
        <v>184</v>
      </c>
      <c r="AU3450" s="227" t="s">
        <v>80</v>
      </c>
      <c r="AY3450" s="20" t="s">
        <v>182</v>
      </c>
      <c r="BE3450" s="228">
        <f>IF(N3450="základní",J3450,0)</f>
        <v>0</v>
      </c>
      <c r="BF3450" s="228">
        <f>IF(N3450="snížená",J3450,0)</f>
        <v>0</v>
      </c>
      <c r="BG3450" s="228">
        <f>IF(N3450="zákl. přenesená",J3450,0)</f>
        <v>0</v>
      </c>
      <c r="BH3450" s="228">
        <f>IF(N3450="sníž. přenesená",J3450,0)</f>
        <v>0</v>
      </c>
      <c r="BI3450" s="228">
        <f>IF(N3450="nulová",J3450,0)</f>
        <v>0</v>
      </c>
      <c r="BJ3450" s="20" t="s">
        <v>78</v>
      </c>
      <c r="BK3450" s="228">
        <f>ROUND(I3450*H3450,2)</f>
        <v>0</v>
      </c>
      <c r="BL3450" s="20" t="s">
        <v>308</v>
      </c>
      <c r="BM3450" s="227" t="s">
        <v>5531</v>
      </c>
    </row>
    <row r="3451" s="2" customFormat="1">
      <c r="A3451" s="41"/>
      <c r="B3451" s="42"/>
      <c r="C3451" s="43"/>
      <c r="D3451" s="229" t="s">
        <v>191</v>
      </c>
      <c r="E3451" s="43"/>
      <c r="F3451" s="230" t="s">
        <v>5532</v>
      </c>
      <c r="G3451" s="43"/>
      <c r="H3451" s="43"/>
      <c r="I3451" s="231"/>
      <c r="J3451" s="43"/>
      <c r="K3451" s="43"/>
      <c r="L3451" s="47"/>
      <c r="M3451" s="232"/>
      <c r="N3451" s="233"/>
      <c r="O3451" s="87"/>
      <c r="P3451" s="87"/>
      <c r="Q3451" s="87"/>
      <c r="R3451" s="87"/>
      <c r="S3451" s="87"/>
      <c r="T3451" s="88"/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T3451" s="20" t="s">
        <v>191</v>
      </c>
      <c r="AU3451" s="20" t="s">
        <v>80</v>
      </c>
    </row>
    <row r="3452" s="14" customFormat="1">
      <c r="A3452" s="14"/>
      <c r="B3452" s="245"/>
      <c r="C3452" s="246"/>
      <c r="D3452" s="236" t="s">
        <v>193</v>
      </c>
      <c r="E3452" s="247" t="s">
        <v>19</v>
      </c>
      <c r="F3452" s="248" t="s">
        <v>5533</v>
      </c>
      <c r="G3452" s="246"/>
      <c r="H3452" s="249">
        <v>2.5</v>
      </c>
      <c r="I3452" s="250"/>
      <c r="J3452" s="246"/>
      <c r="K3452" s="246"/>
      <c r="L3452" s="251"/>
      <c r="M3452" s="252"/>
      <c r="N3452" s="253"/>
      <c r="O3452" s="253"/>
      <c r="P3452" s="253"/>
      <c r="Q3452" s="253"/>
      <c r="R3452" s="253"/>
      <c r="S3452" s="253"/>
      <c r="T3452" s="25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55" t="s">
        <v>193</v>
      </c>
      <c r="AU3452" s="255" t="s">
        <v>80</v>
      </c>
      <c r="AV3452" s="14" t="s">
        <v>80</v>
      </c>
      <c r="AW3452" s="14" t="s">
        <v>195</v>
      </c>
      <c r="AX3452" s="14" t="s">
        <v>71</v>
      </c>
      <c r="AY3452" s="255" t="s">
        <v>182</v>
      </c>
    </row>
    <row r="3453" s="14" customFormat="1">
      <c r="A3453" s="14"/>
      <c r="B3453" s="245"/>
      <c r="C3453" s="246"/>
      <c r="D3453" s="236" t="s">
        <v>193</v>
      </c>
      <c r="E3453" s="247" t="s">
        <v>19</v>
      </c>
      <c r="F3453" s="248" t="s">
        <v>5534</v>
      </c>
      <c r="G3453" s="246"/>
      <c r="H3453" s="249">
        <v>2.1000000000000001</v>
      </c>
      <c r="I3453" s="250"/>
      <c r="J3453" s="246"/>
      <c r="K3453" s="246"/>
      <c r="L3453" s="251"/>
      <c r="M3453" s="252"/>
      <c r="N3453" s="253"/>
      <c r="O3453" s="253"/>
      <c r="P3453" s="253"/>
      <c r="Q3453" s="253"/>
      <c r="R3453" s="253"/>
      <c r="S3453" s="253"/>
      <c r="T3453" s="25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5" t="s">
        <v>193</v>
      </c>
      <c r="AU3453" s="255" t="s">
        <v>80</v>
      </c>
      <c r="AV3453" s="14" t="s">
        <v>80</v>
      </c>
      <c r="AW3453" s="14" t="s">
        <v>195</v>
      </c>
      <c r="AX3453" s="14" t="s">
        <v>71</v>
      </c>
      <c r="AY3453" s="255" t="s">
        <v>182</v>
      </c>
    </row>
    <row r="3454" s="2" customFormat="1" ht="24.15" customHeight="1">
      <c r="A3454" s="41"/>
      <c r="B3454" s="42"/>
      <c r="C3454" s="216" t="s">
        <v>5535</v>
      </c>
      <c r="D3454" s="216" t="s">
        <v>184</v>
      </c>
      <c r="E3454" s="217" t="s">
        <v>5536</v>
      </c>
      <c r="F3454" s="218" t="s">
        <v>5537</v>
      </c>
      <c r="G3454" s="219" t="s">
        <v>304</v>
      </c>
      <c r="H3454" s="220">
        <v>8.3900000000000006</v>
      </c>
      <c r="I3454" s="221"/>
      <c r="J3454" s="222">
        <f>ROUND(I3454*H3454,2)</f>
        <v>0</v>
      </c>
      <c r="K3454" s="218" t="s">
        <v>188</v>
      </c>
      <c r="L3454" s="47"/>
      <c r="M3454" s="223" t="s">
        <v>19</v>
      </c>
      <c r="N3454" s="224" t="s">
        <v>42</v>
      </c>
      <c r="O3454" s="87"/>
      <c r="P3454" s="225">
        <f>O3454*H3454</f>
        <v>0</v>
      </c>
      <c r="Q3454" s="225">
        <v>0.00072000000000000005</v>
      </c>
      <c r="R3454" s="225">
        <f>Q3454*H3454</f>
        <v>0.0060408000000000007</v>
      </c>
      <c r="S3454" s="225">
        <v>0</v>
      </c>
      <c r="T3454" s="226">
        <f>S3454*H3454</f>
        <v>0</v>
      </c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R3454" s="227" t="s">
        <v>308</v>
      </c>
      <c r="AT3454" s="227" t="s">
        <v>184</v>
      </c>
      <c r="AU3454" s="227" t="s">
        <v>80</v>
      </c>
      <c r="AY3454" s="20" t="s">
        <v>182</v>
      </c>
      <c r="BE3454" s="228">
        <f>IF(N3454="základní",J3454,0)</f>
        <v>0</v>
      </c>
      <c r="BF3454" s="228">
        <f>IF(N3454="snížená",J3454,0)</f>
        <v>0</v>
      </c>
      <c r="BG3454" s="228">
        <f>IF(N3454="zákl. přenesená",J3454,0)</f>
        <v>0</v>
      </c>
      <c r="BH3454" s="228">
        <f>IF(N3454="sníž. přenesená",J3454,0)</f>
        <v>0</v>
      </c>
      <c r="BI3454" s="228">
        <f>IF(N3454="nulová",J3454,0)</f>
        <v>0</v>
      </c>
      <c r="BJ3454" s="20" t="s">
        <v>78</v>
      </c>
      <c r="BK3454" s="228">
        <f>ROUND(I3454*H3454,2)</f>
        <v>0</v>
      </c>
      <c r="BL3454" s="20" t="s">
        <v>308</v>
      </c>
      <c r="BM3454" s="227" t="s">
        <v>5538</v>
      </c>
    </row>
    <row r="3455" s="2" customFormat="1">
      <c r="A3455" s="41"/>
      <c r="B3455" s="42"/>
      <c r="C3455" s="43"/>
      <c r="D3455" s="229" t="s">
        <v>191</v>
      </c>
      <c r="E3455" s="43"/>
      <c r="F3455" s="230" t="s">
        <v>5539</v>
      </c>
      <c r="G3455" s="43"/>
      <c r="H3455" s="43"/>
      <c r="I3455" s="231"/>
      <c r="J3455" s="43"/>
      <c r="K3455" s="43"/>
      <c r="L3455" s="47"/>
      <c r="M3455" s="232"/>
      <c r="N3455" s="233"/>
      <c r="O3455" s="87"/>
      <c r="P3455" s="87"/>
      <c r="Q3455" s="87"/>
      <c r="R3455" s="87"/>
      <c r="S3455" s="87"/>
      <c r="T3455" s="88"/>
      <c r="U3455" s="41"/>
      <c r="V3455" s="41"/>
      <c r="W3455" s="41"/>
      <c r="X3455" s="41"/>
      <c r="Y3455" s="41"/>
      <c r="Z3455" s="41"/>
      <c r="AA3455" s="41"/>
      <c r="AB3455" s="41"/>
      <c r="AC3455" s="41"/>
      <c r="AD3455" s="41"/>
      <c r="AE3455" s="41"/>
      <c r="AT3455" s="20" t="s">
        <v>191</v>
      </c>
      <c r="AU3455" s="20" t="s">
        <v>80</v>
      </c>
    </row>
    <row r="3456" s="14" customFormat="1">
      <c r="A3456" s="14"/>
      <c r="B3456" s="245"/>
      <c r="C3456" s="246"/>
      <c r="D3456" s="236" t="s">
        <v>193</v>
      </c>
      <c r="E3456" s="247" t="s">
        <v>19</v>
      </c>
      <c r="F3456" s="248" t="s">
        <v>5540</v>
      </c>
      <c r="G3456" s="246"/>
      <c r="H3456" s="249">
        <v>8.3900000000000006</v>
      </c>
      <c r="I3456" s="250"/>
      <c r="J3456" s="246"/>
      <c r="K3456" s="246"/>
      <c r="L3456" s="251"/>
      <c r="M3456" s="252"/>
      <c r="N3456" s="253"/>
      <c r="O3456" s="253"/>
      <c r="P3456" s="253"/>
      <c r="Q3456" s="253"/>
      <c r="R3456" s="253"/>
      <c r="S3456" s="253"/>
      <c r="T3456" s="25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5" t="s">
        <v>193</v>
      </c>
      <c r="AU3456" s="255" t="s">
        <v>80</v>
      </c>
      <c r="AV3456" s="14" t="s">
        <v>80</v>
      </c>
      <c r="AW3456" s="14" t="s">
        <v>195</v>
      </c>
      <c r="AX3456" s="14" t="s">
        <v>71</v>
      </c>
      <c r="AY3456" s="255" t="s">
        <v>182</v>
      </c>
    </row>
    <row r="3457" s="2" customFormat="1" ht="24.15" customHeight="1">
      <c r="A3457" s="41"/>
      <c r="B3457" s="42"/>
      <c r="C3457" s="278" t="s">
        <v>5541</v>
      </c>
      <c r="D3457" s="278" t="s">
        <v>296</v>
      </c>
      <c r="E3457" s="279" t="s">
        <v>5542</v>
      </c>
      <c r="F3457" s="280" t="s">
        <v>5543</v>
      </c>
      <c r="G3457" s="281" t="s">
        <v>425</v>
      </c>
      <c r="H3457" s="282">
        <v>1</v>
      </c>
      <c r="I3457" s="283"/>
      <c r="J3457" s="284">
        <f>ROUND(I3457*H3457,2)</f>
        <v>0</v>
      </c>
      <c r="K3457" s="280" t="s">
        <v>19</v>
      </c>
      <c r="L3457" s="285"/>
      <c r="M3457" s="286" t="s">
        <v>19</v>
      </c>
      <c r="N3457" s="287" t="s">
        <v>42</v>
      </c>
      <c r="O3457" s="87"/>
      <c r="P3457" s="225">
        <f>O3457*H3457</f>
        <v>0</v>
      </c>
      <c r="Q3457" s="225">
        <v>0.20999999999999999</v>
      </c>
      <c r="R3457" s="225">
        <f>Q3457*H3457</f>
        <v>0.20999999999999999</v>
      </c>
      <c r="S3457" s="225">
        <v>0</v>
      </c>
      <c r="T3457" s="226">
        <f>S3457*H3457</f>
        <v>0</v>
      </c>
      <c r="U3457" s="41"/>
      <c r="V3457" s="41"/>
      <c r="W3457" s="41"/>
      <c r="X3457" s="41"/>
      <c r="Y3457" s="41"/>
      <c r="Z3457" s="41"/>
      <c r="AA3457" s="41"/>
      <c r="AB3457" s="41"/>
      <c r="AC3457" s="41"/>
      <c r="AD3457" s="41"/>
      <c r="AE3457" s="41"/>
      <c r="AR3457" s="227" t="s">
        <v>410</v>
      </c>
      <c r="AT3457" s="227" t="s">
        <v>296</v>
      </c>
      <c r="AU3457" s="227" t="s">
        <v>80</v>
      </c>
      <c r="AY3457" s="20" t="s">
        <v>182</v>
      </c>
      <c r="BE3457" s="228">
        <f>IF(N3457="základní",J3457,0)</f>
        <v>0</v>
      </c>
      <c r="BF3457" s="228">
        <f>IF(N3457="snížená",J3457,0)</f>
        <v>0</v>
      </c>
      <c r="BG3457" s="228">
        <f>IF(N3457="zákl. přenesená",J3457,0)</f>
        <v>0</v>
      </c>
      <c r="BH3457" s="228">
        <f>IF(N3457="sníž. přenesená",J3457,0)</f>
        <v>0</v>
      </c>
      <c r="BI3457" s="228">
        <f>IF(N3457="nulová",J3457,0)</f>
        <v>0</v>
      </c>
      <c r="BJ3457" s="20" t="s">
        <v>78</v>
      </c>
      <c r="BK3457" s="228">
        <f>ROUND(I3457*H3457,2)</f>
        <v>0</v>
      </c>
      <c r="BL3457" s="20" t="s">
        <v>308</v>
      </c>
      <c r="BM3457" s="227" t="s">
        <v>5544</v>
      </c>
    </row>
    <row r="3458" s="2" customFormat="1" ht="24.15" customHeight="1">
      <c r="A3458" s="41"/>
      <c r="B3458" s="42"/>
      <c r="C3458" s="278" t="s">
        <v>5545</v>
      </c>
      <c r="D3458" s="278" t="s">
        <v>296</v>
      </c>
      <c r="E3458" s="279" t="s">
        <v>5546</v>
      </c>
      <c r="F3458" s="280" t="s">
        <v>5547</v>
      </c>
      <c r="G3458" s="281" t="s">
        <v>425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0.094600000000000004</v>
      </c>
      <c r="R3458" s="225">
        <f>Q3458*H3458</f>
        <v>0.094600000000000004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410</v>
      </c>
      <c r="AT3458" s="227" t="s">
        <v>296</v>
      </c>
      <c r="AU3458" s="227" t="s">
        <v>80</v>
      </c>
      <c r="AY3458" s="20" t="s">
        <v>182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308</v>
      </c>
      <c r="BM3458" s="227" t="s">
        <v>5548</v>
      </c>
    </row>
    <row r="3459" s="2" customFormat="1" ht="24.15" customHeight="1">
      <c r="A3459" s="41"/>
      <c r="B3459" s="42"/>
      <c r="C3459" s="278" t="s">
        <v>5549</v>
      </c>
      <c r="D3459" s="278" t="s">
        <v>296</v>
      </c>
      <c r="E3459" s="279" t="s">
        <v>5550</v>
      </c>
      <c r="F3459" s="280" t="s">
        <v>5551</v>
      </c>
      <c r="G3459" s="281" t="s">
        <v>425</v>
      </c>
      <c r="H3459" s="282">
        <v>1</v>
      </c>
      <c r="I3459" s="283"/>
      <c r="J3459" s="284">
        <f>ROUND(I3459*H3459,2)</f>
        <v>0</v>
      </c>
      <c r="K3459" s="280" t="s">
        <v>19</v>
      </c>
      <c r="L3459" s="285"/>
      <c r="M3459" s="286" t="s">
        <v>19</v>
      </c>
      <c r="N3459" s="287" t="s">
        <v>42</v>
      </c>
      <c r="O3459" s="87"/>
      <c r="P3459" s="225">
        <f>O3459*H3459</f>
        <v>0</v>
      </c>
      <c r="Q3459" s="225">
        <v>0.040000000000000001</v>
      </c>
      <c r="R3459" s="225">
        <f>Q3459*H3459</f>
        <v>0.040000000000000001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410</v>
      </c>
      <c r="AT3459" s="227" t="s">
        <v>296</v>
      </c>
      <c r="AU3459" s="227" t="s">
        <v>80</v>
      </c>
      <c r="AY3459" s="20" t="s">
        <v>182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308</v>
      </c>
      <c r="BM3459" s="227" t="s">
        <v>5552</v>
      </c>
    </row>
    <row r="3460" s="2" customFormat="1" ht="37.8" customHeight="1">
      <c r="A3460" s="41"/>
      <c r="B3460" s="42"/>
      <c r="C3460" s="216" t="s">
        <v>5553</v>
      </c>
      <c r="D3460" s="216" t="s">
        <v>184</v>
      </c>
      <c r="E3460" s="217" t="s">
        <v>5554</v>
      </c>
      <c r="F3460" s="218" t="s">
        <v>5555</v>
      </c>
      <c r="G3460" s="219" t="s">
        <v>304</v>
      </c>
      <c r="H3460" s="220">
        <v>6.2999999999999998</v>
      </c>
      <c r="I3460" s="221"/>
      <c r="J3460" s="222">
        <f>ROUND(I3460*H3460,2)</f>
        <v>0</v>
      </c>
      <c r="K3460" s="218" t="s">
        <v>188</v>
      </c>
      <c r="L3460" s="47"/>
      <c r="M3460" s="223" t="s">
        <v>19</v>
      </c>
      <c r="N3460" s="224" t="s">
        <v>42</v>
      </c>
      <c r="O3460" s="87"/>
      <c r="P3460" s="225">
        <f>O3460*H3460</f>
        <v>0</v>
      </c>
      <c r="Q3460" s="225">
        <v>0.00067000000000000002</v>
      </c>
      <c r="R3460" s="225">
        <f>Q3460*H3460</f>
        <v>0.0042209999999999999</v>
      </c>
      <c r="S3460" s="225">
        <v>0</v>
      </c>
      <c r="T3460" s="226">
        <f>S3460*H3460</f>
        <v>0</v>
      </c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R3460" s="227" t="s">
        <v>308</v>
      </c>
      <c r="AT3460" s="227" t="s">
        <v>184</v>
      </c>
      <c r="AU3460" s="227" t="s">
        <v>80</v>
      </c>
      <c r="AY3460" s="20" t="s">
        <v>182</v>
      </c>
      <c r="BE3460" s="228">
        <f>IF(N3460="základní",J3460,0)</f>
        <v>0</v>
      </c>
      <c r="BF3460" s="228">
        <f>IF(N3460="snížená",J3460,0)</f>
        <v>0</v>
      </c>
      <c r="BG3460" s="228">
        <f>IF(N3460="zákl. přenesená",J3460,0)</f>
        <v>0</v>
      </c>
      <c r="BH3460" s="228">
        <f>IF(N3460="sníž. přenesená",J3460,0)</f>
        <v>0</v>
      </c>
      <c r="BI3460" s="228">
        <f>IF(N3460="nulová",J3460,0)</f>
        <v>0</v>
      </c>
      <c r="BJ3460" s="20" t="s">
        <v>78</v>
      </c>
      <c r="BK3460" s="228">
        <f>ROUND(I3460*H3460,2)</f>
        <v>0</v>
      </c>
      <c r="BL3460" s="20" t="s">
        <v>308</v>
      </c>
      <c r="BM3460" s="227" t="s">
        <v>5556</v>
      </c>
    </row>
    <row r="3461" s="2" customFormat="1">
      <c r="A3461" s="41"/>
      <c r="B3461" s="42"/>
      <c r="C3461" s="43"/>
      <c r="D3461" s="229" t="s">
        <v>191</v>
      </c>
      <c r="E3461" s="43"/>
      <c r="F3461" s="230" t="s">
        <v>5557</v>
      </c>
      <c r="G3461" s="43"/>
      <c r="H3461" s="43"/>
      <c r="I3461" s="231"/>
      <c r="J3461" s="43"/>
      <c r="K3461" s="43"/>
      <c r="L3461" s="47"/>
      <c r="M3461" s="232"/>
      <c r="N3461" s="233"/>
      <c r="O3461" s="87"/>
      <c r="P3461" s="87"/>
      <c r="Q3461" s="87"/>
      <c r="R3461" s="87"/>
      <c r="S3461" s="87"/>
      <c r="T3461" s="88"/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T3461" s="20" t="s">
        <v>191</v>
      </c>
      <c r="AU3461" s="20" t="s">
        <v>80</v>
      </c>
    </row>
    <row r="3462" s="14" customFormat="1">
      <c r="A3462" s="14"/>
      <c r="B3462" s="245"/>
      <c r="C3462" s="246"/>
      <c r="D3462" s="236" t="s">
        <v>193</v>
      </c>
      <c r="E3462" s="247" t="s">
        <v>19</v>
      </c>
      <c r="F3462" s="248" t="s">
        <v>5558</v>
      </c>
      <c r="G3462" s="246"/>
      <c r="H3462" s="249">
        <v>1</v>
      </c>
      <c r="I3462" s="250"/>
      <c r="J3462" s="246"/>
      <c r="K3462" s="246"/>
      <c r="L3462" s="251"/>
      <c r="M3462" s="252"/>
      <c r="N3462" s="253"/>
      <c r="O3462" s="253"/>
      <c r="P3462" s="253"/>
      <c r="Q3462" s="253"/>
      <c r="R3462" s="253"/>
      <c r="S3462" s="253"/>
      <c r="T3462" s="25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5" t="s">
        <v>193</v>
      </c>
      <c r="AU3462" s="255" t="s">
        <v>80</v>
      </c>
      <c r="AV3462" s="14" t="s">
        <v>80</v>
      </c>
      <c r="AW3462" s="14" t="s">
        <v>195</v>
      </c>
      <c r="AX3462" s="14" t="s">
        <v>71</v>
      </c>
      <c r="AY3462" s="255" t="s">
        <v>182</v>
      </c>
    </row>
    <row r="3463" s="14" customFormat="1">
      <c r="A3463" s="14"/>
      <c r="B3463" s="245"/>
      <c r="C3463" s="246"/>
      <c r="D3463" s="236" t="s">
        <v>193</v>
      </c>
      <c r="E3463" s="247" t="s">
        <v>19</v>
      </c>
      <c r="F3463" s="248" t="s">
        <v>5559</v>
      </c>
      <c r="G3463" s="246"/>
      <c r="H3463" s="249">
        <v>3.2999999999999998</v>
      </c>
      <c r="I3463" s="250"/>
      <c r="J3463" s="246"/>
      <c r="K3463" s="246"/>
      <c r="L3463" s="251"/>
      <c r="M3463" s="252"/>
      <c r="N3463" s="253"/>
      <c r="O3463" s="253"/>
      <c r="P3463" s="253"/>
      <c r="Q3463" s="253"/>
      <c r="R3463" s="253"/>
      <c r="S3463" s="253"/>
      <c r="T3463" s="25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5" t="s">
        <v>193</v>
      </c>
      <c r="AU3463" s="255" t="s">
        <v>80</v>
      </c>
      <c r="AV3463" s="14" t="s">
        <v>80</v>
      </c>
      <c r="AW3463" s="14" t="s">
        <v>195</v>
      </c>
      <c r="AX3463" s="14" t="s">
        <v>71</v>
      </c>
      <c r="AY3463" s="255" t="s">
        <v>182</v>
      </c>
    </row>
    <row r="3464" s="14" customFormat="1">
      <c r="A3464" s="14"/>
      <c r="B3464" s="245"/>
      <c r="C3464" s="246"/>
      <c r="D3464" s="236" t="s">
        <v>193</v>
      </c>
      <c r="E3464" s="247" t="s">
        <v>19</v>
      </c>
      <c r="F3464" s="248" t="s">
        <v>5560</v>
      </c>
      <c r="G3464" s="246"/>
      <c r="H3464" s="249">
        <v>2</v>
      </c>
      <c r="I3464" s="250"/>
      <c r="J3464" s="246"/>
      <c r="K3464" s="246"/>
      <c r="L3464" s="251"/>
      <c r="M3464" s="252"/>
      <c r="N3464" s="253"/>
      <c r="O3464" s="253"/>
      <c r="P3464" s="253"/>
      <c r="Q3464" s="253"/>
      <c r="R3464" s="253"/>
      <c r="S3464" s="253"/>
      <c r="T3464" s="25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55" t="s">
        <v>193</v>
      </c>
      <c r="AU3464" s="255" t="s">
        <v>80</v>
      </c>
      <c r="AV3464" s="14" t="s">
        <v>80</v>
      </c>
      <c r="AW3464" s="14" t="s">
        <v>195</v>
      </c>
      <c r="AX3464" s="14" t="s">
        <v>71</v>
      </c>
      <c r="AY3464" s="255" t="s">
        <v>182</v>
      </c>
    </row>
    <row r="3465" s="2" customFormat="1" ht="21.75" customHeight="1">
      <c r="A3465" s="41"/>
      <c r="B3465" s="42"/>
      <c r="C3465" s="278" t="s">
        <v>5561</v>
      </c>
      <c r="D3465" s="278" t="s">
        <v>296</v>
      </c>
      <c r="E3465" s="279" t="s">
        <v>5562</v>
      </c>
      <c r="F3465" s="280" t="s">
        <v>5563</v>
      </c>
      <c r="G3465" s="281" t="s">
        <v>425</v>
      </c>
      <c r="H3465" s="282">
        <v>1</v>
      </c>
      <c r="I3465" s="283"/>
      <c r="J3465" s="284">
        <f>ROUND(I3465*H3465,2)</f>
        <v>0</v>
      </c>
      <c r="K3465" s="280" t="s">
        <v>19</v>
      </c>
      <c r="L3465" s="285"/>
      <c r="M3465" s="286" t="s">
        <v>19</v>
      </c>
      <c r="N3465" s="287" t="s">
        <v>42</v>
      </c>
      <c r="O3465" s="87"/>
      <c r="P3465" s="225">
        <f>O3465*H3465</f>
        <v>0</v>
      </c>
      <c r="Q3465" s="225">
        <v>0.021000000000000001</v>
      </c>
      <c r="R3465" s="225">
        <f>Q3465*H3465</f>
        <v>0.021000000000000001</v>
      </c>
      <c r="S3465" s="225">
        <v>0</v>
      </c>
      <c r="T3465" s="226">
        <f>S3465*H3465</f>
        <v>0</v>
      </c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R3465" s="227" t="s">
        <v>410</v>
      </c>
      <c r="AT3465" s="227" t="s">
        <v>296</v>
      </c>
      <c r="AU3465" s="227" t="s">
        <v>80</v>
      </c>
      <c r="AY3465" s="20" t="s">
        <v>182</v>
      </c>
      <c r="BE3465" s="228">
        <f>IF(N3465="základní",J3465,0)</f>
        <v>0</v>
      </c>
      <c r="BF3465" s="228">
        <f>IF(N3465="snížená",J3465,0)</f>
        <v>0</v>
      </c>
      <c r="BG3465" s="228">
        <f>IF(N3465="zákl. přenesená",J3465,0)</f>
        <v>0</v>
      </c>
      <c r="BH3465" s="228">
        <f>IF(N3465="sníž. přenesená",J3465,0)</f>
        <v>0</v>
      </c>
      <c r="BI3465" s="228">
        <f>IF(N3465="nulová",J3465,0)</f>
        <v>0</v>
      </c>
      <c r="BJ3465" s="20" t="s">
        <v>78</v>
      </c>
      <c r="BK3465" s="228">
        <f>ROUND(I3465*H3465,2)</f>
        <v>0</v>
      </c>
      <c r="BL3465" s="20" t="s">
        <v>308</v>
      </c>
      <c r="BM3465" s="227" t="s">
        <v>5564</v>
      </c>
    </row>
    <row r="3466" s="2" customFormat="1" ht="21.75" customHeight="1">
      <c r="A3466" s="41"/>
      <c r="B3466" s="42"/>
      <c r="C3466" s="278" t="s">
        <v>5565</v>
      </c>
      <c r="D3466" s="278" t="s">
        <v>296</v>
      </c>
      <c r="E3466" s="279" t="s">
        <v>5566</v>
      </c>
      <c r="F3466" s="280" t="s">
        <v>5567</v>
      </c>
      <c r="G3466" s="281" t="s">
        <v>425</v>
      </c>
      <c r="H3466" s="282">
        <v>1</v>
      </c>
      <c r="I3466" s="283"/>
      <c r="J3466" s="284">
        <f>ROUND(I3466*H3466,2)</f>
        <v>0</v>
      </c>
      <c r="K3466" s="280" t="s">
        <v>19</v>
      </c>
      <c r="L3466" s="285"/>
      <c r="M3466" s="286" t="s">
        <v>19</v>
      </c>
      <c r="N3466" s="287" t="s">
        <v>42</v>
      </c>
      <c r="O3466" s="87"/>
      <c r="P3466" s="225">
        <f>O3466*H3466</f>
        <v>0</v>
      </c>
      <c r="Q3466" s="225">
        <v>0.071739999999999998</v>
      </c>
      <c r="R3466" s="225">
        <f>Q3466*H3466</f>
        <v>0.071739999999999998</v>
      </c>
      <c r="S3466" s="225">
        <v>0</v>
      </c>
      <c r="T3466" s="226">
        <f>S3466*H3466</f>
        <v>0</v>
      </c>
      <c r="U3466" s="41"/>
      <c r="V3466" s="41"/>
      <c r="W3466" s="41"/>
      <c r="X3466" s="41"/>
      <c r="Y3466" s="41"/>
      <c r="Z3466" s="41"/>
      <c r="AA3466" s="41"/>
      <c r="AB3466" s="41"/>
      <c r="AC3466" s="41"/>
      <c r="AD3466" s="41"/>
      <c r="AE3466" s="41"/>
      <c r="AR3466" s="227" t="s">
        <v>410</v>
      </c>
      <c r="AT3466" s="227" t="s">
        <v>296</v>
      </c>
      <c r="AU3466" s="227" t="s">
        <v>80</v>
      </c>
      <c r="AY3466" s="20" t="s">
        <v>182</v>
      </c>
      <c r="BE3466" s="228">
        <f>IF(N3466="základní",J3466,0)</f>
        <v>0</v>
      </c>
      <c r="BF3466" s="228">
        <f>IF(N3466="snížená",J3466,0)</f>
        <v>0</v>
      </c>
      <c r="BG3466" s="228">
        <f>IF(N3466="zákl. přenesená",J3466,0)</f>
        <v>0</v>
      </c>
      <c r="BH3466" s="228">
        <f>IF(N3466="sníž. přenesená",J3466,0)</f>
        <v>0</v>
      </c>
      <c r="BI3466" s="228">
        <f>IF(N3466="nulová",J3466,0)</f>
        <v>0</v>
      </c>
      <c r="BJ3466" s="20" t="s">
        <v>78</v>
      </c>
      <c r="BK3466" s="228">
        <f>ROUND(I3466*H3466,2)</f>
        <v>0</v>
      </c>
      <c r="BL3466" s="20" t="s">
        <v>308</v>
      </c>
      <c r="BM3466" s="227" t="s">
        <v>5568</v>
      </c>
    </row>
    <row r="3467" s="2" customFormat="1" ht="16.5" customHeight="1">
      <c r="A3467" s="41"/>
      <c r="B3467" s="42"/>
      <c r="C3467" s="216" t="s">
        <v>5569</v>
      </c>
      <c r="D3467" s="216" t="s">
        <v>184</v>
      </c>
      <c r="E3467" s="217" t="s">
        <v>5570</v>
      </c>
      <c r="F3467" s="218" t="s">
        <v>5571</v>
      </c>
      <c r="G3467" s="219" t="s">
        <v>304</v>
      </c>
      <c r="H3467" s="220">
        <v>36.520000000000003</v>
      </c>
      <c r="I3467" s="221"/>
      <c r="J3467" s="222">
        <f>ROUND(I3467*H3467,2)</f>
        <v>0</v>
      </c>
      <c r="K3467" s="218" t="s">
        <v>188</v>
      </c>
      <c r="L3467" s="47"/>
      <c r="M3467" s="223" t="s">
        <v>19</v>
      </c>
      <c r="N3467" s="224" t="s">
        <v>42</v>
      </c>
      <c r="O3467" s="87"/>
      <c r="P3467" s="225">
        <f>O3467*H3467</f>
        <v>0</v>
      </c>
      <c r="Q3467" s="225">
        <v>0</v>
      </c>
      <c r="R3467" s="225">
        <f>Q3467*H3467</f>
        <v>0</v>
      </c>
      <c r="S3467" s="225">
        <v>0</v>
      </c>
      <c r="T3467" s="226">
        <f>S3467*H3467</f>
        <v>0</v>
      </c>
      <c r="U3467" s="41"/>
      <c r="V3467" s="41"/>
      <c r="W3467" s="41"/>
      <c r="X3467" s="41"/>
      <c r="Y3467" s="41"/>
      <c r="Z3467" s="41"/>
      <c r="AA3467" s="41"/>
      <c r="AB3467" s="41"/>
      <c r="AC3467" s="41"/>
      <c r="AD3467" s="41"/>
      <c r="AE3467" s="41"/>
      <c r="AR3467" s="227" t="s">
        <v>308</v>
      </c>
      <c r="AT3467" s="227" t="s">
        <v>184</v>
      </c>
      <c r="AU3467" s="227" t="s">
        <v>80</v>
      </c>
      <c r="AY3467" s="20" t="s">
        <v>182</v>
      </c>
      <c r="BE3467" s="228">
        <f>IF(N3467="základní",J3467,0)</f>
        <v>0</v>
      </c>
      <c r="BF3467" s="228">
        <f>IF(N3467="snížená",J3467,0)</f>
        <v>0</v>
      </c>
      <c r="BG3467" s="228">
        <f>IF(N3467="zákl. přenesená",J3467,0)</f>
        <v>0</v>
      </c>
      <c r="BH3467" s="228">
        <f>IF(N3467="sníž. přenesená",J3467,0)</f>
        <v>0</v>
      </c>
      <c r="BI3467" s="228">
        <f>IF(N3467="nulová",J3467,0)</f>
        <v>0</v>
      </c>
      <c r="BJ3467" s="20" t="s">
        <v>78</v>
      </c>
      <c r="BK3467" s="228">
        <f>ROUND(I3467*H3467,2)</f>
        <v>0</v>
      </c>
      <c r="BL3467" s="20" t="s">
        <v>308</v>
      </c>
      <c r="BM3467" s="227" t="s">
        <v>5572</v>
      </c>
    </row>
    <row r="3468" s="2" customFormat="1">
      <c r="A3468" s="41"/>
      <c r="B3468" s="42"/>
      <c r="C3468" s="43"/>
      <c r="D3468" s="229" t="s">
        <v>191</v>
      </c>
      <c r="E3468" s="43"/>
      <c r="F3468" s="230" t="s">
        <v>5573</v>
      </c>
      <c r="G3468" s="43"/>
      <c r="H3468" s="43"/>
      <c r="I3468" s="231"/>
      <c r="J3468" s="43"/>
      <c r="K3468" s="43"/>
      <c r="L3468" s="47"/>
      <c r="M3468" s="232"/>
      <c r="N3468" s="233"/>
      <c r="O3468" s="87"/>
      <c r="P3468" s="87"/>
      <c r="Q3468" s="87"/>
      <c r="R3468" s="87"/>
      <c r="S3468" s="87"/>
      <c r="T3468" s="88"/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T3468" s="20" t="s">
        <v>191</v>
      </c>
      <c r="AU3468" s="20" t="s">
        <v>80</v>
      </c>
    </row>
    <row r="3469" s="14" customFormat="1">
      <c r="A3469" s="14"/>
      <c r="B3469" s="245"/>
      <c r="C3469" s="246"/>
      <c r="D3469" s="236" t="s">
        <v>193</v>
      </c>
      <c r="E3469" s="247" t="s">
        <v>19</v>
      </c>
      <c r="F3469" s="248" t="s">
        <v>5574</v>
      </c>
      <c r="G3469" s="246"/>
      <c r="H3469" s="249">
        <v>12.869999999999999</v>
      </c>
      <c r="I3469" s="250"/>
      <c r="J3469" s="246"/>
      <c r="K3469" s="246"/>
      <c r="L3469" s="251"/>
      <c r="M3469" s="252"/>
      <c r="N3469" s="253"/>
      <c r="O3469" s="253"/>
      <c r="P3469" s="253"/>
      <c r="Q3469" s="253"/>
      <c r="R3469" s="253"/>
      <c r="S3469" s="253"/>
      <c r="T3469" s="25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5" t="s">
        <v>193</v>
      </c>
      <c r="AU3469" s="255" t="s">
        <v>80</v>
      </c>
      <c r="AV3469" s="14" t="s">
        <v>80</v>
      </c>
      <c r="AW3469" s="14" t="s">
        <v>195</v>
      </c>
      <c r="AX3469" s="14" t="s">
        <v>71</v>
      </c>
      <c r="AY3469" s="255" t="s">
        <v>182</v>
      </c>
    </row>
    <row r="3470" s="14" customFormat="1">
      <c r="A3470" s="14"/>
      <c r="B3470" s="245"/>
      <c r="C3470" s="246"/>
      <c r="D3470" s="236" t="s">
        <v>193</v>
      </c>
      <c r="E3470" s="247" t="s">
        <v>19</v>
      </c>
      <c r="F3470" s="248" t="s">
        <v>5575</v>
      </c>
      <c r="G3470" s="246"/>
      <c r="H3470" s="249">
        <v>23.649999999999999</v>
      </c>
      <c r="I3470" s="250"/>
      <c r="J3470" s="246"/>
      <c r="K3470" s="246"/>
      <c r="L3470" s="251"/>
      <c r="M3470" s="252"/>
      <c r="N3470" s="253"/>
      <c r="O3470" s="253"/>
      <c r="P3470" s="253"/>
      <c r="Q3470" s="253"/>
      <c r="R3470" s="253"/>
      <c r="S3470" s="253"/>
      <c r="T3470" s="25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5" t="s">
        <v>193</v>
      </c>
      <c r="AU3470" s="255" t="s">
        <v>80</v>
      </c>
      <c r="AV3470" s="14" t="s">
        <v>80</v>
      </c>
      <c r="AW3470" s="14" t="s">
        <v>195</v>
      </c>
      <c r="AX3470" s="14" t="s">
        <v>71</v>
      </c>
      <c r="AY3470" s="255" t="s">
        <v>182</v>
      </c>
    </row>
    <row r="3471" s="2" customFormat="1" ht="16.5" customHeight="1">
      <c r="A3471" s="41"/>
      <c r="B3471" s="42"/>
      <c r="C3471" s="278" t="s">
        <v>5576</v>
      </c>
      <c r="D3471" s="278" t="s">
        <v>296</v>
      </c>
      <c r="E3471" s="279" t="s">
        <v>5577</v>
      </c>
      <c r="F3471" s="280" t="s">
        <v>5578</v>
      </c>
      <c r="G3471" s="281" t="s">
        <v>425</v>
      </c>
      <c r="H3471" s="282">
        <v>9</v>
      </c>
      <c r="I3471" s="283"/>
      <c r="J3471" s="284">
        <f>ROUND(I3471*H3471,2)</f>
        <v>0</v>
      </c>
      <c r="K3471" s="280" t="s">
        <v>19</v>
      </c>
      <c r="L3471" s="285"/>
      <c r="M3471" s="286" t="s">
        <v>19</v>
      </c>
      <c r="N3471" s="287" t="s">
        <v>42</v>
      </c>
      <c r="O3471" s="87"/>
      <c r="P3471" s="225">
        <f>O3471*H3471</f>
        <v>0</v>
      </c>
      <c r="Q3471" s="225">
        <v>0.00167</v>
      </c>
      <c r="R3471" s="225">
        <f>Q3471*H3471</f>
        <v>0.01503</v>
      </c>
      <c r="S3471" s="225">
        <v>0</v>
      </c>
      <c r="T3471" s="226">
        <f>S3471*H3471</f>
        <v>0</v>
      </c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R3471" s="227" t="s">
        <v>410</v>
      </c>
      <c r="AT3471" s="227" t="s">
        <v>296</v>
      </c>
      <c r="AU3471" s="227" t="s">
        <v>80</v>
      </c>
      <c r="AY3471" s="20" t="s">
        <v>182</v>
      </c>
      <c r="BE3471" s="228">
        <f>IF(N3471="základní",J3471,0)</f>
        <v>0</v>
      </c>
      <c r="BF3471" s="228">
        <f>IF(N3471="snížená",J3471,0)</f>
        <v>0</v>
      </c>
      <c r="BG3471" s="228">
        <f>IF(N3471="zákl. přenesená",J3471,0)</f>
        <v>0</v>
      </c>
      <c r="BH3471" s="228">
        <f>IF(N3471="sníž. přenesená",J3471,0)</f>
        <v>0</v>
      </c>
      <c r="BI3471" s="228">
        <f>IF(N3471="nulová",J3471,0)</f>
        <v>0</v>
      </c>
      <c r="BJ3471" s="20" t="s">
        <v>78</v>
      </c>
      <c r="BK3471" s="228">
        <f>ROUND(I3471*H3471,2)</f>
        <v>0</v>
      </c>
      <c r="BL3471" s="20" t="s">
        <v>308</v>
      </c>
      <c r="BM3471" s="227" t="s">
        <v>5579</v>
      </c>
    </row>
    <row r="3472" s="2" customFormat="1" ht="24.15" customHeight="1">
      <c r="A3472" s="41"/>
      <c r="B3472" s="42"/>
      <c r="C3472" s="278" t="s">
        <v>5580</v>
      </c>
      <c r="D3472" s="278" t="s">
        <v>296</v>
      </c>
      <c r="E3472" s="279" t="s">
        <v>5581</v>
      </c>
      <c r="F3472" s="280" t="s">
        <v>5582</v>
      </c>
      <c r="G3472" s="281" t="s">
        <v>304</v>
      </c>
      <c r="H3472" s="282">
        <v>23.649999999999999</v>
      </c>
      <c r="I3472" s="283"/>
      <c r="J3472" s="284">
        <f>ROUND(I3472*H3472,2)</f>
        <v>0</v>
      </c>
      <c r="K3472" s="280" t="s">
        <v>19</v>
      </c>
      <c r="L3472" s="285"/>
      <c r="M3472" s="286" t="s">
        <v>19</v>
      </c>
      <c r="N3472" s="287" t="s">
        <v>42</v>
      </c>
      <c r="O3472" s="87"/>
      <c r="P3472" s="225">
        <f>O3472*H3472</f>
        <v>0</v>
      </c>
      <c r="Q3472" s="225">
        <v>0.00096000000000000002</v>
      </c>
      <c r="R3472" s="225">
        <f>Q3472*H3472</f>
        <v>0.022703999999999998</v>
      </c>
      <c r="S3472" s="225">
        <v>0</v>
      </c>
      <c r="T3472" s="226">
        <f>S3472*H3472</f>
        <v>0</v>
      </c>
      <c r="U3472" s="41"/>
      <c r="V3472" s="41"/>
      <c r="W3472" s="41"/>
      <c r="X3472" s="41"/>
      <c r="Y3472" s="41"/>
      <c r="Z3472" s="41"/>
      <c r="AA3472" s="41"/>
      <c r="AB3472" s="41"/>
      <c r="AC3472" s="41"/>
      <c r="AD3472" s="41"/>
      <c r="AE3472" s="41"/>
      <c r="AR3472" s="227" t="s">
        <v>410</v>
      </c>
      <c r="AT3472" s="227" t="s">
        <v>296</v>
      </c>
      <c r="AU3472" s="227" t="s">
        <v>80</v>
      </c>
      <c r="AY3472" s="20" t="s">
        <v>182</v>
      </c>
      <c r="BE3472" s="228">
        <f>IF(N3472="základní",J3472,0)</f>
        <v>0</v>
      </c>
      <c r="BF3472" s="228">
        <f>IF(N3472="snížená",J3472,0)</f>
        <v>0</v>
      </c>
      <c r="BG3472" s="228">
        <f>IF(N3472="zákl. přenesená",J3472,0)</f>
        <v>0</v>
      </c>
      <c r="BH3472" s="228">
        <f>IF(N3472="sníž. přenesená",J3472,0)</f>
        <v>0</v>
      </c>
      <c r="BI3472" s="228">
        <f>IF(N3472="nulová",J3472,0)</f>
        <v>0</v>
      </c>
      <c r="BJ3472" s="20" t="s">
        <v>78</v>
      </c>
      <c r="BK3472" s="228">
        <f>ROUND(I3472*H3472,2)</f>
        <v>0</v>
      </c>
      <c r="BL3472" s="20" t="s">
        <v>308</v>
      </c>
      <c r="BM3472" s="227" t="s">
        <v>5583</v>
      </c>
    </row>
    <row r="3473" s="2" customFormat="1" ht="24.15" customHeight="1">
      <c r="A3473" s="41"/>
      <c r="B3473" s="42"/>
      <c r="C3473" s="216" t="s">
        <v>5584</v>
      </c>
      <c r="D3473" s="216" t="s">
        <v>184</v>
      </c>
      <c r="E3473" s="217" t="s">
        <v>5585</v>
      </c>
      <c r="F3473" s="218" t="s">
        <v>5586</v>
      </c>
      <c r="G3473" s="219" t="s">
        <v>304</v>
      </c>
      <c r="H3473" s="220">
        <v>8.5960000000000001</v>
      </c>
      <c r="I3473" s="221"/>
      <c r="J3473" s="222">
        <f>ROUND(I3473*H3473,2)</f>
        <v>0</v>
      </c>
      <c r="K3473" s="218" t="s">
        <v>188</v>
      </c>
      <c r="L3473" s="47"/>
      <c r="M3473" s="223" t="s">
        <v>19</v>
      </c>
      <c r="N3473" s="224" t="s">
        <v>42</v>
      </c>
      <c r="O3473" s="87"/>
      <c r="P3473" s="225">
        <f>O3473*H3473</f>
        <v>0</v>
      </c>
      <c r="Q3473" s="225">
        <v>0.00085999999999999998</v>
      </c>
      <c r="R3473" s="225">
        <f>Q3473*H3473</f>
        <v>0.0073925600000000003</v>
      </c>
      <c r="S3473" s="225">
        <v>0</v>
      </c>
      <c r="T3473" s="226">
        <f>S3473*H3473</f>
        <v>0</v>
      </c>
      <c r="U3473" s="41"/>
      <c r="V3473" s="41"/>
      <c r="W3473" s="41"/>
      <c r="X3473" s="41"/>
      <c r="Y3473" s="41"/>
      <c r="Z3473" s="41"/>
      <c r="AA3473" s="41"/>
      <c r="AB3473" s="41"/>
      <c r="AC3473" s="41"/>
      <c r="AD3473" s="41"/>
      <c r="AE3473" s="41"/>
      <c r="AR3473" s="227" t="s">
        <v>308</v>
      </c>
      <c r="AT3473" s="227" t="s">
        <v>184</v>
      </c>
      <c r="AU3473" s="227" t="s">
        <v>80</v>
      </c>
      <c r="AY3473" s="20" t="s">
        <v>182</v>
      </c>
      <c r="BE3473" s="228">
        <f>IF(N3473="základní",J3473,0)</f>
        <v>0</v>
      </c>
      <c r="BF3473" s="228">
        <f>IF(N3473="snížená",J3473,0)</f>
        <v>0</v>
      </c>
      <c r="BG3473" s="228">
        <f>IF(N3473="zákl. přenesená",J3473,0)</f>
        <v>0</v>
      </c>
      <c r="BH3473" s="228">
        <f>IF(N3473="sníž. přenesená",J3473,0)</f>
        <v>0</v>
      </c>
      <c r="BI3473" s="228">
        <f>IF(N3473="nulová",J3473,0)</f>
        <v>0</v>
      </c>
      <c r="BJ3473" s="20" t="s">
        <v>78</v>
      </c>
      <c r="BK3473" s="228">
        <f>ROUND(I3473*H3473,2)</f>
        <v>0</v>
      </c>
      <c r="BL3473" s="20" t="s">
        <v>308</v>
      </c>
      <c r="BM3473" s="227" t="s">
        <v>5587</v>
      </c>
    </row>
    <row r="3474" s="2" customFormat="1">
      <c r="A3474" s="41"/>
      <c r="B3474" s="42"/>
      <c r="C3474" s="43"/>
      <c r="D3474" s="229" t="s">
        <v>191</v>
      </c>
      <c r="E3474" s="43"/>
      <c r="F3474" s="230" t="s">
        <v>5588</v>
      </c>
      <c r="G3474" s="43"/>
      <c r="H3474" s="43"/>
      <c r="I3474" s="231"/>
      <c r="J3474" s="43"/>
      <c r="K3474" s="43"/>
      <c r="L3474" s="47"/>
      <c r="M3474" s="232"/>
      <c r="N3474" s="233"/>
      <c r="O3474" s="87"/>
      <c r="P3474" s="87"/>
      <c r="Q3474" s="87"/>
      <c r="R3474" s="87"/>
      <c r="S3474" s="87"/>
      <c r="T3474" s="88"/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T3474" s="20" t="s">
        <v>191</v>
      </c>
      <c r="AU3474" s="20" t="s">
        <v>80</v>
      </c>
    </row>
    <row r="3475" s="14" customFormat="1">
      <c r="A3475" s="14"/>
      <c r="B3475" s="245"/>
      <c r="C3475" s="246"/>
      <c r="D3475" s="236" t="s">
        <v>193</v>
      </c>
      <c r="E3475" s="247" t="s">
        <v>19</v>
      </c>
      <c r="F3475" s="248" t="s">
        <v>5589</v>
      </c>
      <c r="G3475" s="246"/>
      <c r="H3475" s="249">
        <v>7.1920000000000002</v>
      </c>
      <c r="I3475" s="250"/>
      <c r="J3475" s="246"/>
      <c r="K3475" s="246"/>
      <c r="L3475" s="251"/>
      <c r="M3475" s="252"/>
      <c r="N3475" s="253"/>
      <c r="O3475" s="253"/>
      <c r="P3475" s="253"/>
      <c r="Q3475" s="253"/>
      <c r="R3475" s="253"/>
      <c r="S3475" s="253"/>
      <c r="T3475" s="25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T3475" s="255" t="s">
        <v>193</v>
      </c>
      <c r="AU3475" s="255" t="s">
        <v>80</v>
      </c>
      <c r="AV3475" s="14" t="s">
        <v>80</v>
      </c>
      <c r="AW3475" s="14" t="s">
        <v>195</v>
      </c>
      <c r="AX3475" s="14" t="s">
        <v>71</v>
      </c>
      <c r="AY3475" s="255" t="s">
        <v>182</v>
      </c>
    </row>
    <row r="3476" s="14" customFormat="1">
      <c r="A3476" s="14"/>
      <c r="B3476" s="245"/>
      <c r="C3476" s="246"/>
      <c r="D3476" s="236" t="s">
        <v>193</v>
      </c>
      <c r="E3476" s="247" t="s">
        <v>19</v>
      </c>
      <c r="F3476" s="248" t="s">
        <v>5590</v>
      </c>
      <c r="G3476" s="246"/>
      <c r="H3476" s="249">
        <v>1.4039999999999999</v>
      </c>
      <c r="I3476" s="250"/>
      <c r="J3476" s="246"/>
      <c r="K3476" s="246"/>
      <c r="L3476" s="251"/>
      <c r="M3476" s="252"/>
      <c r="N3476" s="253"/>
      <c r="O3476" s="253"/>
      <c r="P3476" s="253"/>
      <c r="Q3476" s="253"/>
      <c r="R3476" s="253"/>
      <c r="S3476" s="253"/>
      <c r="T3476" s="25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55" t="s">
        <v>193</v>
      </c>
      <c r="AU3476" s="255" t="s">
        <v>80</v>
      </c>
      <c r="AV3476" s="14" t="s">
        <v>80</v>
      </c>
      <c r="AW3476" s="14" t="s">
        <v>195</v>
      </c>
      <c r="AX3476" s="14" t="s">
        <v>71</v>
      </c>
      <c r="AY3476" s="255" t="s">
        <v>182</v>
      </c>
    </row>
    <row r="3477" s="2" customFormat="1" ht="16.5" customHeight="1">
      <c r="A3477" s="41"/>
      <c r="B3477" s="42"/>
      <c r="C3477" s="278" t="s">
        <v>5591</v>
      </c>
      <c r="D3477" s="278" t="s">
        <v>296</v>
      </c>
      <c r="E3477" s="279" t="s">
        <v>5592</v>
      </c>
      <c r="F3477" s="280" t="s">
        <v>5593</v>
      </c>
      <c r="G3477" s="281" t="s">
        <v>2233</v>
      </c>
      <c r="H3477" s="282">
        <v>1</v>
      </c>
      <c r="I3477" s="283"/>
      <c r="J3477" s="284">
        <f>ROUND(I3477*H3477,2)</f>
        <v>0</v>
      </c>
      <c r="K3477" s="280" t="s">
        <v>19</v>
      </c>
      <c r="L3477" s="285"/>
      <c r="M3477" s="286" t="s">
        <v>19</v>
      </c>
      <c r="N3477" s="287" t="s">
        <v>42</v>
      </c>
      <c r="O3477" s="87"/>
      <c r="P3477" s="225">
        <f>O3477*H3477</f>
        <v>0</v>
      </c>
      <c r="Q3477" s="225">
        <v>0.0060000000000000001</v>
      </c>
      <c r="R3477" s="225">
        <f>Q3477*H3477</f>
        <v>0.0060000000000000001</v>
      </c>
      <c r="S3477" s="225">
        <v>0</v>
      </c>
      <c r="T3477" s="226">
        <f>S3477*H3477</f>
        <v>0</v>
      </c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R3477" s="227" t="s">
        <v>410</v>
      </c>
      <c r="AT3477" s="227" t="s">
        <v>296</v>
      </c>
      <c r="AU3477" s="227" t="s">
        <v>80</v>
      </c>
      <c r="AY3477" s="20" t="s">
        <v>182</v>
      </c>
      <c r="BE3477" s="228">
        <f>IF(N3477="základní",J3477,0)</f>
        <v>0</v>
      </c>
      <c r="BF3477" s="228">
        <f>IF(N3477="snížená",J3477,0)</f>
        <v>0</v>
      </c>
      <c r="BG3477" s="228">
        <f>IF(N3477="zákl. přenesená",J3477,0)</f>
        <v>0</v>
      </c>
      <c r="BH3477" s="228">
        <f>IF(N3477="sníž. přenesená",J3477,0)</f>
        <v>0</v>
      </c>
      <c r="BI3477" s="228">
        <f>IF(N3477="nulová",J3477,0)</f>
        <v>0</v>
      </c>
      <c r="BJ3477" s="20" t="s">
        <v>78</v>
      </c>
      <c r="BK3477" s="228">
        <f>ROUND(I3477*H3477,2)</f>
        <v>0</v>
      </c>
      <c r="BL3477" s="20" t="s">
        <v>308</v>
      </c>
      <c r="BM3477" s="227" t="s">
        <v>5594</v>
      </c>
    </row>
    <row r="3478" s="2" customFormat="1" ht="16.5" customHeight="1">
      <c r="A3478" s="41"/>
      <c r="B3478" s="42"/>
      <c r="C3478" s="278" t="s">
        <v>5595</v>
      </c>
      <c r="D3478" s="278" t="s">
        <v>296</v>
      </c>
      <c r="E3478" s="279" t="s">
        <v>5596</v>
      </c>
      <c r="F3478" s="280" t="s">
        <v>5597</v>
      </c>
      <c r="G3478" s="281" t="s">
        <v>2233</v>
      </c>
      <c r="H3478" s="282">
        <v>1</v>
      </c>
      <c r="I3478" s="283"/>
      <c r="J3478" s="284">
        <f>ROUND(I3478*H3478,2)</f>
        <v>0</v>
      </c>
      <c r="K3478" s="280" t="s">
        <v>19</v>
      </c>
      <c r="L3478" s="285"/>
      <c r="M3478" s="286" t="s">
        <v>19</v>
      </c>
      <c r="N3478" s="287" t="s">
        <v>42</v>
      </c>
      <c r="O3478" s="87"/>
      <c r="P3478" s="225">
        <f>O3478*H3478</f>
        <v>0</v>
      </c>
      <c r="Q3478" s="225">
        <v>0.074999999999999997</v>
      </c>
      <c r="R3478" s="225">
        <f>Q3478*H3478</f>
        <v>0.074999999999999997</v>
      </c>
      <c r="S3478" s="225">
        <v>0</v>
      </c>
      <c r="T3478" s="226">
        <f>S3478*H3478</f>
        <v>0</v>
      </c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R3478" s="227" t="s">
        <v>410</v>
      </c>
      <c r="AT3478" s="227" t="s">
        <v>296</v>
      </c>
      <c r="AU3478" s="227" t="s">
        <v>80</v>
      </c>
      <c r="AY3478" s="20" t="s">
        <v>182</v>
      </c>
      <c r="BE3478" s="228">
        <f>IF(N3478="základní",J3478,0)</f>
        <v>0</v>
      </c>
      <c r="BF3478" s="228">
        <f>IF(N3478="snížená",J3478,0)</f>
        <v>0</v>
      </c>
      <c r="BG3478" s="228">
        <f>IF(N3478="zákl. přenesená",J3478,0)</f>
        <v>0</v>
      </c>
      <c r="BH3478" s="228">
        <f>IF(N3478="sníž. přenesená",J3478,0)</f>
        <v>0</v>
      </c>
      <c r="BI3478" s="228">
        <f>IF(N3478="nulová",J3478,0)</f>
        <v>0</v>
      </c>
      <c r="BJ3478" s="20" t="s">
        <v>78</v>
      </c>
      <c r="BK3478" s="228">
        <f>ROUND(I3478*H3478,2)</f>
        <v>0</v>
      </c>
      <c r="BL3478" s="20" t="s">
        <v>308</v>
      </c>
      <c r="BM3478" s="227" t="s">
        <v>5598</v>
      </c>
    </row>
    <row r="3479" s="2" customFormat="1" ht="24.15" customHeight="1">
      <c r="A3479" s="41"/>
      <c r="B3479" s="42"/>
      <c r="C3479" s="216" t="s">
        <v>5599</v>
      </c>
      <c r="D3479" s="216" t="s">
        <v>184</v>
      </c>
      <c r="E3479" s="217" t="s">
        <v>5600</v>
      </c>
      <c r="F3479" s="218" t="s">
        <v>5601</v>
      </c>
      <c r="G3479" s="219" t="s">
        <v>304</v>
      </c>
      <c r="H3479" s="220">
        <v>12.432</v>
      </c>
      <c r="I3479" s="221"/>
      <c r="J3479" s="222">
        <f>ROUND(I3479*H3479,2)</f>
        <v>0</v>
      </c>
      <c r="K3479" s="218" t="s">
        <v>188</v>
      </c>
      <c r="L3479" s="47"/>
      <c r="M3479" s="223" t="s">
        <v>19</v>
      </c>
      <c r="N3479" s="224" t="s">
        <v>42</v>
      </c>
      <c r="O3479" s="87"/>
      <c r="P3479" s="225">
        <f>O3479*H3479</f>
        <v>0</v>
      </c>
      <c r="Q3479" s="225">
        <v>0.00072000000000000005</v>
      </c>
      <c r="R3479" s="225">
        <f>Q3479*H3479</f>
        <v>0.0089510400000000004</v>
      </c>
      <c r="S3479" s="225">
        <v>0</v>
      </c>
      <c r="T3479" s="226">
        <f>S3479*H3479</f>
        <v>0</v>
      </c>
      <c r="U3479" s="41"/>
      <c r="V3479" s="41"/>
      <c r="W3479" s="41"/>
      <c r="X3479" s="41"/>
      <c r="Y3479" s="41"/>
      <c r="Z3479" s="41"/>
      <c r="AA3479" s="41"/>
      <c r="AB3479" s="41"/>
      <c r="AC3479" s="41"/>
      <c r="AD3479" s="41"/>
      <c r="AE3479" s="41"/>
      <c r="AR3479" s="227" t="s">
        <v>308</v>
      </c>
      <c r="AT3479" s="227" t="s">
        <v>184</v>
      </c>
      <c r="AU3479" s="227" t="s">
        <v>80</v>
      </c>
      <c r="AY3479" s="20" t="s">
        <v>182</v>
      </c>
      <c r="BE3479" s="228">
        <f>IF(N3479="základní",J3479,0)</f>
        <v>0</v>
      </c>
      <c r="BF3479" s="228">
        <f>IF(N3479="snížená",J3479,0)</f>
        <v>0</v>
      </c>
      <c r="BG3479" s="228">
        <f>IF(N3479="zákl. přenesená",J3479,0)</f>
        <v>0</v>
      </c>
      <c r="BH3479" s="228">
        <f>IF(N3479="sníž. přenesená",J3479,0)</f>
        <v>0</v>
      </c>
      <c r="BI3479" s="228">
        <f>IF(N3479="nulová",J3479,0)</f>
        <v>0</v>
      </c>
      <c r="BJ3479" s="20" t="s">
        <v>78</v>
      </c>
      <c r="BK3479" s="228">
        <f>ROUND(I3479*H3479,2)</f>
        <v>0</v>
      </c>
      <c r="BL3479" s="20" t="s">
        <v>308</v>
      </c>
      <c r="BM3479" s="227" t="s">
        <v>5602</v>
      </c>
    </row>
    <row r="3480" s="2" customFormat="1">
      <c r="A3480" s="41"/>
      <c r="B3480" s="42"/>
      <c r="C3480" s="43"/>
      <c r="D3480" s="229" t="s">
        <v>191</v>
      </c>
      <c r="E3480" s="43"/>
      <c r="F3480" s="230" t="s">
        <v>5603</v>
      </c>
      <c r="G3480" s="43"/>
      <c r="H3480" s="43"/>
      <c r="I3480" s="231"/>
      <c r="J3480" s="43"/>
      <c r="K3480" s="43"/>
      <c r="L3480" s="47"/>
      <c r="M3480" s="232"/>
      <c r="N3480" s="233"/>
      <c r="O3480" s="87"/>
      <c r="P3480" s="87"/>
      <c r="Q3480" s="87"/>
      <c r="R3480" s="87"/>
      <c r="S3480" s="87"/>
      <c r="T3480" s="88"/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T3480" s="20" t="s">
        <v>191</v>
      </c>
      <c r="AU3480" s="20" t="s">
        <v>80</v>
      </c>
    </row>
    <row r="3481" s="14" customFormat="1">
      <c r="A3481" s="14"/>
      <c r="B3481" s="245"/>
      <c r="C3481" s="246"/>
      <c r="D3481" s="236" t="s">
        <v>193</v>
      </c>
      <c r="E3481" s="247" t="s">
        <v>19</v>
      </c>
      <c r="F3481" s="248" t="s">
        <v>5604</v>
      </c>
      <c r="G3481" s="246"/>
      <c r="H3481" s="249">
        <v>12.432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5" t="s">
        <v>193</v>
      </c>
      <c r="AU3481" s="255" t="s">
        <v>80</v>
      </c>
      <c r="AV3481" s="14" t="s">
        <v>80</v>
      </c>
      <c r="AW3481" s="14" t="s">
        <v>195</v>
      </c>
      <c r="AX3481" s="14" t="s">
        <v>71</v>
      </c>
      <c r="AY3481" s="255" t="s">
        <v>182</v>
      </c>
    </row>
    <row r="3482" s="2" customFormat="1" ht="24.15" customHeight="1">
      <c r="A3482" s="41"/>
      <c r="B3482" s="42"/>
      <c r="C3482" s="278" t="s">
        <v>5605</v>
      </c>
      <c r="D3482" s="278" t="s">
        <v>296</v>
      </c>
      <c r="E3482" s="279" t="s">
        <v>5606</v>
      </c>
      <c r="F3482" s="280" t="s">
        <v>5607</v>
      </c>
      <c r="G3482" s="281" t="s">
        <v>2233</v>
      </c>
      <c r="H3482" s="282">
        <v>1</v>
      </c>
      <c r="I3482" s="283"/>
      <c r="J3482" s="284">
        <f>ROUND(I3482*H3482,2)</f>
        <v>0</v>
      </c>
      <c r="K3482" s="280" t="s">
        <v>19</v>
      </c>
      <c r="L3482" s="285"/>
      <c r="M3482" s="286" t="s">
        <v>19</v>
      </c>
      <c r="N3482" s="287" t="s">
        <v>42</v>
      </c>
      <c r="O3482" s="87"/>
      <c r="P3482" s="225">
        <f>O3482*H3482</f>
        <v>0</v>
      </c>
      <c r="Q3482" s="225">
        <v>0.69599999999999995</v>
      </c>
      <c r="R3482" s="225">
        <f>Q3482*H3482</f>
        <v>0.69599999999999995</v>
      </c>
      <c r="S3482" s="225">
        <v>0</v>
      </c>
      <c r="T3482" s="226">
        <f>S3482*H3482</f>
        <v>0</v>
      </c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R3482" s="227" t="s">
        <v>410</v>
      </c>
      <c r="AT3482" s="227" t="s">
        <v>296</v>
      </c>
      <c r="AU3482" s="227" t="s">
        <v>80</v>
      </c>
      <c r="AY3482" s="20" t="s">
        <v>182</v>
      </c>
      <c r="BE3482" s="228">
        <f>IF(N3482="základní",J3482,0)</f>
        <v>0</v>
      </c>
      <c r="BF3482" s="228">
        <f>IF(N3482="snížená",J3482,0)</f>
        <v>0</v>
      </c>
      <c r="BG3482" s="228">
        <f>IF(N3482="zákl. přenesená",J3482,0)</f>
        <v>0</v>
      </c>
      <c r="BH3482" s="228">
        <f>IF(N3482="sníž. přenesená",J3482,0)</f>
        <v>0</v>
      </c>
      <c r="BI3482" s="228">
        <f>IF(N3482="nulová",J3482,0)</f>
        <v>0</v>
      </c>
      <c r="BJ3482" s="20" t="s">
        <v>78</v>
      </c>
      <c r="BK3482" s="228">
        <f>ROUND(I3482*H3482,2)</f>
        <v>0</v>
      </c>
      <c r="BL3482" s="20" t="s">
        <v>308</v>
      </c>
      <c r="BM3482" s="227" t="s">
        <v>5608</v>
      </c>
    </row>
    <row r="3483" s="2" customFormat="1" ht="24.15" customHeight="1">
      <c r="A3483" s="41"/>
      <c r="B3483" s="42"/>
      <c r="C3483" s="216" t="s">
        <v>5609</v>
      </c>
      <c r="D3483" s="216" t="s">
        <v>184</v>
      </c>
      <c r="E3483" s="217" t="s">
        <v>5610</v>
      </c>
      <c r="F3483" s="218" t="s">
        <v>5611</v>
      </c>
      <c r="G3483" s="219" t="s">
        <v>304</v>
      </c>
      <c r="H3483" s="220">
        <v>7.5960000000000001</v>
      </c>
      <c r="I3483" s="221"/>
      <c r="J3483" s="222">
        <f>ROUND(I3483*H3483,2)</f>
        <v>0</v>
      </c>
      <c r="K3483" s="218" t="s">
        <v>188</v>
      </c>
      <c r="L3483" s="47"/>
      <c r="M3483" s="223" t="s">
        <v>19</v>
      </c>
      <c r="N3483" s="224" t="s">
        <v>42</v>
      </c>
      <c r="O3483" s="87"/>
      <c r="P3483" s="225">
        <f>O3483*H3483</f>
        <v>0</v>
      </c>
      <c r="Q3483" s="225">
        <v>0.00072000000000000005</v>
      </c>
      <c r="R3483" s="225">
        <f>Q3483*H3483</f>
        <v>0.0054691200000000001</v>
      </c>
      <c r="S3483" s="225">
        <v>0</v>
      </c>
      <c r="T3483" s="226">
        <f>S3483*H3483</f>
        <v>0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308</v>
      </c>
      <c r="AT3483" s="227" t="s">
        <v>184</v>
      </c>
      <c r="AU3483" s="227" t="s">
        <v>80</v>
      </c>
      <c r="AY3483" s="20" t="s">
        <v>182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308</v>
      </c>
      <c r="BM3483" s="227" t="s">
        <v>5612</v>
      </c>
    </row>
    <row r="3484" s="2" customFormat="1">
      <c r="A3484" s="41"/>
      <c r="B3484" s="42"/>
      <c r="C3484" s="43"/>
      <c r="D3484" s="229" t="s">
        <v>191</v>
      </c>
      <c r="E3484" s="43"/>
      <c r="F3484" s="230" t="s">
        <v>5613</v>
      </c>
      <c r="G3484" s="43"/>
      <c r="H3484" s="43"/>
      <c r="I3484" s="231"/>
      <c r="J3484" s="43"/>
      <c r="K3484" s="43"/>
      <c r="L3484" s="47"/>
      <c r="M3484" s="232"/>
      <c r="N3484" s="233"/>
      <c r="O3484" s="87"/>
      <c r="P3484" s="87"/>
      <c r="Q3484" s="87"/>
      <c r="R3484" s="87"/>
      <c r="S3484" s="87"/>
      <c r="T3484" s="88"/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T3484" s="20" t="s">
        <v>191</v>
      </c>
      <c r="AU3484" s="20" t="s">
        <v>80</v>
      </c>
    </row>
    <row r="3485" s="14" customFormat="1">
      <c r="A3485" s="14"/>
      <c r="B3485" s="245"/>
      <c r="C3485" s="246"/>
      <c r="D3485" s="236" t="s">
        <v>193</v>
      </c>
      <c r="E3485" s="247" t="s">
        <v>19</v>
      </c>
      <c r="F3485" s="248" t="s">
        <v>5614</v>
      </c>
      <c r="G3485" s="246"/>
      <c r="H3485" s="249">
        <v>7.5960000000000001</v>
      </c>
      <c r="I3485" s="250"/>
      <c r="J3485" s="246"/>
      <c r="K3485" s="246"/>
      <c r="L3485" s="251"/>
      <c r="M3485" s="252"/>
      <c r="N3485" s="253"/>
      <c r="O3485" s="253"/>
      <c r="P3485" s="253"/>
      <c r="Q3485" s="253"/>
      <c r="R3485" s="253"/>
      <c r="S3485" s="253"/>
      <c r="T3485" s="25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5" t="s">
        <v>193</v>
      </c>
      <c r="AU3485" s="255" t="s">
        <v>80</v>
      </c>
      <c r="AV3485" s="14" t="s">
        <v>80</v>
      </c>
      <c r="AW3485" s="14" t="s">
        <v>195</v>
      </c>
      <c r="AX3485" s="14" t="s">
        <v>71</v>
      </c>
      <c r="AY3485" s="255" t="s">
        <v>182</v>
      </c>
    </row>
    <row r="3486" s="2" customFormat="1" ht="33" customHeight="1">
      <c r="A3486" s="41"/>
      <c r="B3486" s="42"/>
      <c r="C3486" s="278" t="s">
        <v>5615</v>
      </c>
      <c r="D3486" s="278" t="s">
        <v>296</v>
      </c>
      <c r="E3486" s="279" t="s">
        <v>5616</v>
      </c>
      <c r="F3486" s="280" t="s">
        <v>5617</v>
      </c>
      <c r="G3486" s="281" t="s">
        <v>425</v>
      </c>
      <c r="H3486" s="282">
        <v>1</v>
      </c>
      <c r="I3486" s="283"/>
      <c r="J3486" s="284">
        <f>ROUND(I3486*H3486,2)</f>
        <v>0</v>
      </c>
      <c r="K3486" s="280" t="s">
        <v>19</v>
      </c>
      <c r="L3486" s="285"/>
      <c r="M3486" s="286" t="s">
        <v>19</v>
      </c>
      <c r="N3486" s="287" t="s">
        <v>42</v>
      </c>
      <c r="O3486" s="87"/>
      <c r="P3486" s="225">
        <f>O3486*H3486</f>
        <v>0</v>
      </c>
      <c r="Q3486" s="225">
        <v>0.218</v>
      </c>
      <c r="R3486" s="225">
        <f>Q3486*H3486</f>
        <v>0.218</v>
      </c>
      <c r="S3486" s="225">
        <v>0</v>
      </c>
      <c r="T3486" s="226">
        <f>S3486*H3486</f>
        <v>0</v>
      </c>
      <c r="U3486" s="41"/>
      <c r="V3486" s="41"/>
      <c r="W3486" s="41"/>
      <c r="X3486" s="41"/>
      <c r="Y3486" s="41"/>
      <c r="Z3486" s="41"/>
      <c r="AA3486" s="41"/>
      <c r="AB3486" s="41"/>
      <c r="AC3486" s="41"/>
      <c r="AD3486" s="41"/>
      <c r="AE3486" s="41"/>
      <c r="AR3486" s="227" t="s">
        <v>410</v>
      </c>
      <c r="AT3486" s="227" t="s">
        <v>296</v>
      </c>
      <c r="AU3486" s="227" t="s">
        <v>80</v>
      </c>
      <c r="AY3486" s="20" t="s">
        <v>182</v>
      </c>
      <c r="BE3486" s="228">
        <f>IF(N3486="základní",J3486,0)</f>
        <v>0</v>
      </c>
      <c r="BF3486" s="228">
        <f>IF(N3486="snížená",J3486,0)</f>
        <v>0</v>
      </c>
      <c r="BG3486" s="228">
        <f>IF(N3486="zákl. přenesená",J3486,0)</f>
        <v>0</v>
      </c>
      <c r="BH3486" s="228">
        <f>IF(N3486="sníž. přenesená",J3486,0)</f>
        <v>0</v>
      </c>
      <c r="BI3486" s="228">
        <f>IF(N3486="nulová",J3486,0)</f>
        <v>0</v>
      </c>
      <c r="BJ3486" s="20" t="s">
        <v>78</v>
      </c>
      <c r="BK3486" s="228">
        <f>ROUND(I3486*H3486,2)</f>
        <v>0</v>
      </c>
      <c r="BL3486" s="20" t="s">
        <v>308</v>
      </c>
      <c r="BM3486" s="227" t="s">
        <v>5618</v>
      </c>
    </row>
    <row r="3487" s="2" customFormat="1" ht="33" customHeight="1">
      <c r="A3487" s="41"/>
      <c r="B3487" s="42"/>
      <c r="C3487" s="216" t="s">
        <v>5619</v>
      </c>
      <c r="D3487" s="216" t="s">
        <v>184</v>
      </c>
      <c r="E3487" s="217" t="s">
        <v>5620</v>
      </c>
      <c r="F3487" s="218" t="s">
        <v>5621</v>
      </c>
      <c r="G3487" s="219" t="s">
        <v>304</v>
      </c>
      <c r="H3487" s="220">
        <v>12.6</v>
      </c>
      <c r="I3487" s="221"/>
      <c r="J3487" s="222">
        <f>ROUND(I3487*H3487,2)</f>
        <v>0</v>
      </c>
      <c r="K3487" s="218" t="s">
        <v>188</v>
      </c>
      <c r="L3487" s="47"/>
      <c r="M3487" s="223" t="s">
        <v>19</v>
      </c>
      <c r="N3487" s="224" t="s">
        <v>42</v>
      </c>
      <c r="O3487" s="87"/>
      <c r="P3487" s="225">
        <f>O3487*H3487</f>
        <v>0</v>
      </c>
      <c r="Q3487" s="225">
        <v>0</v>
      </c>
      <c r="R3487" s="225">
        <f>Q3487*H3487</f>
        <v>0</v>
      </c>
      <c r="S3487" s="225">
        <v>0</v>
      </c>
      <c r="T3487" s="226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7" t="s">
        <v>308</v>
      </c>
      <c r="AT3487" s="227" t="s">
        <v>184</v>
      </c>
      <c r="AU3487" s="227" t="s">
        <v>80</v>
      </c>
      <c r="AY3487" s="20" t="s">
        <v>182</v>
      </c>
      <c r="BE3487" s="228">
        <f>IF(N3487="základní",J3487,0)</f>
        <v>0</v>
      </c>
      <c r="BF3487" s="228">
        <f>IF(N3487="snížená",J3487,0)</f>
        <v>0</v>
      </c>
      <c r="BG3487" s="228">
        <f>IF(N3487="zákl. přenesená",J3487,0)</f>
        <v>0</v>
      </c>
      <c r="BH3487" s="228">
        <f>IF(N3487="sníž. přenesená",J3487,0)</f>
        <v>0</v>
      </c>
      <c r="BI3487" s="228">
        <f>IF(N3487="nulová",J3487,0)</f>
        <v>0</v>
      </c>
      <c r="BJ3487" s="20" t="s">
        <v>78</v>
      </c>
      <c r="BK3487" s="228">
        <f>ROUND(I3487*H3487,2)</f>
        <v>0</v>
      </c>
      <c r="BL3487" s="20" t="s">
        <v>308</v>
      </c>
      <c r="BM3487" s="227" t="s">
        <v>5622</v>
      </c>
    </row>
    <row r="3488" s="2" customFormat="1">
      <c r="A3488" s="41"/>
      <c r="B3488" s="42"/>
      <c r="C3488" s="43"/>
      <c r="D3488" s="229" t="s">
        <v>191</v>
      </c>
      <c r="E3488" s="43"/>
      <c r="F3488" s="230" t="s">
        <v>5623</v>
      </c>
      <c r="G3488" s="43"/>
      <c r="H3488" s="43"/>
      <c r="I3488" s="231"/>
      <c r="J3488" s="43"/>
      <c r="K3488" s="43"/>
      <c r="L3488" s="47"/>
      <c r="M3488" s="232"/>
      <c r="N3488" s="233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191</v>
      </c>
      <c r="AU3488" s="20" t="s">
        <v>80</v>
      </c>
    </row>
    <row r="3489" s="14" customFormat="1">
      <c r="A3489" s="14"/>
      <c r="B3489" s="245"/>
      <c r="C3489" s="246"/>
      <c r="D3489" s="236" t="s">
        <v>193</v>
      </c>
      <c r="E3489" s="247" t="s">
        <v>19</v>
      </c>
      <c r="F3489" s="248" t="s">
        <v>5624</v>
      </c>
      <c r="G3489" s="246"/>
      <c r="H3489" s="249">
        <v>7.2000000000000002</v>
      </c>
      <c r="I3489" s="250"/>
      <c r="J3489" s="246"/>
      <c r="K3489" s="246"/>
      <c r="L3489" s="251"/>
      <c r="M3489" s="252"/>
      <c r="N3489" s="253"/>
      <c r="O3489" s="253"/>
      <c r="P3489" s="253"/>
      <c r="Q3489" s="253"/>
      <c r="R3489" s="253"/>
      <c r="S3489" s="253"/>
      <c r="T3489" s="25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T3489" s="255" t="s">
        <v>193</v>
      </c>
      <c r="AU3489" s="255" t="s">
        <v>80</v>
      </c>
      <c r="AV3489" s="14" t="s">
        <v>80</v>
      </c>
      <c r="AW3489" s="14" t="s">
        <v>195</v>
      </c>
      <c r="AX3489" s="14" t="s">
        <v>71</v>
      </c>
      <c r="AY3489" s="255" t="s">
        <v>182</v>
      </c>
    </row>
    <row r="3490" s="14" customFormat="1">
      <c r="A3490" s="14"/>
      <c r="B3490" s="245"/>
      <c r="C3490" s="246"/>
      <c r="D3490" s="236" t="s">
        <v>193</v>
      </c>
      <c r="E3490" s="247" t="s">
        <v>19</v>
      </c>
      <c r="F3490" s="248" t="s">
        <v>5625</v>
      </c>
      <c r="G3490" s="246"/>
      <c r="H3490" s="249">
        <v>5.4000000000000004</v>
      </c>
      <c r="I3490" s="250"/>
      <c r="J3490" s="246"/>
      <c r="K3490" s="246"/>
      <c r="L3490" s="251"/>
      <c r="M3490" s="252"/>
      <c r="N3490" s="253"/>
      <c r="O3490" s="253"/>
      <c r="P3490" s="253"/>
      <c r="Q3490" s="253"/>
      <c r="R3490" s="253"/>
      <c r="S3490" s="253"/>
      <c r="T3490" s="25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5" t="s">
        <v>193</v>
      </c>
      <c r="AU3490" s="255" t="s">
        <v>80</v>
      </c>
      <c r="AV3490" s="14" t="s">
        <v>80</v>
      </c>
      <c r="AW3490" s="14" t="s">
        <v>195</v>
      </c>
      <c r="AX3490" s="14" t="s">
        <v>71</v>
      </c>
      <c r="AY3490" s="255" t="s">
        <v>182</v>
      </c>
    </row>
    <row r="3491" s="2" customFormat="1" ht="21.75" customHeight="1">
      <c r="A3491" s="41"/>
      <c r="B3491" s="42"/>
      <c r="C3491" s="278" t="s">
        <v>5626</v>
      </c>
      <c r="D3491" s="278" t="s">
        <v>296</v>
      </c>
      <c r="E3491" s="279" t="s">
        <v>5627</v>
      </c>
      <c r="F3491" s="280" t="s">
        <v>5628</v>
      </c>
      <c r="G3491" s="281" t="s">
        <v>304</v>
      </c>
      <c r="H3491" s="282">
        <v>13.859999999999999</v>
      </c>
      <c r="I3491" s="283"/>
      <c r="J3491" s="284">
        <f>ROUND(I3491*H3491,2)</f>
        <v>0</v>
      </c>
      <c r="K3491" s="280" t="s">
        <v>188</v>
      </c>
      <c r="L3491" s="285"/>
      <c r="M3491" s="286" t="s">
        <v>19</v>
      </c>
      <c r="N3491" s="287" t="s">
        <v>42</v>
      </c>
      <c r="O3491" s="87"/>
      <c r="P3491" s="225">
        <f>O3491*H3491</f>
        <v>0</v>
      </c>
      <c r="Q3491" s="225">
        <v>0.00020000000000000001</v>
      </c>
      <c r="R3491" s="225">
        <f>Q3491*H3491</f>
        <v>0.0027720000000000002</v>
      </c>
      <c r="S3491" s="225">
        <v>0</v>
      </c>
      <c r="T3491" s="226">
        <f>S3491*H3491</f>
        <v>0</v>
      </c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R3491" s="227" t="s">
        <v>410</v>
      </c>
      <c r="AT3491" s="227" t="s">
        <v>296</v>
      </c>
      <c r="AU3491" s="227" t="s">
        <v>80</v>
      </c>
      <c r="AY3491" s="20" t="s">
        <v>182</v>
      </c>
      <c r="BE3491" s="228">
        <f>IF(N3491="základní",J3491,0)</f>
        <v>0</v>
      </c>
      <c r="BF3491" s="228">
        <f>IF(N3491="snížená",J3491,0)</f>
        <v>0</v>
      </c>
      <c r="BG3491" s="228">
        <f>IF(N3491="zákl. přenesená",J3491,0)</f>
        <v>0</v>
      </c>
      <c r="BH3491" s="228">
        <f>IF(N3491="sníž. přenesená",J3491,0)</f>
        <v>0</v>
      </c>
      <c r="BI3491" s="228">
        <f>IF(N3491="nulová",J3491,0)</f>
        <v>0</v>
      </c>
      <c r="BJ3491" s="20" t="s">
        <v>78</v>
      </c>
      <c r="BK3491" s="228">
        <f>ROUND(I3491*H3491,2)</f>
        <v>0</v>
      </c>
      <c r="BL3491" s="20" t="s">
        <v>308</v>
      </c>
      <c r="BM3491" s="227" t="s">
        <v>5629</v>
      </c>
    </row>
    <row r="3492" s="14" customFormat="1">
      <c r="A3492" s="14"/>
      <c r="B3492" s="245"/>
      <c r="C3492" s="246"/>
      <c r="D3492" s="236" t="s">
        <v>193</v>
      </c>
      <c r="E3492" s="246"/>
      <c r="F3492" s="248" t="s">
        <v>5630</v>
      </c>
      <c r="G3492" s="246"/>
      <c r="H3492" s="249">
        <v>13.859999999999999</v>
      </c>
      <c r="I3492" s="250"/>
      <c r="J3492" s="246"/>
      <c r="K3492" s="246"/>
      <c r="L3492" s="251"/>
      <c r="M3492" s="252"/>
      <c r="N3492" s="253"/>
      <c r="O3492" s="253"/>
      <c r="P3492" s="253"/>
      <c r="Q3492" s="253"/>
      <c r="R3492" s="253"/>
      <c r="S3492" s="253"/>
      <c r="T3492" s="25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5" t="s">
        <v>193</v>
      </c>
      <c r="AU3492" s="255" t="s">
        <v>80</v>
      </c>
      <c r="AV3492" s="14" t="s">
        <v>80</v>
      </c>
      <c r="AW3492" s="14" t="s">
        <v>4</v>
      </c>
      <c r="AX3492" s="14" t="s">
        <v>78</v>
      </c>
      <c r="AY3492" s="255" t="s">
        <v>182</v>
      </c>
    </row>
    <row r="3493" s="2" customFormat="1" ht="24.15" customHeight="1">
      <c r="A3493" s="41"/>
      <c r="B3493" s="42"/>
      <c r="C3493" s="216" t="s">
        <v>5631</v>
      </c>
      <c r="D3493" s="216" t="s">
        <v>184</v>
      </c>
      <c r="E3493" s="217" t="s">
        <v>5632</v>
      </c>
      <c r="F3493" s="218" t="s">
        <v>5633</v>
      </c>
      <c r="G3493" s="219" t="s">
        <v>425</v>
      </c>
      <c r="H3493" s="220">
        <v>2</v>
      </c>
      <c r="I3493" s="221"/>
      <c r="J3493" s="222">
        <f>ROUND(I3493*H3493,2)</f>
        <v>0</v>
      </c>
      <c r="K3493" s="218" t="s">
        <v>188</v>
      </c>
      <c r="L3493" s="47"/>
      <c r="M3493" s="223" t="s">
        <v>19</v>
      </c>
      <c r="N3493" s="224" t="s">
        <v>42</v>
      </c>
      <c r="O3493" s="87"/>
      <c r="P3493" s="225">
        <f>O3493*H3493</f>
        <v>0</v>
      </c>
      <c r="Q3493" s="225">
        <v>0</v>
      </c>
      <c r="R3493" s="225">
        <f>Q3493*H3493</f>
        <v>0</v>
      </c>
      <c r="S3493" s="225">
        <v>0</v>
      </c>
      <c r="T3493" s="226">
        <f>S3493*H3493</f>
        <v>0</v>
      </c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R3493" s="227" t="s">
        <v>308</v>
      </c>
      <c r="AT3493" s="227" t="s">
        <v>184</v>
      </c>
      <c r="AU3493" s="227" t="s">
        <v>80</v>
      </c>
      <c r="AY3493" s="20" t="s">
        <v>182</v>
      </c>
      <c r="BE3493" s="228">
        <f>IF(N3493="základní",J3493,0)</f>
        <v>0</v>
      </c>
      <c r="BF3493" s="228">
        <f>IF(N3493="snížená",J3493,0)</f>
        <v>0</v>
      </c>
      <c r="BG3493" s="228">
        <f>IF(N3493="zákl. přenesená",J3493,0)</f>
        <v>0</v>
      </c>
      <c r="BH3493" s="228">
        <f>IF(N3493="sníž. přenesená",J3493,0)</f>
        <v>0</v>
      </c>
      <c r="BI3493" s="228">
        <f>IF(N3493="nulová",J3493,0)</f>
        <v>0</v>
      </c>
      <c r="BJ3493" s="20" t="s">
        <v>78</v>
      </c>
      <c r="BK3493" s="228">
        <f>ROUND(I3493*H3493,2)</f>
        <v>0</v>
      </c>
      <c r="BL3493" s="20" t="s">
        <v>308</v>
      </c>
      <c r="BM3493" s="227" t="s">
        <v>5634</v>
      </c>
    </row>
    <row r="3494" s="2" customFormat="1">
      <c r="A3494" s="41"/>
      <c r="B3494" s="42"/>
      <c r="C3494" s="43"/>
      <c r="D3494" s="229" t="s">
        <v>191</v>
      </c>
      <c r="E3494" s="43"/>
      <c r="F3494" s="230" t="s">
        <v>5635</v>
      </c>
      <c r="G3494" s="43"/>
      <c r="H3494" s="43"/>
      <c r="I3494" s="231"/>
      <c r="J3494" s="43"/>
      <c r="K3494" s="43"/>
      <c r="L3494" s="47"/>
      <c r="M3494" s="232"/>
      <c r="N3494" s="233"/>
      <c r="O3494" s="87"/>
      <c r="P3494" s="87"/>
      <c r="Q3494" s="87"/>
      <c r="R3494" s="87"/>
      <c r="S3494" s="87"/>
      <c r="T3494" s="88"/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T3494" s="20" t="s">
        <v>191</v>
      </c>
      <c r="AU3494" s="20" t="s">
        <v>80</v>
      </c>
    </row>
    <row r="3495" s="14" customFormat="1">
      <c r="A3495" s="14"/>
      <c r="B3495" s="245"/>
      <c r="C3495" s="246"/>
      <c r="D3495" s="236" t="s">
        <v>193</v>
      </c>
      <c r="E3495" s="247" t="s">
        <v>19</v>
      </c>
      <c r="F3495" s="248" t="s">
        <v>5636</v>
      </c>
      <c r="G3495" s="246"/>
      <c r="H3495" s="249">
        <v>2</v>
      </c>
      <c r="I3495" s="250"/>
      <c r="J3495" s="246"/>
      <c r="K3495" s="246"/>
      <c r="L3495" s="251"/>
      <c r="M3495" s="252"/>
      <c r="N3495" s="253"/>
      <c r="O3495" s="253"/>
      <c r="P3495" s="253"/>
      <c r="Q3495" s="253"/>
      <c r="R3495" s="253"/>
      <c r="S3495" s="253"/>
      <c r="T3495" s="25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5" t="s">
        <v>193</v>
      </c>
      <c r="AU3495" s="255" t="s">
        <v>80</v>
      </c>
      <c r="AV3495" s="14" t="s">
        <v>80</v>
      </c>
      <c r="AW3495" s="14" t="s">
        <v>195</v>
      </c>
      <c r="AX3495" s="14" t="s">
        <v>71</v>
      </c>
      <c r="AY3495" s="255" t="s">
        <v>182</v>
      </c>
    </row>
    <row r="3496" s="2" customFormat="1" ht="24.15" customHeight="1">
      <c r="A3496" s="41"/>
      <c r="B3496" s="42"/>
      <c r="C3496" s="216" t="s">
        <v>5637</v>
      </c>
      <c r="D3496" s="216" t="s">
        <v>184</v>
      </c>
      <c r="E3496" s="217" t="s">
        <v>5638</v>
      </c>
      <c r="F3496" s="218" t="s">
        <v>5639</v>
      </c>
      <c r="G3496" s="219" t="s">
        <v>425</v>
      </c>
      <c r="H3496" s="220">
        <v>1</v>
      </c>
      <c r="I3496" s="221"/>
      <c r="J3496" s="222">
        <f>ROUND(I3496*H3496,2)</f>
        <v>0</v>
      </c>
      <c r="K3496" s="218" t="s">
        <v>188</v>
      </c>
      <c r="L3496" s="47"/>
      <c r="M3496" s="223" t="s">
        <v>19</v>
      </c>
      <c r="N3496" s="224" t="s">
        <v>42</v>
      </c>
      <c r="O3496" s="87"/>
      <c r="P3496" s="225">
        <f>O3496*H3496</f>
        <v>0</v>
      </c>
      <c r="Q3496" s="225">
        <v>0</v>
      </c>
      <c r="R3496" s="225">
        <f>Q3496*H3496</f>
        <v>0</v>
      </c>
      <c r="S3496" s="225">
        <v>0</v>
      </c>
      <c r="T3496" s="226">
        <f>S3496*H3496</f>
        <v>0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27" t="s">
        <v>308</v>
      </c>
      <c r="AT3496" s="227" t="s">
        <v>184</v>
      </c>
      <c r="AU3496" s="227" t="s">
        <v>80</v>
      </c>
      <c r="AY3496" s="20" t="s">
        <v>182</v>
      </c>
      <c r="BE3496" s="228">
        <f>IF(N3496="základní",J3496,0)</f>
        <v>0</v>
      </c>
      <c r="BF3496" s="228">
        <f>IF(N3496="snížená",J3496,0)</f>
        <v>0</v>
      </c>
      <c r="BG3496" s="228">
        <f>IF(N3496="zákl. přenesená",J3496,0)</f>
        <v>0</v>
      </c>
      <c r="BH3496" s="228">
        <f>IF(N3496="sníž. přenesená",J3496,0)</f>
        <v>0</v>
      </c>
      <c r="BI3496" s="228">
        <f>IF(N3496="nulová",J3496,0)</f>
        <v>0</v>
      </c>
      <c r="BJ3496" s="20" t="s">
        <v>78</v>
      </c>
      <c r="BK3496" s="228">
        <f>ROUND(I3496*H3496,2)</f>
        <v>0</v>
      </c>
      <c r="BL3496" s="20" t="s">
        <v>308</v>
      </c>
      <c r="BM3496" s="227" t="s">
        <v>5640</v>
      </c>
    </row>
    <row r="3497" s="2" customFormat="1">
      <c r="A3497" s="41"/>
      <c r="B3497" s="42"/>
      <c r="C3497" s="43"/>
      <c r="D3497" s="229" t="s">
        <v>191</v>
      </c>
      <c r="E3497" s="43"/>
      <c r="F3497" s="230" t="s">
        <v>5641</v>
      </c>
      <c r="G3497" s="43"/>
      <c r="H3497" s="43"/>
      <c r="I3497" s="231"/>
      <c r="J3497" s="43"/>
      <c r="K3497" s="43"/>
      <c r="L3497" s="47"/>
      <c r="M3497" s="232"/>
      <c r="N3497" s="233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191</v>
      </c>
      <c r="AU3497" s="20" t="s">
        <v>80</v>
      </c>
    </row>
    <row r="3498" s="14" customFormat="1">
      <c r="A3498" s="14"/>
      <c r="B3498" s="245"/>
      <c r="C3498" s="246"/>
      <c r="D3498" s="236" t="s">
        <v>193</v>
      </c>
      <c r="E3498" s="247" t="s">
        <v>19</v>
      </c>
      <c r="F3498" s="248" t="s">
        <v>5642</v>
      </c>
      <c r="G3498" s="246"/>
      <c r="H3498" s="249">
        <v>1</v>
      </c>
      <c r="I3498" s="250"/>
      <c r="J3498" s="246"/>
      <c r="K3498" s="246"/>
      <c r="L3498" s="251"/>
      <c r="M3498" s="252"/>
      <c r="N3498" s="253"/>
      <c r="O3498" s="253"/>
      <c r="P3498" s="253"/>
      <c r="Q3498" s="253"/>
      <c r="R3498" s="253"/>
      <c r="S3498" s="253"/>
      <c r="T3498" s="25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5" t="s">
        <v>193</v>
      </c>
      <c r="AU3498" s="255" t="s">
        <v>80</v>
      </c>
      <c r="AV3498" s="14" t="s">
        <v>80</v>
      </c>
      <c r="AW3498" s="14" t="s">
        <v>195</v>
      </c>
      <c r="AX3498" s="14" t="s">
        <v>71</v>
      </c>
      <c r="AY3498" s="255" t="s">
        <v>182</v>
      </c>
    </row>
    <row r="3499" s="2" customFormat="1" ht="21.75" customHeight="1">
      <c r="A3499" s="41"/>
      <c r="B3499" s="42"/>
      <c r="C3499" s="278" t="s">
        <v>5643</v>
      </c>
      <c r="D3499" s="278" t="s">
        <v>296</v>
      </c>
      <c r="E3499" s="279" t="s">
        <v>5644</v>
      </c>
      <c r="F3499" s="280" t="s">
        <v>5645</v>
      </c>
      <c r="G3499" s="281" t="s">
        <v>283</v>
      </c>
      <c r="H3499" s="282">
        <v>3.7509999999999999</v>
      </c>
      <c r="I3499" s="283"/>
      <c r="J3499" s="284">
        <f>ROUND(I3499*H3499,2)</f>
        <v>0</v>
      </c>
      <c r="K3499" s="280" t="s">
        <v>188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0.021999999999999999</v>
      </c>
      <c r="R3499" s="225">
        <f>Q3499*H3499</f>
        <v>0.082521999999999998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410</v>
      </c>
      <c r="AT3499" s="227" t="s">
        <v>296</v>
      </c>
      <c r="AU3499" s="227" t="s">
        <v>80</v>
      </c>
      <c r="AY3499" s="20" t="s">
        <v>182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308</v>
      </c>
      <c r="BM3499" s="227" t="s">
        <v>5646</v>
      </c>
    </row>
    <row r="3500" s="14" customFormat="1">
      <c r="A3500" s="14"/>
      <c r="B3500" s="245"/>
      <c r="C3500" s="246"/>
      <c r="D3500" s="236" t="s">
        <v>193</v>
      </c>
      <c r="E3500" s="247" t="s">
        <v>19</v>
      </c>
      <c r="F3500" s="248" t="s">
        <v>5647</v>
      </c>
      <c r="G3500" s="246"/>
      <c r="H3500" s="249">
        <v>3.4100000000000001</v>
      </c>
      <c r="I3500" s="250"/>
      <c r="J3500" s="246"/>
      <c r="K3500" s="246"/>
      <c r="L3500" s="251"/>
      <c r="M3500" s="252"/>
      <c r="N3500" s="253"/>
      <c r="O3500" s="253"/>
      <c r="P3500" s="253"/>
      <c r="Q3500" s="253"/>
      <c r="R3500" s="253"/>
      <c r="S3500" s="253"/>
      <c r="T3500" s="25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5" t="s">
        <v>193</v>
      </c>
      <c r="AU3500" s="255" t="s">
        <v>80</v>
      </c>
      <c r="AV3500" s="14" t="s">
        <v>80</v>
      </c>
      <c r="AW3500" s="14" t="s">
        <v>195</v>
      </c>
      <c r="AX3500" s="14" t="s">
        <v>78</v>
      </c>
      <c r="AY3500" s="255" t="s">
        <v>182</v>
      </c>
    </row>
    <row r="3501" s="14" customFormat="1">
      <c r="A3501" s="14"/>
      <c r="B3501" s="245"/>
      <c r="C3501" s="246"/>
      <c r="D3501" s="236" t="s">
        <v>193</v>
      </c>
      <c r="E3501" s="246"/>
      <c r="F3501" s="248" t="s">
        <v>5648</v>
      </c>
      <c r="G3501" s="246"/>
      <c r="H3501" s="249">
        <v>3.7509999999999999</v>
      </c>
      <c r="I3501" s="250"/>
      <c r="J3501" s="246"/>
      <c r="K3501" s="246"/>
      <c r="L3501" s="251"/>
      <c r="M3501" s="252"/>
      <c r="N3501" s="253"/>
      <c r="O3501" s="253"/>
      <c r="P3501" s="253"/>
      <c r="Q3501" s="253"/>
      <c r="R3501" s="253"/>
      <c r="S3501" s="253"/>
      <c r="T3501" s="25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5" t="s">
        <v>193</v>
      </c>
      <c r="AU3501" s="255" t="s">
        <v>80</v>
      </c>
      <c r="AV3501" s="14" t="s">
        <v>80</v>
      </c>
      <c r="AW3501" s="14" t="s">
        <v>4</v>
      </c>
      <c r="AX3501" s="14" t="s">
        <v>78</v>
      </c>
      <c r="AY3501" s="255" t="s">
        <v>182</v>
      </c>
    </row>
    <row r="3502" s="2" customFormat="1" ht="24.15" customHeight="1">
      <c r="A3502" s="41"/>
      <c r="B3502" s="42"/>
      <c r="C3502" s="216" t="s">
        <v>5649</v>
      </c>
      <c r="D3502" s="216" t="s">
        <v>184</v>
      </c>
      <c r="E3502" s="217" t="s">
        <v>5650</v>
      </c>
      <c r="F3502" s="218" t="s">
        <v>5651</v>
      </c>
      <c r="G3502" s="219" t="s">
        <v>283</v>
      </c>
      <c r="H3502" s="220">
        <v>0.64000000000000001</v>
      </c>
      <c r="I3502" s="221"/>
      <c r="J3502" s="222">
        <f>ROUND(I3502*H3502,2)</f>
        <v>0</v>
      </c>
      <c r="K3502" s="218" t="s">
        <v>188</v>
      </c>
      <c r="L3502" s="47"/>
      <c r="M3502" s="223" t="s">
        <v>19</v>
      </c>
      <c r="N3502" s="224" t="s">
        <v>42</v>
      </c>
      <c r="O3502" s="87"/>
      <c r="P3502" s="225">
        <f>O3502*H3502</f>
        <v>0</v>
      </c>
      <c r="Q3502" s="225">
        <v>0</v>
      </c>
      <c r="R3502" s="225">
        <f>Q3502*H3502</f>
        <v>0</v>
      </c>
      <c r="S3502" s="225">
        <v>0.02</v>
      </c>
      <c r="T3502" s="226">
        <f>S3502*H3502</f>
        <v>0.012800000000000001</v>
      </c>
      <c r="U3502" s="41"/>
      <c r="V3502" s="41"/>
      <c r="W3502" s="41"/>
      <c r="X3502" s="41"/>
      <c r="Y3502" s="41"/>
      <c r="Z3502" s="41"/>
      <c r="AA3502" s="41"/>
      <c r="AB3502" s="41"/>
      <c r="AC3502" s="41"/>
      <c r="AD3502" s="41"/>
      <c r="AE3502" s="41"/>
      <c r="AR3502" s="227" t="s">
        <v>308</v>
      </c>
      <c r="AT3502" s="227" t="s">
        <v>184</v>
      </c>
      <c r="AU3502" s="227" t="s">
        <v>80</v>
      </c>
      <c r="AY3502" s="20" t="s">
        <v>182</v>
      </c>
      <c r="BE3502" s="228">
        <f>IF(N3502="základní",J3502,0)</f>
        <v>0</v>
      </c>
      <c r="BF3502" s="228">
        <f>IF(N3502="snížená",J3502,0)</f>
        <v>0</v>
      </c>
      <c r="BG3502" s="228">
        <f>IF(N3502="zákl. přenesená",J3502,0)</f>
        <v>0</v>
      </c>
      <c r="BH3502" s="228">
        <f>IF(N3502="sníž. přenesená",J3502,0)</f>
        <v>0</v>
      </c>
      <c r="BI3502" s="228">
        <f>IF(N3502="nulová",J3502,0)</f>
        <v>0</v>
      </c>
      <c r="BJ3502" s="20" t="s">
        <v>78</v>
      </c>
      <c r="BK3502" s="228">
        <f>ROUND(I3502*H3502,2)</f>
        <v>0</v>
      </c>
      <c r="BL3502" s="20" t="s">
        <v>308</v>
      </c>
      <c r="BM3502" s="227" t="s">
        <v>5652</v>
      </c>
    </row>
    <row r="3503" s="2" customFormat="1">
      <c r="A3503" s="41"/>
      <c r="B3503" s="42"/>
      <c r="C3503" s="43"/>
      <c r="D3503" s="229" t="s">
        <v>191</v>
      </c>
      <c r="E3503" s="43"/>
      <c r="F3503" s="230" t="s">
        <v>5653</v>
      </c>
      <c r="G3503" s="43"/>
      <c r="H3503" s="43"/>
      <c r="I3503" s="231"/>
      <c r="J3503" s="43"/>
      <c r="K3503" s="43"/>
      <c r="L3503" s="47"/>
      <c r="M3503" s="232"/>
      <c r="N3503" s="233"/>
      <c r="O3503" s="87"/>
      <c r="P3503" s="87"/>
      <c r="Q3503" s="87"/>
      <c r="R3503" s="87"/>
      <c r="S3503" s="87"/>
      <c r="T3503" s="88"/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T3503" s="20" t="s">
        <v>191</v>
      </c>
      <c r="AU3503" s="20" t="s">
        <v>80</v>
      </c>
    </row>
    <row r="3504" s="14" customFormat="1">
      <c r="A3504" s="14"/>
      <c r="B3504" s="245"/>
      <c r="C3504" s="246"/>
      <c r="D3504" s="236" t="s">
        <v>193</v>
      </c>
      <c r="E3504" s="247" t="s">
        <v>19</v>
      </c>
      <c r="F3504" s="248" t="s">
        <v>5654</v>
      </c>
      <c r="G3504" s="246"/>
      <c r="H3504" s="249">
        <v>0.64000000000000001</v>
      </c>
      <c r="I3504" s="250"/>
      <c r="J3504" s="246"/>
      <c r="K3504" s="246"/>
      <c r="L3504" s="251"/>
      <c r="M3504" s="252"/>
      <c r="N3504" s="253"/>
      <c r="O3504" s="253"/>
      <c r="P3504" s="253"/>
      <c r="Q3504" s="253"/>
      <c r="R3504" s="253"/>
      <c r="S3504" s="253"/>
      <c r="T3504" s="25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T3504" s="255" t="s">
        <v>193</v>
      </c>
      <c r="AU3504" s="255" t="s">
        <v>80</v>
      </c>
      <c r="AV3504" s="14" t="s">
        <v>80</v>
      </c>
      <c r="AW3504" s="14" t="s">
        <v>195</v>
      </c>
      <c r="AX3504" s="14" t="s">
        <v>71</v>
      </c>
      <c r="AY3504" s="255" t="s">
        <v>182</v>
      </c>
    </row>
    <row r="3505" s="2" customFormat="1" ht="24.15" customHeight="1">
      <c r="A3505" s="41"/>
      <c r="B3505" s="42"/>
      <c r="C3505" s="216" t="s">
        <v>5655</v>
      </c>
      <c r="D3505" s="216" t="s">
        <v>184</v>
      </c>
      <c r="E3505" s="217" t="s">
        <v>5656</v>
      </c>
      <c r="F3505" s="218" t="s">
        <v>5657</v>
      </c>
      <c r="G3505" s="219" t="s">
        <v>304</v>
      </c>
      <c r="H3505" s="220">
        <v>3.2000000000000002</v>
      </c>
      <c r="I3505" s="221"/>
      <c r="J3505" s="222">
        <f>ROUND(I3505*H3505,2)</f>
        <v>0</v>
      </c>
      <c r="K3505" s="218" t="s">
        <v>188</v>
      </c>
      <c r="L3505" s="47"/>
      <c r="M3505" s="223" t="s">
        <v>19</v>
      </c>
      <c r="N3505" s="224" t="s">
        <v>42</v>
      </c>
      <c r="O3505" s="87"/>
      <c r="P3505" s="225">
        <f>O3505*H3505</f>
        <v>0</v>
      </c>
      <c r="Q3505" s="225">
        <v>0</v>
      </c>
      <c r="R3505" s="225">
        <f>Q3505*H3505</f>
        <v>0</v>
      </c>
      <c r="S3505" s="225">
        <v>0.00020000000000000001</v>
      </c>
      <c r="T3505" s="226">
        <f>S3505*H3505</f>
        <v>0.00064000000000000005</v>
      </c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R3505" s="227" t="s">
        <v>308</v>
      </c>
      <c r="AT3505" s="227" t="s">
        <v>184</v>
      </c>
      <c r="AU3505" s="227" t="s">
        <v>80</v>
      </c>
      <c r="AY3505" s="20" t="s">
        <v>182</v>
      </c>
      <c r="BE3505" s="228">
        <f>IF(N3505="základní",J3505,0)</f>
        <v>0</v>
      </c>
      <c r="BF3505" s="228">
        <f>IF(N3505="snížená",J3505,0)</f>
        <v>0</v>
      </c>
      <c r="BG3505" s="228">
        <f>IF(N3505="zákl. přenesená",J3505,0)</f>
        <v>0</v>
      </c>
      <c r="BH3505" s="228">
        <f>IF(N3505="sníž. přenesená",J3505,0)</f>
        <v>0</v>
      </c>
      <c r="BI3505" s="228">
        <f>IF(N3505="nulová",J3505,0)</f>
        <v>0</v>
      </c>
      <c r="BJ3505" s="20" t="s">
        <v>78</v>
      </c>
      <c r="BK3505" s="228">
        <f>ROUND(I3505*H3505,2)</f>
        <v>0</v>
      </c>
      <c r="BL3505" s="20" t="s">
        <v>308</v>
      </c>
      <c r="BM3505" s="227" t="s">
        <v>5658</v>
      </c>
    </row>
    <row r="3506" s="2" customFormat="1">
      <c r="A3506" s="41"/>
      <c r="B3506" s="42"/>
      <c r="C3506" s="43"/>
      <c r="D3506" s="229" t="s">
        <v>191</v>
      </c>
      <c r="E3506" s="43"/>
      <c r="F3506" s="230" t="s">
        <v>5659</v>
      </c>
      <c r="G3506" s="43"/>
      <c r="H3506" s="43"/>
      <c r="I3506" s="231"/>
      <c r="J3506" s="43"/>
      <c r="K3506" s="43"/>
      <c r="L3506" s="47"/>
      <c r="M3506" s="232"/>
      <c r="N3506" s="233"/>
      <c r="O3506" s="87"/>
      <c r="P3506" s="87"/>
      <c r="Q3506" s="87"/>
      <c r="R3506" s="87"/>
      <c r="S3506" s="87"/>
      <c r="T3506" s="88"/>
      <c r="U3506" s="41"/>
      <c r="V3506" s="41"/>
      <c r="W3506" s="41"/>
      <c r="X3506" s="41"/>
      <c r="Y3506" s="41"/>
      <c r="Z3506" s="41"/>
      <c r="AA3506" s="41"/>
      <c r="AB3506" s="41"/>
      <c r="AC3506" s="41"/>
      <c r="AD3506" s="41"/>
      <c r="AE3506" s="41"/>
      <c r="AT3506" s="20" t="s">
        <v>191</v>
      </c>
      <c r="AU3506" s="20" t="s">
        <v>80</v>
      </c>
    </row>
    <row r="3507" s="14" customFormat="1">
      <c r="A3507" s="14"/>
      <c r="B3507" s="245"/>
      <c r="C3507" s="246"/>
      <c r="D3507" s="236" t="s">
        <v>193</v>
      </c>
      <c r="E3507" s="247" t="s">
        <v>19</v>
      </c>
      <c r="F3507" s="248" t="s">
        <v>5660</v>
      </c>
      <c r="G3507" s="246"/>
      <c r="H3507" s="249">
        <v>3.2000000000000002</v>
      </c>
      <c r="I3507" s="250"/>
      <c r="J3507" s="246"/>
      <c r="K3507" s="246"/>
      <c r="L3507" s="251"/>
      <c r="M3507" s="252"/>
      <c r="N3507" s="253"/>
      <c r="O3507" s="253"/>
      <c r="P3507" s="253"/>
      <c r="Q3507" s="253"/>
      <c r="R3507" s="253"/>
      <c r="S3507" s="253"/>
      <c r="T3507" s="25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5" t="s">
        <v>193</v>
      </c>
      <c r="AU3507" s="255" t="s">
        <v>80</v>
      </c>
      <c r="AV3507" s="14" t="s">
        <v>80</v>
      </c>
      <c r="AW3507" s="14" t="s">
        <v>195</v>
      </c>
      <c r="AX3507" s="14" t="s">
        <v>71</v>
      </c>
      <c r="AY3507" s="255" t="s">
        <v>182</v>
      </c>
    </row>
    <row r="3508" s="2" customFormat="1" ht="44.25" customHeight="1">
      <c r="A3508" s="41"/>
      <c r="B3508" s="42"/>
      <c r="C3508" s="216" t="s">
        <v>5661</v>
      </c>
      <c r="D3508" s="216" t="s">
        <v>184</v>
      </c>
      <c r="E3508" s="217" t="s">
        <v>5662</v>
      </c>
      <c r="F3508" s="218" t="s">
        <v>5663</v>
      </c>
      <c r="G3508" s="219" t="s">
        <v>283</v>
      </c>
      <c r="H3508" s="220">
        <v>17.434000000000001</v>
      </c>
      <c r="I3508" s="221"/>
      <c r="J3508" s="222">
        <f>ROUND(I3508*H3508,2)</f>
        <v>0</v>
      </c>
      <c r="K3508" s="218" t="s">
        <v>188</v>
      </c>
      <c r="L3508" s="47"/>
      <c r="M3508" s="223" t="s">
        <v>19</v>
      </c>
      <c r="N3508" s="224" t="s">
        <v>42</v>
      </c>
      <c r="O3508" s="87"/>
      <c r="P3508" s="225">
        <f>O3508*H3508</f>
        <v>0</v>
      </c>
      <c r="Q3508" s="225">
        <v>0.00014999999999999999</v>
      </c>
      <c r="R3508" s="225">
        <f>Q3508*H3508</f>
        <v>0.0026151</v>
      </c>
      <c r="S3508" s="225">
        <v>0</v>
      </c>
      <c r="T3508" s="226">
        <f>S3508*H3508</f>
        <v>0</v>
      </c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R3508" s="227" t="s">
        <v>308</v>
      </c>
      <c r="AT3508" s="227" t="s">
        <v>184</v>
      </c>
      <c r="AU3508" s="227" t="s">
        <v>80</v>
      </c>
      <c r="AY3508" s="20" t="s">
        <v>182</v>
      </c>
      <c r="BE3508" s="228">
        <f>IF(N3508="základní",J3508,0)</f>
        <v>0</v>
      </c>
      <c r="BF3508" s="228">
        <f>IF(N3508="snížená",J3508,0)</f>
        <v>0</v>
      </c>
      <c r="BG3508" s="228">
        <f>IF(N3508="zákl. přenesená",J3508,0)</f>
        <v>0</v>
      </c>
      <c r="BH3508" s="228">
        <f>IF(N3508="sníž. přenesená",J3508,0)</f>
        <v>0</v>
      </c>
      <c r="BI3508" s="228">
        <f>IF(N3508="nulová",J3508,0)</f>
        <v>0</v>
      </c>
      <c r="BJ3508" s="20" t="s">
        <v>78</v>
      </c>
      <c r="BK3508" s="228">
        <f>ROUND(I3508*H3508,2)</f>
        <v>0</v>
      </c>
      <c r="BL3508" s="20" t="s">
        <v>308</v>
      </c>
      <c r="BM3508" s="227" t="s">
        <v>5664</v>
      </c>
    </row>
    <row r="3509" s="2" customFormat="1">
      <c r="A3509" s="41"/>
      <c r="B3509" s="42"/>
      <c r="C3509" s="43"/>
      <c r="D3509" s="229" t="s">
        <v>191</v>
      </c>
      <c r="E3509" s="43"/>
      <c r="F3509" s="230" t="s">
        <v>5665</v>
      </c>
      <c r="G3509" s="43"/>
      <c r="H3509" s="43"/>
      <c r="I3509" s="231"/>
      <c r="J3509" s="43"/>
      <c r="K3509" s="43"/>
      <c r="L3509" s="47"/>
      <c r="M3509" s="232"/>
      <c r="N3509" s="233"/>
      <c r="O3509" s="87"/>
      <c r="P3509" s="87"/>
      <c r="Q3509" s="87"/>
      <c r="R3509" s="87"/>
      <c r="S3509" s="87"/>
      <c r="T3509" s="88"/>
      <c r="U3509" s="41"/>
      <c r="V3509" s="41"/>
      <c r="W3509" s="41"/>
      <c r="X3509" s="41"/>
      <c r="Y3509" s="41"/>
      <c r="Z3509" s="41"/>
      <c r="AA3509" s="41"/>
      <c r="AB3509" s="41"/>
      <c r="AC3509" s="41"/>
      <c r="AD3509" s="41"/>
      <c r="AE3509" s="41"/>
      <c r="AT3509" s="20" t="s">
        <v>191</v>
      </c>
      <c r="AU3509" s="20" t="s">
        <v>80</v>
      </c>
    </row>
    <row r="3510" s="14" customFormat="1">
      <c r="A3510" s="14"/>
      <c r="B3510" s="245"/>
      <c r="C3510" s="246"/>
      <c r="D3510" s="236" t="s">
        <v>193</v>
      </c>
      <c r="E3510" s="247" t="s">
        <v>19</v>
      </c>
      <c r="F3510" s="248" t="s">
        <v>5666</v>
      </c>
      <c r="G3510" s="246"/>
      <c r="H3510" s="249">
        <v>17.4343</v>
      </c>
      <c r="I3510" s="250"/>
      <c r="J3510" s="246"/>
      <c r="K3510" s="246"/>
      <c r="L3510" s="251"/>
      <c r="M3510" s="252"/>
      <c r="N3510" s="253"/>
      <c r="O3510" s="253"/>
      <c r="P3510" s="253"/>
      <c r="Q3510" s="253"/>
      <c r="R3510" s="253"/>
      <c r="S3510" s="253"/>
      <c r="T3510" s="25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55" t="s">
        <v>193</v>
      </c>
      <c r="AU3510" s="255" t="s">
        <v>80</v>
      </c>
      <c r="AV3510" s="14" t="s">
        <v>80</v>
      </c>
      <c r="AW3510" s="14" t="s">
        <v>195</v>
      </c>
      <c r="AX3510" s="14" t="s">
        <v>71</v>
      </c>
      <c r="AY3510" s="255" t="s">
        <v>182</v>
      </c>
    </row>
    <row r="3511" s="2" customFormat="1" ht="24.15" customHeight="1">
      <c r="A3511" s="41"/>
      <c r="B3511" s="42"/>
      <c r="C3511" s="278" t="s">
        <v>5667</v>
      </c>
      <c r="D3511" s="278" t="s">
        <v>296</v>
      </c>
      <c r="E3511" s="279" t="s">
        <v>5668</v>
      </c>
      <c r="F3511" s="280" t="s">
        <v>5669</v>
      </c>
      <c r="G3511" s="281" t="s">
        <v>425</v>
      </c>
      <c r="H3511" s="282">
        <v>5</v>
      </c>
      <c r="I3511" s="283"/>
      <c r="J3511" s="284">
        <f>ROUND(I3511*H3511,2)</f>
        <v>0</v>
      </c>
      <c r="K3511" s="280" t="s">
        <v>19</v>
      </c>
      <c r="L3511" s="285"/>
      <c r="M3511" s="286" t="s">
        <v>19</v>
      </c>
      <c r="N3511" s="287" t="s">
        <v>42</v>
      </c>
      <c r="O3511" s="87"/>
      <c r="P3511" s="225">
        <f>O3511*H3511</f>
        <v>0</v>
      </c>
      <c r="Q3511" s="225">
        <v>0.070029999999999995</v>
      </c>
      <c r="R3511" s="225">
        <f>Q3511*H3511</f>
        <v>0.35014999999999996</v>
      </c>
      <c r="S3511" s="225">
        <v>0</v>
      </c>
      <c r="T3511" s="226">
        <f>S3511*H3511</f>
        <v>0</v>
      </c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R3511" s="227" t="s">
        <v>410</v>
      </c>
      <c r="AT3511" s="227" t="s">
        <v>296</v>
      </c>
      <c r="AU3511" s="227" t="s">
        <v>80</v>
      </c>
      <c r="AY3511" s="20" t="s">
        <v>182</v>
      </c>
      <c r="BE3511" s="228">
        <f>IF(N3511="základní",J3511,0)</f>
        <v>0</v>
      </c>
      <c r="BF3511" s="228">
        <f>IF(N3511="snížená",J3511,0)</f>
        <v>0</v>
      </c>
      <c r="BG3511" s="228">
        <f>IF(N3511="zákl. přenesená",J3511,0)</f>
        <v>0</v>
      </c>
      <c r="BH3511" s="228">
        <f>IF(N3511="sníž. přenesená",J3511,0)</f>
        <v>0</v>
      </c>
      <c r="BI3511" s="228">
        <f>IF(N3511="nulová",J3511,0)</f>
        <v>0</v>
      </c>
      <c r="BJ3511" s="20" t="s">
        <v>78</v>
      </c>
      <c r="BK3511" s="228">
        <f>ROUND(I3511*H3511,2)</f>
        <v>0</v>
      </c>
      <c r="BL3511" s="20" t="s">
        <v>308</v>
      </c>
      <c r="BM3511" s="227" t="s">
        <v>5670</v>
      </c>
    </row>
    <row r="3512" s="2" customFormat="1" ht="55.5" customHeight="1">
      <c r="A3512" s="41"/>
      <c r="B3512" s="42"/>
      <c r="C3512" s="216" t="s">
        <v>5671</v>
      </c>
      <c r="D3512" s="216" t="s">
        <v>184</v>
      </c>
      <c r="E3512" s="217" t="s">
        <v>5672</v>
      </c>
      <c r="F3512" s="218" t="s">
        <v>5673</v>
      </c>
      <c r="G3512" s="219" t="s">
        <v>283</v>
      </c>
      <c r="H3512" s="220">
        <v>1.028</v>
      </c>
      <c r="I3512" s="221"/>
      <c r="J3512" s="222">
        <f>ROUND(I3512*H3512,2)</f>
        <v>0</v>
      </c>
      <c r="K3512" s="218" t="s">
        <v>188</v>
      </c>
      <c r="L3512" s="47"/>
      <c r="M3512" s="223" t="s">
        <v>19</v>
      </c>
      <c r="N3512" s="224" t="s">
        <v>42</v>
      </c>
      <c r="O3512" s="87"/>
      <c r="P3512" s="225">
        <f>O3512*H3512</f>
        <v>0</v>
      </c>
      <c r="Q3512" s="225">
        <v>0.00054000000000000001</v>
      </c>
      <c r="R3512" s="225">
        <f>Q3512*H3512</f>
        <v>0.00055511999999999998</v>
      </c>
      <c r="S3512" s="225">
        <v>0</v>
      </c>
      <c r="T3512" s="226">
        <f>S3512*H3512</f>
        <v>0</v>
      </c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R3512" s="227" t="s">
        <v>308</v>
      </c>
      <c r="AT3512" s="227" t="s">
        <v>184</v>
      </c>
      <c r="AU3512" s="227" t="s">
        <v>80</v>
      </c>
      <c r="AY3512" s="20" t="s">
        <v>182</v>
      </c>
      <c r="BE3512" s="228">
        <f>IF(N3512="základní",J3512,0)</f>
        <v>0</v>
      </c>
      <c r="BF3512" s="228">
        <f>IF(N3512="snížená",J3512,0)</f>
        <v>0</v>
      </c>
      <c r="BG3512" s="228">
        <f>IF(N3512="zákl. přenesená",J3512,0)</f>
        <v>0</v>
      </c>
      <c r="BH3512" s="228">
        <f>IF(N3512="sníž. přenesená",J3512,0)</f>
        <v>0</v>
      </c>
      <c r="BI3512" s="228">
        <f>IF(N3512="nulová",J3512,0)</f>
        <v>0</v>
      </c>
      <c r="BJ3512" s="20" t="s">
        <v>78</v>
      </c>
      <c r="BK3512" s="228">
        <f>ROUND(I3512*H3512,2)</f>
        <v>0</v>
      </c>
      <c r="BL3512" s="20" t="s">
        <v>308</v>
      </c>
      <c r="BM3512" s="227" t="s">
        <v>5674</v>
      </c>
    </row>
    <row r="3513" s="2" customFormat="1">
      <c r="A3513" s="41"/>
      <c r="B3513" s="42"/>
      <c r="C3513" s="43"/>
      <c r="D3513" s="229" t="s">
        <v>191</v>
      </c>
      <c r="E3513" s="43"/>
      <c r="F3513" s="230" t="s">
        <v>5675</v>
      </c>
      <c r="G3513" s="43"/>
      <c r="H3513" s="43"/>
      <c r="I3513" s="231"/>
      <c r="J3513" s="43"/>
      <c r="K3513" s="43"/>
      <c r="L3513" s="47"/>
      <c r="M3513" s="232"/>
      <c r="N3513" s="233"/>
      <c r="O3513" s="87"/>
      <c r="P3513" s="87"/>
      <c r="Q3513" s="87"/>
      <c r="R3513" s="87"/>
      <c r="S3513" s="87"/>
      <c r="T3513" s="88"/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T3513" s="20" t="s">
        <v>191</v>
      </c>
      <c r="AU3513" s="20" t="s">
        <v>80</v>
      </c>
    </row>
    <row r="3514" s="14" customFormat="1">
      <c r="A3514" s="14"/>
      <c r="B3514" s="245"/>
      <c r="C3514" s="246"/>
      <c r="D3514" s="236" t="s">
        <v>193</v>
      </c>
      <c r="E3514" s="247" t="s">
        <v>19</v>
      </c>
      <c r="F3514" s="248" t="s">
        <v>5676</v>
      </c>
      <c r="G3514" s="246"/>
      <c r="H3514" s="249">
        <v>1.0275000000000001</v>
      </c>
      <c r="I3514" s="250"/>
      <c r="J3514" s="246"/>
      <c r="K3514" s="246"/>
      <c r="L3514" s="251"/>
      <c r="M3514" s="252"/>
      <c r="N3514" s="253"/>
      <c r="O3514" s="253"/>
      <c r="P3514" s="253"/>
      <c r="Q3514" s="253"/>
      <c r="R3514" s="253"/>
      <c r="S3514" s="253"/>
      <c r="T3514" s="25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5" t="s">
        <v>193</v>
      </c>
      <c r="AU3514" s="255" t="s">
        <v>80</v>
      </c>
      <c r="AV3514" s="14" t="s">
        <v>80</v>
      </c>
      <c r="AW3514" s="14" t="s">
        <v>195</v>
      </c>
      <c r="AX3514" s="14" t="s">
        <v>71</v>
      </c>
      <c r="AY3514" s="255" t="s">
        <v>182</v>
      </c>
    </row>
    <row r="3515" s="2" customFormat="1" ht="33" customHeight="1">
      <c r="A3515" s="41"/>
      <c r="B3515" s="42"/>
      <c r="C3515" s="278" t="s">
        <v>5677</v>
      </c>
      <c r="D3515" s="278" t="s">
        <v>296</v>
      </c>
      <c r="E3515" s="279" t="s">
        <v>5678</v>
      </c>
      <c r="F3515" s="280" t="s">
        <v>5679</v>
      </c>
      <c r="G3515" s="281" t="s">
        <v>425</v>
      </c>
      <c r="H3515" s="282">
        <v>2</v>
      </c>
      <c r="I3515" s="283"/>
      <c r="J3515" s="284">
        <f>ROUND(I3515*H3515,2)</f>
        <v>0</v>
      </c>
      <c r="K3515" s="280" t="s">
        <v>19</v>
      </c>
      <c r="L3515" s="285"/>
      <c r="M3515" s="286" t="s">
        <v>19</v>
      </c>
      <c r="N3515" s="287" t="s">
        <v>42</v>
      </c>
      <c r="O3515" s="87"/>
      <c r="P3515" s="225">
        <f>O3515*H3515</f>
        <v>0</v>
      </c>
      <c r="Q3515" s="225">
        <v>0.039039999999999998</v>
      </c>
      <c r="R3515" s="225">
        <f>Q3515*H3515</f>
        <v>0.078079999999999997</v>
      </c>
      <c r="S3515" s="225">
        <v>0</v>
      </c>
      <c r="T3515" s="226">
        <f>S3515*H3515</f>
        <v>0</v>
      </c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R3515" s="227" t="s">
        <v>410</v>
      </c>
      <c r="AT3515" s="227" t="s">
        <v>296</v>
      </c>
      <c r="AU3515" s="227" t="s">
        <v>80</v>
      </c>
      <c r="AY3515" s="20" t="s">
        <v>182</v>
      </c>
      <c r="BE3515" s="228">
        <f>IF(N3515="základní",J3515,0)</f>
        <v>0</v>
      </c>
      <c r="BF3515" s="228">
        <f>IF(N3515="snížená",J3515,0)</f>
        <v>0</v>
      </c>
      <c r="BG3515" s="228">
        <f>IF(N3515="zákl. přenesená",J3515,0)</f>
        <v>0</v>
      </c>
      <c r="BH3515" s="228">
        <f>IF(N3515="sníž. přenesená",J3515,0)</f>
        <v>0</v>
      </c>
      <c r="BI3515" s="228">
        <f>IF(N3515="nulová",J3515,0)</f>
        <v>0</v>
      </c>
      <c r="BJ3515" s="20" t="s">
        <v>78</v>
      </c>
      <c r="BK3515" s="228">
        <f>ROUND(I3515*H3515,2)</f>
        <v>0</v>
      </c>
      <c r="BL3515" s="20" t="s">
        <v>308</v>
      </c>
      <c r="BM3515" s="227" t="s">
        <v>5680</v>
      </c>
    </row>
    <row r="3516" s="2" customFormat="1" ht="24.15" customHeight="1">
      <c r="A3516" s="41"/>
      <c r="B3516" s="42"/>
      <c r="C3516" s="216" t="s">
        <v>5681</v>
      </c>
      <c r="D3516" s="216" t="s">
        <v>184</v>
      </c>
      <c r="E3516" s="217" t="s">
        <v>5682</v>
      </c>
      <c r="F3516" s="218" t="s">
        <v>5683</v>
      </c>
      <c r="G3516" s="219" t="s">
        <v>425</v>
      </c>
      <c r="H3516" s="220">
        <v>1</v>
      </c>
      <c r="I3516" s="221"/>
      <c r="J3516" s="222">
        <f>ROUND(I3516*H3516,2)</f>
        <v>0</v>
      </c>
      <c r="K3516" s="218" t="s">
        <v>188</v>
      </c>
      <c r="L3516" s="47"/>
      <c r="M3516" s="223" t="s">
        <v>19</v>
      </c>
      <c r="N3516" s="224" t="s">
        <v>42</v>
      </c>
      <c r="O3516" s="87"/>
      <c r="P3516" s="225">
        <f>O3516*H3516</f>
        <v>0</v>
      </c>
      <c r="Q3516" s="225">
        <v>0</v>
      </c>
      <c r="R3516" s="225">
        <f>Q3516*H3516</f>
        <v>0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308</v>
      </c>
      <c r="AT3516" s="227" t="s">
        <v>184</v>
      </c>
      <c r="AU3516" s="227" t="s">
        <v>80</v>
      </c>
      <c r="AY3516" s="20" t="s">
        <v>182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308</v>
      </c>
      <c r="BM3516" s="227" t="s">
        <v>5684</v>
      </c>
    </row>
    <row r="3517" s="2" customFormat="1">
      <c r="A3517" s="41"/>
      <c r="B3517" s="42"/>
      <c r="C3517" s="43"/>
      <c r="D3517" s="229" t="s">
        <v>191</v>
      </c>
      <c r="E3517" s="43"/>
      <c r="F3517" s="230" t="s">
        <v>5685</v>
      </c>
      <c r="G3517" s="43"/>
      <c r="H3517" s="43"/>
      <c r="I3517" s="231"/>
      <c r="J3517" s="43"/>
      <c r="K3517" s="43"/>
      <c r="L3517" s="47"/>
      <c r="M3517" s="232"/>
      <c r="N3517" s="233"/>
      <c r="O3517" s="87"/>
      <c r="P3517" s="87"/>
      <c r="Q3517" s="87"/>
      <c r="R3517" s="87"/>
      <c r="S3517" s="87"/>
      <c r="T3517" s="88"/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T3517" s="20" t="s">
        <v>191</v>
      </c>
      <c r="AU3517" s="20" t="s">
        <v>80</v>
      </c>
    </row>
    <row r="3518" s="14" customFormat="1">
      <c r="A3518" s="14"/>
      <c r="B3518" s="245"/>
      <c r="C3518" s="246"/>
      <c r="D3518" s="236" t="s">
        <v>193</v>
      </c>
      <c r="E3518" s="247" t="s">
        <v>19</v>
      </c>
      <c r="F3518" s="248" t="s">
        <v>5686</v>
      </c>
      <c r="G3518" s="246"/>
      <c r="H3518" s="249">
        <v>1</v>
      </c>
      <c r="I3518" s="250"/>
      <c r="J3518" s="246"/>
      <c r="K3518" s="246"/>
      <c r="L3518" s="251"/>
      <c r="M3518" s="252"/>
      <c r="N3518" s="253"/>
      <c r="O3518" s="253"/>
      <c r="P3518" s="253"/>
      <c r="Q3518" s="253"/>
      <c r="R3518" s="253"/>
      <c r="S3518" s="253"/>
      <c r="T3518" s="25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5" t="s">
        <v>193</v>
      </c>
      <c r="AU3518" s="255" t="s">
        <v>80</v>
      </c>
      <c r="AV3518" s="14" t="s">
        <v>80</v>
      </c>
      <c r="AW3518" s="14" t="s">
        <v>195</v>
      </c>
      <c r="AX3518" s="14" t="s">
        <v>71</v>
      </c>
      <c r="AY3518" s="255" t="s">
        <v>182</v>
      </c>
    </row>
    <row r="3519" s="2" customFormat="1" ht="24.15" customHeight="1">
      <c r="A3519" s="41"/>
      <c r="B3519" s="42"/>
      <c r="C3519" s="278" t="s">
        <v>5687</v>
      </c>
      <c r="D3519" s="278" t="s">
        <v>296</v>
      </c>
      <c r="E3519" s="279" t="s">
        <v>5688</v>
      </c>
      <c r="F3519" s="280" t="s">
        <v>5689</v>
      </c>
      <c r="G3519" s="281" t="s">
        <v>425</v>
      </c>
      <c r="H3519" s="282">
        <v>1</v>
      </c>
      <c r="I3519" s="283"/>
      <c r="J3519" s="284">
        <f>ROUND(I3519*H3519,2)</f>
        <v>0</v>
      </c>
      <c r="K3519" s="280" t="s">
        <v>19</v>
      </c>
      <c r="L3519" s="285"/>
      <c r="M3519" s="286" t="s">
        <v>19</v>
      </c>
      <c r="N3519" s="287" t="s">
        <v>42</v>
      </c>
      <c r="O3519" s="87"/>
      <c r="P3519" s="225">
        <f>O3519*H3519</f>
        <v>0</v>
      </c>
      <c r="Q3519" s="225">
        <v>0.072370000000000004</v>
      </c>
      <c r="R3519" s="225">
        <f>Q3519*H3519</f>
        <v>0.072370000000000004</v>
      </c>
      <c r="S3519" s="225">
        <v>0</v>
      </c>
      <c r="T3519" s="226">
        <f>S3519*H3519</f>
        <v>0</v>
      </c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R3519" s="227" t="s">
        <v>410</v>
      </c>
      <c r="AT3519" s="227" t="s">
        <v>296</v>
      </c>
      <c r="AU3519" s="227" t="s">
        <v>80</v>
      </c>
      <c r="AY3519" s="20" t="s">
        <v>182</v>
      </c>
      <c r="BE3519" s="228">
        <f>IF(N3519="základní",J3519,0)</f>
        <v>0</v>
      </c>
      <c r="BF3519" s="228">
        <f>IF(N3519="snížená",J3519,0)</f>
        <v>0</v>
      </c>
      <c r="BG3519" s="228">
        <f>IF(N3519="zákl. přenesená",J3519,0)</f>
        <v>0</v>
      </c>
      <c r="BH3519" s="228">
        <f>IF(N3519="sníž. přenesená",J3519,0)</f>
        <v>0</v>
      </c>
      <c r="BI3519" s="228">
        <f>IF(N3519="nulová",J3519,0)</f>
        <v>0</v>
      </c>
      <c r="BJ3519" s="20" t="s">
        <v>78</v>
      </c>
      <c r="BK3519" s="228">
        <f>ROUND(I3519*H3519,2)</f>
        <v>0</v>
      </c>
      <c r="BL3519" s="20" t="s">
        <v>308</v>
      </c>
      <c r="BM3519" s="227" t="s">
        <v>5690</v>
      </c>
    </row>
    <row r="3520" s="2" customFormat="1" ht="24.15" customHeight="1">
      <c r="A3520" s="41"/>
      <c r="B3520" s="42"/>
      <c r="C3520" s="216" t="s">
        <v>5691</v>
      </c>
      <c r="D3520" s="216" t="s">
        <v>184</v>
      </c>
      <c r="E3520" s="217" t="s">
        <v>5692</v>
      </c>
      <c r="F3520" s="218" t="s">
        <v>5693</v>
      </c>
      <c r="G3520" s="219" t="s">
        <v>425</v>
      </c>
      <c r="H3520" s="220">
        <v>1</v>
      </c>
      <c r="I3520" s="221"/>
      <c r="J3520" s="222">
        <f>ROUND(I3520*H3520,2)</f>
        <v>0</v>
      </c>
      <c r="K3520" s="218" t="s">
        <v>188</v>
      </c>
      <c r="L3520" s="47"/>
      <c r="M3520" s="223" t="s">
        <v>19</v>
      </c>
      <c r="N3520" s="224" t="s">
        <v>42</v>
      </c>
      <c r="O3520" s="87"/>
      <c r="P3520" s="225">
        <f>O3520*H3520</f>
        <v>0</v>
      </c>
      <c r="Q3520" s="225">
        <v>0</v>
      </c>
      <c r="R3520" s="225">
        <f>Q3520*H3520</f>
        <v>0</v>
      </c>
      <c r="S3520" s="225">
        <v>0</v>
      </c>
      <c r="T3520" s="226">
        <f>S3520*H3520</f>
        <v>0</v>
      </c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R3520" s="227" t="s">
        <v>308</v>
      </c>
      <c r="AT3520" s="227" t="s">
        <v>184</v>
      </c>
      <c r="AU3520" s="227" t="s">
        <v>80</v>
      </c>
      <c r="AY3520" s="20" t="s">
        <v>182</v>
      </c>
      <c r="BE3520" s="228">
        <f>IF(N3520="základní",J3520,0)</f>
        <v>0</v>
      </c>
      <c r="BF3520" s="228">
        <f>IF(N3520="snížená",J3520,0)</f>
        <v>0</v>
      </c>
      <c r="BG3520" s="228">
        <f>IF(N3520="zákl. přenesená",J3520,0)</f>
        <v>0</v>
      </c>
      <c r="BH3520" s="228">
        <f>IF(N3520="sníž. přenesená",J3520,0)</f>
        <v>0</v>
      </c>
      <c r="BI3520" s="228">
        <f>IF(N3520="nulová",J3520,0)</f>
        <v>0</v>
      </c>
      <c r="BJ3520" s="20" t="s">
        <v>78</v>
      </c>
      <c r="BK3520" s="228">
        <f>ROUND(I3520*H3520,2)</f>
        <v>0</v>
      </c>
      <c r="BL3520" s="20" t="s">
        <v>308</v>
      </c>
      <c r="BM3520" s="227" t="s">
        <v>5694</v>
      </c>
    </row>
    <row r="3521" s="2" customFormat="1">
      <c r="A3521" s="41"/>
      <c r="B3521" s="42"/>
      <c r="C3521" s="43"/>
      <c r="D3521" s="229" t="s">
        <v>191</v>
      </c>
      <c r="E3521" s="43"/>
      <c r="F3521" s="230" t="s">
        <v>5695</v>
      </c>
      <c r="G3521" s="43"/>
      <c r="H3521" s="43"/>
      <c r="I3521" s="231"/>
      <c r="J3521" s="43"/>
      <c r="K3521" s="43"/>
      <c r="L3521" s="47"/>
      <c r="M3521" s="232"/>
      <c r="N3521" s="233"/>
      <c r="O3521" s="87"/>
      <c r="P3521" s="87"/>
      <c r="Q3521" s="87"/>
      <c r="R3521" s="87"/>
      <c r="S3521" s="87"/>
      <c r="T3521" s="88"/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T3521" s="20" t="s">
        <v>191</v>
      </c>
      <c r="AU3521" s="20" t="s">
        <v>80</v>
      </c>
    </row>
    <row r="3522" s="2" customFormat="1" ht="33" customHeight="1">
      <c r="A3522" s="41"/>
      <c r="B3522" s="42"/>
      <c r="C3522" s="278" t="s">
        <v>5696</v>
      </c>
      <c r="D3522" s="278" t="s">
        <v>296</v>
      </c>
      <c r="E3522" s="279" t="s">
        <v>5697</v>
      </c>
      <c r="F3522" s="280" t="s">
        <v>5698</v>
      </c>
      <c r="G3522" s="281" t="s">
        <v>425</v>
      </c>
      <c r="H3522" s="282">
        <v>1</v>
      </c>
      <c r="I3522" s="283"/>
      <c r="J3522" s="284">
        <f>ROUND(I3522*H3522,2)</f>
        <v>0</v>
      </c>
      <c r="K3522" s="280" t="s">
        <v>19</v>
      </c>
      <c r="L3522" s="285"/>
      <c r="M3522" s="286" t="s">
        <v>19</v>
      </c>
      <c r="N3522" s="287" t="s">
        <v>42</v>
      </c>
      <c r="O3522" s="87"/>
      <c r="P3522" s="225">
        <f>O3522*H3522</f>
        <v>0</v>
      </c>
      <c r="Q3522" s="225">
        <v>0.073999999999999996</v>
      </c>
      <c r="R3522" s="225">
        <f>Q3522*H3522</f>
        <v>0.073999999999999996</v>
      </c>
      <c r="S3522" s="225">
        <v>0</v>
      </c>
      <c r="T3522" s="226">
        <f>S3522*H3522</f>
        <v>0</v>
      </c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R3522" s="227" t="s">
        <v>410</v>
      </c>
      <c r="AT3522" s="227" t="s">
        <v>296</v>
      </c>
      <c r="AU3522" s="227" t="s">
        <v>80</v>
      </c>
      <c r="AY3522" s="20" t="s">
        <v>182</v>
      </c>
      <c r="BE3522" s="228">
        <f>IF(N3522="základní",J3522,0)</f>
        <v>0</v>
      </c>
      <c r="BF3522" s="228">
        <f>IF(N3522="snížená",J3522,0)</f>
        <v>0</v>
      </c>
      <c r="BG3522" s="228">
        <f>IF(N3522="zákl. přenesená",J3522,0)</f>
        <v>0</v>
      </c>
      <c r="BH3522" s="228">
        <f>IF(N3522="sníž. přenesená",J3522,0)</f>
        <v>0</v>
      </c>
      <c r="BI3522" s="228">
        <f>IF(N3522="nulová",J3522,0)</f>
        <v>0</v>
      </c>
      <c r="BJ3522" s="20" t="s">
        <v>78</v>
      </c>
      <c r="BK3522" s="228">
        <f>ROUND(I3522*H3522,2)</f>
        <v>0</v>
      </c>
      <c r="BL3522" s="20" t="s">
        <v>308</v>
      </c>
      <c r="BM3522" s="227" t="s">
        <v>5699</v>
      </c>
    </row>
    <row r="3523" s="2" customFormat="1" ht="37.8" customHeight="1">
      <c r="A3523" s="41"/>
      <c r="B3523" s="42"/>
      <c r="C3523" s="216" t="s">
        <v>5700</v>
      </c>
      <c r="D3523" s="216" t="s">
        <v>184</v>
      </c>
      <c r="E3523" s="217" t="s">
        <v>5701</v>
      </c>
      <c r="F3523" s="218" t="s">
        <v>5702</v>
      </c>
      <c r="G3523" s="219" t="s">
        <v>283</v>
      </c>
      <c r="H3523" s="220">
        <v>3</v>
      </c>
      <c r="I3523" s="221"/>
      <c r="J3523" s="222">
        <f>ROUND(I3523*H3523,2)</f>
        <v>0</v>
      </c>
      <c r="K3523" s="218" t="s">
        <v>188</v>
      </c>
      <c r="L3523" s="47"/>
      <c r="M3523" s="223" t="s">
        <v>19</v>
      </c>
      <c r="N3523" s="224" t="s">
        <v>42</v>
      </c>
      <c r="O3523" s="87"/>
      <c r="P3523" s="225">
        <f>O3523*H3523</f>
        <v>0</v>
      </c>
      <c r="Q3523" s="225">
        <v>0.00012</v>
      </c>
      <c r="R3523" s="225">
        <f>Q3523*H3523</f>
        <v>0.00036000000000000002</v>
      </c>
      <c r="S3523" s="225">
        <v>0</v>
      </c>
      <c r="T3523" s="226">
        <f>S3523*H3523</f>
        <v>0</v>
      </c>
      <c r="U3523" s="41"/>
      <c r="V3523" s="41"/>
      <c r="W3523" s="41"/>
      <c r="X3523" s="41"/>
      <c r="Y3523" s="41"/>
      <c r="Z3523" s="41"/>
      <c r="AA3523" s="41"/>
      <c r="AB3523" s="41"/>
      <c r="AC3523" s="41"/>
      <c r="AD3523" s="41"/>
      <c r="AE3523" s="41"/>
      <c r="AR3523" s="227" t="s">
        <v>308</v>
      </c>
      <c r="AT3523" s="227" t="s">
        <v>184</v>
      </c>
      <c r="AU3523" s="227" t="s">
        <v>80</v>
      </c>
      <c r="AY3523" s="20" t="s">
        <v>182</v>
      </c>
      <c r="BE3523" s="228">
        <f>IF(N3523="základní",J3523,0)</f>
        <v>0</v>
      </c>
      <c r="BF3523" s="228">
        <f>IF(N3523="snížená",J3523,0)</f>
        <v>0</v>
      </c>
      <c r="BG3523" s="228">
        <f>IF(N3523="zákl. přenesená",J3523,0)</f>
        <v>0</v>
      </c>
      <c r="BH3523" s="228">
        <f>IF(N3523="sníž. přenesená",J3523,0)</f>
        <v>0</v>
      </c>
      <c r="BI3523" s="228">
        <f>IF(N3523="nulová",J3523,0)</f>
        <v>0</v>
      </c>
      <c r="BJ3523" s="20" t="s">
        <v>78</v>
      </c>
      <c r="BK3523" s="228">
        <f>ROUND(I3523*H3523,2)</f>
        <v>0</v>
      </c>
      <c r="BL3523" s="20" t="s">
        <v>308</v>
      </c>
      <c r="BM3523" s="227" t="s">
        <v>5703</v>
      </c>
    </row>
    <row r="3524" s="2" customFormat="1">
      <c r="A3524" s="41"/>
      <c r="B3524" s="42"/>
      <c r="C3524" s="43"/>
      <c r="D3524" s="229" t="s">
        <v>191</v>
      </c>
      <c r="E3524" s="43"/>
      <c r="F3524" s="230" t="s">
        <v>5704</v>
      </c>
      <c r="G3524" s="43"/>
      <c r="H3524" s="43"/>
      <c r="I3524" s="231"/>
      <c r="J3524" s="43"/>
      <c r="K3524" s="43"/>
      <c r="L3524" s="47"/>
      <c r="M3524" s="232"/>
      <c r="N3524" s="233"/>
      <c r="O3524" s="87"/>
      <c r="P3524" s="87"/>
      <c r="Q3524" s="87"/>
      <c r="R3524" s="87"/>
      <c r="S3524" s="87"/>
      <c r="T3524" s="88"/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T3524" s="20" t="s">
        <v>191</v>
      </c>
      <c r="AU3524" s="20" t="s">
        <v>80</v>
      </c>
    </row>
    <row r="3525" s="14" customFormat="1">
      <c r="A3525" s="14"/>
      <c r="B3525" s="245"/>
      <c r="C3525" s="246"/>
      <c r="D3525" s="236" t="s">
        <v>193</v>
      </c>
      <c r="E3525" s="247" t="s">
        <v>19</v>
      </c>
      <c r="F3525" s="248" t="s">
        <v>5705</v>
      </c>
      <c r="G3525" s="246"/>
      <c r="H3525" s="249">
        <v>3</v>
      </c>
      <c r="I3525" s="250"/>
      <c r="J3525" s="246"/>
      <c r="K3525" s="246"/>
      <c r="L3525" s="251"/>
      <c r="M3525" s="252"/>
      <c r="N3525" s="253"/>
      <c r="O3525" s="253"/>
      <c r="P3525" s="253"/>
      <c r="Q3525" s="253"/>
      <c r="R3525" s="253"/>
      <c r="S3525" s="253"/>
      <c r="T3525" s="25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5" t="s">
        <v>193</v>
      </c>
      <c r="AU3525" s="255" t="s">
        <v>80</v>
      </c>
      <c r="AV3525" s="14" t="s">
        <v>80</v>
      </c>
      <c r="AW3525" s="14" t="s">
        <v>195</v>
      </c>
      <c r="AX3525" s="14" t="s">
        <v>71</v>
      </c>
      <c r="AY3525" s="255" t="s">
        <v>182</v>
      </c>
    </row>
    <row r="3526" s="2" customFormat="1" ht="24.15" customHeight="1">
      <c r="A3526" s="41"/>
      <c r="B3526" s="42"/>
      <c r="C3526" s="278" t="s">
        <v>5706</v>
      </c>
      <c r="D3526" s="278" t="s">
        <v>296</v>
      </c>
      <c r="E3526" s="279" t="s">
        <v>5707</v>
      </c>
      <c r="F3526" s="280" t="s">
        <v>5708</v>
      </c>
      <c r="G3526" s="281" t="s">
        <v>425</v>
      </c>
      <c r="H3526" s="282">
        <v>1</v>
      </c>
      <c r="I3526" s="283"/>
      <c r="J3526" s="284">
        <f>ROUND(I3526*H3526,2)</f>
        <v>0</v>
      </c>
      <c r="K3526" s="280" t="s">
        <v>188</v>
      </c>
      <c r="L3526" s="285"/>
      <c r="M3526" s="286" t="s">
        <v>19</v>
      </c>
      <c r="N3526" s="287" t="s">
        <v>42</v>
      </c>
      <c r="O3526" s="87"/>
      <c r="P3526" s="225">
        <f>O3526*H3526</f>
        <v>0</v>
      </c>
      <c r="Q3526" s="225">
        <v>0.0061999999999999998</v>
      </c>
      <c r="R3526" s="225">
        <f>Q3526*H3526</f>
        <v>0.0061999999999999998</v>
      </c>
      <c r="S3526" s="225">
        <v>0</v>
      </c>
      <c r="T3526" s="226">
        <f>S3526*H3526</f>
        <v>0</v>
      </c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R3526" s="227" t="s">
        <v>410</v>
      </c>
      <c r="AT3526" s="227" t="s">
        <v>296</v>
      </c>
      <c r="AU3526" s="227" t="s">
        <v>80</v>
      </c>
      <c r="AY3526" s="20" t="s">
        <v>182</v>
      </c>
      <c r="BE3526" s="228">
        <f>IF(N3526="základní",J3526,0)</f>
        <v>0</v>
      </c>
      <c r="BF3526" s="228">
        <f>IF(N3526="snížená",J3526,0)</f>
        <v>0</v>
      </c>
      <c r="BG3526" s="228">
        <f>IF(N3526="zákl. přenesená",J3526,0)</f>
        <v>0</v>
      </c>
      <c r="BH3526" s="228">
        <f>IF(N3526="sníž. přenesená",J3526,0)</f>
        <v>0</v>
      </c>
      <c r="BI3526" s="228">
        <f>IF(N3526="nulová",J3526,0)</f>
        <v>0</v>
      </c>
      <c r="BJ3526" s="20" t="s">
        <v>78</v>
      </c>
      <c r="BK3526" s="228">
        <f>ROUND(I3526*H3526,2)</f>
        <v>0</v>
      </c>
      <c r="BL3526" s="20" t="s">
        <v>308</v>
      </c>
      <c r="BM3526" s="227" t="s">
        <v>5709</v>
      </c>
    </row>
    <row r="3527" s="14" customFormat="1">
      <c r="A3527" s="14"/>
      <c r="B3527" s="245"/>
      <c r="C3527" s="246"/>
      <c r="D3527" s="236" t="s">
        <v>193</v>
      </c>
      <c r="E3527" s="247" t="s">
        <v>19</v>
      </c>
      <c r="F3527" s="248" t="s">
        <v>5710</v>
      </c>
      <c r="G3527" s="246"/>
      <c r="H3527" s="249">
        <v>1</v>
      </c>
      <c r="I3527" s="250"/>
      <c r="J3527" s="246"/>
      <c r="K3527" s="246"/>
      <c r="L3527" s="251"/>
      <c r="M3527" s="252"/>
      <c r="N3527" s="253"/>
      <c r="O3527" s="253"/>
      <c r="P3527" s="253"/>
      <c r="Q3527" s="253"/>
      <c r="R3527" s="253"/>
      <c r="S3527" s="253"/>
      <c r="T3527" s="25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5" t="s">
        <v>193</v>
      </c>
      <c r="AU3527" s="255" t="s">
        <v>80</v>
      </c>
      <c r="AV3527" s="14" t="s">
        <v>80</v>
      </c>
      <c r="AW3527" s="14" t="s">
        <v>195</v>
      </c>
      <c r="AX3527" s="14" t="s">
        <v>78</v>
      </c>
      <c r="AY3527" s="255" t="s">
        <v>182</v>
      </c>
    </row>
    <row r="3528" s="2" customFormat="1" ht="24.15" customHeight="1">
      <c r="A3528" s="41"/>
      <c r="B3528" s="42"/>
      <c r="C3528" s="278" t="s">
        <v>5711</v>
      </c>
      <c r="D3528" s="278" t="s">
        <v>296</v>
      </c>
      <c r="E3528" s="279" t="s">
        <v>5712</v>
      </c>
      <c r="F3528" s="280" t="s">
        <v>5713</v>
      </c>
      <c r="G3528" s="281" t="s">
        <v>425</v>
      </c>
      <c r="H3528" s="282">
        <v>2</v>
      </c>
      <c r="I3528" s="283"/>
      <c r="J3528" s="284">
        <f>ROUND(I3528*H3528,2)</f>
        <v>0</v>
      </c>
      <c r="K3528" s="280" t="s">
        <v>188</v>
      </c>
      <c r="L3528" s="285"/>
      <c r="M3528" s="286" t="s">
        <v>19</v>
      </c>
      <c r="N3528" s="287" t="s">
        <v>42</v>
      </c>
      <c r="O3528" s="87"/>
      <c r="P3528" s="225">
        <f>O3528*H3528</f>
        <v>0</v>
      </c>
      <c r="Q3528" s="225">
        <v>0.0118</v>
      </c>
      <c r="R3528" s="225">
        <f>Q3528*H3528</f>
        <v>0.023599999999999999</v>
      </c>
      <c r="S3528" s="225">
        <v>0</v>
      </c>
      <c r="T3528" s="226">
        <f>S3528*H3528</f>
        <v>0</v>
      </c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R3528" s="227" t="s">
        <v>410</v>
      </c>
      <c r="AT3528" s="227" t="s">
        <v>296</v>
      </c>
      <c r="AU3528" s="227" t="s">
        <v>80</v>
      </c>
      <c r="AY3528" s="20" t="s">
        <v>182</v>
      </c>
      <c r="BE3528" s="228">
        <f>IF(N3528="základní",J3528,0)</f>
        <v>0</v>
      </c>
      <c r="BF3528" s="228">
        <f>IF(N3528="snížená",J3528,0)</f>
        <v>0</v>
      </c>
      <c r="BG3528" s="228">
        <f>IF(N3528="zákl. přenesená",J3528,0)</f>
        <v>0</v>
      </c>
      <c r="BH3528" s="228">
        <f>IF(N3528="sníž. přenesená",J3528,0)</f>
        <v>0</v>
      </c>
      <c r="BI3528" s="228">
        <f>IF(N3528="nulová",J3528,0)</f>
        <v>0</v>
      </c>
      <c r="BJ3528" s="20" t="s">
        <v>78</v>
      </c>
      <c r="BK3528" s="228">
        <f>ROUND(I3528*H3528,2)</f>
        <v>0</v>
      </c>
      <c r="BL3528" s="20" t="s">
        <v>308</v>
      </c>
      <c r="BM3528" s="227" t="s">
        <v>5714</v>
      </c>
    </row>
    <row r="3529" s="14" customFormat="1">
      <c r="A3529" s="14"/>
      <c r="B3529" s="245"/>
      <c r="C3529" s="246"/>
      <c r="D3529" s="236" t="s">
        <v>193</v>
      </c>
      <c r="E3529" s="247" t="s">
        <v>19</v>
      </c>
      <c r="F3529" s="248" t="s">
        <v>5715</v>
      </c>
      <c r="G3529" s="246"/>
      <c r="H3529" s="249">
        <v>2</v>
      </c>
      <c r="I3529" s="250"/>
      <c r="J3529" s="246"/>
      <c r="K3529" s="246"/>
      <c r="L3529" s="251"/>
      <c r="M3529" s="252"/>
      <c r="N3529" s="253"/>
      <c r="O3529" s="253"/>
      <c r="P3529" s="253"/>
      <c r="Q3529" s="253"/>
      <c r="R3529" s="253"/>
      <c r="S3529" s="253"/>
      <c r="T3529" s="25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5" t="s">
        <v>193</v>
      </c>
      <c r="AU3529" s="255" t="s">
        <v>80</v>
      </c>
      <c r="AV3529" s="14" t="s">
        <v>80</v>
      </c>
      <c r="AW3529" s="14" t="s">
        <v>195</v>
      </c>
      <c r="AX3529" s="14" t="s">
        <v>71</v>
      </c>
      <c r="AY3529" s="255" t="s">
        <v>182</v>
      </c>
    </row>
    <row r="3530" s="2" customFormat="1" ht="24.15" customHeight="1">
      <c r="A3530" s="41"/>
      <c r="B3530" s="42"/>
      <c r="C3530" s="216" t="s">
        <v>5716</v>
      </c>
      <c r="D3530" s="216" t="s">
        <v>184</v>
      </c>
      <c r="E3530" s="217" t="s">
        <v>5717</v>
      </c>
      <c r="F3530" s="218" t="s">
        <v>5718</v>
      </c>
      <c r="G3530" s="219" t="s">
        <v>425</v>
      </c>
      <c r="H3530" s="220">
        <v>3</v>
      </c>
      <c r="I3530" s="221"/>
      <c r="J3530" s="222">
        <f>ROUND(I3530*H3530,2)</f>
        <v>0</v>
      </c>
      <c r="K3530" s="218" t="s">
        <v>188</v>
      </c>
      <c r="L3530" s="47"/>
      <c r="M3530" s="223" t="s">
        <v>19</v>
      </c>
      <c r="N3530" s="224" t="s">
        <v>42</v>
      </c>
      <c r="O3530" s="87"/>
      <c r="P3530" s="225">
        <f>O3530*H3530</f>
        <v>0</v>
      </c>
      <c r="Q3530" s="225">
        <v>0.00033</v>
      </c>
      <c r="R3530" s="225">
        <f>Q3530*H3530</f>
        <v>0.00098999999999999999</v>
      </c>
      <c r="S3530" s="225">
        <v>0</v>
      </c>
      <c r="T3530" s="226">
        <f>S3530*H3530</f>
        <v>0</v>
      </c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R3530" s="227" t="s">
        <v>308</v>
      </c>
      <c r="AT3530" s="227" t="s">
        <v>184</v>
      </c>
      <c r="AU3530" s="227" t="s">
        <v>80</v>
      </c>
      <c r="AY3530" s="20" t="s">
        <v>182</v>
      </c>
      <c r="BE3530" s="228">
        <f>IF(N3530="základní",J3530,0)</f>
        <v>0</v>
      </c>
      <c r="BF3530" s="228">
        <f>IF(N3530="snížená",J3530,0)</f>
        <v>0</v>
      </c>
      <c r="BG3530" s="228">
        <f>IF(N3530="zákl. přenesená",J3530,0)</f>
        <v>0</v>
      </c>
      <c r="BH3530" s="228">
        <f>IF(N3530="sníž. přenesená",J3530,0)</f>
        <v>0</v>
      </c>
      <c r="BI3530" s="228">
        <f>IF(N3530="nulová",J3530,0)</f>
        <v>0</v>
      </c>
      <c r="BJ3530" s="20" t="s">
        <v>78</v>
      </c>
      <c r="BK3530" s="228">
        <f>ROUND(I3530*H3530,2)</f>
        <v>0</v>
      </c>
      <c r="BL3530" s="20" t="s">
        <v>308</v>
      </c>
      <c r="BM3530" s="227" t="s">
        <v>5719</v>
      </c>
    </row>
    <row r="3531" s="2" customFormat="1">
      <c r="A3531" s="41"/>
      <c r="B3531" s="42"/>
      <c r="C3531" s="43"/>
      <c r="D3531" s="229" t="s">
        <v>191</v>
      </c>
      <c r="E3531" s="43"/>
      <c r="F3531" s="230" t="s">
        <v>5720</v>
      </c>
      <c r="G3531" s="43"/>
      <c r="H3531" s="43"/>
      <c r="I3531" s="231"/>
      <c r="J3531" s="43"/>
      <c r="K3531" s="43"/>
      <c r="L3531" s="47"/>
      <c r="M3531" s="232"/>
      <c r="N3531" s="233"/>
      <c r="O3531" s="87"/>
      <c r="P3531" s="87"/>
      <c r="Q3531" s="87"/>
      <c r="R3531" s="87"/>
      <c r="S3531" s="87"/>
      <c r="T3531" s="88"/>
      <c r="U3531" s="41"/>
      <c r="V3531" s="41"/>
      <c r="W3531" s="41"/>
      <c r="X3531" s="41"/>
      <c r="Y3531" s="41"/>
      <c r="Z3531" s="41"/>
      <c r="AA3531" s="41"/>
      <c r="AB3531" s="41"/>
      <c r="AC3531" s="41"/>
      <c r="AD3531" s="41"/>
      <c r="AE3531" s="41"/>
      <c r="AT3531" s="20" t="s">
        <v>191</v>
      </c>
      <c r="AU3531" s="20" t="s">
        <v>80</v>
      </c>
    </row>
    <row r="3532" s="2" customFormat="1" ht="24.15" customHeight="1">
      <c r="A3532" s="41"/>
      <c r="B3532" s="42"/>
      <c r="C3532" s="278" t="s">
        <v>5721</v>
      </c>
      <c r="D3532" s="278" t="s">
        <v>296</v>
      </c>
      <c r="E3532" s="279" t="s">
        <v>5722</v>
      </c>
      <c r="F3532" s="280" t="s">
        <v>5723</v>
      </c>
      <c r="G3532" s="281" t="s">
        <v>425</v>
      </c>
      <c r="H3532" s="282">
        <v>1</v>
      </c>
      <c r="I3532" s="283"/>
      <c r="J3532" s="284">
        <f>ROUND(I3532*H3532,2)</f>
        <v>0</v>
      </c>
      <c r="K3532" s="280" t="s">
        <v>19</v>
      </c>
      <c r="L3532" s="285"/>
      <c r="M3532" s="286" t="s">
        <v>19</v>
      </c>
      <c r="N3532" s="287" t="s">
        <v>42</v>
      </c>
      <c r="O3532" s="87"/>
      <c r="P3532" s="225">
        <f>O3532*H3532</f>
        <v>0</v>
      </c>
      <c r="Q3532" s="225">
        <v>0.076999999999999999</v>
      </c>
      <c r="R3532" s="225">
        <f>Q3532*H3532</f>
        <v>0.076999999999999999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410</v>
      </c>
      <c r="AT3532" s="227" t="s">
        <v>296</v>
      </c>
      <c r="AU3532" s="227" t="s">
        <v>80</v>
      </c>
      <c r="AY3532" s="20" t="s">
        <v>182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308</v>
      </c>
      <c r="BM3532" s="227" t="s">
        <v>5724</v>
      </c>
    </row>
    <row r="3533" s="2" customFormat="1">
      <c r="A3533" s="41"/>
      <c r="B3533" s="42"/>
      <c r="C3533" s="43"/>
      <c r="D3533" s="236" t="s">
        <v>1123</v>
      </c>
      <c r="E3533" s="43"/>
      <c r="F3533" s="288" t="s">
        <v>5725</v>
      </c>
      <c r="G3533" s="43"/>
      <c r="H3533" s="43"/>
      <c r="I3533" s="231"/>
      <c r="J3533" s="43"/>
      <c r="K3533" s="43"/>
      <c r="L3533" s="47"/>
      <c r="M3533" s="232"/>
      <c r="N3533" s="233"/>
      <c r="O3533" s="87"/>
      <c r="P3533" s="87"/>
      <c r="Q3533" s="87"/>
      <c r="R3533" s="87"/>
      <c r="S3533" s="87"/>
      <c r="T3533" s="88"/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T3533" s="20" t="s">
        <v>1123</v>
      </c>
      <c r="AU3533" s="20" t="s">
        <v>80</v>
      </c>
    </row>
    <row r="3534" s="14" customFormat="1">
      <c r="A3534" s="14"/>
      <c r="B3534" s="245"/>
      <c r="C3534" s="246"/>
      <c r="D3534" s="236" t="s">
        <v>193</v>
      </c>
      <c r="E3534" s="247" t="s">
        <v>19</v>
      </c>
      <c r="F3534" s="248" t="s">
        <v>5726</v>
      </c>
      <c r="G3534" s="246"/>
      <c r="H3534" s="249">
        <v>1</v>
      </c>
      <c r="I3534" s="250"/>
      <c r="J3534" s="246"/>
      <c r="K3534" s="246"/>
      <c r="L3534" s="251"/>
      <c r="M3534" s="252"/>
      <c r="N3534" s="253"/>
      <c r="O3534" s="253"/>
      <c r="P3534" s="253"/>
      <c r="Q3534" s="253"/>
      <c r="R3534" s="253"/>
      <c r="S3534" s="253"/>
      <c r="T3534" s="25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5" t="s">
        <v>193</v>
      </c>
      <c r="AU3534" s="255" t="s">
        <v>80</v>
      </c>
      <c r="AV3534" s="14" t="s">
        <v>80</v>
      </c>
      <c r="AW3534" s="14" t="s">
        <v>195</v>
      </c>
      <c r="AX3534" s="14" t="s">
        <v>78</v>
      </c>
      <c r="AY3534" s="255" t="s">
        <v>182</v>
      </c>
    </row>
    <row r="3535" s="2" customFormat="1" ht="37.8" customHeight="1">
      <c r="A3535" s="41"/>
      <c r="B3535" s="42"/>
      <c r="C3535" s="278" t="s">
        <v>5727</v>
      </c>
      <c r="D3535" s="278" t="s">
        <v>296</v>
      </c>
      <c r="E3535" s="279" t="s">
        <v>5728</v>
      </c>
      <c r="F3535" s="280" t="s">
        <v>5729</v>
      </c>
      <c r="G3535" s="281" t="s">
        <v>425</v>
      </c>
      <c r="H3535" s="282">
        <v>1</v>
      </c>
      <c r="I3535" s="283"/>
      <c r="J3535" s="284">
        <f>ROUND(I3535*H3535,2)</f>
        <v>0</v>
      </c>
      <c r="K3535" s="280" t="s">
        <v>19</v>
      </c>
      <c r="L3535" s="285"/>
      <c r="M3535" s="286" t="s">
        <v>19</v>
      </c>
      <c r="N3535" s="287" t="s">
        <v>42</v>
      </c>
      <c r="O3535" s="87"/>
      <c r="P3535" s="225">
        <f>O3535*H3535</f>
        <v>0</v>
      </c>
      <c r="Q3535" s="225">
        <v>0.13800000000000001</v>
      </c>
      <c r="R3535" s="225">
        <f>Q3535*H3535</f>
        <v>0.13800000000000001</v>
      </c>
      <c r="S3535" s="225">
        <v>0</v>
      </c>
      <c r="T3535" s="226">
        <f>S3535*H3535</f>
        <v>0</v>
      </c>
      <c r="U3535" s="41"/>
      <c r="V3535" s="41"/>
      <c r="W3535" s="41"/>
      <c r="X3535" s="41"/>
      <c r="Y3535" s="41"/>
      <c r="Z3535" s="41"/>
      <c r="AA3535" s="41"/>
      <c r="AB3535" s="41"/>
      <c r="AC3535" s="41"/>
      <c r="AD3535" s="41"/>
      <c r="AE3535" s="41"/>
      <c r="AR3535" s="227" t="s">
        <v>410</v>
      </c>
      <c r="AT3535" s="227" t="s">
        <v>296</v>
      </c>
      <c r="AU3535" s="227" t="s">
        <v>80</v>
      </c>
      <c r="AY3535" s="20" t="s">
        <v>182</v>
      </c>
      <c r="BE3535" s="228">
        <f>IF(N3535="základní",J3535,0)</f>
        <v>0</v>
      </c>
      <c r="BF3535" s="228">
        <f>IF(N3535="snížená",J3535,0)</f>
        <v>0</v>
      </c>
      <c r="BG3535" s="228">
        <f>IF(N3535="zákl. přenesená",J3535,0)</f>
        <v>0</v>
      </c>
      <c r="BH3535" s="228">
        <f>IF(N3535="sníž. přenesená",J3535,0)</f>
        <v>0</v>
      </c>
      <c r="BI3535" s="228">
        <f>IF(N3535="nulová",J3535,0)</f>
        <v>0</v>
      </c>
      <c r="BJ3535" s="20" t="s">
        <v>78</v>
      </c>
      <c r="BK3535" s="228">
        <f>ROUND(I3535*H3535,2)</f>
        <v>0</v>
      </c>
      <c r="BL3535" s="20" t="s">
        <v>308</v>
      </c>
      <c r="BM3535" s="227" t="s">
        <v>5730</v>
      </c>
    </row>
    <row r="3536" s="14" customFormat="1">
      <c r="A3536" s="14"/>
      <c r="B3536" s="245"/>
      <c r="C3536" s="246"/>
      <c r="D3536" s="236" t="s">
        <v>193</v>
      </c>
      <c r="E3536" s="247" t="s">
        <v>19</v>
      </c>
      <c r="F3536" s="248" t="s">
        <v>5726</v>
      </c>
      <c r="G3536" s="246"/>
      <c r="H3536" s="249">
        <v>1</v>
      </c>
      <c r="I3536" s="250"/>
      <c r="J3536" s="246"/>
      <c r="K3536" s="246"/>
      <c r="L3536" s="251"/>
      <c r="M3536" s="252"/>
      <c r="N3536" s="253"/>
      <c r="O3536" s="253"/>
      <c r="P3536" s="253"/>
      <c r="Q3536" s="253"/>
      <c r="R3536" s="253"/>
      <c r="S3536" s="253"/>
      <c r="T3536" s="25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55" t="s">
        <v>193</v>
      </c>
      <c r="AU3536" s="255" t="s">
        <v>80</v>
      </c>
      <c r="AV3536" s="14" t="s">
        <v>80</v>
      </c>
      <c r="AW3536" s="14" t="s">
        <v>195</v>
      </c>
      <c r="AX3536" s="14" t="s">
        <v>78</v>
      </c>
      <c r="AY3536" s="255" t="s">
        <v>182</v>
      </c>
    </row>
    <row r="3537" s="2" customFormat="1" ht="37.8" customHeight="1">
      <c r="A3537" s="41"/>
      <c r="B3537" s="42"/>
      <c r="C3537" s="278" t="s">
        <v>5731</v>
      </c>
      <c r="D3537" s="278" t="s">
        <v>296</v>
      </c>
      <c r="E3537" s="279" t="s">
        <v>5732</v>
      </c>
      <c r="F3537" s="280" t="s">
        <v>5733</v>
      </c>
      <c r="G3537" s="281" t="s">
        <v>425</v>
      </c>
      <c r="H3537" s="282">
        <v>1</v>
      </c>
      <c r="I3537" s="283"/>
      <c r="J3537" s="284">
        <f>ROUND(I3537*H3537,2)</f>
        <v>0</v>
      </c>
      <c r="K3537" s="280" t="s">
        <v>19</v>
      </c>
      <c r="L3537" s="285"/>
      <c r="M3537" s="286" t="s">
        <v>19</v>
      </c>
      <c r="N3537" s="287" t="s">
        <v>42</v>
      </c>
      <c r="O3537" s="87"/>
      <c r="P3537" s="225">
        <f>O3537*H3537</f>
        <v>0</v>
      </c>
      <c r="Q3537" s="225">
        <v>0.13800000000000001</v>
      </c>
      <c r="R3537" s="225">
        <f>Q3537*H3537</f>
        <v>0.13800000000000001</v>
      </c>
      <c r="S3537" s="225">
        <v>0</v>
      </c>
      <c r="T3537" s="226">
        <f>S3537*H3537</f>
        <v>0</v>
      </c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R3537" s="227" t="s">
        <v>410</v>
      </c>
      <c r="AT3537" s="227" t="s">
        <v>296</v>
      </c>
      <c r="AU3537" s="227" t="s">
        <v>80</v>
      </c>
      <c r="AY3537" s="20" t="s">
        <v>182</v>
      </c>
      <c r="BE3537" s="228">
        <f>IF(N3537="základní",J3537,0)</f>
        <v>0</v>
      </c>
      <c r="BF3537" s="228">
        <f>IF(N3537="snížená",J3537,0)</f>
        <v>0</v>
      </c>
      <c r="BG3537" s="228">
        <f>IF(N3537="zákl. přenesená",J3537,0)</f>
        <v>0</v>
      </c>
      <c r="BH3537" s="228">
        <f>IF(N3537="sníž. přenesená",J3537,0)</f>
        <v>0</v>
      </c>
      <c r="BI3537" s="228">
        <f>IF(N3537="nulová",J3537,0)</f>
        <v>0</v>
      </c>
      <c r="BJ3537" s="20" t="s">
        <v>78</v>
      </c>
      <c r="BK3537" s="228">
        <f>ROUND(I3537*H3537,2)</f>
        <v>0</v>
      </c>
      <c r="BL3537" s="20" t="s">
        <v>308</v>
      </c>
      <c r="BM3537" s="227" t="s">
        <v>5734</v>
      </c>
    </row>
    <row r="3538" s="2" customFormat="1">
      <c r="A3538" s="41"/>
      <c r="B3538" s="42"/>
      <c r="C3538" s="43"/>
      <c r="D3538" s="236" t="s">
        <v>1123</v>
      </c>
      <c r="E3538" s="43"/>
      <c r="F3538" s="288" t="s">
        <v>5725</v>
      </c>
      <c r="G3538" s="43"/>
      <c r="H3538" s="43"/>
      <c r="I3538" s="231"/>
      <c r="J3538" s="43"/>
      <c r="K3538" s="43"/>
      <c r="L3538" s="47"/>
      <c r="M3538" s="232"/>
      <c r="N3538" s="233"/>
      <c r="O3538" s="87"/>
      <c r="P3538" s="87"/>
      <c r="Q3538" s="87"/>
      <c r="R3538" s="87"/>
      <c r="S3538" s="87"/>
      <c r="T3538" s="88"/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T3538" s="20" t="s">
        <v>1123</v>
      </c>
      <c r="AU3538" s="20" t="s">
        <v>80</v>
      </c>
    </row>
    <row r="3539" s="14" customFormat="1">
      <c r="A3539" s="14"/>
      <c r="B3539" s="245"/>
      <c r="C3539" s="246"/>
      <c r="D3539" s="236" t="s">
        <v>193</v>
      </c>
      <c r="E3539" s="247" t="s">
        <v>19</v>
      </c>
      <c r="F3539" s="248" t="s">
        <v>5726</v>
      </c>
      <c r="G3539" s="246"/>
      <c r="H3539" s="249">
        <v>1</v>
      </c>
      <c r="I3539" s="250"/>
      <c r="J3539" s="246"/>
      <c r="K3539" s="246"/>
      <c r="L3539" s="251"/>
      <c r="M3539" s="252"/>
      <c r="N3539" s="253"/>
      <c r="O3539" s="253"/>
      <c r="P3539" s="253"/>
      <c r="Q3539" s="253"/>
      <c r="R3539" s="253"/>
      <c r="S3539" s="253"/>
      <c r="T3539" s="25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55" t="s">
        <v>193</v>
      </c>
      <c r="AU3539" s="255" t="s">
        <v>80</v>
      </c>
      <c r="AV3539" s="14" t="s">
        <v>80</v>
      </c>
      <c r="AW3539" s="14" t="s">
        <v>195</v>
      </c>
      <c r="AX3539" s="14" t="s">
        <v>78</v>
      </c>
      <c r="AY3539" s="255" t="s">
        <v>182</v>
      </c>
    </row>
    <row r="3540" s="2" customFormat="1" ht="33" customHeight="1">
      <c r="A3540" s="41"/>
      <c r="B3540" s="42"/>
      <c r="C3540" s="216" t="s">
        <v>5735</v>
      </c>
      <c r="D3540" s="216" t="s">
        <v>184</v>
      </c>
      <c r="E3540" s="217" t="s">
        <v>5736</v>
      </c>
      <c r="F3540" s="218" t="s">
        <v>5737</v>
      </c>
      <c r="G3540" s="219" t="s">
        <v>425</v>
      </c>
      <c r="H3540" s="220">
        <v>3</v>
      </c>
      <c r="I3540" s="221"/>
      <c r="J3540" s="222">
        <f>ROUND(I3540*H3540,2)</f>
        <v>0</v>
      </c>
      <c r="K3540" s="218" t="s">
        <v>19</v>
      </c>
      <c r="L3540" s="47"/>
      <c r="M3540" s="223" t="s">
        <v>19</v>
      </c>
      <c r="N3540" s="224" t="s">
        <v>42</v>
      </c>
      <c r="O3540" s="87"/>
      <c r="P3540" s="225">
        <f>O3540*H3540</f>
        <v>0</v>
      </c>
      <c r="Q3540" s="225">
        <v>0.00066</v>
      </c>
      <c r="R3540" s="225">
        <f>Q3540*H3540</f>
        <v>0.00198</v>
      </c>
      <c r="S3540" s="225">
        <v>0</v>
      </c>
      <c r="T3540" s="226">
        <f>S3540*H3540</f>
        <v>0</v>
      </c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R3540" s="227" t="s">
        <v>308</v>
      </c>
      <c r="AT3540" s="227" t="s">
        <v>184</v>
      </c>
      <c r="AU3540" s="227" t="s">
        <v>80</v>
      </c>
      <c r="AY3540" s="20" t="s">
        <v>182</v>
      </c>
      <c r="BE3540" s="228">
        <f>IF(N3540="základní",J3540,0)</f>
        <v>0</v>
      </c>
      <c r="BF3540" s="228">
        <f>IF(N3540="snížená",J3540,0)</f>
        <v>0</v>
      </c>
      <c r="BG3540" s="228">
        <f>IF(N3540="zákl. přenesená",J3540,0)</f>
        <v>0</v>
      </c>
      <c r="BH3540" s="228">
        <f>IF(N3540="sníž. přenesená",J3540,0)</f>
        <v>0</v>
      </c>
      <c r="BI3540" s="228">
        <f>IF(N3540="nulová",J3540,0)</f>
        <v>0</v>
      </c>
      <c r="BJ3540" s="20" t="s">
        <v>78</v>
      </c>
      <c r="BK3540" s="228">
        <f>ROUND(I3540*H3540,2)</f>
        <v>0</v>
      </c>
      <c r="BL3540" s="20" t="s">
        <v>308</v>
      </c>
      <c r="BM3540" s="227" t="s">
        <v>5738</v>
      </c>
    </row>
    <row r="3541" s="2" customFormat="1" ht="37.8" customHeight="1">
      <c r="A3541" s="41"/>
      <c r="B3541" s="42"/>
      <c r="C3541" s="278" t="s">
        <v>5739</v>
      </c>
      <c r="D3541" s="278" t="s">
        <v>296</v>
      </c>
      <c r="E3541" s="279" t="s">
        <v>5740</v>
      </c>
      <c r="F3541" s="280" t="s">
        <v>5741</v>
      </c>
      <c r="G3541" s="281" t="s">
        <v>425</v>
      </c>
      <c r="H3541" s="282">
        <v>1</v>
      </c>
      <c r="I3541" s="283"/>
      <c r="J3541" s="284">
        <f>ROUND(I3541*H3541,2)</f>
        <v>0</v>
      </c>
      <c r="K3541" s="280" t="s">
        <v>19</v>
      </c>
      <c r="L3541" s="285"/>
      <c r="M3541" s="286" t="s">
        <v>19</v>
      </c>
      <c r="N3541" s="287" t="s">
        <v>42</v>
      </c>
      <c r="O3541" s="87"/>
      <c r="P3541" s="225">
        <f>O3541*H3541</f>
        <v>0</v>
      </c>
      <c r="Q3541" s="225">
        <v>0.23400000000000001</v>
      </c>
      <c r="R3541" s="225">
        <f>Q3541*H3541</f>
        <v>0.23400000000000001</v>
      </c>
      <c r="S3541" s="225">
        <v>0</v>
      </c>
      <c r="T3541" s="226">
        <f>S3541*H3541</f>
        <v>0</v>
      </c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R3541" s="227" t="s">
        <v>410</v>
      </c>
      <c r="AT3541" s="227" t="s">
        <v>296</v>
      </c>
      <c r="AU3541" s="227" t="s">
        <v>80</v>
      </c>
      <c r="AY3541" s="20" t="s">
        <v>182</v>
      </c>
      <c r="BE3541" s="228">
        <f>IF(N3541="základní",J3541,0)</f>
        <v>0</v>
      </c>
      <c r="BF3541" s="228">
        <f>IF(N3541="snížená",J3541,0)</f>
        <v>0</v>
      </c>
      <c r="BG3541" s="228">
        <f>IF(N3541="zákl. přenesená",J3541,0)</f>
        <v>0</v>
      </c>
      <c r="BH3541" s="228">
        <f>IF(N3541="sníž. přenesená",J3541,0)</f>
        <v>0</v>
      </c>
      <c r="BI3541" s="228">
        <f>IF(N3541="nulová",J3541,0)</f>
        <v>0</v>
      </c>
      <c r="BJ3541" s="20" t="s">
        <v>78</v>
      </c>
      <c r="BK3541" s="228">
        <f>ROUND(I3541*H3541,2)</f>
        <v>0</v>
      </c>
      <c r="BL3541" s="20" t="s">
        <v>308</v>
      </c>
      <c r="BM3541" s="227" t="s">
        <v>5742</v>
      </c>
    </row>
    <row r="3542" s="2" customFormat="1" ht="37.8" customHeight="1">
      <c r="A3542" s="41"/>
      <c r="B3542" s="42"/>
      <c r="C3542" s="278" t="s">
        <v>5743</v>
      </c>
      <c r="D3542" s="278" t="s">
        <v>296</v>
      </c>
      <c r="E3542" s="279" t="s">
        <v>5744</v>
      </c>
      <c r="F3542" s="280" t="s">
        <v>5745</v>
      </c>
      <c r="G3542" s="281" t="s">
        <v>425</v>
      </c>
      <c r="H3542" s="282">
        <v>1</v>
      </c>
      <c r="I3542" s="283"/>
      <c r="J3542" s="284">
        <f>ROUND(I3542*H3542,2)</f>
        <v>0</v>
      </c>
      <c r="K3542" s="280" t="s">
        <v>19</v>
      </c>
      <c r="L3542" s="285"/>
      <c r="M3542" s="286" t="s">
        <v>19</v>
      </c>
      <c r="N3542" s="287" t="s">
        <v>42</v>
      </c>
      <c r="O3542" s="87"/>
      <c r="P3542" s="225">
        <f>O3542*H3542</f>
        <v>0</v>
      </c>
      <c r="Q3542" s="225">
        <v>0.23400000000000001</v>
      </c>
      <c r="R3542" s="225">
        <f>Q3542*H3542</f>
        <v>0.23400000000000001</v>
      </c>
      <c r="S3542" s="225">
        <v>0</v>
      </c>
      <c r="T3542" s="226">
        <f>S3542*H3542</f>
        <v>0</v>
      </c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R3542" s="227" t="s">
        <v>410</v>
      </c>
      <c r="AT3542" s="227" t="s">
        <v>296</v>
      </c>
      <c r="AU3542" s="227" t="s">
        <v>80</v>
      </c>
      <c r="AY3542" s="20" t="s">
        <v>182</v>
      </c>
      <c r="BE3542" s="228">
        <f>IF(N3542="základní",J3542,0)</f>
        <v>0</v>
      </c>
      <c r="BF3542" s="228">
        <f>IF(N3542="snížená",J3542,0)</f>
        <v>0</v>
      </c>
      <c r="BG3542" s="228">
        <f>IF(N3542="zákl. přenesená",J3542,0)</f>
        <v>0</v>
      </c>
      <c r="BH3542" s="228">
        <f>IF(N3542="sníž. přenesená",J3542,0)</f>
        <v>0</v>
      </c>
      <c r="BI3542" s="228">
        <f>IF(N3542="nulová",J3542,0)</f>
        <v>0</v>
      </c>
      <c r="BJ3542" s="20" t="s">
        <v>78</v>
      </c>
      <c r="BK3542" s="228">
        <f>ROUND(I3542*H3542,2)</f>
        <v>0</v>
      </c>
      <c r="BL3542" s="20" t="s">
        <v>308</v>
      </c>
      <c r="BM3542" s="227" t="s">
        <v>5746</v>
      </c>
    </row>
    <row r="3543" s="2" customFormat="1" ht="24.15" customHeight="1">
      <c r="A3543" s="41"/>
      <c r="B3543" s="42"/>
      <c r="C3543" s="278" t="s">
        <v>5747</v>
      </c>
      <c r="D3543" s="278" t="s">
        <v>296</v>
      </c>
      <c r="E3543" s="279" t="s">
        <v>5748</v>
      </c>
      <c r="F3543" s="280" t="s">
        <v>5749</v>
      </c>
      <c r="G3543" s="281" t="s">
        <v>425</v>
      </c>
      <c r="H3543" s="282">
        <v>1</v>
      </c>
      <c r="I3543" s="283"/>
      <c r="J3543" s="284">
        <f>ROUND(I3543*H3543,2)</f>
        <v>0</v>
      </c>
      <c r="K3543" s="280" t="s">
        <v>19</v>
      </c>
      <c r="L3543" s="285"/>
      <c r="M3543" s="286" t="s">
        <v>19</v>
      </c>
      <c r="N3543" s="287" t="s">
        <v>42</v>
      </c>
      <c r="O3543" s="87"/>
      <c r="P3543" s="225">
        <f>O3543*H3543</f>
        <v>0</v>
      </c>
      <c r="Q3543" s="225">
        <v>0.17999999999999999</v>
      </c>
      <c r="R3543" s="225">
        <f>Q3543*H3543</f>
        <v>0.17999999999999999</v>
      </c>
      <c r="S3543" s="225">
        <v>0</v>
      </c>
      <c r="T3543" s="226">
        <f>S3543*H3543</f>
        <v>0</v>
      </c>
      <c r="U3543" s="41"/>
      <c r="V3543" s="41"/>
      <c r="W3543" s="41"/>
      <c r="X3543" s="41"/>
      <c r="Y3543" s="41"/>
      <c r="Z3543" s="41"/>
      <c r="AA3543" s="41"/>
      <c r="AB3543" s="41"/>
      <c r="AC3543" s="41"/>
      <c r="AD3543" s="41"/>
      <c r="AE3543" s="41"/>
      <c r="AR3543" s="227" t="s">
        <v>410</v>
      </c>
      <c r="AT3543" s="227" t="s">
        <v>296</v>
      </c>
      <c r="AU3543" s="227" t="s">
        <v>80</v>
      </c>
      <c r="AY3543" s="20" t="s">
        <v>182</v>
      </c>
      <c r="BE3543" s="228">
        <f>IF(N3543="základní",J3543,0)</f>
        <v>0</v>
      </c>
      <c r="BF3543" s="228">
        <f>IF(N3543="snížená",J3543,0)</f>
        <v>0</v>
      </c>
      <c r="BG3543" s="228">
        <f>IF(N3543="zákl. přenesená",J3543,0)</f>
        <v>0</v>
      </c>
      <c r="BH3543" s="228">
        <f>IF(N3543="sníž. přenesená",J3543,0)</f>
        <v>0</v>
      </c>
      <c r="BI3543" s="228">
        <f>IF(N3543="nulová",J3543,0)</f>
        <v>0</v>
      </c>
      <c r="BJ3543" s="20" t="s">
        <v>78</v>
      </c>
      <c r="BK3543" s="228">
        <f>ROUND(I3543*H3543,2)</f>
        <v>0</v>
      </c>
      <c r="BL3543" s="20" t="s">
        <v>308</v>
      </c>
      <c r="BM3543" s="227" t="s">
        <v>5750</v>
      </c>
    </row>
    <row r="3544" s="2" customFormat="1" ht="24.15" customHeight="1">
      <c r="A3544" s="41"/>
      <c r="B3544" s="42"/>
      <c r="C3544" s="216" t="s">
        <v>5751</v>
      </c>
      <c r="D3544" s="216" t="s">
        <v>184</v>
      </c>
      <c r="E3544" s="217" t="s">
        <v>5752</v>
      </c>
      <c r="F3544" s="218" t="s">
        <v>5753</v>
      </c>
      <c r="G3544" s="219" t="s">
        <v>425</v>
      </c>
      <c r="H3544" s="220">
        <v>5</v>
      </c>
      <c r="I3544" s="221"/>
      <c r="J3544" s="222">
        <f>ROUND(I3544*H3544,2)</f>
        <v>0</v>
      </c>
      <c r="K3544" s="218" t="s">
        <v>188</v>
      </c>
      <c r="L3544" s="47"/>
      <c r="M3544" s="223" t="s">
        <v>19</v>
      </c>
      <c r="N3544" s="224" t="s">
        <v>42</v>
      </c>
      <c r="O3544" s="87"/>
      <c r="P3544" s="225">
        <f>O3544*H3544</f>
        <v>0</v>
      </c>
      <c r="Q3544" s="225">
        <v>0</v>
      </c>
      <c r="R3544" s="225">
        <f>Q3544*H3544</f>
        <v>0</v>
      </c>
      <c r="S3544" s="225">
        <v>0</v>
      </c>
      <c r="T3544" s="226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7" t="s">
        <v>308</v>
      </c>
      <c r="AT3544" s="227" t="s">
        <v>184</v>
      </c>
      <c r="AU3544" s="227" t="s">
        <v>80</v>
      </c>
      <c r="AY3544" s="20" t="s">
        <v>182</v>
      </c>
      <c r="BE3544" s="228">
        <f>IF(N3544="základní",J3544,0)</f>
        <v>0</v>
      </c>
      <c r="BF3544" s="228">
        <f>IF(N3544="snížená",J3544,0)</f>
        <v>0</v>
      </c>
      <c r="BG3544" s="228">
        <f>IF(N3544="zákl. přenesená",J3544,0)</f>
        <v>0</v>
      </c>
      <c r="BH3544" s="228">
        <f>IF(N3544="sníž. přenesená",J3544,0)</f>
        <v>0</v>
      </c>
      <c r="BI3544" s="228">
        <f>IF(N3544="nulová",J3544,0)</f>
        <v>0</v>
      </c>
      <c r="BJ3544" s="20" t="s">
        <v>78</v>
      </c>
      <c r="BK3544" s="228">
        <f>ROUND(I3544*H3544,2)</f>
        <v>0</v>
      </c>
      <c r="BL3544" s="20" t="s">
        <v>308</v>
      </c>
      <c r="BM3544" s="227" t="s">
        <v>5754</v>
      </c>
    </row>
    <row r="3545" s="2" customFormat="1">
      <c r="A3545" s="41"/>
      <c r="B3545" s="42"/>
      <c r="C3545" s="43"/>
      <c r="D3545" s="229" t="s">
        <v>191</v>
      </c>
      <c r="E3545" s="43"/>
      <c r="F3545" s="230" t="s">
        <v>5755</v>
      </c>
      <c r="G3545" s="43"/>
      <c r="H3545" s="43"/>
      <c r="I3545" s="231"/>
      <c r="J3545" s="43"/>
      <c r="K3545" s="43"/>
      <c r="L3545" s="47"/>
      <c r="M3545" s="232"/>
      <c r="N3545" s="233"/>
      <c r="O3545" s="87"/>
      <c r="P3545" s="87"/>
      <c r="Q3545" s="87"/>
      <c r="R3545" s="87"/>
      <c r="S3545" s="87"/>
      <c r="T3545" s="88"/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T3545" s="20" t="s">
        <v>191</v>
      </c>
      <c r="AU3545" s="20" t="s">
        <v>80</v>
      </c>
    </row>
    <row r="3546" s="2" customFormat="1" ht="16.5" customHeight="1">
      <c r="A3546" s="41"/>
      <c r="B3546" s="42"/>
      <c r="C3546" s="278" t="s">
        <v>5756</v>
      </c>
      <c r="D3546" s="278" t="s">
        <v>296</v>
      </c>
      <c r="E3546" s="279" t="s">
        <v>4806</v>
      </c>
      <c r="F3546" s="280" t="s">
        <v>4807</v>
      </c>
      <c r="G3546" s="281" t="s">
        <v>425</v>
      </c>
      <c r="H3546" s="282">
        <v>2</v>
      </c>
      <c r="I3546" s="283"/>
      <c r="J3546" s="284">
        <f>ROUND(I3546*H3546,2)</f>
        <v>0</v>
      </c>
      <c r="K3546" s="280" t="s">
        <v>188</v>
      </c>
      <c r="L3546" s="285"/>
      <c r="M3546" s="286" t="s">
        <v>19</v>
      </c>
      <c r="N3546" s="287" t="s">
        <v>42</v>
      </c>
      <c r="O3546" s="87"/>
      <c r="P3546" s="225">
        <f>O3546*H3546</f>
        <v>0</v>
      </c>
      <c r="Q3546" s="225">
        <v>0.0023999999999999998</v>
      </c>
      <c r="R3546" s="225">
        <f>Q3546*H3546</f>
        <v>0.0047999999999999996</v>
      </c>
      <c r="S3546" s="225">
        <v>0</v>
      </c>
      <c r="T3546" s="226">
        <f>S3546*H3546</f>
        <v>0</v>
      </c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R3546" s="227" t="s">
        <v>410</v>
      </c>
      <c r="AT3546" s="227" t="s">
        <v>296</v>
      </c>
      <c r="AU3546" s="227" t="s">
        <v>80</v>
      </c>
      <c r="AY3546" s="20" t="s">
        <v>182</v>
      </c>
      <c r="BE3546" s="228">
        <f>IF(N3546="základní",J3546,0)</f>
        <v>0</v>
      </c>
      <c r="BF3546" s="228">
        <f>IF(N3546="snížená",J3546,0)</f>
        <v>0</v>
      </c>
      <c r="BG3546" s="228">
        <f>IF(N3546="zákl. přenesená",J3546,0)</f>
        <v>0</v>
      </c>
      <c r="BH3546" s="228">
        <f>IF(N3546="sníž. přenesená",J3546,0)</f>
        <v>0</v>
      </c>
      <c r="BI3546" s="228">
        <f>IF(N3546="nulová",J3546,0)</f>
        <v>0</v>
      </c>
      <c r="BJ3546" s="20" t="s">
        <v>78</v>
      </c>
      <c r="BK3546" s="228">
        <f>ROUND(I3546*H3546,2)</f>
        <v>0</v>
      </c>
      <c r="BL3546" s="20" t="s">
        <v>308</v>
      </c>
      <c r="BM3546" s="227" t="s">
        <v>5757</v>
      </c>
    </row>
    <row r="3547" s="14" customFormat="1">
      <c r="A3547" s="14"/>
      <c r="B3547" s="245"/>
      <c r="C3547" s="246"/>
      <c r="D3547" s="236" t="s">
        <v>193</v>
      </c>
      <c r="E3547" s="247" t="s">
        <v>19</v>
      </c>
      <c r="F3547" s="248" t="s">
        <v>5758</v>
      </c>
      <c r="G3547" s="246"/>
      <c r="H3547" s="249">
        <v>2</v>
      </c>
      <c r="I3547" s="250"/>
      <c r="J3547" s="246"/>
      <c r="K3547" s="246"/>
      <c r="L3547" s="251"/>
      <c r="M3547" s="252"/>
      <c r="N3547" s="253"/>
      <c r="O3547" s="253"/>
      <c r="P3547" s="253"/>
      <c r="Q3547" s="253"/>
      <c r="R3547" s="253"/>
      <c r="S3547" s="253"/>
      <c r="T3547" s="25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5" t="s">
        <v>193</v>
      </c>
      <c r="AU3547" s="255" t="s">
        <v>80</v>
      </c>
      <c r="AV3547" s="14" t="s">
        <v>80</v>
      </c>
      <c r="AW3547" s="14" t="s">
        <v>195</v>
      </c>
      <c r="AX3547" s="14" t="s">
        <v>78</v>
      </c>
      <c r="AY3547" s="255" t="s">
        <v>182</v>
      </c>
    </row>
    <row r="3548" s="2" customFormat="1" ht="16.5" customHeight="1">
      <c r="A3548" s="41"/>
      <c r="B3548" s="42"/>
      <c r="C3548" s="278" t="s">
        <v>5759</v>
      </c>
      <c r="D3548" s="278" t="s">
        <v>296</v>
      </c>
      <c r="E3548" s="279" t="s">
        <v>4811</v>
      </c>
      <c r="F3548" s="280" t="s">
        <v>4812</v>
      </c>
      <c r="G3548" s="281" t="s">
        <v>425</v>
      </c>
      <c r="H3548" s="282">
        <v>3</v>
      </c>
      <c r="I3548" s="283"/>
      <c r="J3548" s="284">
        <f>ROUND(I3548*H3548,2)</f>
        <v>0</v>
      </c>
      <c r="K3548" s="280" t="s">
        <v>19</v>
      </c>
      <c r="L3548" s="285"/>
      <c r="M3548" s="286" t="s">
        <v>19</v>
      </c>
      <c r="N3548" s="287" t="s">
        <v>42</v>
      </c>
      <c r="O3548" s="87"/>
      <c r="P3548" s="225">
        <f>O3548*H3548</f>
        <v>0</v>
      </c>
      <c r="Q3548" s="225">
        <v>0.0023999999999999998</v>
      </c>
      <c r="R3548" s="225">
        <f>Q3548*H3548</f>
        <v>0.0071999999999999998</v>
      </c>
      <c r="S3548" s="225">
        <v>0</v>
      </c>
      <c r="T3548" s="226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7" t="s">
        <v>410</v>
      </c>
      <c r="AT3548" s="227" t="s">
        <v>296</v>
      </c>
      <c r="AU3548" s="227" t="s">
        <v>80</v>
      </c>
      <c r="AY3548" s="20" t="s">
        <v>182</v>
      </c>
      <c r="BE3548" s="228">
        <f>IF(N3548="základní",J3548,0)</f>
        <v>0</v>
      </c>
      <c r="BF3548" s="228">
        <f>IF(N3548="snížená",J3548,0)</f>
        <v>0</v>
      </c>
      <c r="BG3548" s="228">
        <f>IF(N3548="zákl. přenesená",J3548,0)</f>
        <v>0</v>
      </c>
      <c r="BH3548" s="228">
        <f>IF(N3548="sníž. přenesená",J3548,0)</f>
        <v>0</v>
      </c>
      <c r="BI3548" s="228">
        <f>IF(N3548="nulová",J3548,0)</f>
        <v>0</v>
      </c>
      <c r="BJ3548" s="20" t="s">
        <v>78</v>
      </c>
      <c r="BK3548" s="228">
        <f>ROUND(I3548*H3548,2)</f>
        <v>0</v>
      </c>
      <c r="BL3548" s="20" t="s">
        <v>308</v>
      </c>
      <c r="BM3548" s="227" t="s">
        <v>5760</v>
      </c>
    </row>
    <row r="3549" s="14" customFormat="1">
      <c r="A3549" s="14"/>
      <c r="B3549" s="245"/>
      <c r="C3549" s="246"/>
      <c r="D3549" s="236" t="s">
        <v>193</v>
      </c>
      <c r="E3549" s="247" t="s">
        <v>19</v>
      </c>
      <c r="F3549" s="248" t="s">
        <v>5761</v>
      </c>
      <c r="G3549" s="246"/>
      <c r="H3549" s="249">
        <v>3</v>
      </c>
      <c r="I3549" s="250"/>
      <c r="J3549" s="246"/>
      <c r="K3549" s="246"/>
      <c r="L3549" s="251"/>
      <c r="M3549" s="252"/>
      <c r="N3549" s="253"/>
      <c r="O3549" s="253"/>
      <c r="P3549" s="253"/>
      <c r="Q3549" s="253"/>
      <c r="R3549" s="253"/>
      <c r="S3549" s="253"/>
      <c r="T3549" s="25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5" t="s">
        <v>193</v>
      </c>
      <c r="AU3549" s="255" t="s">
        <v>80</v>
      </c>
      <c r="AV3549" s="14" t="s">
        <v>80</v>
      </c>
      <c r="AW3549" s="14" t="s">
        <v>195</v>
      </c>
      <c r="AX3549" s="14" t="s">
        <v>78</v>
      </c>
      <c r="AY3549" s="255" t="s">
        <v>182</v>
      </c>
    </row>
    <row r="3550" s="2" customFormat="1" ht="16.5" customHeight="1">
      <c r="A3550" s="41"/>
      <c r="B3550" s="42"/>
      <c r="C3550" s="216" t="s">
        <v>5762</v>
      </c>
      <c r="D3550" s="216" t="s">
        <v>184</v>
      </c>
      <c r="E3550" s="217" t="s">
        <v>5763</v>
      </c>
      <c r="F3550" s="218" t="s">
        <v>5764</v>
      </c>
      <c r="G3550" s="219" t="s">
        <v>283</v>
      </c>
      <c r="H3550" s="220">
        <v>64.760000000000005</v>
      </c>
      <c r="I3550" s="221"/>
      <c r="J3550" s="222">
        <f>ROUND(I3550*H3550,2)</f>
        <v>0</v>
      </c>
      <c r="K3550" s="218" t="s">
        <v>188</v>
      </c>
      <c r="L3550" s="47"/>
      <c r="M3550" s="223" t="s">
        <v>19</v>
      </c>
      <c r="N3550" s="224" t="s">
        <v>42</v>
      </c>
      <c r="O3550" s="87"/>
      <c r="P3550" s="225">
        <f>O3550*H3550</f>
        <v>0</v>
      </c>
      <c r="Q3550" s="225">
        <v>0</v>
      </c>
      <c r="R3550" s="225">
        <f>Q3550*H3550</f>
        <v>0</v>
      </c>
      <c r="S3550" s="225">
        <v>0.02</v>
      </c>
      <c r="T3550" s="226">
        <f>S3550*H3550</f>
        <v>1.2952000000000001</v>
      </c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R3550" s="227" t="s">
        <v>308</v>
      </c>
      <c r="AT3550" s="227" t="s">
        <v>184</v>
      </c>
      <c r="AU3550" s="227" t="s">
        <v>80</v>
      </c>
      <c r="AY3550" s="20" t="s">
        <v>182</v>
      </c>
      <c r="BE3550" s="228">
        <f>IF(N3550="základní",J3550,0)</f>
        <v>0</v>
      </c>
      <c r="BF3550" s="228">
        <f>IF(N3550="snížená",J3550,0)</f>
        <v>0</v>
      </c>
      <c r="BG3550" s="228">
        <f>IF(N3550="zákl. přenesená",J3550,0)</f>
        <v>0</v>
      </c>
      <c r="BH3550" s="228">
        <f>IF(N3550="sníž. přenesená",J3550,0)</f>
        <v>0</v>
      </c>
      <c r="BI3550" s="228">
        <f>IF(N3550="nulová",J3550,0)</f>
        <v>0</v>
      </c>
      <c r="BJ3550" s="20" t="s">
        <v>78</v>
      </c>
      <c r="BK3550" s="228">
        <f>ROUND(I3550*H3550,2)</f>
        <v>0</v>
      </c>
      <c r="BL3550" s="20" t="s">
        <v>308</v>
      </c>
      <c r="BM3550" s="227" t="s">
        <v>5765</v>
      </c>
    </row>
    <row r="3551" s="2" customFormat="1">
      <c r="A3551" s="41"/>
      <c r="B3551" s="42"/>
      <c r="C3551" s="43"/>
      <c r="D3551" s="229" t="s">
        <v>191</v>
      </c>
      <c r="E3551" s="43"/>
      <c r="F3551" s="230" t="s">
        <v>5766</v>
      </c>
      <c r="G3551" s="43"/>
      <c r="H3551" s="43"/>
      <c r="I3551" s="231"/>
      <c r="J3551" s="43"/>
      <c r="K3551" s="43"/>
      <c r="L3551" s="47"/>
      <c r="M3551" s="232"/>
      <c r="N3551" s="233"/>
      <c r="O3551" s="87"/>
      <c r="P3551" s="87"/>
      <c r="Q3551" s="87"/>
      <c r="R3551" s="87"/>
      <c r="S3551" s="87"/>
      <c r="T3551" s="88"/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T3551" s="20" t="s">
        <v>191</v>
      </c>
      <c r="AU3551" s="20" t="s">
        <v>80</v>
      </c>
    </row>
    <row r="3552" s="13" customFormat="1">
      <c r="A3552" s="13"/>
      <c r="B3552" s="234"/>
      <c r="C3552" s="235"/>
      <c r="D3552" s="236" t="s">
        <v>193</v>
      </c>
      <c r="E3552" s="237" t="s">
        <v>19</v>
      </c>
      <c r="F3552" s="238" t="s">
        <v>205</v>
      </c>
      <c r="G3552" s="235"/>
      <c r="H3552" s="237" t="s">
        <v>19</v>
      </c>
      <c r="I3552" s="239"/>
      <c r="J3552" s="235"/>
      <c r="K3552" s="235"/>
      <c r="L3552" s="240"/>
      <c r="M3552" s="241"/>
      <c r="N3552" s="242"/>
      <c r="O3552" s="242"/>
      <c r="P3552" s="242"/>
      <c r="Q3552" s="242"/>
      <c r="R3552" s="242"/>
      <c r="S3552" s="242"/>
      <c r="T3552" s="24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44" t="s">
        <v>193</v>
      </c>
      <c r="AU3552" s="244" t="s">
        <v>80</v>
      </c>
      <c r="AV3552" s="13" t="s">
        <v>78</v>
      </c>
      <c r="AW3552" s="13" t="s">
        <v>195</v>
      </c>
      <c r="AX3552" s="13" t="s">
        <v>71</v>
      </c>
      <c r="AY3552" s="244" t="s">
        <v>182</v>
      </c>
    </row>
    <row r="3553" s="14" customFormat="1">
      <c r="A3553" s="14"/>
      <c r="B3553" s="245"/>
      <c r="C3553" s="246"/>
      <c r="D3553" s="236" t="s">
        <v>193</v>
      </c>
      <c r="E3553" s="247" t="s">
        <v>19</v>
      </c>
      <c r="F3553" s="248" t="s">
        <v>5767</v>
      </c>
      <c r="G3553" s="246"/>
      <c r="H3553" s="249">
        <v>6.5360000000000005</v>
      </c>
      <c r="I3553" s="250"/>
      <c r="J3553" s="246"/>
      <c r="K3553" s="246"/>
      <c r="L3553" s="251"/>
      <c r="M3553" s="252"/>
      <c r="N3553" s="253"/>
      <c r="O3553" s="253"/>
      <c r="P3553" s="253"/>
      <c r="Q3553" s="253"/>
      <c r="R3553" s="253"/>
      <c r="S3553" s="253"/>
      <c r="T3553" s="25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T3553" s="255" t="s">
        <v>193</v>
      </c>
      <c r="AU3553" s="255" t="s">
        <v>80</v>
      </c>
      <c r="AV3553" s="14" t="s">
        <v>80</v>
      </c>
      <c r="AW3553" s="14" t="s">
        <v>195</v>
      </c>
      <c r="AX3553" s="14" t="s">
        <v>71</v>
      </c>
      <c r="AY3553" s="255" t="s">
        <v>182</v>
      </c>
    </row>
    <row r="3554" s="14" customFormat="1">
      <c r="A3554" s="14"/>
      <c r="B3554" s="245"/>
      <c r="C3554" s="246"/>
      <c r="D3554" s="236" t="s">
        <v>193</v>
      </c>
      <c r="E3554" s="247" t="s">
        <v>19</v>
      </c>
      <c r="F3554" s="248" t="s">
        <v>5768</v>
      </c>
      <c r="G3554" s="246"/>
      <c r="H3554" s="249">
        <v>4.1360000000000001</v>
      </c>
      <c r="I3554" s="250"/>
      <c r="J3554" s="246"/>
      <c r="K3554" s="246"/>
      <c r="L3554" s="251"/>
      <c r="M3554" s="252"/>
      <c r="N3554" s="253"/>
      <c r="O3554" s="253"/>
      <c r="P3554" s="253"/>
      <c r="Q3554" s="253"/>
      <c r="R3554" s="253"/>
      <c r="S3554" s="253"/>
      <c r="T3554" s="25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5" t="s">
        <v>193</v>
      </c>
      <c r="AU3554" s="255" t="s">
        <v>80</v>
      </c>
      <c r="AV3554" s="14" t="s">
        <v>80</v>
      </c>
      <c r="AW3554" s="14" t="s">
        <v>195</v>
      </c>
      <c r="AX3554" s="14" t="s">
        <v>71</v>
      </c>
      <c r="AY3554" s="255" t="s">
        <v>182</v>
      </c>
    </row>
    <row r="3555" s="14" customFormat="1">
      <c r="A3555" s="14"/>
      <c r="B3555" s="245"/>
      <c r="C3555" s="246"/>
      <c r="D3555" s="236" t="s">
        <v>193</v>
      </c>
      <c r="E3555" s="247" t="s">
        <v>19</v>
      </c>
      <c r="F3555" s="248" t="s">
        <v>5769</v>
      </c>
      <c r="G3555" s="246"/>
      <c r="H3555" s="249">
        <v>2.1465000000000001</v>
      </c>
      <c r="I3555" s="250"/>
      <c r="J3555" s="246"/>
      <c r="K3555" s="246"/>
      <c r="L3555" s="251"/>
      <c r="M3555" s="252"/>
      <c r="N3555" s="253"/>
      <c r="O3555" s="253"/>
      <c r="P3555" s="253"/>
      <c r="Q3555" s="253"/>
      <c r="R3555" s="253"/>
      <c r="S3555" s="253"/>
      <c r="T3555" s="25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5" t="s">
        <v>193</v>
      </c>
      <c r="AU3555" s="255" t="s">
        <v>80</v>
      </c>
      <c r="AV3555" s="14" t="s">
        <v>80</v>
      </c>
      <c r="AW3555" s="14" t="s">
        <v>195</v>
      </c>
      <c r="AX3555" s="14" t="s">
        <v>71</v>
      </c>
      <c r="AY3555" s="255" t="s">
        <v>182</v>
      </c>
    </row>
    <row r="3556" s="14" customFormat="1">
      <c r="A3556" s="14"/>
      <c r="B3556" s="245"/>
      <c r="C3556" s="246"/>
      <c r="D3556" s="236" t="s">
        <v>193</v>
      </c>
      <c r="E3556" s="247" t="s">
        <v>19</v>
      </c>
      <c r="F3556" s="248" t="s">
        <v>5770</v>
      </c>
      <c r="G3556" s="246"/>
      <c r="H3556" s="249">
        <v>2</v>
      </c>
      <c r="I3556" s="250"/>
      <c r="J3556" s="246"/>
      <c r="K3556" s="246"/>
      <c r="L3556" s="251"/>
      <c r="M3556" s="252"/>
      <c r="N3556" s="253"/>
      <c r="O3556" s="253"/>
      <c r="P3556" s="253"/>
      <c r="Q3556" s="253"/>
      <c r="R3556" s="253"/>
      <c r="S3556" s="253"/>
      <c r="T3556" s="25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5" t="s">
        <v>193</v>
      </c>
      <c r="AU3556" s="255" t="s">
        <v>80</v>
      </c>
      <c r="AV3556" s="14" t="s">
        <v>80</v>
      </c>
      <c r="AW3556" s="14" t="s">
        <v>195</v>
      </c>
      <c r="AX3556" s="14" t="s">
        <v>71</v>
      </c>
      <c r="AY3556" s="255" t="s">
        <v>182</v>
      </c>
    </row>
    <row r="3557" s="14" customFormat="1">
      <c r="A3557" s="14"/>
      <c r="B3557" s="245"/>
      <c r="C3557" s="246"/>
      <c r="D3557" s="236" t="s">
        <v>193</v>
      </c>
      <c r="E3557" s="247" t="s">
        <v>19</v>
      </c>
      <c r="F3557" s="248" t="s">
        <v>5771</v>
      </c>
      <c r="G3557" s="246"/>
      <c r="H3557" s="249">
        <v>3.8999999999999999</v>
      </c>
      <c r="I3557" s="250"/>
      <c r="J3557" s="246"/>
      <c r="K3557" s="246"/>
      <c r="L3557" s="251"/>
      <c r="M3557" s="252"/>
      <c r="N3557" s="253"/>
      <c r="O3557" s="253"/>
      <c r="P3557" s="253"/>
      <c r="Q3557" s="253"/>
      <c r="R3557" s="253"/>
      <c r="S3557" s="253"/>
      <c r="T3557" s="25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55" t="s">
        <v>193</v>
      </c>
      <c r="AU3557" s="255" t="s">
        <v>80</v>
      </c>
      <c r="AV3557" s="14" t="s">
        <v>80</v>
      </c>
      <c r="AW3557" s="14" t="s">
        <v>195</v>
      </c>
      <c r="AX3557" s="14" t="s">
        <v>71</v>
      </c>
      <c r="AY3557" s="255" t="s">
        <v>182</v>
      </c>
    </row>
    <row r="3558" s="14" customFormat="1">
      <c r="A3558" s="14"/>
      <c r="B3558" s="245"/>
      <c r="C3558" s="246"/>
      <c r="D3558" s="236" t="s">
        <v>193</v>
      </c>
      <c r="E3558" s="247" t="s">
        <v>19</v>
      </c>
      <c r="F3558" s="248" t="s">
        <v>5772</v>
      </c>
      <c r="G3558" s="246"/>
      <c r="H3558" s="249">
        <v>2</v>
      </c>
      <c r="I3558" s="250"/>
      <c r="J3558" s="246"/>
      <c r="K3558" s="246"/>
      <c r="L3558" s="251"/>
      <c r="M3558" s="252"/>
      <c r="N3558" s="253"/>
      <c r="O3558" s="253"/>
      <c r="P3558" s="253"/>
      <c r="Q3558" s="253"/>
      <c r="R3558" s="253"/>
      <c r="S3558" s="253"/>
      <c r="T3558" s="25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5" t="s">
        <v>193</v>
      </c>
      <c r="AU3558" s="255" t="s">
        <v>80</v>
      </c>
      <c r="AV3558" s="14" t="s">
        <v>80</v>
      </c>
      <c r="AW3558" s="14" t="s">
        <v>195</v>
      </c>
      <c r="AX3558" s="14" t="s">
        <v>71</v>
      </c>
      <c r="AY3558" s="255" t="s">
        <v>182</v>
      </c>
    </row>
    <row r="3559" s="14" customFormat="1">
      <c r="A3559" s="14"/>
      <c r="B3559" s="245"/>
      <c r="C3559" s="246"/>
      <c r="D3559" s="236" t="s">
        <v>193</v>
      </c>
      <c r="E3559" s="247" t="s">
        <v>19</v>
      </c>
      <c r="F3559" s="248" t="s">
        <v>5773</v>
      </c>
      <c r="G3559" s="246"/>
      <c r="H3559" s="249">
        <v>14.700000000000001</v>
      </c>
      <c r="I3559" s="250"/>
      <c r="J3559" s="246"/>
      <c r="K3559" s="246"/>
      <c r="L3559" s="251"/>
      <c r="M3559" s="252"/>
      <c r="N3559" s="253"/>
      <c r="O3559" s="253"/>
      <c r="P3559" s="253"/>
      <c r="Q3559" s="253"/>
      <c r="R3559" s="253"/>
      <c r="S3559" s="253"/>
      <c r="T3559" s="25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5" t="s">
        <v>193</v>
      </c>
      <c r="AU3559" s="255" t="s">
        <v>80</v>
      </c>
      <c r="AV3559" s="14" t="s">
        <v>80</v>
      </c>
      <c r="AW3559" s="14" t="s">
        <v>195</v>
      </c>
      <c r="AX3559" s="14" t="s">
        <v>71</v>
      </c>
      <c r="AY3559" s="255" t="s">
        <v>182</v>
      </c>
    </row>
    <row r="3560" s="14" customFormat="1">
      <c r="A3560" s="14"/>
      <c r="B3560" s="245"/>
      <c r="C3560" s="246"/>
      <c r="D3560" s="236" t="s">
        <v>193</v>
      </c>
      <c r="E3560" s="247" t="s">
        <v>19</v>
      </c>
      <c r="F3560" s="248" t="s">
        <v>5774</v>
      </c>
      <c r="G3560" s="246"/>
      <c r="H3560" s="249">
        <v>7.7275</v>
      </c>
      <c r="I3560" s="250"/>
      <c r="J3560" s="246"/>
      <c r="K3560" s="246"/>
      <c r="L3560" s="251"/>
      <c r="M3560" s="252"/>
      <c r="N3560" s="253"/>
      <c r="O3560" s="253"/>
      <c r="P3560" s="253"/>
      <c r="Q3560" s="253"/>
      <c r="R3560" s="253"/>
      <c r="S3560" s="253"/>
      <c r="T3560" s="25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5" t="s">
        <v>193</v>
      </c>
      <c r="AU3560" s="255" t="s">
        <v>80</v>
      </c>
      <c r="AV3560" s="14" t="s">
        <v>80</v>
      </c>
      <c r="AW3560" s="14" t="s">
        <v>195</v>
      </c>
      <c r="AX3560" s="14" t="s">
        <v>71</v>
      </c>
      <c r="AY3560" s="255" t="s">
        <v>182</v>
      </c>
    </row>
    <row r="3561" s="15" customFormat="1">
      <c r="A3561" s="15"/>
      <c r="B3561" s="256"/>
      <c r="C3561" s="257"/>
      <c r="D3561" s="236" t="s">
        <v>193</v>
      </c>
      <c r="E3561" s="258" t="s">
        <v>19</v>
      </c>
      <c r="F3561" s="259" t="s">
        <v>215</v>
      </c>
      <c r="G3561" s="257"/>
      <c r="H3561" s="260">
        <v>43.146000000000001</v>
      </c>
      <c r="I3561" s="261"/>
      <c r="J3561" s="257"/>
      <c r="K3561" s="257"/>
      <c r="L3561" s="262"/>
      <c r="M3561" s="263"/>
      <c r="N3561" s="264"/>
      <c r="O3561" s="264"/>
      <c r="P3561" s="264"/>
      <c r="Q3561" s="264"/>
      <c r="R3561" s="264"/>
      <c r="S3561" s="264"/>
      <c r="T3561" s="26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T3561" s="266" t="s">
        <v>193</v>
      </c>
      <c r="AU3561" s="266" t="s">
        <v>80</v>
      </c>
      <c r="AV3561" s="15" t="s">
        <v>97</v>
      </c>
      <c r="AW3561" s="15" t="s">
        <v>195</v>
      </c>
      <c r="AX3561" s="15" t="s">
        <v>71</v>
      </c>
      <c r="AY3561" s="266" t="s">
        <v>182</v>
      </c>
    </row>
    <row r="3562" s="13" customFormat="1">
      <c r="A3562" s="13"/>
      <c r="B3562" s="234"/>
      <c r="C3562" s="235"/>
      <c r="D3562" s="236" t="s">
        <v>193</v>
      </c>
      <c r="E3562" s="237" t="s">
        <v>19</v>
      </c>
      <c r="F3562" s="238" t="s">
        <v>216</v>
      </c>
      <c r="G3562" s="235"/>
      <c r="H3562" s="237" t="s">
        <v>19</v>
      </c>
      <c r="I3562" s="239"/>
      <c r="J3562" s="235"/>
      <c r="K3562" s="235"/>
      <c r="L3562" s="240"/>
      <c r="M3562" s="241"/>
      <c r="N3562" s="242"/>
      <c r="O3562" s="242"/>
      <c r="P3562" s="242"/>
      <c r="Q3562" s="242"/>
      <c r="R3562" s="242"/>
      <c r="S3562" s="242"/>
      <c r="T3562" s="24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244" t="s">
        <v>193</v>
      </c>
      <c r="AU3562" s="244" t="s">
        <v>80</v>
      </c>
      <c r="AV3562" s="13" t="s">
        <v>78</v>
      </c>
      <c r="AW3562" s="13" t="s">
        <v>195</v>
      </c>
      <c r="AX3562" s="13" t="s">
        <v>71</v>
      </c>
      <c r="AY3562" s="244" t="s">
        <v>182</v>
      </c>
    </row>
    <row r="3563" s="14" customFormat="1">
      <c r="A3563" s="14"/>
      <c r="B3563" s="245"/>
      <c r="C3563" s="246"/>
      <c r="D3563" s="236" t="s">
        <v>193</v>
      </c>
      <c r="E3563" s="247" t="s">
        <v>19</v>
      </c>
      <c r="F3563" s="248" t="s">
        <v>5775</v>
      </c>
      <c r="G3563" s="246"/>
      <c r="H3563" s="249">
        <v>2</v>
      </c>
      <c r="I3563" s="250"/>
      <c r="J3563" s="246"/>
      <c r="K3563" s="246"/>
      <c r="L3563" s="251"/>
      <c r="M3563" s="252"/>
      <c r="N3563" s="253"/>
      <c r="O3563" s="253"/>
      <c r="P3563" s="253"/>
      <c r="Q3563" s="253"/>
      <c r="R3563" s="253"/>
      <c r="S3563" s="253"/>
      <c r="T3563" s="25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5" t="s">
        <v>193</v>
      </c>
      <c r="AU3563" s="255" t="s">
        <v>80</v>
      </c>
      <c r="AV3563" s="14" t="s">
        <v>80</v>
      </c>
      <c r="AW3563" s="14" t="s">
        <v>195</v>
      </c>
      <c r="AX3563" s="14" t="s">
        <v>71</v>
      </c>
      <c r="AY3563" s="255" t="s">
        <v>182</v>
      </c>
    </row>
    <row r="3564" s="14" customFormat="1">
      <c r="A3564" s="14"/>
      <c r="B3564" s="245"/>
      <c r="C3564" s="246"/>
      <c r="D3564" s="236" t="s">
        <v>193</v>
      </c>
      <c r="E3564" s="247" t="s">
        <v>19</v>
      </c>
      <c r="F3564" s="248" t="s">
        <v>5776</v>
      </c>
      <c r="G3564" s="246"/>
      <c r="H3564" s="249">
        <v>10.792</v>
      </c>
      <c r="I3564" s="250"/>
      <c r="J3564" s="246"/>
      <c r="K3564" s="246"/>
      <c r="L3564" s="251"/>
      <c r="M3564" s="252"/>
      <c r="N3564" s="253"/>
      <c r="O3564" s="253"/>
      <c r="P3564" s="253"/>
      <c r="Q3564" s="253"/>
      <c r="R3564" s="253"/>
      <c r="S3564" s="253"/>
      <c r="T3564" s="25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5" t="s">
        <v>193</v>
      </c>
      <c r="AU3564" s="255" t="s">
        <v>80</v>
      </c>
      <c r="AV3564" s="14" t="s">
        <v>80</v>
      </c>
      <c r="AW3564" s="14" t="s">
        <v>195</v>
      </c>
      <c r="AX3564" s="14" t="s">
        <v>71</v>
      </c>
      <c r="AY3564" s="255" t="s">
        <v>182</v>
      </c>
    </row>
    <row r="3565" s="14" customFormat="1">
      <c r="A3565" s="14"/>
      <c r="B3565" s="245"/>
      <c r="C3565" s="246"/>
      <c r="D3565" s="236" t="s">
        <v>193</v>
      </c>
      <c r="E3565" s="247" t="s">
        <v>19</v>
      </c>
      <c r="F3565" s="248" t="s">
        <v>5777</v>
      </c>
      <c r="G3565" s="246"/>
      <c r="H3565" s="249">
        <v>0.88000000000000012</v>
      </c>
      <c r="I3565" s="250"/>
      <c r="J3565" s="246"/>
      <c r="K3565" s="246"/>
      <c r="L3565" s="251"/>
      <c r="M3565" s="252"/>
      <c r="N3565" s="253"/>
      <c r="O3565" s="253"/>
      <c r="P3565" s="253"/>
      <c r="Q3565" s="253"/>
      <c r="R3565" s="253"/>
      <c r="S3565" s="253"/>
      <c r="T3565" s="25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5" t="s">
        <v>193</v>
      </c>
      <c r="AU3565" s="255" t="s">
        <v>80</v>
      </c>
      <c r="AV3565" s="14" t="s">
        <v>80</v>
      </c>
      <c r="AW3565" s="14" t="s">
        <v>195</v>
      </c>
      <c r="AX3565" s="14" t="s">
        <v>71</v>
      </c>
      <c r="AY3565" s="255" t="s">
        <v>182</v>
      </c>
    </row>
    <row r="3566" s="15" customFormat="1">
      <c r="A3566" s="15"/>
      <c r="B3566" s="256"/>
      <c r="C3566" s="257"/>
      <c r="D3566" s="236" t="s">
        <v>193</v>
      </c>
      <c r="E3566" s="258" t="s">
        <v>19</v>
      </c>
      <c r="F3566" s="259" t="s">
        <v>215</v>
      </c>
      <c r="G3566" s="257"/>
      <c r="H3566" s="260">
        <v>13.672000000000001</v>
      </c>
      <c r="I3566" s="261"/>
      <c r="J3566" s="257"/>
      <c r="K3566" s="257"/>
      <c r="L3566" s="262"/>
      <c r="M3566" s="263"/>
      <c r="N3566" s="264"/>
      <c r="O3566" s="264"/>
      <c r="P3566" s="264"/>
      <c r="Q3566" s="264"/>
      <c r="R3566" s="264"/>
      <c r="S3566" s="264"/>
      <c r="T3566" s="26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T3566" s="266" t="s">
        <v>193</v>
      </c>
      <c r="AU3566" s="266" t="s">
        <v>80</v>
      </c>
      <c r="AV3566" s="15" t="s">
        <v>97</v>
      </c>
      <c r="AW3566" s="15" t="s">
        <v>195</v>
      </c>
      <c r="AX3566" s="15" t="s">
        <v>71</v>
      </c>
      <c r="AY3566" s="266" t="s">
        <v>182</v>
      </c>
    </row>
    <row r="3567" s="13" customFormat="1">
      <c r="A3567" s="13"/>
      <c r="B3567" s="234"/>
      <c r="C3567" s="235"/>
      <c r="D3567" s="236" t="s">
        <v>193</v>
      </c>
      <c r="E3567" s="237" t="s">
        <v>19</v>
      </c>
      <c r="F3567" s="238" t="s">
        <v>218</v>
      </c>
      <c r="G3567" s="235"/>
      <c r="H3567" s="237" t="s">
        <v>19</v>
      </c>
      <c r="I3567" s="239"/>
      <c r="J3567" s="235"/>
      <c r="K3567" s="235"/>
      <c r="L3567" s="240"/>
      <c r="M3567" s="241"/>
      <c r="N3567" s="242"/>
      <c r="O3567" s="242"/>
      <c r="P3567" s="242"/>
      <c r="Q3567" s="242"/>
      <c r="R3567" s="242"/>
      <c r="S3567" s="242"/>
      <c r="T3567" s="24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44" t="s">
        <v>193</v>
      </c>
      <c r="AU3567" s="244" t="s">
        <v>80</v>
      </c>
      <c r="AV3567" s="13" t="s">
        <v>78</v>
      </c>
      <c r="AW3567" s="13" t="s">
        <v>195</v>
      </c>
      <c r="AX3567" s="13" t="s">
        <v>71</v>
      </c>
      <c r="AY3567" s="244" t="s">
        <v>182</v>
      </c>
    </row>
    <row r="3568" s="14" customFormat="1">
      <c r="A3568" s="14"/>
      <c r="B3568" s="245"/>
      <c r="C3568" s="246"/>
      <c r="D3568" s="236" t="s">
        <v>193</v>
      </c>
      <c r="E3568" s="247" t="s">
        <v>19</v>
      </c>
      <c r="F3568" s="248" t="s">
        <v>5778</v>
      </c>
      <c r="G3568" s="246"/>
      <c r="H3568" s="249">
        <v>7.9420000000000002</v>
      </c>
      <c r="I3568" s="250"/>
      <c r="J3568" s="246"/>
      <c r="K3568" s="246"/>
      <c r="L3568" s="251"/>
      <c r="M3568" s="252"/>
      <c r="N3568" s="253"/>
      <c r="O3568" s="253"/>
      <c r="P3568" s="253"/>
      <c r="Q3568" s="253"/>
      <c r="R3568" s="253"/>
      <c r="S3568" s="253"/>
      <c r="T3568" s="25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5" t="s">
        <v>193</v>
      </c>
      <c r="AU3568" s="255" t="s">
        <v>80</v>
      </c>
      <c r="AV3568" s="14" t="s">
        <v>80</v>
      </c>
      <c r="AW3568" s="14" t="s">
        <v>195</v>
      </c>
      <c r="AX3568" s="14" t="s">
        <v>71</v>
      </c>
      <c r="AY3568" s="255" t="s">
        <v>182</v>
      </c>
    </row>
    <row r="3569" s="15" customFormat="1">
      <c r="A3569" s="15"/>
      <c r="B3569" s="256"/>
      <c r="C3569" s="257"/>
      <c r="D3569" s="236" t="s">
        <v>193</v>
      </c>
      <c r="E3569" s="258" t="s">
        <v>19</v>
      </c>
      <c r="F3569" s="259" t="s">
        <v>215</v>
      </c>
      <c r="G3569" s="257"/>
      <c r="H3569" s="260">
        <v>7.9420000000000002</v>
      </c>
      <c r="I3569" s="261"/>
      <c r="J3569" s="257"/>
      <c r="K3569" s="257"/>
      <c r="L3569" s="262"/>
      <c r="M3569" s="263"/>
      <c r="N3569" s="264"/>
      <c r="O3569" s="264"/>
      <c r="P3569" s="264"/>
      <c r="Q3569" s="264"/>
      <c r="R3569" s="264"/>
      <c r="S3569" s="264"/>
      <c r="T3569" s="26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T3569" s="266" t="s">
        <v>193</v>
      </c>
      <c r="AU3569" s="266" t="s">
        <v>80</v>
      </c>
      <c r="AV3569" s="15" t="s">
        <v>97</v>
      </c>
      <c r="AW3569" s="15" t="s">
        <v>195</v>
      </c>
      <c r="AX3569" s="15" t="s">
        <v>71</v>
      </c>
      <c r="AY3569" s="266" t="s">
        <v>182</v>
      </c>
    </row>
    <row r="3570" s="16" customFormat="1">
      <c r="A3570" s="16"/>
      <c r="B3570" s="267"/>
      <c r="C3570" s="268"/>
      <c r="D3570" s="236" t="s">
        <v>193</v>
      </c>
      <c r="E3570" s="269" t="s">
        <v>19</v>
      </c>
      <c r="F3570" s="270" t="s">
        <v>220</v>
      </c>
      <c r="G3570" s="268"/>
      <c r="H3570" s="271">
        <v>64.760000000000005</v>
      </c>
      <c r="I3570" s="272"/>
      <c r="J3570" s="268"/>
      <c r="K3570" s="268"/>
      <c r="L3570" s="273"/>
      <c r="M3570" s="274"/>
      <c r="N3570" s="275"/>
      <c r="O3570" s="275"/>
      <c r="P3570" s="275"/>
      <c r="Q3570" s="275"/>
      <c r="R3570" s="275"/>
      <c r="S3570" s="275"/>
      <c r="T3570" s="27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T3570" s="277" t="s">
        <v>193</v>
      </c>
      <c r="AU3570" s="277" t="s">
        <v>80</v>
      </c>
      <c r="AV3570" s="16" t="s">
        <v>189</v>
      </c>
      <c r="AW3570" s="16" t="s">
        <v>195</v>
      </c>
      <c r="AX3570" s="16" t="s">
        <v>78</v>
      </c>
      <c r="AY3570" s="277" t="s">
        <v>182</v>
      </c>
    </row>
    <row r="3571" s="2" customFormat="1" ht="24.15" customHeight="1">
      <c r="A3571" s="41"/>
      <c r="B3571" s="42"/>
      <c r="C3571" s="216" t="s">
        <v>5779</v>
      </c>
      <c r="D3571" s="216" t="s">
        <v>184</v>
      </c>
      <c r="E3571" s="217" t="s">
        <v>5780</v>
      </c>
      <c r="F3571" s="218" t="s">
        <v>5781</v>
      </c>
      <c r="G3571" s="219" t="s">
        <v>283</v>
      </c>
      <c r="H3571" s="220">
        <v>10.683</v>
      </c>
      <c r="I3571" s="221"/>
      <c r="J3571" s="222">
        <f>ROUND(I3571*H3571,2)</f>
        <v>0</v>
      </c>
      <c r="K3571" s="218" t="s">
        <v>19</v>
      </c>
      <c r="L3571" s="47"/>
      <c r="M3571" s="223" t="s">
        <v>19</v>
      </c>
      <c r="N3571" s="224" t="s">
        <v>42</v>
      </c>
      <c r="O3571" s="87"/>
      <c r="P3571" s="225">
        <f>O3571*H3571</f>
        <v>0</v>
      </c>
      <c r="Q3571" s="225">
        <v>0</v>
      </c>
      <c r="R3571" s="225">
        <f>Q3571*H3571</f>
        <v>0</v>
      </c>
      <c r="S3571" s="225">
        <v>0</v>
      </c>
      <c r="T3571" s="226">
        <f>S3571*H3571</f>
        <v>0</v>
      </c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1"/>
      <c r="AE3571" s="41"/>
      <c r="AR3571" s="227" t="s">
        <v>308</v>
      </c>
      <c r="AT3571" s="227" t="s">
        <v>184</v>
      </c>
      <c r="AU3571" s="227" t="s">
        <v>80</v>
      </c>
      <c r="AY3571" s="20" t="s">
        <v>182</v>
      </c>
      <c r="BE3571" s="228">
        <f>IF(N3571="základní",J3571,0)</f>
        <v>0</v>
      </c>
      <c r="BF3571" s="228">
        <f>IF(N3571="snížená",J3571,0)</f>
        <v>0</v>
      </c>
      <c r="BG3571" s="228">
        <f>IF(N3571="zákl. přenesená",J3571,0)</f>
        <v>0</v>
      </c>
      <c r="BH3571" s="228">
        <f>IF(N3571="sníž. přenesená",J3571,0)</f>
        <v>0</v>
      </c>
      <c r="BI3571" s="228">
        <f>IF(N3571="nulová",J3571,0)</f>
        <v>0</v>
      </c>
      <c r="BJ3571" s="20" t="s">
        <v>78</v>
      </c>
      <c r="BK3571" s="228">
        <f>ROUND(I3571*H3571,2)</f>
        <v>0</v>
      </c>
      <c r="BL3571" s="20" t="s">
        <v>308</v>
      </c>
      <c r="BM3571" s="227" t="s">
        <v>5782</v>
      </c>
    </row>
    <row r="3572" s="14" customFormat="1">
      <c r="A3572" s="14"/>
      <c r="B3572" s="245"/>
      <c r="C3572" s="246"/>
      <c r="D3572" s="236" t="s">
        <v>193</v>
      </c>
      <c r="E3572" s="247" t="s">
        <v>19</v>
      </c>
      <c r="F3572" s="248" t="s">
        <v>5783</v>
      </c>
      <c r="G3572" s="246"/>
      <c r="H3572" s="249">
        <v>6.5360000000000005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193</v>
      </c>
      <c r="AU3572" s="255" t="s">
        <v>80</v>
      </c>
      <c r="AV3572" s="14" t="s">
        <v>80</v>
      </c>
      <c r="AW3572" s="14" t="s">
        <v>195</v>
      </c>
      <c r="AX3572" s="14" t="s">
        <v>71</v>
      </c>
      <c r="AY3572" s="255" t="s">
        <v>182</v>
      </c>
    </row>
    <row r="3573" s="14" customFormat="1">
      <c r="A3573" s="14"/>
      <c r="B3573" s="245"/>
      <c r="C3573" s="246"/>
      <c r="D3573" s="236" t="s">
        <v>193</v>
      </c>
      <c r="E3573" s="247" t="s">
        <v>19</v>
      </c>
      <c r="F3573" s="248" t="s">
        <v>5784</v>
      </c>
      <c r="G3573" s="246"/>
      <c r="H3573" s="249">
        <v>2.1465000000000001</v>
      </c>
      <c r="I3573" s="250"/>
      <c r="J3573" s="246"/>
      <c r="K3573" s="246"/>
      <c r="L3573" s="251"/>
      <c r="M3573" s="252"/>
      <c r="N3573" s="253"/>
      <c r="O3573" s="253"/>
      <c r="P3573" s="253"/>
      <c r="Q3573" s="253"/>
      <c r="R3573" s="253"/>
      <c r="S3573" s="253"/>
      <c r="T3573" s="25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5" t="s">
        <v>193</v>
      </c>
      <c r="AU3573" s="255" t="s">
        <v>80</v>
      </c>
      <c r="AV3573" s="14" t="s">
        <v>80</v>
      </c>
      <c r="AW3573" s="14" t="s">
        <v>195</v>
      </c>
      <c r="AX3573" s="14" t="s">
        <v>71</v>
      </c>
      <c r="AY3573" s="255" t="s">
        <v>182</v>
      </c>
    </row>
    <row r="3574" s="14" customFormat="1">
      <c r="A3574" s="14"/>
      <c r="B3574" s="245"/>
      <c r="C3574" s="246"/>
      <c r="D3574" s="236" t="s">
        <v>193</v>
      </c>
      <c r="E3574" s="247" t="s">
        <v>19</v>
      </c>
      <c r="F3574" s="248" t="s">
        <v>5785</v>
      </c>
      <c r="G3574" s="246"/>
      <c r="H3574" s="249">
        <v>2</v>
      </c>
      <c r="I3574" s="250"/>
      <c r="J3574" s="246"/>
      <c r="K3574" s="246"/>
      <c r="L3574" s="251"/>
      <c r="M3574" s="252"/>
      <c r="N3574" s="253"/>
      <c r="O3574" s="253"/>
      <c r="P3574" s="253"/>
      <c r="Q3574" s="253"/>
      <c r="R3574" s="253"/>
      <c r="S3574" s="253"/>
      <c r="T3574" s="25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5" t="s">
        <v>193</v>
      </c>
      <c r="AU3574" s="255" t="s">
        <v>80</v>
      </c>
      <c r="AV3574" s="14" t="s">
        <v>80</v>
      </c>
      <c r="AW3574" s="14" t="s">
        <v>195</v>
      </c>
      <c r="AX3574" s="14" t="s">
        <v>71</v>
      </c>
      <c r="AY3574" s="255" t="s">
        <v>182</v>
      </c>
    </row>
    <row r="3575" s="2" customFormat="1" ht="16.5" customHeight="1">
      <c r="A3575" s="41"/>
      <c r="B3575" s="42"/>
      <c r="C3575" s="216" t="s">
        <v>5786</v>
      </c>
      <c r="D3575" s="216" t="s">
        <v>184</v>
      </c>
      <c r="E3575" s="217" t="s">
        <v>5787</v>
      </c>
      <c r="F3575" s="218" t="s">
        <v>5788</v>
      </c>
      <c r="G3575" s="219" t="s">
        <v>283</v>
      </c>
      <c r="H3575" s="220">
        <v>26.568999999999999</v>
      </c>
      <c r="I3575" s="221"/>
      <c r="J3575" s="222">
        <f>ROUND(I3575*H3575,2)</f>
        <v>0</v>
      </c>
      <c r="K3575" s="218" t="s">
        <v>188</v>
      </c>
      <c r="L3575" s="47"/>
      <c r="M3575" s="223" t="s">
        <v>19</v>
      </c>
      <c r="N3575" s="224" t="s">
        <v>42</v>
      </c>
      <c r="O3575" s="87"/>
      <c r="P3575" s="225">
        <f>O3575*H3575</f>
        <v>0</v>
      </c>
      <c r="Q3575" s="225">
        <v>5.0000000000000002E-05</v>
      </c>
      <c r="R3575" s="225">
        <f>Q3575*H3575</f>
        <v>0.0013284500000000001</v>
      </c>
      <c r="S3575" s="225">
        <v>0</v>
      </c>
      <c r="T3575" s="226">
        <f>S3575*H3575</f>
        <v>0</v>
      </c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R3575" s="227" t="s">
        <v>308</v>
      </c>
      <c r="AT3575" s="227" t="s">
        <v>184</v>
      </c>
      <c r="AU3575" s="227" t="s">
        <v>80</v>
      </c>
      <c r="AY3575" s="20" t="s">
        <v>182</v>
      </c>
      <c r="BE3575" s="228">
        <f>IF(N3575="základní",J3575,0)</f>
        <v>0</v>
      </c>
      <c r="BF3575" s="228">
        <f>IF(N3575="snížená",J3575,0)</f>
        <v>0</v>
      </c>
      <c r="BG3575" s="228">
        <f>IF(N3575="zákl. přenesená",J3575,0)</f>
        <v>0</v>
      </c>
      <c r="BH3575" s="228">
        <f>IF(N3575="sníž. přenesená",J3575,0)</f>
        <v>0</v>
      </c>
      <c r="BI3575" s="228">
        <f>IF(N3575="nulová",J3575,0)</f>
        <v>0</v>
      </c>
      <c r="BJ3575" s="20" t="s">
        <v>78</v>
      </c>
      <c r="BK3575" s="228">
        <f>ROUND(I3575*H3575,2)</f>
        <v>0</v>
      </c>
      <c r="BL3575" s="20" t="s">
        <v>308</v>
      </c>
      <c r="BM3575" s="227" t="s">
        <v>5789</v>
      </c>
    </row>
    <row r="3576" s="2" customFormat="1">
      <c r="A3576" s="41"/>
      <c r="B3576" s="42"/>
      <c r="C3576" s="43"/>
      <c r="D3576" s="229" t="s">
        <v>191</v>
      </c>
      <c r="E3576" s="43"/>
      <c r="F3576" s="230" t="s">
        <v>5790</v>
      </c>
      <c r="G3576" s="43"/>
      <c r="H3576" s="43"/>
      <c r="I3576" s="231"/>
      <c r="J3576" s="43"/>
      <c r="K3576" s="43"/>
      <c r="L3576" s="47"/>
      <c r="M3576" s="232"/>
      <c r="N3576" s="233"/>
      <c r="O3576" s="87"/>
      <c r="P3576" s="87"/>
      <c r="Q3576" s="87"/>
      <c r="R3576" s="87"/>
      <c r="S3576" s="87"/>
      <c r="T3576" s="88"/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T3576" s="20" t="s">
        <v>191</v>
      </c>
      <c r="AU3576" s="20" t="s">
        <v>80</v>
      </c>
    </row>
    <row r="3577" s="14" customFormat="1">
      <c r="A3577" s="14"/>
      <c r="B3577" s="245"/>
      <c r="C3577" s="246"/>
      <c r="D3577" s="236" t="s">
        <v>193</v>
      </c>
      <c r="E3577" s="247" t="s">
        <v>19</v>
      </c>
      <c r="F3577" s="248" t="s">
        <v>5791</v>
      </c>
      <c r="G3577" s="246"/>
      <c r="H3577" s="249">
        <v>6.8949849999999993</v>
      </c>
      <c r="I3577" s="250"/>
      <c r="J3577" s="246"/>
      <c r="K3577" s="246"/>
      <c r="L3577" s="251"/>
      <c r="M3577" s="252"/>
      <c r="N3577" s="253"/>
      <c r="O3577" s="253"/>
      <c r="P3577" s="253"/>
      <c r="Q3577" s="253"/>
      <c r="R3577" s="253"/>
      <c r="S3577" s="253"/>
      <c r="T3577" s="25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5" t="s">
        <v>193</v>
      </c>
      <c r="AU3577" s="255" t="s">
        <v>80</v>
      </c>
      <c r="AV3577" s="14" t="s">
        <v>80</v>
      </c>
      <c r="AW3577" s="14" t="s">
        <v>195</v>
      </c>
      <c r="AX3577" s="14" t="s">
        <v>71</v>
      </c>
      <c r="AY3577" s="255" t="s">
        <v>182</v>
      </c>
    </row>
    <row r="3578" s="14" customFormat="1">
      <c r="A3578" s="14"/>
      <c r="B3578" s="245"/>
      <c r="C3578" s="246"/>
      <c r="D3578" s="236" t="s">
        <v>193</v>
      </c>
      <c r="E3578" s="247" t="s">
        <v>19</v>
      </c>
      <c r="F3578" s="248" t="s">
        <v>5792</v>
      </c>
      <c r="G3578" s="246"/>
      <c r="H3578" s="249">
        <v>19.674400000000002</v>
      </c>
      <c r="I3578" s="250"/>
      <c r="J3578" s="246"/>
      <c r="K3578" s="246"/>
      <c r="L3578" s="251"/>
      <c r="M3578" s="252"/>
      <c r="N3578" s="253"/>
      <c r="O3578" s="253"/>
      <c r="P3578" s="253"/>
      <c r="Q3578" s="253"/>
      <c r="R3578" s="253"/>
      <c r="S3578" s="253"/>
      <c r="T3578" s="25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5" t="s">
        <v>193</v>
      </c>
      <c r="AU3578" s="255" t="s">
        <v>80</v>
      </c>
      <c r="AV3578" s="14" t="s">
        <v>80</v>
      </c>
      <c r="AW3578" s="14" t="s">
        <v>195</v>
      </c>
      <c r="AX3578" s="14" t="s">
        <v>71</v>
      </c>
      <c r="AY3578" s="255" t="s">
        <v>182</v>
      </c>
    </row>
    <row r="3579" s="2" customFormat="1" ht="16.5" customHeight="1">
      <c r="A3579" s="41"/>
      <c r="B3579" s="42"/>
      <c r="C3579" s="278" t="s">
        <v>5793</v>
      </c>
      <c r="D3579" s="278" t="s">
        <v>296</v>
      </c>
      <c r="E3579" s="279" t="s">
        <v>5794</v>
      </c>
      <c r="F3579" s="280" t="s">
        <v>5795</v>
      </c>
      <c r="G3579" s="281" t="s">
        <v>425</v>
      </c>
      <c r="H3579" s="282">
        <v>1</v>
      </c>
      <c r="I3579" s="283"/>
      <c r="J3579" s="284">
        <f>ROUND(I3579*H3579,2)</f>
        <v>0</v>
      </c>
      <c r="K3579" s="280" t="s">
        <v>19</v>
      </c>
      <c r="L3579" s="285"/>
      <c r="M3579" s="286" t="s">
        <v>19</v>
      </c>
      <c r="N3579" s="287" t="s">
        <v>42</v>
      </c>
      <c r="O3579" s="87"/>
      <c r="P3579" s="225">
        <f>O3579*H3579</f>
        <v>0</v>
      </c>
      <c r="Q3579" s="225">
        <v>0.048849999999999998</v>
      </c>
      <c r="R3579" s="225">
        <f>Q3579*H3579</f>
        <v>0.048849999999999998</v>
      </c>
      <c r="S3579" s="225">
        <v>0</v>
      </c>
      <c r="T3579" s="226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7" t="s">
        <v>410</v>
      </c>
      <c r="AT3579" s="227" t="s">
        <v>296</v>
      </c>
      <c r="AU3579" s="227" t="s">
        <v>80</v>
      </c>
      <c r="AY3579" s="20" t="s">
        <v>182</v>
      </c>
      <c r="BE3579" s="228">
        <f>IF(N3579="základní",J3579,0)</f>
        <v>0</v>
      </c>
      <c r="BF3579" s="228">
        <f>IF(N3579="snížená",J3579,0)</f>
        <v>0</v>
      </c>
      <c r="BG3579" s="228">
        <f>IF(N3579="zákl. přenesená",J3579,0)</f>
        <v>0</v>
      </c>
      <c r="BH3579" s="228">
        <f>IF(N3579="sníž. přenesená",J3579,0)</f>
        <v>0</v>
      </c>
      <c r="BI3579" s="228">
        <f>IF(N3579="nulová",J3579,0)</f>
        <v>0</v>
      </c>
      <c r="BJ3579" s="20" t="s">
        <v>78</v>
      </c>
      <c r="BK3579" s="228">
        <f>ROUND(I3579*H3579,2)</f>
        <v>0</v>
      </c>
      <c r="BL3579" s="20" t="s">
        <v>308</v>
      </c>
      <c r="BM3579" s="227" t="s">
        <v>5796</v>
      </c>
    </row>
    <row r="3580" s="2" customFormat="1" ht="16.5" customHeight="1">
      <c r="A3580" s="41"/>
      <c r="B3580" s="42"/>
      <c r="C3580" s="278" t="s">
        <v>5797</v>
      </c>
      <c r="D3580" s="278" t="s">
        <v>296</v>
      </c>
      <c r="E3580" s="279" t="s">
        <v>5798</v>
      </c>
      <c r="F3580" s="280" t="s">
        <v>5799</v>
      </c>
      <c r="G3580" s="281" t="s">
        <v>425</v>
      </c>
      <c r="H3580" s="282">
        <v>1</v>
      </c>
      <c r="I3580" s="283"/>
      <c r="J3580" s="284">
        <f>ROUND(I3580*H3580,2)</f>
        <v>0</v>
      </c>
      <c r="K3580" s="280" t="s">
        <v>19</v>
      </c>
      <c r="L3580" s="285"/>
      <c r="M3580" s="286" t="s">
        <v>19</v>
      </c>
      <c r="N3580" s="287" t="s">
        <v>42</v>
      </c>
      <c r="O3580" s="87"/>
      <c r="P3580" s="225">
        <f>O3580*H3580</f>
        <v>0</v>
      </c>
      <c r="Q3580" s="225">
        <v>0.04548</v>
      </c>
      <c r="R3580" s="225">
        <f>Q3580*H3580</f>
        <v>0.04548</v>
      </c>
      <c r="S3580" s="225">
        <v>0</v>
      </c>
      <c r="T3580" s="226">
        <f>S3580*H3580</f>
        <v>0</v>
      </c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R3580" s="227" t="s">
        <v>410</v>
      </c>
      <c r="AT3580" s="227" t="s">
        <v>296</v>
      </c>
      <c r="AU3580" s="227" t="s">
        <v>80</v>
      </c>
      <c r="AY3580" s="20" t="s">
        <v>182</v>
      </c>
      <c r="BE3580" s="228">
        <f>IF(N3580="základní",J3580,0)</f>
        <v>0</v>
      </c>
      <c r="BF3580" s="228">
        <f>IF(N3580="snížená",J3580,0)</f>
        <v>0</v>
      </c>
      <c r="BG3580" s="228">
        <f>IF(N3580="zákl. přenesená",J3580,0)</f>
        <v>0</v>
      </c>
      <c r="BH3580" s="228">
        <f>IF(N3580="sníž. přenesená",J3580,0)</f>
        <v>0</v>
      </c>
      <c r="BI3580" s="228">
        <f>IF(N3580="nulová",J3580,0)</f>
        <v>0</v>
      </c>
      <c r="BJ3580" s="20" t="s">
        <v>78</v>
      </c>
      <c r="BK3580" s="228">
        <f>ROUND(I3580*H3580,2)</f>
        <v>0</v>
      </c>
      <c r="BL3580" s="20" t="s">
        <v>308</v>
      </c>
      <c r="BM3580" s="227" t="s">
        <v>5800</v>
      </c>
    </row>
    <row r="3581" s="2" customFormat="1" ht="16.5" customHeight="1">
      <c r="A3581" s="41"/>
      <c r="B3581" s="42"/>
      <c r="C3581" s="278" t="s">
        <v>5801</v>
      </c>
      <c r="D3581" s="278" t="s">
        <v>296</v>
      </c>
      <c r="E3581" s="279" t="s">
        <v>5802</v>
      </c>
      <c r="F3581" s="280" t="s">
        <v>5803</v>
      </c>
      <c r="G3581" s="281" t="s">
        <v>425</v>
      </c>
      <c r="H3581" s="282">
        <v>1</v>
      </c>
      <c r="I3581" s="283"/>
      <c r="J3581" s="284">
        <f>ROUND(I3581*H3581,2)</f>
        <v>0</v>
      </c>
      <c r="K3581" s="280" t="s">
        <v>19</v>
      </c>
      <c r="L3581" s="285"/>
      <c r="M3581" s="286" t="s">
        <v>19</v>
      </c>
      <c r="N3581" s="287" t="s">
        <v>42</v>
      </c>
      <c r="O3581" s="87"/>
      <c r="P3581" s="225">
        <f>O3581*H3581</f>
        <v>0</v>
      </c>
      <c r="Q3581" s="225">
        <v>0.033079999999999998</v>
      </c>
      <c r="R3581" s="225">
        <f>Q3581*H3581</f>
        <v>0.033079999999999998</v>
      </c>
      <c r="S3581" s="225">
        <v>0</v>
      </c>
      <c r="T3581" s="226">
        <f>S3581*H3581</f>
        <v>0</v>
      </c>
      <c r="U3581" s="41"/>
      <c r="V3581" s="41"/>
      <c r="W3581" s="41"/>
      <c r="X3581" s="41"/>
      <c r="Y3581" s="41"/>
      <c r="Z3581" s="41"/>
      <c r="AA3581" s="41"/>
      <c r="AB3581" s="41"/>
      <c r="AC3581" s="41"/>
      <c r="AD3581" s="41"/>
      <c r="AE3581" s="41"/>
      <c r="AR3581" s="227" t="s">
        <v>410</v>
      </c>
      <c r="AT3581" s="227" t="s">
        <v>296</v>
      </c>
      <c r="AU3581" s="227" t="s">
        <v>80</v>
      </c>
      <c r="AY3581" s="20" t="s">
        <v>182</v>
      </c>
      <c r="BE3581" s="228">
        <f>IF(N3581="základní",J3581,0)</f>
        <v>0</v>
      </c>
      <c r="BF3581" s="228">
        <f>IF(N3581="snížená",J3581,0)</f>
        <v>0</v>
      </c>
      <c r="BG3581" s="228">
        <f>IF(N3581="zákl. přenesená",J3581,0)</f>
        <v>0</v>
      </c>
      <c r="BH3581" s="228">
        <f>IF(N3581="sníž. přenesená",J3581,0)</f>
        <v>0</v>
      </c>
      <c r="BI3581" s="228">
        <f>IF(N3581="nulová",J3581,0)</f>
        <v>0</v>
      </c>
      <c r="BJ3581" s="20" t="s">
        <v>78</v>
      </c>
      <c r="BK3581" s="228">
        <f>ROUND(I3581*H3581,2)</f>
        <v>0</v>
      </c>
      <c r="BL3581" s="20" t="s">
        <v>308</v>
      </c>
      <c r="BM3581" s="227" t="s">
        <v>5804</v>
      </c>
    </row>
    <row r="3582" s="2" customFormat="1" ht="16.5" customHeight="1">
      <c r="A3582" s="41"/>
      <c r="B3582" s="42"/>
      <c r="C3582" s="278" t="s">
        <v>5805</v>
      </c>
      <c r="D3582" s="278" t="s">
        <v>296</v>
      </c>
      <c r="E3582" s="279" t="s">
        <v>5806</v>
      </c>
      <c r="F3582" s="280" t="s">
        <v>5807</v>
      </c>
      <c r="G3582" s="281" t="s">
        <v>425</v>
      </c>
      <c r="H3582" s="282">
        <v>1</v>
      </c>
      <c r="I3582" s="283"/>
      <c r="J3582" s="284">
        <f>ROUND(I3582*H3582,2)</f>
        <v>0</v>
      </c>
      <c r="K3582" s="280" t="s">
        <v>19</v>
      </c>
      <c r="L3582" s="285"/>
      <c r="M3582" s="286" t="s">
        <v>19</v>
      </c>
      <c r="N3582" s="287" t="s">
        <v>42</v>
      </c>
      <c r="O3582" s="87"/>
      <c r="P3582" s="225">
        <f>O3582*H3582</f>
        <v>0</v>
      </c>
      <c r="Q3582" s="225">
        <v>0.050000000000000003</v>
      </c>
      <c r="R3582" s="225">
        <f>Q3582*H3582</f>
        <v>0.050000000000000003</v>
      </c>
      <c r="S3582" s="225">
        <v>0</v>
      </c>
      <c r="T3582" s="226">
        <f>S3582*H3582</f>
        <v>0</v>
      </c>
      <c r="U3582" s="41"/>
      <c r="V3582" s="41"/>
      <c r="W3582" s="41"/>
      <c r="X3582" s="41"/>
      <c r="Y3582" s="41"/>
      <c r="Z3582" s="41"/>
      <c r="AA3582" s="41"/>
      <c r="AB3582" s="41"/>
      <c r="AC3582" s="41"/>
      <c r="AD3582" s="41"/>
      <c r="AE3582" s="41"/>
      <c r="AR3582" s="227" t="s">
        <v>410</v>
      </c>
      <c r="AT3582" s="227" t="s">
        <v>296</v>
      </c>
      <c r="AU3582" s="227" t="s">
        <v>80</v>
      </c>
      <c r="AY3582" s="20" t="s">
        <v>182</v>
      </c>
      <c r="BE3582" s="228">
        <f>IF(N3582="základní",J3582,0)</f>
        <v>0</v>
      </c>
      <c r="BF3582" s="228">
        <f>IF(N3582="snížená",J3582,0)</f>
        <v>0</v>
      </c>
      <c r="BG3582" s="228">
        <f>IF(N3582="zákl. přenesená",J3582,0)</f>
        <v>0</v>
      </c>
      <c r="BH3582" s="228">
        <f>IF(N3582="sníž. přenesená",J3582,0)</f>
        <v>0</v>
      </c>
      <c r="BI3582" s="228">
        <f>IF(N3582="nulová",J3582,0)</f>
        <v>0</v>
      </c>
      <c r="BJ3582" s="20" t="s">
        <v>78</v>
      </c>
      <c r="BK3582" s="228">
        <f>ROUND(I3582*H3582,2)</f>
        <v>0</v>
      </c>
      <c r="BL3582" s="20" t="s">
        <v>308</v>
      </c>
      <c r="BM3582" s="227" t="s">
        <v>5808</v>
      </c>
    </row>
    <row r="3583" s="2" customFormat="1" ht="16.5" customHeight="1">
      <c r="A3583" s="41"/>
      <c r="B3583" s="42"/>
      <c r="C3583" s="278" t="s">
        <v>5809</v>
      </c>
      <c r="D3583" s="278" t="s">
        <v>296</v>
      </c>
      <c r="E3583" s="279" t="s">
        <v>5810</v>
      </c>
      <c r="F3583" s="280" t="s">
        <v>5811</v>
      </c>
      <c r="G3583" s="281" t="s">
        <v>425</v>
      </c>
      <c r="H3583" s="282">
        <v>2</v>
      </c>
      <c r="I3583" s="283"/>
      <c r="J3583" s="284">
        <f>ROUND(I3583*H3583,2)</f>
        <v>0</v>
      </c>
      <c r="K3583" s="280" t="s">
        <v>19</v>
      </c>
      <c r="L3583" s="285"/>
      <c r="M3583" s="286" t="s">
        <v>19</v>
      </c>
      <c r="N3583" s="287" t="s">
        <v>42</v>
      </c>
      <c r="O3583" s="87"/>
      <c r="P3583" s="225">
        <f>O3583*H3583</f>
        <v>0</v>
      </c>
      <c r="Q3583" s="225">
        <v>0.037999999999999999</v>
      </c>
      <c r="R3583" s="225">
        <f>Q3583*H3583</f>
        <v>0.075999999999999998</v>
      </c>
      <c r="S3583" s="225">
        <v>0</v>
      </c>
      <c r="T3583" s="226">
        <f>S3583*H3583</f>
        <v>0</v>
      </c>
      <c r="U3583" s="41"/>
      <c r="V3583" s="41"/>
      <c r="W3583" s="41"/>
      <c r="X3583" s="41"/>
      <c r="Y3583" s="41"/>
      <c r="Z3583" s="41"/>
      <c r="AA3583" s="41"/>
      <c r="AB3583" s="41"/>
      <c r="AC3583" s="41"/>
      <c r="AD3583" s="41"/>
      <c r="AE3583" s="41"/>
      <c r="AR3583" s="227" t="s">
        <v>410</v>
      </c>
      <c r="AT3583" s="227" t="s">
        <v>296</v>
      </c>
      <c r="AU3583" s="227" t="s">
        <v>80</v>
      </c>
      <c r="AY3583" s="20" t="s">
        <v>182</v>
      </c>
      <c r="BE3583" s="228">
        <f>IF(N3583="základní",J3583,0)</f>
        <v>0</v>
      </c>
      <c r="BF3583" s="228">
        <f>IF(N3583="snížená",J3583,0)</f>
        <v>0</v>
      </c>
      <c r="BG3583" s="228">
        <f>IF(N3583="zákl. přenesená",J3583,0)</f>
        <v>0</v>
      </c>
      <c r="BH3583" s="228">
        <f>IF(N3583="sníž. přenesená",J3583,0)</f>
        <v>0</v>
      </c>
      <c r="BI3583" s="228">
        <f>IF(N3583="nulová",J3583,0)</f>
        <v>0</v>
      </c>
      <c r="BJ3583" s="20" t="s">
        <v>78</v>
      </c>
      <c r="BK3583" s="228">
        <f>ROUND(I3583*H3583,2)</f>
        <v>0</v>
      </c>
      <c r="BL3583" s="20" t="s">
        <v>308</v>
      </c>
      <c r="BM3583" s="227" t="s">
        <v>5812</v>
      </c>
    </row>
    <row r="3584" s="2" customFormat="1" ht="16.5" customHeight="1">
      <c r="A3584" s="41"/>
      <c r="B3584" s="42"/>
      <c r="C3584" s="278" t="s">
        <v>5813</v>
      </c>
      <c r="D3584" s="278" t="s">
        <v>296</v>
      </c>
      <c r="E3584" s="279" t="s">
        <v>5814</v>
      </c>
      <c r="F3584" s="280" t="s">
        <v>5815</v>
      </c>
      <c r="G3584" s="281" t="s">
        <v>425</v>
      </c>
      <c r="H3584" s="282">
        <v>1</v>
      </c>
      <c r="I3584" s="283"/>
      <c r="J3584" s="284">
        <f>ROUND(I3584*H3584,2)</f>
        <v>0</v>
      </c>
      <c r="K3584" s="280" t="s">
        <v>19</v>
      </c>
      <c r="L3584" s="285"/>
      <c r="M3584" s="286" t="s">
        <v>19</v>
      </c>
      <c r="N3584" s="287" t="s">
        <v>42</v>
      </c>
      <c r="O3584" s="87"/>
      <c r="P3584" s="225">
        <f>O3584*H3584</f>
        <v>0</v>
      </c>
      <c r="Q3584" s="225">
        <v>0.050000000000000003</v>
      </c>
      <c r="R3584" s="225">
        <f>Q3584*H3584</f>
        <v>0.050000000000000003</v>
      </c>
      <c r="S3584" s="225">
        <v>0</v>
      </c>
      <c r="T3584" s="226">
        <f>S3584*H3584</f>
        <v>0</v>
      </c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R3584" s="227" t="s">
        <v>410</v>
      </c>
      <c r="AT3584" s="227" t="s">
        <v>296</v>
      </c>
      <c r="AU3584" s="227" t="s">
        <v>80</v>
      </c>
      <c r="AY3584" s="20" t="s">
        <v>182</v>
      </c>
      <c r="BE3584" s="228">
        <f>IF(N3584="základní",J3584,0)</f>
        <v>0</v>
      </c>
      <c r="BF3584" s="228">
        <f>IF(N3584="snížená",J3584,0)</f>
        <v>0</v>
      </c>
      <c r="BG3584" s="228">
        <f>IF(N3584="zákl. přenesená",J3584,0)</f>
        <v>0</v>
      </c>
      <c r="BH3584" s="228">
        <f>IF(N3584="sníž. přenesená",J3584,0)</f>
        <v>0</v>
      </c>
      <c r="BI3584" s="228">
        <f>IF(N3584="nulová",J3584,0)</f>
        <v>0</v>
      </c>
      <c r="BJ3584" s="20" t="s">
        <v>78</v>
      </c>
      <c r="BK3584" s="228">
        <f>ROUND(I3584*H3584,2)</f>
        <v>0</v>
      </c>
      <c r="BL3584" s="20" t="s">
        <v>308</v>
      </c>
      <c r="BM3584" s="227" t="s">
        <v>5816</v>
      </c>
    </row>
    <row r="3585" s="2" customFormat="1" ht="16.5" customHeight="1">
      <c r="A3585" s="41"/>
      <c r="B3585" s="42"/>
      <c r="C3585" s="278" t="s">
        <v>5817</v>
      </c>
      <c r="D3585" s="278" t="s">
        <v>296</v>
      </c>
      <c r="E3585" s="279" t="s">
        <v>5818</v>
      </c>
      <c r="F3585" s="280" t="s">
        <v>5819</v>
      </c>
      <c r="G3585" s="281" t="s">
        <v>425</v>
      </c>
      <c r="H3585" s="282">
        <v>4</v>
      </c>
      <c r="I3585" s="283"/>
      <c r="J3585" s="284">
        <f>ROUND(I3585*H3585,2)</f>
        <v>0</v>
      </c>
      <c r="K3585" s="280" t="s">
        <v>19</v>
      </c>
      <c r="L3585" s="285"/>
      <c r="M3585" s="286" t="s">
        <v>19</v>
      </c>
      <c r="N3585" s="287" t="s">
        <v>42</v>
      </c>
      <c r="O3585" s="87"/>
      <c r="P3585" s="225">
        <f>O3585*H3585</f>
        <v>0</v>
      </c>
      <c r="Q3585" s="225">
        <v>0.041000000000000002</v>
      </c>
      <c r="R3585" s="225">
        <f>Q3585*H3585</f>
        <v>0.16400000000000001</v>
      </c>
      <c r="S3585" s="225">
        <v>0</v>
      </c>
      <c r="T3585" s="226">
        <f>S3585*H3585</f>
        <v>0</v>
      </c>
      <c r="U3585" s="41"/>
      <c r="V3585" s="41"/>
      <c r="W3585" s="41"/>
      <c r="X3585" s="41"/>
      <c r="Y3585" s="41"/>
      <c r="Z3585" s="41"/>
      <c r="AA3585" s="41"/>
      <c r="AB3585" s="41"/>
      <c r="AC3585" s="41"/>
      <c r="AD3585" s="41"/>
      <c r="AE3585" s="41"/>
      <c r="AR3585" s="227" t="s">
        <v>410</v>
      </c>
      <c r="AT3585" s="227" t="s">
        <v>296</v>
      </c>
      <c r="AU3585" s="227" t="s">
        <v>80</v>
      </c>
      <c r="AY3585" s="20" t="s">
        <v>182</v>
      </c>
      <c r="BE3585" s="228">
        <f>IF(N3585="základní",J3585,0)</f>
        <v>0</v>
      </c>
      <c r="BF3585" s="228">
        <f>IF(N3585="snížená",J3585,0)</f>
        <v>0</v>
      </c>
      <c r="BG3585" s="228">
        <f>IF(N3585="zákl. přenesená",J3585,0)</f>
        <v>0</v>
      </c>
      <c r="BH3585" s="228">
        <f>IF(N3585="sníž. přenesená",J3585,0)</f>
        <v>0</v>
      </c>
      <c r="BI3585" s="228">
        <f>IF(N3585="nulová",J3585,0)</f>
        <v>0</v>
      </c>
      <c r="BJ3585" s="20" t="s">
        <v>78</v>
      </c>
      <c r="BK3585" s="228">
        <f>ROUND(I3585*H3585,2)</f>
        <v>0</v>
      </c>
      <c r="BL3585" s="20" t="s">
        <v>308</v>
      </c>
      <c r="BM3585" s="227" t="s">
        <v>5820</v>
      </c>
    </row>
    <row r="3586" s="2" customFormat="1" ht="16.5" customHeight="1">
      <c r="A3586" s="41"/>
      <c r="B3586" s="42"/>
      <c r="C3586" s="278" t="s">
        <v>5821</v>
      </c>
      <c r="D3586" s="278" t="s">
        <v>296</v>
      </c>
      <c r="E3586" s="279" t="s">
        <v>5822</v>
      </c>
      <c r="F3586" s="280" t="s">
        <v>5823</v>
      </c>
      <c r="G3586" s="281" t="s">
        <v>425</v>
      </c>
      <c r="H3586" s="282">
        <v>2</v>
      </c>
      <c r="I3586" s="283"/>
      <c r="J3586" s="284">
        <f>ROUND(I3586*H3586,2)</f>
        <v>0</v>
      </c>
      <c r="K3586" s="280" t="s">
        <v>19</v>
      </c>
      <c r="L3586" s="285"/>
      <c r="M3586" s="286" t="s">
        <v>19</v>
      </c>
      <c r="N3586" s="287" t="s">
        <v>42</v>
      </c>
      <c r="O3586" s="87"/>
      <c r="P3586" s="225">
        <f>O3586*H3586</f>
        <v>0</v>
      </c>
      <c r="Q3586" s="225">
        <v>0.051999999999999998</v>
      </c>
      <c r="R3586" s="225">
        <f>Q3586*H3586</f>
        <v>0.104</v>
      </c>
      <c r="S3586" s="225">
        <v>0</v>
      </c>
      <c r="T3586" s="226">
        <f>S3586*H3586</f>
        <v>0</v>
      </c>
      <c r="U3586" s="41"/>
      <c r="V3586" s="41"/>
      <c r="W3586" s="41"/>
      <c r="X3586" s="41"/>
      <c r="Y3586" s="41"/>
      <c r="Z3586" s="41"/>
      <c r="AA3586" s="41"/>
      <c r="AB3586" s="41"/>
      <c r="AC3586" s="41"/>
      <c r="AD3586" s="41"/>
      <c r="AE3586" s="41"/>
      <c r="AR3586" s="227" t="s">
        <v>410</v>
      </c>
      <c r="AT3586" s="227" t="s">
        <v>296</v>
      </c>
      <c r="AU3586" s="227" t="s">
        <v>80</v>
      </c>
      <c r="AY3586" s="20" t="s">
        <v>182</v>
      </c>
      <c r="BE3586" s="228">
        <f>IF(N3586="základní",J3586,0)</f>
        <v>0</v>
      </c>
      <c r="BF3586" s="228">
        <f>IF(N3586="snížená",J3586,0)</f>
        <v>0</v>
      </c>
      <c r="BG3586" s="228">
        <f>IF(N3586="zákl. přenesená",J3586,0)</f>
        <v>0</v>
      </c>
      <c r="BH3586" s="228">
        <f>IF(N3586="sníž. přenesená",J3586,0)</f>
        <v>0</v>
      </c>
      <c r="BI3586" s="228">
        <f>IF(N3586="nulová",J3586,0)</f>
        <v>0</v>
      </c>
      <c r="BJ3586" s="20" t="s">
        <v>78</v>
      </c>
      <c r="BK3586" s="228">
        <f>ROUND(I3586*H3586,2)</f>
        <v>0</v>
      </c>
      <c r="BL3586" s="20" t="s">
        <v>308</v>
      </c>
      <c r="BM3586" s="227" t="s">
        <v>5824</v>
      </c>
    </row>
    <row r="3587" s="2" customFormat="1" ht="16.5" customHeight="1">
      <c r="A3587" s="41"/>
      <c r="B3587" s="42"/>
      <c r="C3587" s="278" t="s">
        <v>5825</v>
      </c>
      <c r="D3587" s="278" t="s">
        <v>296</v>
      </c>
      <c r="E3587" s="279" t="s">
        <v>5826</v>
      </c>
      <c r="F3587" s="280" t="s">
        <v>5827</v>
      </c>
      <c r="G3587" s="281" t="s">
        <v>425</v>
      </c>
      <c r="H3587" s="282">
        <v>1</v>
      </c>
      <c r="I3587" s="283"/>
      <c r="J3587" s="284">
        <f>ROUND(I3587*H3587,2)</f>
        <v>0</v>
      </c>
      <c r="K3587" s="280" t="s">
        <v>19</v>
      </c>
      <c r="L3587" s="285"/>
      <c r="M3587" s="286" t="s">
        <v>19</v>
      </c>
      <c r="N3587" s="287" t="s">
        <v>42</v>
      </c>
      <c r="O3587" s="87"/>
      <c r="P3587" s="225">
        <f>O3587*H3587</f>
        <v>0</v>
      </c>
      <c r="Q3587" s="225">
        <v>0.050000000000000003</v>
      </c>
      <c r="R3587" s="225">
        <f>Q3587*H3587</f>
        <v>0.050000000000000003</v>
      </c>
      <c r="S3587" s="225">
        <v>0</v>
      </c>
      <c r="T3587" s="226">
        <f>S3587*H3587</f>
        <v>0</v>
      </c>
      <c r="U3587" s="41"/>
      <c r="V3587" s="41"/>
      <c r="W3587" s="41"/>
      <c r="X3587" s="41"/>
      <c r="Y3587" s="41"/>
      <c r="Z3587" s="41"/>
      <c r="AA3587" s="41"/>
      <c r="AB3587" s="41"/>
      <c r="AC3587" s="41"/>
      <c r="AD3587" s="41"/>
      <c r="AE3587" s="41"/>
      <c r="AR3587" s="227" t="s">
        <v>410</v>
      </c>
      <c r="AT3587" s="227" t="s">
        <v>296</v>
      </c>
      <c r="AU3587" s="227" t="s">
        <v>80</v>
      </c>
      <c r="AY3587" s="20" t="s">
        <v>182</v>
      </c>
      <c r="BE3587" s="228">
        <f>IF(N3587="základní",J3587,0)</f>
        <v>0</v>
      </c>
      <c r="BF3587" s="228">
        <f>IF(N3587="snížená",J3587,0)</f>
        <v>0</v>
      </c>
      <c r="BG3587" s="228">
        <f>IF(N3587="zákl. přenesená",J3587,0)</f>
        <v>0</v>
      </c>
      <c r="BH3587" s="228">
        <f>IF(N3587="sníž. přenesená",J3587,0)</f>
        <v>0</v>
      </c>
      <c r="BI3587" s="228">
        <f>IF(N3587="nulová",J3587,0)</f>
        <v>0</v>
      </c>
      <c r="BJ3587" s="20" t="s">
        <v>78</v>
      </c>
      <c r="BK3587" s="228">
        <f>ROUND(I3587*H3587,2)</f>
        <v>0</v>
      </c>
      <c r="BL3587" s="20" t="s">
        <v>308</v>
      </c>
      <c r="BM3587" s="227" t="s">
        <v>5828</v>
      </c>
    </row>
    <row r="3588" s="2" customFormat="1" ht="16.5" customHeight="1">
      <c r="A3588" s="41"/>
      <c r="B3588" s="42"/>
      <c r="C3588" s="216" t="s">
        <v>5829</v>
      </c>
      <c r="D3588" s="216" t="s">
        <v>184</v>
      </c>
      <c r="E3588" s="217" t="s">
        <v>5830</v>
      </c>
      <c r="F3588" s="218" t="s">
        <v>5831</v>
      </c>
      <c r="G3588" s="219" t="s">
        <v>283</v>
      </c>
      <c r="H3588" s="220">
        <v>9.8849999999999998</v>
      </c>
      <c r="I3588" s="221"/>
      <c r="J3588" s="222">
        <f>ROUND(I3588*H3588,2)</f>
        <v>0</v>
      </c>
      <c r="K3588" s="218" t="s">
        <v>188</v>
      </c>
      <c r="L3588" s="47"/>
      <c r="M3588" s="223" t="s">
        <v>19</v>
      </c>
      <c r="N3588" s="224" t="s">
        <v>42</v>
      </c>
      <c r="O3588" s="87"/>
      <c r="P3588" s="225">
        <f>O3588*H3588</f>
        <v>0</v>
      </c>
      <c r="Q3588" s="225">
        <v>9.0000000000000006E-05</v>
      </c>
      <c r="R3588" s="225">
        <f>Q3588*H3588</f>
        <v>0.00088965000000000008</v>
      </c>
      <c r="S3588" s="225">
        <v>0</v>
      </c>
      <c r="T3588" s="226">
        <f>S3588*H3588</f>
        <v>0</v>
      </c>
      <c r="U3588" s="41"/>
      <c r="V3588" s="41"/>
      <c r="W3588" s="41"/>
      <c r="X3588" s="41"/>
      <c r="Y3588" s="41"/>
      <c r="Z3588" s="41"/>
      <c r="AA3588" s="41"/>
      <c r="AB3588" s="41"/>
      <c r="AC3588" s="41"/>
      <c r="AD3588" s="41"/>
      <c r="AE3588" s="41"/>
      <c r="AR3588" s="227" t="s">
        <v>308</v>
      </c>
      <c r="AT3588" s="227" t="s">
        <v>184</v>
      </c>
      <c r="AU3588" s="227" t="s">
        <v>80</v>
      </c>
      <c r="AY3588" s="20" t="s">
        <v>182</v>
      </c>
      <c r="BE3588" s="228">
        <f>IF(N3588="základní",J3588,0)</f>
        <v>0</v>
      </c>
      <c r="BF3588" s="228">
        <f>IF(N3588="snížená",J3588,0)</f>
        <v>0</v>
      </c>
      <c r="BG3588" s="228">
        <f>IF(N3588="zákl. přenesená",J3588,0)</f>
        <v>0</v>
      </c>
      <c r="BH3588" s="228">
        <f>IF(N3588="sníž. přenesená",J3588,0)</f>
        <v>0</v>
      </c>
      <c r="BI3588" s="228">
        <f>IF(N3588="nulová",J3588,0)</f>
        <v>0</v>
      </c>
      <c r="BJ3588" s="20" t="s">
        <v>78</v>
      </c>
      <c r="BK3588" s="228">
        <f>ROUND(I3588*H3588,2)</f>
        <v>0</v>
      </c>
      <c r="BL3588" s="20" t="s">
        <v>308</v>
      </c>
      <c r="BM3588" s="227" t="s">
        <v>5832</v>
      </c>
    </row>
    <row r="3589" s="2" customFormat="1">
      <c r="A3589" s="41"/>
      <c r="B3589" s="42"/>
      <c r="C3589" s="43"/>
      <c r="D3589" s="229" t="s">
        <v>191</v>
      </c>
      <c r="E3589" s="43"/>
      <c r="F3589" s="230" t="s">
        <v>5833</v>
      </c>
      <c r="G3589" s="43"/>
      <c r="H3589" s="43"/>
      <c r="I3589" s="231"/>
      <c r="J3589" s="43"/>
      <c r="K3589" s="43"/>
      <c r="L3589" s="47"/>
      <c r="M3589" s="232"/>
      <c r="N3589" s="233"/>
      <c r="O3589" s="87"/>
      <c r="P3589" s="87"/>
      <c r="Q3589" s="87"/>
      <c r="R3589" s="87"/>
      <c r="S3589" s="87"/>
      <c r="T3589" s="88"/>
      <c r="U3589" s="41"/>
      <c r="V3589" s="41"/>
      <c r="W3589" s="41"/>
      <c r="X3589" s="41"/>
      <c r="Y3589" s="41"/>
      <c r="Z3589" s="41"/>
      <c r="AA3589" s="41"/>
      <c r="AB3589" s="41"/>
      <c r="AC3589" s="41"/>
      <c r="AD3589" s="41"/>
      <c r="AE3589" s="41"/>
      <c r="AT3589" s="20" t="s">
        <v>191</v>
      </c>
      <c r="AU3589" s="20" t="s">
        <v>80</v>
      </c>
    </row>
    <row r="3590" s="14" customFormat="1">
      <c r="A3590" s="14"/>
      <c r="B3590" s="245"/>
      <c r="C3590" s="246"/>
      <c r="D3590" s="236" t="s">
        <v>193</v>
      </c>
      <c r="E3590" s="247" t="s">
        <v>19</v>
      </c>
      <c r="F3590" s="248" t="s">
        <v>5834</v>
      </c>
      <c r="G3590" s="246"/>
      <c r="H3590" s="249">
        <v>9.8847269999999998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193</v>
      </c>
      <c r="AU3590" s="255" t="s">
        <v>80</v>
      </c>
      <c r="AV3590" s="14" t="s">
        <v>80</v>
      </c>
      <c r="AW3590" s="14" t="s">
        <v>195</v>
      </c>
      <c r="AX3590" s="14" t="s">
        <v>71</v>
      </c>
      <c r="AY3590" s="255" t="s">
        <v>182</v>
      </c>
    </row>
    <row r="3591" s="2" customFormat="1" ht="24.15" customHeight="1">
      <c r="A3591" s="41"/>
      <c r="B3591" s="42"/>
      <c r="C3591" s="278" t="s">
        <v>5835</v>
      </c>
      <c r="D3591" s="278" t="s">
        <v>296</v>
      </c>
      <c r="E3591" s="279" t="s">
        <v>5836</v>
      </c>
      <c r="F3591" s="280" t="s">
        <v>5837</v>
      </c>
      <c r="G3591" s="281" t="s">
        <v>425</v>
      </c>
      <c r="H3591" s="282">
        <v>1</v>
      </c>
      <c r="I3591" s="283"/>
      <c r="J3591" s="284">
        <f>ROUND(I3591*H3591,2)</f>
        <v>0</v>
      </c>
      <c r="K3591" s="280" t="s">
        <v>19</v>
      </c>
      <c r="L3591" s="285"/>
      <c r="M3591" s="286" t="s">
        <v>19</v>
      </c>
      <c r="N3591" s="287" t="s">
        <v>42</v>
      </c>
      <c r="O3591" s="87"/>
      <c r="P3591" s="225">
        <f>O3591*H3591</f>
        <v>0</v>
      </c>
      <c r="Q3591" s="225">
        <v>0.22770000000000001</v>
      </c>
      <c r="R3591" s="225">
        <f>Q3591*H3591</f>
        <v>0.22770000000000001</v>
      </c>
      <c r="S3591" s="225">
        <v>0</v>
      </c>
      <c r="T3591" s="226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27" t="s">
        <v>410</v>
      </c>
      <c r="AT3591" s="227" t="s">
        <v>296</v>
      </c>
      <c r="AU3591" s="227" t="s">
        <v>80</v>
      </c>
      <c r="AY3591" s="20" t="s">
        <v>182</v>
      </c>
      <c r="BE3591" s="228">
        <f>IF(N3591="základní",J3591,0)</f>
        <v>0</v>
      </c>
      <c r="BF3591" s="228">
        <f>IF(N3591="snížená",J3591,0)</f>
        <v>0</v>
      </c>
      <c r="BG3591" s="228">
        <f>IF(N3591="zákl. přenesená",J3591,0)</f>
        <v>0</v>
      </c>
      <c r="BH3591" s="228">
        <f>IF(N3591="sníž. přenesená",J3591,0)</f>
        <v>0</v>
      </c>
      <c r="BI3591" s="228">
        <f>IF(N3591="nulová",J3591,0)</f>
        <v>0</v>
      </c>
      <c r="BJ3591" s="20" t="s">
        <v>78</v>
      </c>
      <c r="BK3591" s="228">
        <f>ROUND(I3591*H3591,2)</f>
        <v>0</v>
      </c>
      <c r="BL3591" s="20" t="s">
        <v>308</v>
      </c>
      <c r="BM3591" s="227" t="s">
        <v>5838</v>
      </c>
    </row>
    <row r="3592" s="2" customFormat="1" ht="24.15" customHeight="1">
      <c r="A3592" s="41"/>
      <c r="B3592" s="42"/>
      <c r="C3592" s="216" t="s">
        <v>5839</v>
      </c>
      <c r="D3592" s="216" t="s">
        <v>184</v>
      </c>
      <c r="E3592" s="217" t="s">
        <v>5840</v>
      </c>
      <c r="F3592" s="218" t="s">
        <v>5841</v>
      </c>
      <c r="G3592" s="219" t="s">
        <v>2233</v>
      </c>
      <c r="H3592" s="220">
        <v>1</v>
      </c>
      <c r="I3592" s="221"/>
      <c r="J3592" s="222">
        <f>ROUND(I3592*H3592,2)</f>
        <v>0</v>
      </c>
      <c r="K3592" s="218" t="s">
        <v>19</v>
      </c>
      <c r="L3592" s="47"/>
      <c r="M3592" s="223" t="s">
        <v>19</v>
      </c>
      <c r="N3592" s="224" t="s">
        <v>42</v>
      </c>
      <c r="O3592" s="87"/>
      <c r="P3592" s="225">
        <f>O3592*H3592</f>
        <v>0</v>
      </c>
      <c r="Q3592" s="225">
        <v>0.247</v>
      </c>
      <c r="R3592" s="225">
        <f>Q3592*H3592</f>
        <v>0.247</v>
      </c>
      <c r="S3592" s="225">
        <v>0</v>
      </c>
      <c r="T3592" s="226">
        <f>S3592*H3592</f>
        <v>0</v>
      </c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R3592" s="227" t="s">
        <v>308</v>
      </c>
      <c r="AT3592" s="227" t="s">
        <v>184</v>
      </c>
      <c r="AU3592" s="227" t="s">
        <v>80</v>
      </c>
      <c r="AY3592" s="20" t="s">
        <v>182</v>
      </c>
      <c r="BE3592" s="228">
        <f>IF(N3592="základní",J3592,0)</f>
        <v>0</v>
      </c>
      <c r="BF3592" s="228">
        <f>IF(N3592="snížená",J3592,0)</f>
        <v>0</v>
      </c>
      <c r="BG3592" s="228">
        <f>IF(N3592="zákl. přenesená",J3592,0)</f>
        <v>0</v>
      </c>
      <c r="BH3592" s="228">
        <f>IF(N3592="sníž. přenesená",J3592,0)</f>
        <v>0</v>
      </c>
      <c r="BI3592" s="228">
        <f>IF(N3592="nulová",J3592,0)</f>
        <v>0</v>
      </c>
      <c r="BJ3592" s="20" t="s">
        <v>78</v>
      </c>
      <c r="BK3592" s="228">
        <f>ROUND(I3592*H3592,2)</f>
        <v>0</v>
      </c>
      <c r="BL3592" s="20" t="s">
        <v>308</v>
      </c>
      <c r="BM3592" s="227" t="s">
        <v>5842</v>
      </c>
    </row>
    <row r="3593" s="2" customFormat="1" ht="24.15" customHeight="1">
      <c r="A3593" s="41"/>
      <c r="B3593" s="42"/>
      <c r="C3593" s="216" t="s">
        <v>5843</v>
      </c>
      <c r="D3593" s="216" t="s">
        <v>184</v>
      </c>
      <c r="E3593" s="217" t="s">
        <v>5844</v>
      </c>
      <c r="F3593" s="218" t="s">
        <v>5845</v>
      </c>
      <c r="G3593" s="219" t="s">
        <v>2233</v>
      </c>
      <c r="H3593" s="220">
        <v>1</v>
      </c>
      <c r="I3593" s="221"/>
      <c r="J3593" s="222">
        <f>ROUND(I3593*H3593,2)</f>
        <v>0</v>
      </c>
      <c r="K3593" s="218" t="s">
        <v>19</v>
      </c>
      <c r="L3593" s="47"/>
      <c r="M3593" s="223" t="s">
        <v>19</v>
      </c>
      <c r="N3593" s="224" t="s">
        <v>42</v>
      </c>
      <c r="O3593" s="87"/>
      <c r="P3593" s="225">
        <f>O3593*H3593</f>
        <v>0</v>
      </c>
      <c r="Q3593" s="225">
        <v>0.54700000000000004</v>
      </c>
      <c r="R3593" s="225">
        <f>Q3593*H3593</f>
        <v>0.54700000000000004</v>
      </c>
      <c r="S3593" s="225">
        <v>0</v>
      </c>
      <c r="T3593" s="226">
        <f>S3593*H3593</f>
        <v>0</v>
      </c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R3593" s="227" t="s">
        <v>308</v>
      </c>
      <c r="AT3593" s="227" t="s">
        <v>184</v>
      </c>
      <c r="AU3593" s="227" t="s">
        <v>80</v>
      </c>
      <c r="AY3593" s="20" t="s">
        <v>182</v>
      </c>
      <c r="BE3593" s="228">
        <f>IF(N3593="základní",J3593,0)</f>
        <v>0</v>
      </c>
      <c r="BF3593" s="228">
        <f>IF(N3593="snížená",J3593,0)</f>
        <v>0</v>
      </c>
      <c r="BG3593" s="228">
        <f>IF(N3593="zákl. přenesená",J3593,0)</f>
        <v>0</v>
      </c>
      <c r="BH3593" s="228">
        <f>IF(N3593="sníž. přenesená",J3593,0)</f>
        <v>0</v>
      </c>
      <c r="BI3593" s="228">
        <f>IF(N3593="nulová",J3593,0)</f>
        <v>0</v>
      </c>
      <c r="BJ3593" s="20" t="s">
        <v>78</v>
      </c>
      <c r="BK3593" s="228">
        <f>ROUND(I3593*H3593,2)</f>
        <v>0</v>
      </c>
      <c r="BL3593" s="20" t="s">
        <v>308</v>
      </c>
      <c r="BM3593" s="227" t="s">
        <v>5846</v>
      </c>
    </row>
    <row r="3594" s="2" customFormat="1" ht="24.15" customHeight="1">
      <c r="A3594" s="41"/>
      <c r="B3594" s="42"/>
      <c r="C3594" s="216" t="s">
        <v>5847</v>
      </c>
      <c r="D3594" s="216" t="s">
        <v>184</v>
      </c>
      <c r="E3594" s="217" t="s">
        <v>5848</v>
      </c>
      <c r="F3594" s="218" t="s">
        <v>5849</v>
      </c>
      <c r="G3594" s="219" t="s">
        <v>2233</v>
      </c>
      <c r="H3594" s="220">
        <v>1</v>
      </c>
      <c r="I3594" s="221"/>
      <c r="J3594" s="222">
        <f>ROUND(I3594*H3594,2)</f>
        <v>0</v>
      </c>
      <c r="K3594" s="218" t="s">
        <v>19</v>
      </c>
      <c r="L3594" s="47"/>
      <c r="M3594" s="223" t="s">
        <v>19</v>
      </c>
      <c r="N3594" s="224" t="s">
        <v>42</v>
      </c>
      <c r="O3594" s="87"/>
      <c r="P3594" s="225">
        <f>O3594*H3594</f>
        <v>0</v>
      </c>
      <c r="Q3594" s="225">
        <v>0.248</v>
      </c>
      <c r="R3594" s="225">
        <f>Q3594*H3594</f>
        <v>0.248</v>
      </c>
      <c r="S3594" s="225">
        <v>0</v>
      </c>
      <c r="T3594" s="226">
        <f>S3594*H3594</f>
        <v>0</v>
      </c>
      <c r="U3594" s="41"/>
      <c r="V3594" s="41"/>
      <c r="W3594" s="41"/>
      <c r="X3594" s="41"/>
      <c r="Y3594" s="41"/>
      <c r="Z3594" s="41"/>
      <c r="AA3594" s="41"/>
      <c r="AB3594" s="41"/>
      <c r="AC3594" s="41"/>
      <c r="AD3594" s="41"/>
      <c r="AE3594" s="41"/>
      <c r="AR3594" s="227" t="s">
        <v>308</v>
      </c>
      <c r="AT3594" s="227" t="s">
        <v>184</v>
      </c>
      <c r="AU3594" s="227" t="s">
        <v>80</v>
      </c>
      <c r="AY3594" s="20" t="s">
        <v>182</v>
      </c>
      <c r="BE3594" s="228">
        <f>IF(N3594="základní",J3594,0)</f>
        <v>0</v>
      </c>
      <c r="BF3594" s="228">
        <f>IF(N3594="snížená",J3594,0)</f>
        <v>0</v>
      </c>
      <c r="BG3594" s="228">
        <f>IF(N3594="zákl. přenesená",J3594,0)</f>
        <v>0</v>
      </c>
      <c r="BH3594" s="228">
        <f>IF(N3594="sníž. přenesená",J3594,0)</f>
        <v>0</v>
      </c>
      <c r="BI3594" s="228">
        <f>IF(N3594="nulová",J3594,0)</f>
        <v>0</v>
      </c>
      <c r="BJ3594" s="20" t="s">
        <v>78</v>
      </c>
      <c r="BK3594" s="228">
        <f>ROUND(I3594*H3594,2)</f>
        <v>0</v>
      </c>
      <c r="BL3594" s="20" t="s">
        <v>308</v>
      </c>
      <c r="BM3594" s="227" t="s">
        <v>5850</v>
      </c>
    </row>
    <row r="3595" s="2" customFormat="1" ht="24.15" customHeight="1">
      <c r="A3595" s="41"/>
      <c r="B3595" s="42"/>
      <c r="C3595" s="216" t="s">
        <v>5851</v>
      </c>
      <c r="D3595" s="216" t="s">
        <v>184</v>
      </c>
      <c r="E3595" s="217" t="s">
        <v>5852</v>
      </c>
      <c r="F3595" s="218" t="s">
        <v>5853</v>
      </c>
      <c r="G3595" s="219" t="s">
        <v>2233</v>
      </c>
      <c r="H3595" s="220">
        <v>1</v>
      </c>
      <c r="I3595" s="221"/>
      <c r="J3595" s="222">
        <f>ROUND(I3595*H3595,2)</f>
        <v>0</v>
      </c>
      <c r="K3595" s="218" t="s">
        <v>19</v>
      </c>
      <c r="L3595" s="47"/>
      <c r="M3595" s="223" t="s">
        <v>19</v>
      </c>
      <c r="N3595" s="224" t="s">
        <v>42</v>
      </c>
      <c r="O3595" s="87"/>
      <c r="P3595" s="225">
        <f>O3595*H3595</f>
        <v>0</v>
      </c>
      <c r="Q3595" s="225">
        <v>0.22700000000000001</v>
      </c>
      <c r="R3595" s="225">
        <f>Q3595*H3595</f>
        <v>0.22700000000000001</v>
      </c>
      <c r="S3595" s="225">
        <v>0</v>
      </c>
      <c r="T3595" s="226">
        <f>S3595*H3595</f>
        <v>0</v>
      </c>
      <c r="U3595" s="41"/>
      <c r="V3595" s="41"/>
      <c r="W3595" s="41"/>
      <c r="X3595" s="41"/>
      <c r="Y3595" s="41"/>
      <c r="Z3595" s="41"/>
      <c r="AA3595" s="41"/>
      <c r="AB3595" s="41"/>
      <c r="AC3595" s="41"/>
      <c r="AD3595" s="41"/>
      <c r="AE3595" s="41"/>
      <c r="AR3595" s="227" t="s">
        <v>308</v>
      </c>
      <c r="AT3595" s="227" t="s">
        <v>184</v>
      </c>
      <c r="AU3595" s="227" t="s">
        <v>80</v>
      </c>
      <c r="AY3595" s="20" t="s">
        <v>182</v>
      </c>
      <c r="BE3595" s="228">
        <f>IF(N3595="základní",J3595,0)</f>
        <v>0</v>
      </c>
      <c r="BF3595" s="228">
        <f>IF(N3595="snížená",J3595,0)</f>
        <v>0</v>
      </c>
      <c r="BG3595" s="228">
        <f>IF(N3595="zákl. přenesená",J3595,0)</f>
        <v>0</v>
      </c>
      <c r="BH3595" s="228">
        <f>IF(N3595="sníž. přenesená",J3595,0)</f>
        <v>0</v>
      </c>
      <c r="BI3595" s="228">
        <f>IF(N3595="nulová",J3595,0)</f>
        <v>0</v>
      </c>
      <c r="BJ3595" s="20" t="s">
        <v>78</v>
      </c>
      <c r="BK3595" s="228">
        <f>ROUND(I3595*H3595,2)</f>
        <v>0</v>
      </c>
      <c r="BL3595" s="20" t="s">
        <v>308</v>
      </c>
      <c r="BM3595" s="227" t="s">
        <v>5854</v>
      </c>
    </row>
    <row r="3596" s="2" customFormat="1" ht="16.5" customHeight="1">
      <c r="A3596" s="41"/>
      <c r="B3596" s="42"/>
      <c r="C3596" s="216" t="s">
        <v>5855</v>
      </c>
      <c r="D3596" s="216" t="s">
        <v>184</v>
      </c>
      <c r="E3596" s="217" t="s">
        <v>5856</v>
      </c>
      <c r="F3596" s="218" t="s">
        <v>5857</v>
      </c>
      <c r="G3596" s="219" t="s">
        <v>2233</v>
      </c>
      <c r="H3596" s="220">
        <v>1</v>
      </c>
      <c r="I3596" s="221"/>
      <c r="J3596" s="222">
        <f>ROUND(I3596*H3596,2)</f>
        <v>0</v>
      </c>
      <c r="K3596" s="218" t="s">
        <v>19</v>
      </c>
      <c r="L3596" s="47"/>
      <c r="M3596" s="223" t="s">
        <v>19</v>
      </c>
      <c r="N3596" s="224" t="s">
        <v>42</v>
      </c>
      <c r="O3596" s="87"/>
      <c r="P3596" s="225">
        <f>O3596*H3596</f>
        <v>0</v>
      </c>
      <c r="Q3596" s="225">
        <v>0</v>
      </c>
      <c r="R3596" s="225">
        <f>Q3596*H3596</f>
        <v>0</v>
      </c>
      <c r="S3596" s="225">
        <v>0.20000000000000001</v>
      </c>
      <c r="T3596" s="226">
        <f>S3596*H3596</f>
        <v>0.20000000000000001</v>
      </c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R3596" s="227" t="s">
        <v>308</v>
      </c>
      <c r="AT3596" s="227" t="s">
        <v>184</v>
      </c>
      <c r="AU3596" s="227" t="s">
        <v>80</v>
      </c>
      <c r="AY3596" s="20" t="s">
        <v>182</v>
      </c>
      <c r="BE3596" s="228">
        <f>IF(N3596="základní",J3596,0)</f>
        <v>0</v>
      </c>
      <c r="BF3596" s="228">
        <f>IF(N3596="snížená",J3596,0)</f>
        <v>0</v>
      </c>
      <c r="BG3596" s="228">
        <f>IF(N3596="zákl. přenesená",J3596,0)</f>
        <v>0</v>
      </c>
      <c r="BH3596" s="228">
        <f>IF(N3596="sníž. přenesená",J3596,0)</f>
        <v>0</v>
      </c>
      <c r="BI3596" s="228">
        <f>IF(N3596="nulová",J3596,0)</f>
        <v>0</v>
      </c>
      <c r="BJ3596" s="20" t="s">
        <v>78</v>
      </c>
      <c r="BK3596" s="228">
        <f>ROUND(I3596*H3596,2)</f>
        <v>0</v>
      </c>
      <c r="BL3596" s="20" t="s">
        <v>308</v>
      </c>
      <c r="BM3596" s="227" t="s">
        <v>5858</v>
      </c>
    </row>
    <row r="3597" s="2" customFormat="1" ht="24.15" customHeight="1">
      <c r="A3597" s="41"/>
      <c r="B3597" s="42"/>
      <c r="C3597" s="216" t="s">
        <v>5859</v>
      </c>
      <c r="D3597" s="216" t="s">
        <v>184</v>
      </c>
      <c r="E3597" s="217" t="s">
        <v>5860</v>
      </c>
      <c r="F3597" s="218" t="s">
        <v>5861</v>
      </c>
      <c r="G3597" s="219" t="s">
        <v>5862</v>
      </c>
      <c r="H3597" s="220">
        <v>8.8000000000000007</v>
      </c>
      <c r="I3597" s="221"/>
      <c r="J3597" s="222">
        <f>ROUND(I3597*H3597,2)</f>
        <v>0</v>
      </c>
      <c r="K3597" s="218" t="s">
        <v>188</v>
      </c>
      <c r="L3597" s="47"/>
      <c r="M3597" s="223" t="s">
        <v>19</v>
      </c>
      <c r="N3597" s="224" t="s">
        <v>42</v>
      </c>
      <c r="O3597" s="87"/>
      <c r="P3597" s="225">
        <f>O3597*H3597</f>
        <v>0</v>
      </c>
      <c r="Q3597" s="225">
        <v>6.0000000000000002E-05</v>
      </c>
      <c r="R3597" s="225">
        <f>Q3597*H3597</f>
        <v>0.00052800000000000004</v>
      </c>
      <c r="S3597" s="225">
        <v>0</v>
      </c>
      <c r="T3597" s="226">
        <f>S3597*H3597</f>
        <v>0</v>
      </c>
      <c r="U3597" s="41"/>
      <c r="V3597" s="41"/>
      <c r="W3597" s="41"/>
      <c r="X3597" s="41"/>
      <c r="Y3597" s="41"/>
      <c r="Z3597" s="41"/>
      <c r="AA3597" s="41"/>
      <c r="AB3597" s="41"/>
      <c r="AC3597" s="41"/>
      <c r="AD3597" s="41"/>
      <c r="AE3597" s="41"/>
      <c r="AR3597" s="227" t="s">
        <v>308</v>
      </c>
      <c r="AT3597" s="227" t="s">
        <v>184</v>
      </c>
      <c r="AU3597" s="227" t="s">
        <v>80</v>
      </c>
      <c r="AY3597" s="20" t="s">
        <v>182</v>
      </c>
      <c r="BE3597" s="228">
        <f>IF(N3597="základní",J3597,0)</f>
        <v>0</v>
      </c>
      <c r="BF3597" s="228">
        <f>IF(N3597="snížená",J3597,0)</f>
        <v>0</v>
      </c>
      <c r="BG3597" s="228">
        <f>IF(N3597="zákl. přenesená",J3597,0)</f>
        <v>0</v>
      </c>
      <c r="BH3597" s="228">
        <f>IF(N3597="sníž. přenesená",J3597,0)</f>
        <v>0</v>
      </c>
      <c r="BI3597" s="228">
        <f>IF(N3597="nulová",J3597,0)</f>
        <v>0</v>
      </c>
      <c r="BJ3597" s="20" t="s">
        <v>78</v>
      </c>
      <c r="BK3597" s="228">
        <f>ROUND(I3597*H3597,2)</f>
        <v>0</v>
      </c>
      <c r="BL3597" s="20" t="s">
        <v>308</v>
      </c>
      <c r="BM3597" s="227" t="s">
        <v>5863</v>
      </c>
    </row>
    <row r="3598" s="2" customFormat="1">
      <c r="A3598" s="41"/>
      <c r="B3598" s="42"/>
      <c r="C3598" s="43"/>
      <c r="D3598" s="229" t="s">
        <v>191</v>
      </c>
      <c r="E3598" s="43"/>
      <c r="F3598" s="230" t="s">
        <v>5864</v>
      </c>
      <c r="G3598" s="43"/>
      <c r="H3598" s="43"/>
      <c r="I3598" s="231"/>
      <c r="J3598" s="43"/>
      <c r="K3598" s="43"/>
      <c r="L3598" s="47"/>
      <c r="M3598" s="232"/>
      <c r="N3598" s="233"/>
      <c r="O3598" s="87"/>
      <c r="P3598" s="87"/>
      <c r="Q3598" s="87"/>
      <c r="R3598" s="87"/>
      <c r="S3598" s="87"/>
      <c r="T3598" s="88"/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T3598" s="20" t="s">
        <v>191</v>
      </c>
      <c r="AU3598" s="20" t="s">
        <v>80</v>
      </c>
    </row>
    <row r="3599" s="14" customFormat="1">
      <c r="A3599" s="14"/>
      <c r="B3599" s="245"/>
      <c r="C3599" s="246"/>
      <c r="D3599" s="236" t="s">
        <v>193</v>
      </c>
      <c r="E3599" s="247" t="s">
        <v>19</v>
      </c>
      <c r="F3599" s="248" t="s">
        <v>5865</v>
      </c>
      <c r="G3599" s="246"/>
      <c r="H3599" s="249">
        <v>8.8000000000000007</v>
      </c>
      <c r="I3599" s="250"/>
      <c r="J3599" s="246"/>
      <c r="K3599" s="246"/>
      <c r="L3599" s="251"/>
      <c r="M3599" s="252"/>
      <c r="N3599" s="253"/>
      <c r="O3599" s="253"/>
      <c r="P3599" s="253"/>
      <c r="Q3599" s="253"/>
      <c r="R3599" s="253"/>
      <c r="S3599" s="253"/>
      <c r="T3599" s="25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5" t="s">
        <v>193</v>
      </c>
      <c r="AU3599" s="255" t="s">
        <v>80</v>
      </c>
      <c r="AV3599" s="14" t="s">
        <v>80</v>
      </c>
      <c r="AW3599" s="14" t="s">
        <v>195</v>
      </c>
      <c r="AX3599" s="14" t="s">
        <v>71</v>
      </c>
      <c r="AY3599" s="255" t="s">
        <v>182</v>
      </c>
    </row>
    <row r="3600" s="2" customFormat="1" ht="21.75" customHeight="1">
      <c r="A3600" s="41"/>
      <c r="B3600" s="42"/>
      <c r="C3600" s="278" t="s">
        <v>5866</v>
      </c>
      <c r="D3600" s="278" t="s">
        <v>296</v>
      </c>
      <c r="E3600" s="279" t="s">
        <v>5867</v>
      </c>
      <c r="F3600" s="280" t="s">
        <v>5868</v>
      </c>
      <c r="G3600" s="281" t="s">
        <v>425</v>
      </c>
      <c r="H3600" s="282">
        <v>1</v>
      </c>
      <c r="I3600" s="283"/>
      <c r="J3600" s="284">
        <f>ROUND(I3600*H3600,2)</f>
        <v>0</v>
      </c>
      <c r="K3600" s="280" t="s">
        <v>19</v>
      </c>
      <c r="L3600" s="285"/>
      <c r="M3600" s="286" t="s">
        <v>19</v>
      </c>
      <c r="N3600" s="287" t="s">
        <v>42</v>
      </c>
      <c r="O3600" s="87"/>
      <c r="P3600" s="225">
        <f>O3600*H3600</f>
        <v>0</v>
      </c>
      <c r="Q3600" s="225">
        <v>0.0088000000000000005</v>
      </c>
      <c r="R3600" s="225">
        <f>Q3600*H3600</f>
        <v>0.0088000000000000005</v>
      </c>
      <c r="S3600" s="225">
        <v>0</v>
      </c>
      <c r="T3600" s="226">
        <f>S3600*H3600</f>
        <v>0</v>
      </c>
      <c r="U3600" s="41"/>
      <c r="V3600" s="41"/>
      <c r="W3600" s="41"/>
      <c r="X3600" s="41"/>
      <c r="Y3600" s="41"/>
      <c r="Z3600" s="41"/>
      <c r="AA3600" s="41"/>
      <c r="AB3600" s="41"/>
      <c r="AC3600" s="41"/>
      <c r="AD3600" s="41"/>
      <c r="AE3600" s="41"/>
      <c r="AR3600" s="227" t="s">
        <v>410</v>
      </c>
      <c r="AT3600" s="227" t="s">
        <v>296</v>
      </c>
      <c r="AU3600" s="227" t="s">
        <v>80</v>
      </c>
      <c r="AY3600" s="20" t="s">
        <v>182</v>
      </c>
      <c r="BE3600" s="228">
        <f>IF(N3600="základní",J3600,0)</f>
        <v>0</v>
      </c>
      <c r="BF3600" s="228">
        <f>IF(N3600="snížená",J3600,0)</f>
        <v>0</v>
      </c>
      <c r="BG3600" s="228">
        <f>IF(N3600="zákl. přenesená",J3600,0)</f>
        <v>0</v>
      </c>
      <c r="BH3600" s="228">
        <f>IF(N3600="sníž. přenesená",J3600,0)</f>
        <v>0</v>
      </c>
      <c r="BI3600" s="228">
        <f>IF(N3600="nulová",J3600,0)</f>
        <v>0</v>
      </c>
      <c r="BJ3600" s="20" t="s">
        <v>78</v>
      </c>
      <c r="BK3600" s="228">
        <f>ROUND(I3600*H3600,2)</f>
        <v>0</v>
      </c>
      <c r="BL3600" s="20" t="s">
        <v>308</v>
      </c>
      <c r="BM3600" s="227" t="s">
        <v>5869</v>
      </c>
    </row>
    <row r="3601" s="2" customFormat="1" ht="24.15" customHeight="1">
      <c r="A3601" s="41"/>
      <c r="B3601" s="42"/>
      <c r="C3601" s="216" t="s">
        <v>5870</v>
      </c>
      <c r="D3601" s="216" t="s">
        <v>184</v>
      </c>
      <c r="E3601" s="217" t="s">
        <v>5871</v>
      </c>
      <c r="F3601" s="218" t="s">
        <v>5872</v>
      </c>
      <c r="G3601" s="219" t="s">
        <v>5862</v>
      </c>
      <c r="H3601" s="220">
        <v>75.469999999999999</v>
      </c>
      <c r="I3601" s="221"/>
      <c r="J3601" s="222">
        <f>ROUND(I3601*H3601,2)</f>
        <v>0</v>
      </c>
      <c r="K3601" s="218" t="s">
        <v>188</v>
      </c>
      <c r="L3601" s="47"/>
      <c r="M3601" s="223" t="s">
        <v>19</v>
      </c>
      <c r="N3601" s="224" t="s">
        <v>42</v>
      </c>
      <c r="O3601" s="87"/>
      <c r="P3601" s="225">
        <f>O3601*H3601</f>
        <v>0</v>
      </c>
      <c r="Q3601" s="225">
        <v>5.0000000000000002E-05</v>
      </c>
      <c r="R3601" s="225">
        <f>Q3601*H3601</f>
        <v>0.0037734999999999999</v>
      </c>
      <c r="S3601" s="225">
        <v>0</v>
      </c>
      <c r="T3601" s="226">
        <f>S3601*H3601</f>
        <v>0</v>
      </c>
      <c r="U3601" s="41"/>
      <c r="V3601" s="41"/>
      <c r="W3601" s="41"/>
      <c r="X3601" s="41"/>
      <c r="Y3601" s="41"/>
      <c r="Z3601" s="41"/>
      <c r="AA3601" s="41"/>
      <c r="AB3601" s="41"/>
      <c r="AC3601" s="41"/>
      <c r="AD3601" s="41"/>
      <c r="AE3601" s="41"/>
      <c r="AR3601" s="227" t="s">
        <v>308</v>
      </c>
      <c r="AT3601" s="227" t="s">
        <v>184</v>
      </c>
      <c r="AU3601" s="227" t="s">
        <v>80</v>
      </c>
      <c r="AY3601" s="20" t="s">
        <v>182</v>
      </c>
      <c r="BE3601" s="228">
        <f>IF(N3601="základní",J3601,0)</f>
        <v>0</v>
      </c>
      <c r="BF3601" s="228">
        <f>IF(N3601="snížená",J3601,0)</f>
        <v>0</v>
      </c>
      <c r="BG3601" s="228">
        <f>IF(N3601="zákl. přenesená",J3601,0)</f>
        <v>0</v>
      </c>
      <c r="BH3601" s="228">
        <f>IF(N3601="sníž. přenesená",J3601,0)</f>
        <v>0</v>
      </c>
      <c r="BI3601" s="228">
        <f>IF(N3601="nulová",J3601,0)</f>
        <v>0</v>
      </c>
      <c r="BJ3601" s="20" t="s">
        <v>78</v>
      </c>
      <c r="BK3601" s="228">
        <f>ROUND(I3601*H3601,2)</f>
        <v>0</v>
      </c>
      <c r="BL3601" s="20" t="s">
        <v>308</v>
      </c>
      <c r="BM3601" s="227" t="s">
        <v>5873</v>
      </c>
    </row>
    <row r="3602" s="2" customFormat="1">
      <c r="A3602" s="41"/>
      <c r="B3602" s="42"/>
      <c r="C3602" s="43"/>
      <c r="D3602" s="229" t="s">
        <v>191</v>
      </c>
      <c r="E3602" s="43"/>
      <c r="F3602" s="230" t="s">
        <v>5874</v>
      </c>
      <c r="G3602" s="43"/>
      <c r="H3602" s="43"/>
      <c r="I3602" s="231"/>
      <c r="J3602" s="43"/>
      <c r="K3602" s="43"/>
      <c r="L3602" s="47"/>
      <c r="M3602" s="232"/>
      <c r="N3602" s="233"/>
      <c r="O3602" s="87"/>
      <c r="P3602" s="87"/>
      <c r="Q3602" s="87"/>
      <c r="R3602" s="87"/>
      <c r="S3602" s="87"/>
      <c r="T3602" s="88"/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T3602" s="20" t="s">
        <v>191</v>
      </c>
      <c r="AU3602" s="20" t="s">
        <v>80</v>
      </c>
    </row>
    <row r="3603" s="14" customFormat="1">
      <c r="A3603" s="14"/>
      <c r="B3603" s="245"/>
      <c r="C3603" s="246"/>
      <c r="D3603" s="236" t="s">
        <v>193</v>
      </c>
      <c r="E3603" s="247" t="s">
        <v>19</v>
      </c>
      <c r="F3603" s="248" t="s">
        <v>5875</v>
      </c>
      <c r="G3603" s="246"/>
      <c r="H3603" s="249">
        <v>75.469999999999999</v>
      </c>
      <c r="I3603" s="250"/>
      <c r="J3603" s="246"/>
      <c r="K3603" s="246"/>
      <c r="L3603" s="251"/>
      <c r="M3603" s="252"/>
      <c r="N3603" s="253"/>
      <c r="O3603" s="253"/>
      <c r="P3603" s="253"/>
      <c r="Q3603" s="253"/>
      <c r="R3603" s="253"/>
      <c r="S3603" s="253"/>
      <c r="T3603" s="25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5" t="s">
        <v>193</v>
      </c>
      <c r="AU3603" s="255" t="s">
        <v>80</v>
      </c>
      <c r="AV3603" s="14" t="s">
        <v>80</v>
      </c>
      <c r="AW3603" s="14" t="s">
        <v>195</v>
      </c>
      <c r="AX3603" s="14" t="s">
        <v>71</v>
      </c>
      <c r="AY3603" s="255" t="s">
        <v>182</v>
      </c>
    </row>
    <row r="3604" s="2" customFormat="1" ht="24.15" customHeight="1">
      <c r="A3604" s="41"/>
      <c r="B3604" s="42"/>
      <c r="C3604" s="278" t="s">
        <v>5876</v>
      </c>
      <c r="D3604" s="278" t="s">
        <v>296</v>
      </c>
      <c r="E3604" s="279" t="s">
        <v>5877</v>
      </c>
      <c r="F3604" s="280" t="s">
        <v>5878</v>
      </c>
      <c r="G3604" s="281" t="s">
        <v>2233</v>
      </c>
      <c r="H3604" s="282">
        <v>1</v>
      </c>
      <c r="I3604" s="283"/>
      <c r="J3604" s="284">
        <f>ROUND(I3604*H3604,2)</f>
        <v>0</v>
      </c>
      <c r="K3604" s="280" t="s">
        <v>19</v>
      </c>
      <c r="L3604" s="285"/>
      <c r="M3604" s="286" t="s">
        <v>19</v>
      </c>
      <c r="N3604" s="287" t="s">
        <v>42</v>
      </c>
      <c r="O3604" s="87"/>
      <c r="P3604" s="225">
        <f>O3604*H3604</f>
        <v>0</v>
      </c>
      <c r="Q3604" s="225">
        <v>0.080000000000000002</v>
      </c>
      <c r="R3604" s="225">
        <f>Q3604*H3604</f>
        <v>0.080000000000000002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410</v>
      </c>
      <c r="AT3604" s="227" t="s">
        <v>296</v>
      </c>
      <c r="AU3604" s="227" t="s">
        <v>80</v>
      </c>
      <c r="AY3604" s="20" t="s">
        <v>182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308</v>
      </c>
      <c r="BM3604" s="227" t="s">
        <v>5879</v>
      </c>
    </row>
    <row r="3605" s="2" customFormat="1" ht="24.15" customHeight="1">
      <c r="A3605" s="41"/>
      <c r="B3605" s="42"/>
      <c r="C3605" s="216" t="s">
        <v>5880</v>
      </c>
      <c r="D3605" s="216" t="s">
        <v>184</v>
      </c>
      <c r="E3605" s="217" t="s">
        <v>5881</v>
      </c>
      <c r="F3605" s="218" t="s">
        <v>5882</v>
      </c>
      <c r="G3605" s="219" t="s">
        <v>5862</v>
      </c>
      <c r="H3605" s="220">
        <v>233.774</v>
      </c>
      <c r="I3605" s="221"/>
      <c r="J3605" s="222">
        <f>ROUND(I3605*H3605,2)</f>
        <v>0</v>
      </c>
      <c r="K3605" s="218" t="s">
        <v>188</v>
      </c>
      <c r="L3605" s="47"/>
      <c r="M3605" s="223" t="s">
        <v>19</v>
      </c>
      <c r="N3605" s="224" t="s">
        <v>42</v>
      </c>
      <c r="O3605" s="87"/>
      <c r="P3605" s="225">
        <f>O3605*H3605</f>
        <v>0</v>
      </c>
      <c r="Q3605" s="225">
        <v>5.0000000000000002E-05</v>
      </c>
      <c r="R3605" s="225">
        <f>Q3605*H3605</f>
        <v>0.0116887</v>
      </c>
      <c r="S3605" s="225">
        <v>0</v>
      </c>
      <c r="T3605" s="226">
        <f>S3605*H3605</f>
        <v>0</v>
      </c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R3605" s="227" t="s">
        <v>308</v>
      </c>
      <c r="AT3605" s="227" t="s">
        <v>184</v>
      </c>
      <c r="AU3605" s="227" t="s">
        <v>80</v>
      </c>
      <c r="AY3605" s="20" t="s">
        <v>182</v>
      </c>
      <c r="BE3605" s="228">
        <f>IF(N3605="základní",J3605,0)</f>
        <v>0</v>
      </c>
      <c r="BF3605" s="228">
        <f>IF(N3605="snížená",J3605,0)</f>
        <v>0</v>
      </c>
      <c r="BG3605" s="228">
        <f>IF(N3605="zákl. přenesená",J3605,0)</f>
        <v>0</v>
      </c>
      <c r="BH3605" s="228">
        <f>IF(N3605="sníž. přenesená",J3605,0)</f>
        <v>0</v>
      </c>
      <c r="BI3605" s="228">
        <f>IF(N3605="nulová",J3605,0)</f>
        <v>0</v>
      </c>
      <c r="BJ3605" s="20" t="s">
        <v>78</v>
      </c>
      <c r="BK3605" s="228">
        <f>ROUND(I3605*H3605,2)</f>
        <v>0</v>
      </c>
      <c r="BL3605" s="20" t="s">
        <v>308</v>
      </c>
      <c r="BM3605" s="227" t="s">
        <v>5883</v>
      </c>
    </row>
    <row r="3606" s="2" customFormat="1">
      <c r="A3606" s="41"/>
      <c r="B3606" s="42"/>
      <c r="C3606" s="43"/>
      <c r="D3606" s="229" t="s">
        <v>191</v>
      </c>
      <c r="E3606" s="43"/>
      <c r="F3606" s="230" t="s">
        <v>5884</v>
      </c>
      <c r="G3606" s="43"/>
      <c r="H3606" s="43"/>
      <c r="I3606" s="231"/>
      <c r="J3606" s="43"/>
      <c r="K3606" s="43"/>
      <c r="L3606" s="47"/>
      <c r="M3606" s="232"/>
      <c r="N3606" s="233"/>
      <c r="O3606" s="87"/>
      <c r="P3606" s="87"/>
      <c r="Q3606" s="87"/>
      <c r="R3606" s="87"/>
      <c r="S3606" s="87"/>
      <c r="T3606" s="88"/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T3606" s="20" t="s">
        <v>191</v>
      </c>
      <c r="AU3606" s="20" t="s">
        <v>80</v>
      </c>
    </row>
    <row r="3607" s="13" customFormat="1">
      <c r="A3607" s="13"/>
      <c r="B3607" s="234"/>
      <c r="C3607" s="235"/>
      <c r="D3607" s="236" t="s">
        <v>193</v>
      </c>
      <c r="E3607" s="237" t="s">
        <v>19</v>
      </c>
      <c r="F3607" s="238" t="s">
        <v>5885</v>
      </c>
      <c r="G3607" s="235"/>
      <c r="H3607" s="237" t="s">
        <v>19</v>
      </c>
      <c r="I3607" s="239"/>
      <c r="J3607" s="235"/>
      <c r="K3607" s="235"/>
      <c r="L3607" s="240"/>
      <c r="M3607" s="241"/>
      <c r="N3607" s="242"/>
      <c r="O3607" s="242"/>
      <c r="P3607" s="242"/>
      <c r="Q3607" s="242"/>
      <c r="R3607" s="242"/>
      <c r="S3607" s="242"/>
      <c r="T3607" s="24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4" t="s">
        <v>193</v>
      </c>
      <c r="AU3607" s="244" t="s">
        <v>80</v>
      </c>
      <c r="AV3607" s="13" t="s">
        <v>78</v>
      </c>
      <c r="AW3607" s="13" t="s">
        <v>195</v>
      </c>
      <c r="AX3607" s="13" t="s">
        <v>71</v>
      </c>
      <c r="AY3607" s="244" t="s">
        <v>182</v>
      </c>
    </row>
    <row r="3608" s="14" customFormat="1">
      <c r="A3608" s="14"/>
      <c r="B3608" s="245"/>
      <c r="C3608" s="246"/>
      <c r="D3608" s="236" t="s">
        <v>193</v>
      </c>
      <c r="E3608" s="247" t="s">
        <v>19</v>
      </c>
      <c r="F3608" s="248" t="s">
        <v>5886</v>
      </c>
      <c r="G3608" s="246"/>
      <c r="H3608" s="249">
        <v>107.214</v>
      </c>
      <c r="I3608" s="250"/>
      <c r="J3608" s="246"/>
      <c r="K3608" s="246"/>
      <c r="L3608" s="251"/>
      <c r="M3608" s="252"/>
      <c r="N3608" s="253"/>
      <c r="O3608" s="253"/>
      <c r="P3608" s="253"/>
      <c r="Q3608" s="253"/>
      <c r="R3608" s="253"/>
      <c r="S3608" s="253"/>
      <c r="T3608" s="25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55" t="s">
        <v>193</v>
      </c>
      <c r="AU3608" s="255" t="s">
        <v>80</v>
      </c>
      <c r="AV3608" s="14" t="s">
        <v>80</v>
      </c>
      <c r="AW3608" s="14" t="s">
        <v>195</v>
      </c>
      <c r="AX3608" s="14" t="s">
        <v>71</v>
      </c>
      <c r="AY3608" s="255" t="s">
        <v>182</v>
      </c>
    </row>
    <row r="3609" s="14" customFormat="1">
      <c r="A3609" s="14"/>
      <c r="B3609" s="245"/>
      <c r="C3609" s="246"/>
      <c r="D3609" s="236" t="s">
        <v>193</v>
      </c>
      <c r="E3609" s="247" t="s">
        <v>19</v>
      </c>
      <c r="F3609" s="248" t="s">
        <v>5887</v>
      </c>
      <c r="G3609" s="246"/>
      <c r="H3609" s="249">
        <v>12.560000000000001</v>
      </c>
      <c r="I3609" s="250"/>
      <c r="J3609" s="246"/>
      <c r="K3609" s="246"/>
      <c r="L3609" s="251"/>
      <c r="M3609" s="252"/>
      <c r="N3609" s="253"/>
      <c r="O3609" s="253"/>
      <c r="P3609" s="253"/>
      <c r="Q3609" s="253"/>
      <c r="R3609" s="253"/>
      <c r="S3609" s="253"/>
      <c r="T3609" s="25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55" t="s">
        <v>193</v>
      </c>
      <c r="AU3609" s="255" t="s">
        <v>80</v>
      </c>
      <c r="AV3609" s="14" t="s">
        <v>80</v>
      </c>
      <c r="AW3609" s="14" t="s">
        <v>195</v>
      </c>
      <c r="AX3609" s="14" t="s">
        <v>71</v>
      </c>
      <c r="AY3609" s="255" t="s">
        <v>182</v>
      </c>
    </row>
    <row r="3610" s="14" customFormat="1">
      <c r="A3610" s="14"/>
      <c r="B3610" s="245"/>
      <c r="C3610" s="246"/>
      <c r="D3610" s="236" t="s">
        <v>193</v>
      </c>
      <c r="E3610" s="247" t="s">
        <v>19</v>
      </c>
      <c r="F3610" s="248" t="s">
        <v>5888</v>
      </c>
      <c r="G3610" s="246"/>
      <c r="H3610" s="249">
        <v>114</v>
      </c>
      <c r="I3610" s="250"/>
      <c r="J3610" s="246"/>
      <c r="K3610" s="246"/>
      <c r="L3610" s="251"/>
      <c r="M3610" s="252"/>
      <c r="N3610" s="253"/>
      <c r="O3610" s="253"/>
      <c r="P3610" s="253"/>
      <c r="Q3610" s="253"/>
      <c r="R3610" s="253"/>
      <c r="S3610" s="253"/>
      <c r="T3610" s="25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55" t="s">
        <v>193</v>
      </c>
      <c r="AU3610" s="255" t="s">
        <v>80</v>
      </c>
      <c r="AV3610" s="14" t="s">
        <v>80</v>
      </c>
      <c r="AW3610" s="14" t="s">
        <v>195</v>
      </c>
      <c r="AX3610" s="14" t="s">
        <v>71</v>
      </c>
      <c r="AY3610" s="255" t="s">
        <v>182</v>
      </c>
    </row>
    <row r="3611" s="2" customFormat="1" ht="16.5" customHeight="1">
      <c r="A3611" s="41"/>
      <c r="B3611" s="42"/>
      <c r="C3611" s="278" t="s">
        <v>5889</v>
      </c>
      <c r="D3611" s="278" t="s">
        <v>296</v>
      </c>
      <c r="E3611" s="279" t="s">
        <v>5890</v>
      </c>
      <c r="F3611" s="280" t="s">
        <v>5891</v>
      </c>
      <c r="G3611" s="281" t="s">
        <v>425</v>
      </c>
      <c r="H3611" s="282">
        <v>1</v>
      </c>
      <c r="I3611" s="283"/>
      <c r="J3611" s="284">
        <f>ROUND(I3611*H3611,2)</f>
        <v>0</v>
      </c>
      <c r="K3611" s="280" t="s">
        <v>19</v>
      </c>
      <c r="L3611" s="285"/>
      <c r="M3611" s="286" t="s">
        <v>19</v>
      </c>
      <c r="N3611" s="287" t="s">
        <v>42</v>
      </c>
      <c r="O3611" s="87"/>
      <c r="P3611" s="225">
        <f>O3611*H3611</f>
        <v>0</v>
      </c>
      <c r="Q3611" s="225">
        <v>0.12</v>
      </c>
      <c r="R3611" s="225">
        <f>Q3611*H3611</f>
        <v>0.12</v>
      </c>
      <c r="S3611" s="225">
        <v>0</v>
      </c>
      <c r="T3611" s="226">
        <f>S3611*H3611</f>
        <v>0</v>
      </c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R3611" s="227" t="s">
        <v>410</v>
      </c>
      <c r="AT3611" s="227" t="s">
        <v>296</v>
      </c>
      <c r="AU3611" s="227" t="s">
        <v>80</v>
      </c>
      <c r="AY3611" s="20" t="s">
        <v>182</v>
      </c>
      <c r="BE3611" s="228">
        <f>IF(N3611="základní",J3611,0)</f>
        <v>0</v>
      </c>
      <c r="BF3611" s="228">
        <f>IF(N3611="snížená",J3611,0)</f>
        <v>0</v>
      </c>
      <c r="BG3611" s="228">
        <f>IF(N3611="zákl. přenesená",J3611,0)</f>
        <v>0</v>
      </c>
      <c r="BH3611" s="228">
        <f>IF(N3611="sníž. přenesená",J3611,0)</f>
        <v>0</v>
      </c>
      <c r="BI3611" s="228">
        <f>IF(N3611="nulová",J3611,0)</f>
        <v>0</v>
      </c>
      <c r="BJ3611" s="20" t="s">
        <v>78</v>
      </c>
      <c r="BK3611" s="228">
        <f>ROUND(I3611*H3611,2)</f>
        <v>0</v>
      </c>
      <c r="BL3611" s="20" t="s">
        <v>308</v>
      </c>
      <c r="BM3611" s="227" t="s">
        <v>5892</v>
      </c>
    </row>
    <row r="3612" s="2" customFormat="1" ht="21.75" customHeight="1">
      <c r="A3612" s="41"/>
      <c r="B3612" s="42"/>
      <c r="C3612" s="278" t="s">
        <v>5893</v>
      </c>
      <c r="D3612" s="278" t="s">
        <v>296</v>
      </c>
      <c r="E3612" s="279" t="s">
        <v>5894</v>
      </c>
      <c r="F3612" s="280" t="s">
        <v>5895</v>
      </c>
      <c r="G3612" s="281" t="s">
        <v>425</v>
      </c>
      <c r="H3612" s="282">
        <v>1</v>
      </c>
      <c r="I3612" s="283"/>
      <c r="J3612" s="284">
        <f>ROUND(I3612*H3612,2)</f>
        <v>0</v>
      </c>
      <c r="K3612" s="280" t="s">
        <v>19</v>
      </c>
      <c r="L3612" s="285"/>
      <c r="M3612" s="286" t="s">
        <v>19</v>
      </c>
      <c r="N3612" s="287" t="s">
        <v>42</v>
      </c>
      <c r="O3612" s="87"/>
      <c r="P3612" s="225">
        <f>O3612*H3612</f>
        <v>0</v>
      </c>
      <c r="Q3612" s="225">
        <v>0.114</v>
      </c>
      <c r="R3612" s="225">
        <f>Q3612*H3612</f>
        <v>0.114</v>
      </c>
      <c r="S3612" s="225">
        <v>0</v>
      </c>
      <c r="T3612" s="226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410</v>
      </c>
      <c r="AT3612" s="227" t="s">
        <v>296</v>
      </c>
      <c r="AU3612" s="227" t="s">
        <v>80</v>
      </c>
      <c r="AY3612" s="20" t="s">
        <v>182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308</v>
      </c>
      <c r="BM3612" s="227" t="s">
        <v>5896</v>
      </c>
    </row>
    <row r="3613" s="2" customFormat="1" ht="24.15" customHeight="1">
      <c r="A3613" s="41"/>
      <c r="B3613" s="42"/>
      <c r="C3613" s="216" t="s">
        <v>5897</v>
      </c>
      <c r="D3613" s="216" t="s">
        <v>184</v>
      </c>
      <c r="E3613" s="217" t="s">
        <v>5898</v>
      </c>
      <c r="F3613" s="218" t="s">
        <v>5899</v>
      </c>
      <c r="G3613" s="219" t="s">
        <v>5862</v>
      </c>
      <c r="H3613" s="220">
        <v>1179.817</v>
      </c>
      <c r="I3613" s="221"/>
      <c r="J3613" s="222">
        <f>ROUND(I3613*H3613,2)</f>
        <v>0</v>
      </c>
      <c r="K3613" s="218" t="s">
        <v>188</v>
      </c>
      <c r="L3613" s="47"/>
      <c r="M3613" s="223" t="s">
        <v>19</v>
      </c>
      <c r="N3613" s="224" t="s">
        <v>42</v>
      </c>
      <c r="O3613" s="87"/>
      <c r="P3613" s="225">
        <f>O3613*H3613</f>
        <v>0</v>
      </c>
      <c r="Q3613" s="225">
        <v>5.0000000000000002E-05</v>
      </c>
      <c r="R3613" s="225">
        <f>Q3613*H3613</f>
        <v>0.058990850000000004</v>
      </c>
      <c r="S3613" s="225">
        <v>0</v>
      </c>
      <c r="T3613" s="226">
        <f>S3613*H3613</f>
        <v>0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308</v>
      </c>
      <c r="AT3613" s="227" t="s">
        <v>184</v>
      </c>
      <c r="AU3613" s="227" t="s">
        <v>80</v>
      </c>
      <c r="AY3613" s="20" t="s">
        <v>182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308</v>
      </c>
      <c r="BM3613" s="227" t="s">
        <v>5900</v>
      </c>
    </row>
    <row r="3614" s="2" customFormat="1">
      <c r="A3614" s="41"/>
      <c r="B3614" s="42"/>
      <c r="C3614" s="43"/>
      <c r="D3614" s="229" t="s">
        <v>191</v>
      </c>
      <c r="E3614" s="43"/>
      <c r="F3614" s="230" t="s">
        <v>5901</v>
      </c>
      <c r="G3614" s="43"/>
      <c r="H3614" s="43"/>
      <c r="I3614" s="231"/>
      <c r="J3614" s="43"/>
      <c r="K3614" s="43"/>
      <c r="L3614" s="47"/>
      <c r="M3614" s="232"/>
      <c r="N3614" s="233"/>
      <c r="O3614" s="87"/>
      <c r="P3614" s="87"/>
      <c r="Q3614" s="87"/>
      <c r="R3614" s="87"/>
      <c r="S3614" s="87"/>
      <c r="T3614" s="88"/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T3614" s="20" t="s">
        <v>191</v>
      </c>
      <c r="AU3614" s="20" t="s">
        <v>80</v>
      </c>
    </row>
    <row r="3615" s="14" customFormat="1">
      <c r="A3615" s="14"/>
      <c r="B3615" s="245"/>
      <c r="C3615" s="246"/>
      <c r="D3615" s="236" t="s">
        <v>193</v>
      </c>
      <c r="E3615" s="247" t="s">
        <v>19</v>
      </c>
      <c r="F3615" s="248" t="s">
        <v>5902</v>
      </c>
      <c r="G3615" s="246"/>
      <c r="H3615" s="249">
        <v>529</v>
      </c>
      <c r="I3615" s="250"/>
      <c r="J3615" s="246"/>
      <c r="K3615" s="246"/>
      <c r="L3615" s="251"/>
      <c r="M3615" s="252"/>
      <c r="N3615" s="253"/>
      <c r="O3615" s="253"/>
      <c r="P3615" s="253"/>
      <c r="Q3615" s="253"/>
      <c r="R3615" s="253"/>
      <c r="S3615" s="253"/>
      <c r="T3615" s="25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5" t="s">
        <v>193</v>
      </c>
      <c r="AU3615" s="255" t="s">
        <v>80</v>
      </c>
      <c r="AV3615" s="14" t="s">
        <v>80</v>
      </c>
      <c r="AW3615" s="14" t="s">
        <v>195</v>
      </c>
      <c r="AX3615" s="14" t="s">
        <v>71</v>
      </c>
      <c r="AY3615" s="255" t="s">
        <v>182</v>
      </c>
    </row>
    <row r="3616" s="14" customFormat="1">
      <c r="A3616" s="14"/>
      <c r="B3616" s="245"/>
      <c r="C3616" s="246"/>
      <c r="D3616" s="236" t="s">
        <v>193</v>
      </c>
      <c r="E3616" s="247" t="s">
        <v>19</v>
      </c>
      <c r="F3616" s="248" t="s">
        <v>5903</v>
      </c>
      <c r="G3616" s="246"/>
      <c r="H3616" s="249">
        <v>360</v>
      </c>
      <c r="I3616" s="250"/>
      <c r="J3616" s="246"/>
      <c r="K3616" s="246"/>
      <c r="L3616" s="251"/>
      <c r="M3616" s="252"/>
      <c r="N3616" s="253"/>
      <c r="O3616" s="253"/>
      <c r="P3616" s="253"/>
      <c r="Q3616" s="253"/>
      <c r="R3616" s="253"/>
      <c r="S3616" s="253"/>
      <c r="T3616" s="25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5" t="s">
        <v>193</v>
      </c>
      <c r="AU3616" s="255" t="s">
        <v>80</v>
      </c>
      <c r="AV3616" s="14" t="s">
        <v>80</v>
      </c>
      <c r="AW3616" s="14" t="s">
        <v>195</v>
      </c>
      <c r="AX3616" s="14" t="s">
        <v>71</v>
      </c>
      <c r="AY3616" s="255" t="s">
        <v>182</v>
      </c>
    </row>
    <row r="3617" s="13" customFormat="1">
      <c r="A3617" s="13"/>
      <c r="B3617" s="234"/>
      <c r="C3617" s="235"/>
      <c r="D3617" s="236" t="s">
        <v>193</v>
      </c>
      <c r="E3617" s="237" t="s">
        <v>19</v>
      </c>
      <c r="F3617" s="238" t="s">
        <v>5904</v>
      </c>
      <c r="G3617" s="235"/>
      <c r="H3617" s="237" t="s">
        <v>19</v>
      </c>
      <c r="I3617" s="239"/>
      <c r="J3617" s="235"/>
      <c r="K3617" s="235"/>
      <c r="L3617" s="240"/>
      <c r="M3617" s="241"/>
      <c r="N3617" s="242"/>
      <c r="O3617" s="242"/>
      <c r="P3617" s="242"/>
      <c r="Q3617" s="242"/>
      <c r="R3617" s="242"/>
      <c r="S3617" s="242"/>
      <c r="T3617" s="24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4" t="s">
        <v>193</v>
      </c>
      <c r="AU3617" s="244" t="s">
        <v>80</v>
      </c>
      <c r="AV3617" s="13" t="s">
        <v>78</v>
      </c>
      <c r="AW3617" s="13" t="s">
        <v>195</v>
      </c>
      <c r="AX3617" s="13" t="s">
        <v>71</v>
      </c>
      <c r="AY3617" s="244" t="s">
        <v>182</v>
      </c>
    </row>
    <row r="3618" s="14" customFormat="1">
      <c r="A3618" s="14"/>
      <c r="B3618" s="245"/>
      <c r="C3618" s="246"/>
      <c r="D3618" s="236" t="s">
        <v>193</v>
      </c>
      <c r="E3618" s="247" t="s">
        <v>19</v>
      </c>
      <c r="F3618" s="248" t="s">
        <v>5905</v>
      </c>
      <c r="G3618" s="246"/>
      <c r="H3618" s="249">
        <v>66.799999999999997</v>
      </c>
      <c r="I3618" s="250"/>
      <c r="J3618" s="246"/>
      <c r="K3618" s="246"/>
      <c r="L3618" s="251"/>
      <c r="M3618" s="252"/>
      <c r="N3618" s="253"/>
      <c r="O3618" s="253"/>
      <c r="P3618" s="253"/>
      <c r="Q3618" s="253"/>
      <c r="R3618" s="253"/>
      <c r="S3618" s="253"/>
      <c r="T3618" s="25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55" t="s">
        <v>193</v>
      </c>
      <c r="AU3618" s="255" t="s">
        <v>80</v>
      </c>
      <c r="AV3618" s="14" t="s">
        <v>80</v>
      </c>
      <c r="AW3618" s="14" t="s">
        <v>195</v>
      </c>
      <c r="AX3618" s="14" t="s">
        <v>71</v>
      </c>
      <c r="AY3618" s="255" t="s">
        <v>182</v>
      </c>
    </row>
    <row r="3619" s="14" customFormat="1">
      <c r="A3619" s="14"/>
      <c r="B3619" s="245"/>
      <c r="C3619" s="246"/>
      <c r="D3619" s="236" t="s">
        <v>193</v>
      </c>
      <c r="E3619" s="247" t="s">
        <v>19</v>
      </c>
      <c r="F3619" s="248" t="s">
        <v>5906</v>
      </c>
      <c r="G3619" s="246"/>
      <c r="H3619" s="249">
        <v>79.200000000000003</v>
      </c>
      <c r="I3619" s="250"/>
      <c r="J3619" s="246"/>
      <c r="K3619" s="246"/>
      <c r="L3619" s="251"/>
      <c r="M3619" s="252"/>
      <c r="N3619" s="253"/>
      <c r="O3619" s="253"/>
      <c r="P3619" s="253"/>
      <c r="Q3619" s="253"/>
      <c r="R3619" s="253"/>
      <c r="S3619" s="253"/>
      <c r="T3619" s="25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T3619" s="255" t="s">
        <v>193</v>
      </c>
      <c r="AU3619" s="255" t="s">
        <v>80</v>
      </c>
      <c r="AV3619" s="14" t="s">
        <v>80</v>
      </c>
      <c r="AW3619" s="14" t="s">
        <v>195</v>
      </c>
      <c r="AX3619" s="14" t="s">
        <v>71</v>
      </c>
      <c r="AY3619" s="255" t="s">
        <v>182</v>
      </c>
    </row>
    <row r="3620" s="14" customFormat="1">
      <c r="A3620" s="14"/>
      <c r="B3620" s="245"/>
      <c r="C3620" s="246"/>
      <c r="D3620" s="236" t="s">
        <v>193</v>
      </c>
      <c r="E3620" s="247" t="s">
        <v>19</v>
      </c>
      <c r="F3620" s="248" t="s">
        <v>5887</v>
      </c>
      <c r="G3620" s="246"/>
      <c r="H3620" s="249">
        <v>12.560000000000001</v>
      </c>
      <c r="I3620" s="250"/>
      <c r="J3620" s="246"/>
      <c r="K3620" s="246"/>
      <c r="L3620" s="251"/>
      <c r="M3620" s="252"/>
      <c r="N3620" s="253"/>
      <c r="O3620" s="253"/>
      <c r="P3620" s="253"/>
      <c r="Q3620" s="253"/>
      <c r="R3620" s="253"/>
      <c r="S3620" s="253"/>
      <c r="T3620" s="25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T3620" s="255" t="s">
        <v>193</v>
      </c>
      <c r="AU3620" s="255" t="s">
        <v>80</v>
      </c>
      <c r="AV3620" s="14" t="s">
        <v>80</v>
      </c>
      <c r="AW3620" s="14" t="s">
        <v>195</v>
      </c>
      <c r="AX3620" s="14" t="s">
        <v>71</v>
      </c>
      <c r="AY3620" s="255" t="s">
        <v>182</v>
      </c>
    </row>
    <row r="3621" s="14" customFormat="1">
      <c r="A3621" s="14"/>
      <c r="B3621" s="245"/>
      <c r="C3621" s="246"/>
      <c r="D3621" s="236" t="s">
        <v>193</v>
      </c>
      <c r="E3621" s="247" t="s">
        <v>19</v>
      </c>
      <c r="F3621" s="248" t="s">
        <v>5907</v>
      </c>
      <c r="G3621" s="246"/>
      <c r="H3621" s="249">
        <v>132.2568</v>
      </c>
      <c r="I3621" s="250"/>
      <c r="J3621" s="246"/>
      <c r="K3621" s="246"/>
      <c r="L3621" s="251"/>
      <c r="M3621" s="252"/>
      <c r="N3621" s="253"/>
      <c r="O3621" s="253"/>
      <c r="P3621" s="253"/>
      <c r="Q3621" s="253"/>
      <c r="R3621" s="253"/>
      <c r="S3621" s="253"/>
      <c r="T3621" s="25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55" t="s">
        <v>193</v>
      </c>
      <c r="AU3621" s="255" t="s">
        <v>80</v>
      </c>
      <c r="AV3621" s="14" t="s">
        <v>80</v>
      </c>
      <c r="AW3621" s="14" t="s">
        <v>195</v>
      </c>
      <c r="AX3621" s="14" t="s">
        <v>71</v>
      </c>
      <c r="AY3621" s="255" t="s">
        <v>182</v>
      </c>
    </row>
    <row r="3622" s="2" customFormat="1" ht="16.5" customHeight="1">
      <c r="A3622" s="41"/>
      <c r="B3622" s="42"/>
      <c r="C3622" s="278" t="s">
        <v>5908</v>
      </c>
      <c r="D3622" s="278" t="s">
        <v>296</v>
      </c>
      <c r="E3622" s="279" t="s">
        <v>5909</v>
      </c>
      <c r="F3622" s="280" t="s">
        <v>5910</v>
      </c>
      <c r="G3622" s="281" t="s">
        <v>256</v>
      </c>
      <c r="H3622" s="282">
        <v>0.012</v>
      </c>
      <c r="I3622" s="283"/>
      <c r="J3622" s="284">
        <f>ROUND(I3622*H3622,2)</f>
        <v>0</v>
      </c>
      <c r="K3622" s="280" t="s">
        <v>19</v>
      </c>
      <c r="L3622" s="285"/>
      <c r="M3622" s="286" t="s">
        <v>19</v>
      </c>
      <c r="N3622" s="287" t="s">
        <v>42</v>
      </c>
      <c r="O3622" s="87"/>
      <c r="P3622" s="225">
        <f>O3622*H3622</f>
        <v>0</v>
      </c>
      <c r="Q3622" s="225">
        <v>1</v>
      </c>
      <c r="R3622" s="225">
        <f>Q3622*H3622</f>
        <v>0.012</v>
      </c>
      <c r="S3622" s="225">
        <v>0</v>
      </c>
      <c r="T3622" s="226">
        <f>S3622*H3622</f>
        <v>0</v>
      </c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R3622" s="227" t="s">
        <v>410</v>
      </c>
      <c r="AT3622" s="227" t="s">
        <v>296</v>
      </c>
      <c r="AU3622" s="227" t="s">
        <v>80</v>
      </c>
      <c r="AY3622" s="20" t="s">
        <v>182</v>
      </c>
      <c r="BE3622" s="228">
        <f>IF(N3622="základní",J3622,0)</f>
        <v>0</v>
      </c>
      <c r="BF3622" s="228">
        <f>IF(N3622="snížená",J3622,0)</f>
        <v>0</v>
      </c>
      <c r="BG3622" s="228">
        <f>IF(N3622="zákl. přenesená",J3622,0)</f>
        <v>0</v>
      </c>
      <c r="BH3622" s="228">
        <f>IF(N3622="sníž. přenesená",J3622,0)</f>
        <v>0</v>
      </c>
      <c r="BI3622" s="228">
        <f>IF(N3622="nulová",J3622,0)</f>
        <v>0</v>
      </c>
      <c r="BJ3622" s="20" t="s">
        <v>78</v>
      </c>
      <c r="BK3622" s="228">
        <f>ROUND(I3622*H3622,2)</f>
        <v>0</v>
      </c>
      <c r="BL3622" s="20" t="s">
        <v>308</v>
      </c>
      <c r="BM3622" s="227" t="s">
        <v>5911</v>
      </c>
    </row>
    <row r="3623" s="14" customFormat="1">
      <c r="A3623" s="14"/>
      <c r="B3623" s="245"/>
      <c r="C3623" s="246"/>
      <c r="D3623" s="236" t="s">
        <v>193</v>
      </c>
      <c r="E3623" s="247" t="s">
        <v>19</v>
      </c>
      <c r="F3623" s="248" t="s">
        <v>5912</v>
      </c>
      <c r="G3623" s="246"/>
      <c r="H3623" s="249">
        <v>0.011343600000000001</v>
      </c>
      <c r="I3623" s="250"/>
      <c r="J3623" s="246"/>
      <c r="K3623" s="246"/>
      <c r="L3623" s="251"/>
      <c r="M3623" s="252"/>
      <c r="N3623" s="253"/>
      <c r="O3623" s="253"/>
      <c r="P3623" s="253"/>
      <c r="Q3623" s="253"/>
      <c r="R3623" s="253"/>
      <c r="S3623" s="253"/>
      <c r="T3623" s="25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55" t="s">
        <v>193</v>
      </c>
      <c r="AU3623" s="255" t="s">
        <v>80</v>
      </c>
      <c r="AV3623" s="14" t="s">
        <v>80</v>
      </c>
      <c r="AW3623" s="14" t="s">
        <v>195</v>
      </c>
      <c r="AX3623" s="14" t="s">
        <v>71</v>
      </c>
      <c r="AY3623" s="255" t="s">
        <v>182</v>
      </c>
    </row>
    <row r="3624" s="14" customFormat="1">
      <c r="A3624" s="14"/>
      <c r="B3624" s="245"/>
      <c r="C3624" s="246"/>
      <c r="D3624" s="236" t="s">
        <v>193</v>
      </c>
      <c r="E3624" s="246"/>
      <c r="F3624" s="248" t="s">
        <v>5913</v>
      </c>
      <c r="G3624" s="246"/>
      <c r="H3624" s="249">
        <v>0.012</v>
      </c>
      <c r="I3624" s="250"/>
      <c r="J3624" s="246"/>
      <c r="K3624" s="246"/>
      <c r="L3624" s="251"/>
      <c r="M3624" s="252"/>
      <c r="N3624" s="253"/>
      <c r="O3624" s="253"/>
      <c r="P3624" s="253"/>
      <c r="Q3624" s="253"/>
      <c r="R3624" s="253"/>
      <c r="S3624" s="253"/>
      <c r="T3624" s="25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5" t="s">
        <v>193</v>
      </c>
      <c r="AU3624" s="255" t="s">
        <v>80</v>
      </c>
      <c r="AV3624" s="14" t="s">
        <v>80</v>
      </c>
      <c r="AW3624" s="14" t="s">
        <v>4</v>
      </c>
      <c r="AX3624" s="14" t="s">
        <v>78</v>
      </c>
      <c r="AY3624" s="255" t="s">
        <v>182</v>
      </c>
    </row>
    <row r="3625" s="2" customFormat="1" ht="24.15" customHeight="1">
      <c r="A3625" s="41"/>
      <c r="B3625" s="42"/>
      <c r="C3625" s="278" t="s">
        <v>5914</v>
      </c>
      <c r="D3625" s="278" t="s">
        <v>296</v>
      </c>
      <c r="E3625" s="279" t="s">
        <v>5915</v>
      </c>
      <c r="F3625" s="280" t="s">
        <v>5916</v>
      </c>
      <c r="G3625" s="281" t="s">
        <v>2233</v>
      </c>
      <c r="H3625" s="282">
        <v>1</v>
      </c>
      <c r="I3625" s="283"/>
      <c r="J3625" s="284">
        <f>ROUND(I3625*H3625,2)</f>
        <v>0</v>
      </c>
      <c r="K3625" s="280" t="s">
        <v>19</v>
      </c>
      <c r="L3625" s="285"/>
      <c r="M3625" s="286" t="s">
        <v>19</v>
      </c>
      <c r="N3625" s="287" t="s">
        <v>42</v>
      </c>
      <c r="O3625" s="87"/>
      <c r="P3625" s="225">
        <f>O3625*H3625</f>
        <v>0</v>
      </c>
      <c r="Q3625" s="225">
        <v>0.35999999999999999</v>
      </c>
      <c r="R3625" s="225">
        <f>Q3625*H3625</f>
        <v>0.35999999999999999</v>
      </c>
      <c r="S3625" s="225">
        <v>0</v>
      </c>
      <c r="T3625" s="226">
        <f>S3625*H3625</f>
        <v>0</v>
      </c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R3625" s="227" t="s">
        <v>410</v>
      </c>
      <c r="AT3625" s="227" t="s">
        <v>296</v>
      </c>
      <c r="AU3625" s="227" t="s">
        <v>80</v>
      </c>
      <c r="AY3625" s="20" t="s">
        <v>182</v>
      </c>
      <c r="BE3625" s="228">
        <f>IF(N3625="základní",J3625,0)</f>
        <v>0</v>
      </c>
      <c r="BF3625" s="228">
        <f>IF(N3625="snížená",J3625,0)</f>
        <v>0</v>
      </c>
      <c r="BG3625" s="228">
        <f>IF(N3625="zákl. přenesená",J3625,0)</f>
        <v>0</v>
      </c>
      <c r="BH3625" s="228">
        <f>IF(N3625="sníž. přenesená",J3625,0)</f>
        <v>0</v>
      </c>
      <c r="BI3625" s="228">
        <f>IF(N3625="nulová",J3625,0)</f>
        <v>0</v>
      </c>
      <c r="BJ3625" s="20" t="s">
        <v>78</v>
      </c>
      <c r="BK3625" s="228">
        <f>ROUND(I3625*H3625,2)</f>
        <v>0</v>
      </c>
      <c r="BL3625" s="20" t="s">
        <v>308</v>
      </c>
      <c r="BM3625" s="227" t="s">
        <v>5917</v>
      </c>
    </row>
    <row r="3626" s="2" customFormat="1" ht="16.5" customHeight="1">
      <c r="A3626" s="41"/>
      <c r="B3626" s="42"/>
      <c r="C3626" s="278" t="s">
        <v>5918</v>
      </c>
      <c r="D3626" s="278" t="s">
        <v>296</v>
      </c>
      <c r="E3626" s="279" t="s">
        <v>5919</v>
      </c>
      <c r="F3626" s="280" t="s">
        <v>5920</v>
      </c>
      <c r="G3626" s="281" t="s">
        <v>425</v>
      </c>
      <c r="H3626" s="282">
        <v>1</v>
      </c>
      <c r="I3626" s="283"/>
      <c r="J3626" s="284">
        <f>ROUND(I3626*H3626,2)</f>
        <v>0</v>
      </c>
      <c r="K3626" s="280" t="s">
        <v>19</v>
      </c>
      <c r="L3626" s="285"/>
      <c r="M3626" s="286" t="s">
        <v>19</v>
      </c>
      <c r="N3626" s="287" t="s">
        <v>42</v>
      </c>
      <c r="O3626" s="87"/>
      <c r="P3626" s="225">
        <f>O3626*H3626</f>
        <v>0</v>
      </c>
      <c r="Q3626" s="225">
        <v>0.29099999999999998</v>
      </c>
      <c r="R3626" s="225">
        <f>Q3626*H3626</f>
        <v>0.29099999999999998</v>
      </c>
      <c r="S3626" s="225">
        <v>0</v>
      </c>
      <c r="T3626" s="226">
        <f>S3626*H3626</f>
        <v>0</v>
      </c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R3626" s="227" t="s">
        <v>410</v>
      </c>
      <c r="AT3626" s="227" t="s">
        <v>296</v>
      </c>
      <c r="AU3626" s="227" t="s">
        <v>80</v>
      </c>
      <c r="AY3626" s="20" t="s">
        <v>182</v>
      </c>
      <c r="BE3626" s="228">
        <f>IF(N3626="základní",J3626,0)</f>
        <v>0</v>
      </c>
      <c r="BF3626" s="228">
        <f>IF(N3626="snížená",J3626,0)</f>
        <v>0</v>
      </c>
      <c r="BG3626" s="228">
        <f>IF(N3626="zákl. přenesená",J3626,0)</f>
        <v>0</v>
      </c>
      <c r="BH3626" s="228">
        <f>IF(N3626="sníž. přenesená",J3626,0)</f>
        <v>0</v>
      </c>
      <c r="BI3626" s="228">
        <f>IF(N3626="nulová",J3626,0)</f>
        <v>0</v>
      </c>
      <c r="BJ3626" s="20" t="s">
        <v>78</v>
      </c>
      <c r="BK3626" s="228">
        <f>ROUND(I3626*H3626,2)</f>
        <v>0</v>
      </c>
      <c r="BL3626" s="20" t="s">
        <v>308</v>
      </c>
      <c r="BM3626" s="227" t="s">
        <v>5921</v>
      </c>
    </row>
    <row r="3627" s="2" customFormat="1" ht="33" customHeight="1">
      <c r="A3627" s="41"/>
      <c r="B3627" s="42"/>
      <c r="C3627" s="216" t="s">
        <v>5922</v>
      </c>
      <c r="D3627" s="216" t="s">
        <v>184</v>
      </c>
      <c r="E3627" s="217" t="s">
        <v>5923</v>
      </c>
      <c r="F3627" s="218" t="s">
        <v>5924</v>
      </c>
      <c r="G3627" s="219" t="s">
        <v>5862</v>
      </c>
      <c r="H3627" s="220">
        <v>1760</v>
      </c>
      <c r="I3627" s="221"/>
      <c r="J3627" s="222">
        <f>ROUND(I3627*H3627,2)</f>
        <v>0</v>
      </c>
      <c r="K3627" s="218" t="s">
        <v>188</v>
      </c>
      <c r="L3627" s="47"/>
      <c r="M3627" s="223" t="s">
        <v>19</v>
      </c>
      <c r="N3627" s="224" t="s">
        <v>42</v>
      </c>
      <c r="O3627" s="87"/>
      <c r="P3627" s="225">
        <f>O3627*H3627</f>
        <v>0</v>
      </c>
      <c r="Q3627" s="225">
        <v>0</v>
      </c>
      <c r="R3627" s="225">
        <f>Q3627*H3627</f>
        <v>0</v>
      </c>
      <c r="S3627" s="225">
        <v>0.001</v>
      </c>
      <c r="T3627" s="226">
        <f>S3627*H3627</f>
        <v>1.76</v>
      </c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R3627" s="227" t="s">
        <v>308</v>
      </c>
      <c r="AT3627" s="227" t="s">
        <v>184</v>
      </c>
      <c r="AU3627" s="227" t="s">
        <v>80</v>
      </c>
      <c r="AY3627" s="20" t="s">
        <v>182</v>
      </c>
      <c r="BE3627" s="228">
        <f>IF(N3627="základní",J3627,0)</f>
        <v>0</v>
      </c>
      <c r="BF3627" s="228">
        <f>IF(N3627="snížená",J3627,0)</f>
        <v>0</v>
      </c>
      <c r="BG3627" s="228">
        <f>IF(N3627="zákl. přenesená",J3627,0)</f>
        <v>0</v>
      </c>
      <c r="BH3627" s="228">
        <f>IF(N3627="sníž. přenesená",J3627,0)</f>
        <v>0</v>
      </c>
      <c r="BI3627" s="228">
        <f>IF(N3627="nulová",J3627,0)</f>
        <v>0</v>
      </c>
      <c r="BJ3627" s="20" t="s">
        <v>78</v>
      </c>
      <c r="BK3627" s="228">
        <f>ROUND(I3627*H3627,2)</f>
        <v>0</v>
      </c>
      <c r="BL3627" s="20" t="s">
        <v>308</v>
      </c>
      <c r="BM3627" s="227" t="s">
        <v>5925</v>
      </c>
    </row>
    <row r="3628" s="2" customFormat="1">
      <c r="A3628" s="41"/>
      <c r="B3628" s="42"/>
      <c r="C3628" s="43"/>
      <c r="D3628" s="229" t="s">
        <v>191</v>
      </c>
      <c r="E3628" s="43"/>
      <c r="F3628" s="230" t="s">
        <v>5926</v>
      </c>
      <c r="G3628" s="43"/>
      <c r="H3628" s="43"/>
      <c r="I3628" s="231"/>
      <c r="J3628" s="43"/>
      <c r="K3628" s="43"/>
      <c r="L3628" s="47"/>
      <c r="M3628" s="232"/>
      <c r="N3628" s="233"/>
      <c r="O3628" s="87"/>
      <c r="P3628" s="87"/>
      <c r="Q3628" s="87"/>
      <c r="R3628" s="87"/>
      <c r="S3628" s="87"/>
      <c r="T3628" s="88"/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T3628" s="20" t="s">
        <v>191</v>
      </c>
      <c r="AU3628" s="20" t="s">
        <v>80</v>
      </c>
    </row>
    <row r="3629" s="14" customFormat="1">
      <c r="A3629" s="14"/>
      <c r="B3629" s="245"/>
      <c r="C3629" s="246"/>
      <c r="D3629" s="236" t="s">
        <v>193</v>
      </c>
      <c r="E3629" s="247" t="s">
        <v>19</v>
      </c>
      <c r="F3629" s="248" t="s">
        <v>5927</v>
      </c>
      <c r="G3629" s="246"/>
      <c r="H3629" s="249">
        <v>200</v>
      </c>
      <c r="I3629" s="250"/>
      <c r="J3629" s="246"/>
      <c r="K3629" s="246"/>
      <c r="L3629" s="251"/>
      <c r="M3629" s="252"/>
      <c r="N3629" s="253"/>
      <c r="O3629" s="253"/>
      <c r="P3629" s="253"/>
      <c r="Q3629" s="253"/>
      <c r="R3629" s="253"/>
      <c r="S3629" s="253"/>
      <c r="T3629" s="25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T3629" s="255" t="s">
        <v>193</v>
      </c>
      <c r="AU3629" s="255" t="s">
        <v>80</v>
      </c>
      <c r="AV3629" s="14" t="s">
        <v>80</v>
      </c>
      <c r="AW3629" s="14" t="s">
        <v>195</v>
      </c>
      <c r="AX3629" s="14" t="s">
        <v>71</v>
      </c>
      <c r="AY3629" s="255" t="s">
        <v>182</v>
      </c>
    </row>
    <row r="3630" s="14" customFormat="1">
      <c r="A3630" s="14"/>
      <c r="B3630" s="245"/>
      <c r="C3630" s="246"/>
      <c r="D3630" s="236" t="s">
        <v>193</v>
      </c>
      <c r="E3630" s="247" t="s">
        <v>19</v>
      </c>
      <c r="F3630" s="248" t="s">
        <v>5928</v>
      </c>
      <c r="G3630" s="246"/>
      <c r="H3630" s="249">
        <v>60</v>
      </c>
      <c r="I3630" s="250"/>
      <c r="J3630" s="246"/>
      <c r="K3630" s="246"/>
      <c r="L3630" s="251"/>
      <c r="M3630" s="252"/>
      <c r="N3630" s="253"/>
      <c r="O3630" s="253"/>
      <c r="P3630" s="253"/>
      <c r="Q3630" s="253"/>
      <c r="R3630" s="253"/>
      <c r="S3630" s="253"/>
      <c r="T3630" s="25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55" t="s">
        <v>193</v>
      </c>
      <c r="AU3630" s="255" t="s">
        <v>80</v>
      </c>
      <c r="AV3630" s="14" t="s">
        <v>80</v>
      </c>
      <c r="AW3630" s="14" t="s">
        <v>195</v>
      </c>
      <c r="AX3630" s="14" t="s">
        <v>71</v>
      </c>
      <c r="AY3630" s="255" t="s">
        <v>182</v>
      </c>
    </row>
    <row r="3631" s="14" customFormat="1">
      <c r="A3631" s="14"/>
      <c r="B3631" s="245"/>
      <c r="C3631" s="246"/>
      <c r="D3631" s="236" t="s">
        <v>193</v>
      </c>
      <c r="E3631" s="247" t="s">
        <v>19</v>
      </c>
      <c r="F3631" s="248" t="s">
        <v>5929</v>
      </c>
      <c r="G3631" s="246"/>
      <c r="H3631" s="249">
        <v>1500</v>
      </c>
      <c r="I3631" s="250"/>
      <c r="J3631" s="246"/>
      <c r="K3631" s="246"/>
      <c r="L3631" s="251"/>
      <c r="M3631" s="252"/>
      <c r="N3631" s="253"/>
      <c r="O3631" s="253"/>
      <c r="P3631" s="253"/>
      <c r="Q3631" s="253"/>
      <c r="R3631" s="253"/>
      <c r="S3631" s="253"/>
      <c r="T3631" s="25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5" t="s">
        <v>193</v>
      </c>
      <c r="AU3631" s="255" t="s">
        <v>80</v>
      </c>
      <c r="AV3631" s="14" t="s">
        <v>80</v>
      </c>
      <c r="AW3631" s="14" t="s">
        <v>195</v>
      </c>
      <c r="AX3631" s="14" t="s">
        <v>71</v>
      </c>
      <c r="AY3631" s="255" t="s">
        <v>182</v>
      </c>
    </row>
    <row r="3632" s="2" customFormat="1" ht="55.5" customHeight="1">
      <c r="A3632" s="41"/>
      <c r="B3632" s="42"/>
      <c r="C3632" s="216" t="s">
        <v>5930</v>
      </c>
      <c r="D3632" s="216" t="s">
        <v>184</v>
      </c>
      <c r="E3632" s="217" t="s">
        <v>5931</v>
      </c>
      <c r="F3632" s="218" t="s">
        <v>5932</v>
      </c>
      <c r="G3632" s="219" t="s">
        <v>256</v>
      </c>
      <c r="H3632" s="220">
        <v>8.9130000000000003</v>
      </c>
      <c r="I3632" s="221"/>
      <c r="J3632" s="222">
        <f>ROUND(I3632*H3632,2)</f>
        <v>0</v>
      </c>
      <c r="K3632" s="218" t="s">
        <v>188</v>
      </c>
      <c r="L3632" s="47"/>
      <c r="M3632" s="223" t="s">
        <v>19</v>
      </c>
      <c r="N3632" s="224" t="s">
        <v>42</v>
      </c>
      <c r="O3632" s="87"/>
      <c r="P3632" s="225">
        <f>O3632*H3632</f>
        <v>0</v>
      </c>
      <c r="Q3632" s="225">
        <v>0</v>
      </c>
      <c r="R3632" s="225">
        <f>Q3632*H3632</f>
        <v>0</v>
      </c>
      <c r="S3632" s="225">
        <v>0</v>
      </c>
      <c r="T3632" s="226">
        <f>S3632*H3632</f>
        <v>0</v>
      </c>
      <c r="U3632" s="41"/>
      <c r="V3632" s="41"/>
      <c r="W3632" s="41"/>
      <c r="X3632" s="41"/>
      <c r="Y3632" s="41"/>
      <c r="Z3632" s="41"/>
      <c r="AA3632" s="41"/>
      <c r="AB3632" s="41"/>
      <c r="AC3632" s="41"/>
      <c r="AD3632" s="41"/>
      <c r="AE3632" s="41"/>
      <c r="AR3632" s="227" t="s">
        <v>308</v>
      </c>
      <c r="AT3632" s="227" t="s">
        <v>184</v>
      </c>
      <c r="AU3632" s="227" t="s">
        <v>80</v>
      </c>
      <c r="AY3632" s="20" t="s">
        <v>182</v>
      </c>
      <c r="BE3632" s="228">
        <f>IF(N3632="základní",J3632,0)</f>
        <v>0</v>
      </c>
      <c r="BF3632" s="228">
        <f>IF(N3632="snížená",J3632,0)</f>
        <v>0</v>
      </c>
      <c r="BG3632" s="228">
        <f>IF(N3632="zákl. přenesená",J3632,0)</f>
        <v>0</v>
      </c>
      <c r="BH3632" s="228">
        <f>IF(N3632="sníž. přenesená",J3632,0)</f>
        <v>0</v>
      </c>
      <c r="BI3632" s="228">
        <f>IF(N3632="nulová",J3632,0)</f>
        <v>0</v>
      </c>
      <c r="BJ3632" s="20" t="s">
        <v>78</v>
      </c>
      <c r="BK3632" s="228">
        <f>ROUND(I3632*H3632,2)</f>
        <v>0</v>
      </c>
      <c r="BL3632" s="20" t="s">
        <v>308</v>
      </c>
      <c r="BM3632" s="227" t="s">
        <v>5933</v>
      </c>
    </row>
    <row r="3633" s="2" customFormat="1">
      <c r="A3633" s="41"/>
      <c r="B3633" s="42"/>
      <c r="C3633" s="43"/>
      <c r="D3633" s="229" t="s">
        <v>191</v>
      </c>
      <c r="E3633" s="43"/>
      <c r="F3633" s="230" t="s">
        <v>5934</v>
      </c>
      <c r="G3633" s="43"/>
      <c r="H3633" s="43"/>
      <c r="I3633" s="231"/>
      <c r="J3633" s="43"/>
      <c r="K3633" s="43"/>
      <c r="L3633" s="47"/>
      <c r="M3633" s="232"/>
      <c r="N3633" s="233"/>
      <c r="O3633" s="87"/>
      <c r="P3633" s="87"/>
      <c r="Q3633" s="87"/>
      <c r="R3633" s="87"/>
      <c r="S3633" s="87"/>
      <c r="T3633" s="88"/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T3633" s="20" t="s">
        <v>191</v>
      </c>
      <c r="AU3633" s="20" t="s">
        <v>80</v>
      </c>
    </row>
    <row r="3634" s="12" customFormat="1" ht="22.8" customHeight="1">
      <c r="A3634" s="12"/>
      <c r="B3634" s="200"/>
      <c r="C3634" s="201"/>
      <c r="D3634" s="202" t="s">
        <v>70</v>
      </c>
      <c r="E3634" s="214" t="s">
        <v>5121</v>
      </c>
      <c r="F3634" s="214" t="s">
        <v>5935</v>
      </c>
      <c r="G3634" s="201"/>
      <c r="H3634" s="201"/>
      <c r="I3634" s="204"/>
      <c r="J3634" s="215">
        <f>BK3634</f>
        <v>0</v>
      </c>
      <c r="K3634" s="201"/>
      <c r="L3634" s="206"/>
      <c r="M3634" s="207"/>
      <c r="N3634" s="208"/>
      <c r="O3634" s="208"/>
      <c r="P3634" s="209">
        <f>SUM(P3635:P3854)</f>
        <v>0</v>
      </c>
      <c r="Q3634" s="208"/>
      <c r="R3634" s="209">
        <f>SUM(R3635:R3854)</f>
        <v>71.862812939999998</v>
      </c>
      <c r="S3634" s="208"/>
      <c r="T3634" s="210">
        <f>SUM(T3635:T3854)</f>
        <v>59.541378349999988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R3634" s="211" t="s">
        <v>80</v>
      </c>
      <c r="AT3634" s="212" t="s">
        <v>70</v>
      </c>
      <c r="AU3634" s="212" t="s">
        <v>78</v>
      </c>
      <c r="AY3634" s="211" t="s">
        <v>182</v>
      </c>
      <c r="BK3634" s="213">
        <f>SUM(BK3635:BK3854)</f>
        <v>0</v>
      </c>
    </row>
    <row r="3635" s="2" customFormat="1" ht="24.15" customHeight="1">
      <c r="A3635" s="41"/>
      <c r="B3635" s="42"/>
      <c r="C3635" s="216" t="s">
        <v>5936</v>
      </c>
      <c r="D3635" s="216" t="s">
        <v>184</v>
      </c>
      <c r="E3635" s="217" t="s">
        <v>5937</v>
      </c>
      <c r="F3635" s="218" t="s">
        <v>5938</v>
      </c>
      <c r="G3635" s="219" t="s">
        <v>283</v>
      </c>
      <c r="H3635" s="220">
        <v>1831.3710000000001</v>
      </c>
      <c r="I3635" s="221"/>
      <c r="J3635" s="222">
        <f>ROUND(I3635*H3635,2)</f>
        <v>0</v>
      </c>
      <c r="K3635" s="218" t="s">
        <v>188</v>
      </c>
      <c r="L3635" s="47"/>
      <c r="M3635" s="223" t="s">
        <v>19</v>
      </c>
      <c r="N3635" s="224" t="s">
        <v>42</v>
      </c>
      <c r="O3635" s="87"/>
      <c r="P3635" s="225">
        <f>O3635*H3635</f>
        <v>0</v>
      </c>
      <c r="Q3635" s="225">
        <v>0</v>
      </c>
      <c r="R3635" s="225">
        <f>Q3635*H3635</f>
        <v>0</v>
      </c>
      <c r="S3635" s="225">
        <v>0</v>
      </c>
      <c r="T3635" s="226">
        <f>S3635*H3635</f>
        <v>0</v>
      </c>
      <c r="U3635" s="41"/>
      <c r="V3635" s="41"/>
      <c r="W3635" s="41"/>
      <c r="X3635" s="41"/>
      <c r="Y3635" s="41"/>
      <c r="Z3635" s="41"/>
      <c r="AA3635" s="41"/>
      <c r="AB3635" s="41"/>
      <c r="AC3635" s="41"/>
      <c r="AD3635" s="41"/>
      <c r="AE3635" s="41"/>
      <c r="AR3635" s="227" t="s">
        <v>308</v>
      </c>
      <c r="AT3635" s="227" t="s">
        <v>184</v>
      </c>
      <c r="AU3635" s="227" t="s">
        <v>80</v>
      </c>
      <c r="AY3635" s="20" t="s">
        <v>182</v>
      </c>
      <c r="BE3635" s="228">
        <f>IF(N3635="základní",J3635,0)</f>
        <v>0</v>
      </c>
      <c r="BF3635" s="228">
        <f>IF(N3635="snížená",J3635,0)</f>
        <v>0</v>
      </c>
      <c r="BG3635" s="228">
        <f>IF(N3635="zákl. přenesená",J3635,0)</f>
        <v>0</v>
      </c>
      <c r="BH3635" s="228">
        <f>IF(N3635="sníž. přenesená",J3635,0)</f>
        <v>0</v>
      </c>
      <c r="BI3635" s="228">
        <f>IF(N3635="nulová",J3635,0)</f>
        <v>0</v>
      </c>
      <c r="BJ3635" s="20" t="s">
        <v>78</v>
      </c>
      <c r="BK3635" s="228">
        <f>ROUND(I3635*H3635,2)</f>
        <v>0</v>
      </c>
      <c r="BL3635" s="20" t="s">
        <v>308</v>
      </c>
      <c r="BM3635" s="227" t="s">
        <v>5939</v>
      </c>
    </row>
    <row r="3636" s="2" customFormat="1">
      <c r="A3636" s="41"/>
      <c r="B3636" s="42"/>
      <c r="C3636" s="43"/>
      <c r="D3636" s="229" t="s">
        <v>191</v>
      </c>
      <c r="E3636" s="43"/>
      <c r="F3636" s="230" t="s">
        <v>5940</v>
      </c>
      <c r="G3636" s="43"/>
      <c r="H3636" s="43"/>
      <c r="I3636" s="231"/>
      <c r="J3636" s="43"/>
      <c r="K3636" s="43"/>
      <c r="L3636" s="47"/>
      <c r="M3636" s="232"/>
      <c r="N3636" s="233"/>
      <c r="O3636" s="87"/>
      <c r="P3636" s="87"/>
      <c r="Q3636" s="87"/>
      <c r="R3636" s="87"/>
      <c r="S3636" s="87"/>
      <c r="T3636" s="88"/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T3636" s="20" t="s">
        <v>191</v>
      </c>
      <c r="AU3636" s="20" t="s">
        <v>80</v>
      </c>
    </row>
    <row r="3637" s="14" customFormat="1">
      <c r="A3637" s="14"/>
      <c r="B3637" s="245"/>
      <c r="C3637" s="246"/>
      <c r="D3637" s="236" t="s">
        <v>193</v>
      </c>
      <c r="E3637" s="247" t="s">
        <v>19</v>
      </c>
      <c r="F3637" s="248" t="s">
        <v>5941</v>
      </c>
      <c r="G3637" s="246"/>
      <c r="H3637" s="249">
        <v>1831.3709999999999</v>
      </c>
      <c r="I3637" s="250"/>
      <c r="J3637" s="246"/>
      <c r="K3637" s="246"/>
      <c r="L3637" s="251"/>
      <c r="M3637" s="252"/>
      <c r="N3637" s="253"/>
      <c r="O3637" s="253"/>
      <c r="P3637" s="253"/>
      <c r="Q3637" s="253"/>
      <c r="R3637" s="253"/>
      <c r="S3637" s="253"/>
      <c r="T3637" s="25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5" t="s">
        <v>193</v>
      </c>
      <c r="AU3637" s="255" t="s">
        <v>80</v>
      </c>
      <c r="AV3637" s="14" t="s">
        <v>80</v>
      </c>
      <c r="AW3637" s="14" t="s">
        <v>195</v>
      </c>
      <c r="AX3637" s="14" t="s">
        <v>71</v>
      </c>
      <c r="AY3637" s="255" t="s">
        <v>182</v>
      </c>
    </row>
    <row r="3638" s="2" customFormat="1" ht="24.15" customHeight="1">
      <c r="A3638" s="41"/>
      <c r="B3638" s="42"/>
      <c r="C3638" s="216" t="s">
        <v>5942</v>
      </c>
      <c r="D3638" s="216" t="s">
        <v>184</v>
      </c>
      <c r="E3638" s="217" t="s">
        <v>5943</v>
      </c>
      <c r="F3638" s="218" t="s">
        <v>5944</v>
      </c>
      <c r="G3638" s="219" t="s">
        <v>283</v>
      </c>
      <c r="H3638" s="220">
        <v>1831.3710000000001</v>
      </c>
      <c r="I3638" s="221"/>
      <c r="J3638" s="222">
        <f>ROUND(I3638*H3638,2)</f>
        <v>0</v>
      </c>
      <c r="K3638" s="218" t="s">
        <v>188</v>
      </c>
      <c r="L3638" s="47"/>
      <c r="M3638" s="223" t="s">
        <v>19</v>
      </c>
      <c r="N3638" s="224" t="s">
        <v>42</v>
      </c>
      <c r="O3638" s="87"/>
      <c r="P3638" s="225">
        <f>O3638*H3638</f>
        <v>0</v>
      </c>
      <c r="Q3638" s="225">
        <v>0.00029999999999999997</v>
      </c>
      <c r="R3638" s="225">
        <f>Q3638*H3638</f>
        <v>0.54941129999999994</v>
      </c>
      <c r="S3638" s="225">
        <v>0</v>
      </c>
      <c r="T3638" s="226">
        <f>S3638*H3638</f>
        <v>0</v>
      </c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R3638" s="227" t="s">
        <v>308</v>
      </c>
      <c r="AT3638" s="227" t="s">
        <v>184</v>
      </c>
      <c r="AU3638" s="227" t="s">
        <v>80</v>
      </c>
      <c r="AY3638" s="20" t="s">
        <v>182</v>
      </c>
      <c r="BE3638" s="228">
        <f>IF(N3638="základní",J3638,0)</f>
        <v>0</v>
      </c>
      <c r="BF3638" s="228">
        <f>IF(N3638="snížená",J3638,0)</f>
        <v>0</v>
      </c>
      <c r="BG3638" s="228">
        <f>IF(N3638="zákl. přenesená",J3638,0)</f>
        <v>0</v>
      </c>
      <c r="BH3638" s="228">
        <f>IF(N3638="sníž. přenesená",J3638,0)</f>
        <v>0</v>
      </c>
      <c r="BI3638" s="228">
        <f>IF(N3638="nulová",J3638,0)</f>
        <v>0</v>
      </c>
      <c r="BJ3638" s="20" t="s">
        <v>78</v>
      </c>
      <c r="BK3638" s="228">
        <f>ROUND(I3638*H3638,2)</f>
        <v>0</v>
      </c>
      <c r="BL3638" s="20" t="s">
        <v>308</v>
      </c>
      <c r="BM3638" s="227" t="s">
        <v>5945</v>
      </c>
    </row>
    <row r="3639" s="2" customFormat="1">
      <c r="A3639" s="41"/>
      <c r="B3639" s="42"/>
      <c r="C3639" s="43"/>
      <c r="D3639" s="229" t="s">
        <v>191</v>
      </c>
      <c r="E3639" s="43"/>
      <c r="F3639" s="230" t="s">
        <v>5946</v>
      </c>
      <c r="G3639" s="43"/>
      <c r="H3639" s="43"/>
      <c r="I3639" s="231"/>
      <c r="J3639" s="43"/>
      <c r="K3639" s="43"/>
      <c r="L3639" s="47"/>
      <c r="M3639" s="232"/>
      <c r="N3639" s="233"/>
      <c r="O3639" s="87"/>
      <c r="P3639" s="87"/>
      <c r="Q3639" s="87"/>
      <c r="R3639" s="87"/>
      <c r="S3639" s="87"/>
      <c r="T3639" s="88"/>
      <c r="U3639" s="41"/>
      <c r="V3639" s="41"/>
      <c r="W3639" s="41"/>
      <c r="X3639" s="41"/>
      <c r="Y3639" s="41"/>
      <c r="Z3639" s="41"/>
      <c r="AA3639" s="41"/>
      <c r="AB3639" s="41"/>
      <c r="AC3639" s="41"/>
      <c r="AD3639" s="41"/>
      <c r="AE3639" s="41"/>
      <c r="AT3639" s="20" t="s">
        <v>191</v>
      </c>
      <c r="AU3639" s="20" t="s">
        <v>80</v>
      </c>
    </row>
    <row r="3640" s="14" customFormat="1">
      <c r="A3640" s="14"/>
      <c r="B3640" s="245"/>
      <c r="C3640" s="246"/>
      <c r="D3640" s="236" t="s">
        <v>193</v>
      </c>
      <c r="E3640" s="247" t="s">
        <v>19</v>
      </c>
      <c r="F3640" s="248" t="s">
        <v>5941</v>
      </c>
      <c r="G3640" s="246"/>
      <c r="H3640" s="249">
        <v>1831.3709999999999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193</v>
      </c>
      <c r="AU3640" s="255" t="s">
        <v>80</v>
      </c>
      <c r="AV3640" s="14" t="s">
        <v>80</v>
      </c>
      <c r="AW3640" s="14" t="s">
        <v>195</v>
      </c>
      <c r="AX3640" s="14" t="s">
        <v>71</v>
      </c>
      <c r="AY3640" s="255" t="s">
        <v>182</v>
      </c>
    </row>
    <row r="3641" s="2" customFormat="1" ht="37.8" customHeight="1">
      <c r="A3641" s="41"/>
      <c r="B3641" s="42"/>
      <c r="C3641" s="216" t="s">
        <v>5947</v>
      </c>
      <c r="D3641" s="216" t="s">
        <v>184</v>
      </c>
      <c r="E3641" s="217" t="s">
        <v>5948</v>
      </c>
      <c r="F3641" s="218" t="s">
        <v>5949</v>
      </c>
      <c r="G3641" s="219" t="s">
        <v>283</v>
      </c>
      <c r="H3641" s="220">
        <v>1124.018</v>
      </c>
      <c r="I3641" s="221"/>
      <c r="J3641" s="222">
        <f>ROUND(I3641*H3641,2)</f>
        <v>0</v>
      </c>
      <c r="K3641" s="218" t="s">
        <v>188</v>
      </c>
      <c r="L3641" s="47"/>
      <c r="M3641" s="223" t="s">
        <v>19</v>
      </c>
      <c r="N3641" s="224" t="s">
        <v>42</v>
      </c>
      <c r="O3641" s="87"/>
      <c r="P3641" s="225">
        <f>O3641*H3641</f>
        <v>0</v>
      </c>
      <c r="Q3641" s="225">
        <v>0</v>
      </c>
      <c r="R3641" s="225">
        <f>Q3641*H3641</f>
        <v>0</v>
      </c>
      <c r="S3641" s="225">
        <v>0</v>
      </c>
      <c r="T3641" s="226">
        <f>S3641*H3641</f>
        <v>0</v>
      </c>
      <c r="U3641" s="41"/>
      <c r="V3641" s="41"/>
      <c r="W3641" s="41"/>
      <c r="X3641" s="41"/>
      <c r="Y3641" s="41"/>
      <c r="Z3641" s="41"/>
      <c r="AA3641" s="41"/>
      <c r="AB3641" s="41"/>
      <c r="AC3641" s="41"/>
      <c r="AD3641" s="41"/>
      <c r="AE3641" s="41"/>
      <c r="AR3641" s="227" t="s">
        <v>308</v>
      </c>
      <c r="AT3641" s="227" t="s">
        <v>184</v>
      </c>
      <c r="AU3641" s="227" t="s">
        <v>80</v>
      </c>
      <c r="AY3641" s="20" t="s">
        <v>182</v>
      </c>
      <c r="BE3641" s="228">
        <f>IF(N3641="základní",J3641,0)</f>
        <v>0</v>
      </c>
      <c r="BF3641" s="228">
        <f>IF(N3641="snížená",J3641,0)</f>
        <v>0</v>
      </c>
      <c r="BG3641" s="228">
        <f>IF(N3641="zákl. přenesená",J3641,0)</f>
        <v>0</v>
      </c>
      <c r="BH3641" s="228">
        <f>IF(N3641="sníž. přenesená",J3641,0)</f>
        <v>0</v>
      </c>
      <c r="BI3641" s="228">
        <f>IF(N3641="nulová",J3641,0)</f>
        <v>0</v>
      </c>
      <c r="BJ3641" s="20" t="s">
        <v>78</v>
      </c>
      <c r="BK3641" s="228">
        <f>ROUND(I3641*H3641,2)</f>
        <v>0</v>
      </c>
      <c r="BL3641" s="20" t="s">
        <v>308</v>
      </c>
      <c r="BM3641" s="227" t="s">
        <v>5950</v>
      </c>
    </row>
    <row r="3642" s="2" customFormat="1">
      <c r="A3642" s="41"/>
      <c r="B3642" s="42"/>
      <c r="C3642" s="43"/>
      <c r="D3642" s="229" t="s">
        <v>191</v>
      </c>
      <c r="E3642" s="43"/>
      <c r="F3642" s="230" t="s">
        <v>5951</v>
      </c>
      <c r="G3642" s="43"/>
      <c r="H3642" s="43"/>
      <c r="I3642" s="231"/>
      <c r="J3642" s="43"/>
      <c r="K3642" s="43"/>
      <c r="L3642" s="47"/>
      <c r="M3642" s="232"/>
      <c r="N3642" s="233"/>
      <c r="O3642" s="87"/>
      <c r="P3642" s="87"/>
      <c r="Q3642" s="87"/>
      <c r="R3642" s="87"/>
      <c r="S3642" s="87"/>
      <c r="T3642" s="88"/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T3642" s="20" t="s">
        <v>191</v>
      </c>
      <c r="AU3642" s="20" t="s">
        <v>80</v>
      </c>
    </row>
    <row r="3643" s="14" customFormat="1">
      <c r="A3643" s="14"/>
      <c r="B3643" s="245"/>
      <c r="C3643" s="246"/>
      <c r="D3643" s="236" t="s">
        <v>193</v>
      </c>
      <c r="E3643" s="247" t="s">
        <v>19</v>
      </c>
      <c r="F3643" s="248" t="s">
        <v>5952</v>
      </c>
      <c r="G3643" s="246"/>
      <c r="H3643" s="249">
        <v>1065.5179999999998</v>
      </c>
      <c r="I3643" s="250"/>
      <c r="J3643" s="246"/>
      <c r="K3643" s="246"/>
      <c r="L3643" s="251"/>
      <c r="M3643" s="252"/>
      <c r="N3643" s="253"/>
      <c r="O3643" s="253"/>
      <c r="P3643" s="253"/>
      <c r="Q3643" s="253"/>
      <c r="R3643" s="253"/>
      <c r="S3643" s="253"/>
      <c r="T3643" s="25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T3643" s="255" t="s">
        <v>193</v>
      </c>
      <c r="AU3643" s="255" t="s">
        <v>80</v>
      </c>
      <c r="AV3643" s="14" t="s">
        <v>80</v>
      </c>
      <c r="AW3643" s="14" t="s">
        <v>195</v>
      </c>
      <c r="AX3643" s="14" t="s">
        <v>71</v>
      </c>
      <c r="AY3643" s="255" t="s">
        <v>182</v>
      </c>
    </row>
    <row r="3644" s="14" customFormat="1">
      <c r="A3644" s="14"/>
      <c r="B3644" s="245"/>
      <c r="C3644" s="246"/>
      <c r="D3644" s="236" t="s">
        <v>193</v>
      </c>
      <c r="E3644" s="247" t="s">
        <v>19</v>
      </c>
      <c r="F3644" s="248" t="s">
        <v>5953</v>
      </c>
      <c r="G3644" s="246"/>
      <c r="H3644" s="249">
        <v>58.5</v>
      </c>
      <c r="I3644" s="250"/>
      <c r="J3644" s="246"/>
      <c r="K3644" s="246"/>
      <c r="L3644" s="251"/>
      <c r="M3644" s="252"/>
      <c r="N3644" s="253"/>
      <c r="O3644" s="253"/>
      <c r="P3644" s="253"/>
      <c r="Q3644" s="253"/>
      <c r="R3644" s="253"/>
      <c r="S3644" s="253"/>
      <c r="T3644" s="25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55" t="s">
        <v>193</v>
      </c>
      <c r="AU3644" s="255" t="s">
        <v>80</v>
      </c>
      <c r="AV3644" s="14" t="s">
        <v>80</v>
      </c>
      <c r="AW3644" s="14" t="s">
        <v>195</v>
      </c>
      <c r="AX3644" s="14" t="s">
        <v>71</v>
      </c>
      <c r="AY3644" s="255" t="s">
        <v>182</v>
      </c>
    </row>
    <row r="3645" s="2" customFormat="1" ht="37.8" customHeight="1">
      <c r="A3645" s="41"/>
      <c r="B3645" s="42"/>
      <c r="C3645" s="216" t="s">
        <v>5954</v>
      </c>
      <c r="D3645" s="216" t="s">
        <v>184</v>
      </c>
      <c r="E3645" s="217" t="s">
        <v>5955</v>
      </c>
      <c r="F3645" s="218" t="s">
        <v>5956</v>
      </c>
      <c r="G3645" s="219" t="s">
        <v>283</v>
      </c>
      <c r="H3645" s="220">
        <v>1124.018</v>
      </c>
      <c r="I3645" s="221"/>
      <c r="J3645" s="222">
        <f>ROUND(I3645*H3645,2)</f>
        <v>0</v>
      </c>
      <c r="K3645" s="218" t="s">
        <v>188</v>
      </c>
      <c r="L3645" s="47"/>
      <c r="M3645" s="223" t="s">
        <v>19</v>
      </c>
      <c r="N3645" s="224" t="s">
        <v>42</v>
      </c>
      <c r="O3645" s="87"/>
      <c r="P3645" s="225">
        <f>O3645*H3645</f>
        <v>0</v>
      </c>
      <c r="Q3645" s="225">
        <v>0.0075799999999999999</v>
      </c>
      <c r="R3645" s="225">
        <f>Q3645*H3645</f>
        <v>8.5200564399999994</v>
      </c>
      <c r="S3645" s="225">
        <v>0</v>
      </c>
      <c r="T3645" s="226">
        <f>S3645*H3645</f>
        <v>0</v>
      </c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R3645" s="227" t="s">
        <v>308</v>
      </c>
      <c r="AT3645" s="227" t="s">
        <v>184</v>
      </c>
      <c r="AU3645" s="227" t="s">
        <v>80</v>
      </c>
      <c r="AY3645" s="20" t="s">
        <v>182</v>
      </c>
      <c r="BE3645" s="228">
        <f>IF(N3645="základní",J3645,0)</f>
        <v>0</v>
      </c>
      <c r="BF3645" s="228">
        <f>IF(N3645="snížená",J3645,0)</f>
        <v>0</v>
      </c>
      <c r="BG3645" s="228">
        <f>IF(N3645="zákl. přenesená",J3645,0)</f>
        <v>0</v>
      </c>
      <c r="BH3645" s="228">
        <f>IF(N3645="sníž. přenesená",J3645,0)</f>
        <v>0</v>
      </c>
      <c r="BI3645" s="228">
        <f>IF(N3645="nulová",J3645,0)</f>
        <v>0</v>
      </c>
      <c r="BJ3645" s="20" t="s">
        <v>78</v>
      </c>
      <c r="BK3645" s="228">
        <f>ROUND(I3645*H3645,2)</f>
        <v>0</v>
      </c>
      <c r="BL3645" s="20" t="s">
        <v>308</v>
      </c>
      <c r="BM3645" s="227" t="s">
        <v>5957</v>
      </c>
    </row>
    <row r="3646" s="2" customFormat="1">
      <c r="A3646" s="41"/>
      <c r="B3646" s="42"/>
      <c r="C3646" s="43"/>
      <c r="D3646" s="229" t="s">
        <v>191</v>
      </c>
      <c r="E3646" s="43"/>
      <c r="F3646" s="230" t="s">
        <v>5958</v>
      </c>
      <c r="G3646" s="43"/>
      <c r="H3646" s="43"/>
      <c r="I3646" s="231"/>
      <c r="J3646" s="43"/>
      <c r="K3646" s="43"/>
      <c r="L3646" s="47"/>
      <c r="M3646" s="232"/>
      <c r="N3646" s="233"/>
      <c r="O3646" s="87"/>
      <c r="P3646" s="87"/>
      <c r="Q3646" s="87"/>
      <c r="R3646" s="87"/>
      <c r="S3646" s="87"/>
      <c r="T3646" s="88"/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T3646" s="20" t="s">
        <v>191</v>
      </c>
      <c r="AU3646" s="20" t="s">
        <v>80</v>
      </c>
    </row>
    <row r="3647" s="14" customFormat="1">
      <c r="A3647" s="14"/>
      <c r="B3647" s="245"/>
      <c r="C3647" s="246"/>
      <c r="D3647" s="236" t="s">
        <v>193</v>
      </c>
      <c r="E3647" s="247" t="s">
        <v>19</v>
      </c>
      <c r="F3647" s="248" t="s">
        <v>5952</v>
      </c>
      <c r="G3647" s="246"/>
      <c r="H3647" s="249">
        <v>1065.5179999999998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193</v>
      </c>
      <c r="AU3647" s="255" t="s">
        <v>80</v>
      </c>
      <c r="AV3647" s="14" t="s">
        <v>80</v>
      </c>
      <c r="AW3647" s="14" t="s">
        <v>195</v>
      </c>
      <c r="AX3647" s="14" t="s">
        <v>71</v>
      </c>
      <c r="AY3647" s="255" t="s">
        <v>182</v>
      </c>
    </row>
    <row r="3648" s="14" customFormat="1">
      <c r="A3648" s="14"/>
      <c r="B3648" s="245"/>
      <c r="C3648" s="246"/>
      <c r="D3648" s="236" t="s">
        <v>193</v>
      </c>
      <c r="E3648" s="247" t="s">
        <v>19</v>
      </c>
      <c r="F3648" s="248" t="s">
        <v>5953</v>
      </c>
      <c r="G3648" s="246"/>
      <c r="H3648" s="249">
        <v>58.5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193</v>
      </c>
      <c r="AU3648" s="255" t="s">
        <v>80</v>
      </c>
      <c r="AV3648" s="14" t="s">
        <v>80</v>
      </c>
      <c r="AW3648" s="14" t="s">
        <v>195</v>
      </c>
      <c r="AX3648" s="14" t="s">
        <v>71</v>
      </c>
      <c r="AY3648" s="255" t="s">
        <v>182</v>
      </c>
    </row>
    <row r="3649" s="2" customFormat="1" ht="33" customHeight="1">
      <c r="A3649" s="41"/>
      <c r="B3649" s="42"/>
      <c r="C3649" s="216" t="s">
        <v>5959</v>
      </c>
      <c r="D3649" s="216" t="s">
        <v>184</v>
      </c>
      <c r="E3649" s="217" t="s">
        <v>5960</v>
      </c>
      <c r="F3649" s="218" t="s">
        <v>5961</v>
      </c>
      <c r="G3649" s="219" t="s">
        <v>304</v>
      </c>
      <c r="H3649" s="220">
        <v>9.1699999999999999</v>
      </c>
      <c r="I3649" s="221"/>
      <c r="J3649" s="222">
        <f>ROUND(I3649*H3649,2)</f>
        <v>0</v>
      </c>
      <c r="K3649" s="218" t="s">
        <v>188</v>
      </c>
      <c r="L3649" s="47"/>
      <c r="M3649" s="223" t="s">
        <v>19</v>
      </c>
      <c r="N3649" s="224" t="s">
        <v>42</v>
      </c>
      <c r="O3649" s="87"/>
      <c r="P3649" s="225">
        <f>O3649*H3649</f>
        <v>0</v>
      </c>
      <c r="Q3649" s="225">
        <v>0</v>
      </c>
      <c r="R3649" s="225">
        <f>Q3649*H3649</f>
        <v>0</v>
      </c>
      <c r="S3649" s="225">
        <v>0.0123</v>
      </c>
      <c r="T3649" s="226">
        <f>S3649*H3649</f>
        <v>0.112791</v>
      </c>
      <c r="U3649" s="41"/>
      <c r="V3649" s="41"/>
      <c r="W3649" s="41"/>
      <c r="X3649" s="41"/>
      <c r="Y3649" s="41"/>
      <c r="Z3649" s="41"/>
      <c r="AA3649" s="41"/>
      <c r="AB3649" s="41"/>
      <c r="AC3649" s="41"/>
      <c r="AD3649" s="41"/>
      <c r="AE3649" s="41"/>
      <c r="AR3649" s="227" t="s">
        <v>308</v>
      </c>
      <c r="AT3649" s="227" t="s">
        <v>184</v>
      </c>
      <c r="AU3649" s="227" t="s">
        <v>80</v>
      </c>
      <c r="AY3649" s="20" t="s">
        <v>182</v>
      </c>
      <c r="BE3649" s="228">
        <f>IF(N3649="základní",J3649,0)</f>
        <v>0</v>
      </c>
      <c r="BF3649" s="228">
        <f>IF(N3649="snížená",J3649,0)</f>
        <v>0</v>
      </c>
      <c r="BG3649" s="228">
        <f>IF(N3649="zákl. přenesená",J3649,0)</f>
        <v>0</v>
      </c>
      <c r="BH3649" s="228">
        <f>IF(N3649="sníž. přenesená",J3649,0)</f>
        <v>0</v>
      </c>
      <c r="BI3649" s="228">
        <f>IF(N3649="nulová",J3649,0)</f>
        <v>0</v>
      </c>
      <c r="BJ3649" s="20" t="s">
        <v>78</v>
      </c>
      <c r="BK3649" s="228">
        <f>ROUND(I3649*H3649,2)</f>
        <v>0</v>
      </c>
      <c r="BL3649" s="20" t="s">
        <v>308</v>
      </c>
      <c r="BM3649" s="227" t="s">
        <v>5962</v>
      </c>
    </row>
    <row r="3650" s="2" customFormat="1">
      <c r="A3650" s="41"/>
      <c r="B3650" s="42"/>
      <c r="C3650" s="43"/>
      <c r="D3650" s="229" t="s">
        <v>191</v>
      </c>
      <c r="E3650" s="43"/>
      <c r="F3650" s="230" t="s">
        <v>5963</v>
      </c>
      <c r="G3650" s="43"/>
      <c r="H3650" s="43"/>
      <c r="I3650" s="231"/>
      <c r="J3650" s="43"/>
      <c r="K3650" s="43"/>
      <c r="L3650" s="47"/>
      <c r="M3650" s="232"/>
      <c r="N3650" s="233"/>
      <c r="O3650" s="87"/>
      <c r="P3650" s="87"/>
      <c r="Q3650" s="87"/>
      <c r="R3650" s="87"/>
      <c r="S3650" s="87"/>
      <c r="T3650" s="88"/>
      <c r="U3650" s="41"/>
      <c r="V3650" s="41"/>
      <c r="W3650" s="41"/>
      <c r="X3650" s="41"/>
      <c r="Y3650" s="41"/>
      <c r="Z3650" s="41"/>
      <c r="AA3650" s="41"/>
      <c r="AB3650" s="41"/>
      <c r="AC3650" s="41"/>
      <c r="AD3650" s="41"/>
      <c r="AE3650" s="41"/>
      <c r="AT3650" s="20" t="s">
        <v>191</v>
      </c>
      <c r="AU3650" s="20" t="s">
        <v>80</v>
      </c>
    </row>
    <row r="3651" s="14" customFormat="1">
      <c r="A3651" s="14"/>
      <c r="B3651" s="245"/>
      <c r="C3651" s="246"/>
      <c r="D3651" s="236" t="s">
        <v>193</v>
      </c>
      <c r="E3651" s="247" t="s">
        <v>19</v>
      </c>
      <c r="F3651" s="248" t="s">
        <v>5964</v>
      </c>
      <c r="G3651" s="246"/>
      <c r="H3651" s="249">
        <v>9.1699999999999999</v>
      </c>
      <c r="I3651" s="250"/>
      <c r="J3651" s="246"/>
      <c r="K3651" s="246"/>
      <c r="L3651" s="251"/>
      <c r="M3651" s="252"/>
      <c r="N3651" s="253"/>
      <c r="O3651" s="253"/>
      <c r="P3651" s="253"/>
      <c r="Q3651" s="253"/>
      <c r="R3651" s="253"/>
      <c r="S3651" s="253"/>
      <c r="T3651" s="25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5" t="s">
        <v>193</v>
      </c>
      <c r="AU3651" s="255" t="s">
        <v>80</v>
      </c>
      <c r="AV3651" s="14" t="s">
        <v>80</v>
      </c>
      <c r="AW3651" s="14" t="s">
        <v>195</v>
      </c>
      <c r="AX3651" s="14" t="s">
        <v>71</v>
      </c>
      <c r="AY3651" s="255" t="s">
        <v>182</v>
      </c>
    </row>
    <row r="3652" s="2" customFormat="1" ht="24.15" customHeight="1">
      <c r="A3652" s="41"/>
      <c r="B3652" s="42"/>
      <c r="C3652" s="216" t="s">
        <v>5965</v>
      </c>
      <c r="D3652" s="216" t="s">
        <v>184</v>
      </c>
      <c r="E3652" s="217" t="s">
        <v>5966</v>
      </c>
      <c r="F3652" s="218" t="s">
        <v>5967</v>
      </c>
      <c r="G3652" s="219" t="s">
        <v>304</v>
      </c>
      <c r="H3652" s="220">
        <v>11.09</v>
      </c>
      <c r="I3652" s="221"/>
      <c r="J3652" s="222">
        <f>ROUND(I3652*H3652,2)</f>
        <v>0</v>
      </c>
      <c r="K3652" s="218" t="s">
        <v>188</v>
      </c>
      <c r="L3652" s="47"/>
      <c r="M3652" s="223" t="s">
        <v>19</v>
      </c>
      <c r="N3652" s="224" t="s">
        <v>42</v>
      </c>
      <c r="O3652" s="87"/>
      <c r="P3652" s="225">
        <f>O3652*H3652</f>
        <v>0</v>
      </c>
      <c r="Q3652" s="225">
        <v>0</v>
      </c>
      <c r="R3652" s="225">
        <f>Q3652*H3652</f>
        <v>0</v>
      </c>
      <c r="S3652" s="225">
        <v>0.0088000000000000005</v>
      </c>
      <c r="T3652" s="226">
        <f>S3652*H3652</f>
        <v>0.097591999999999998</v>
      </c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R3652" s="227" t="s">
        <v>308</v>
      </c>
      <c r="AT3652" s="227" t="s">
        <v>184</v>
      </c>
      <c r="AU3652" s="227" t="s">
        <v>80</v>
      </c>
      <c r="AY3652" s="20" t="s">
        <v>182</v>
      </c>
      <c r="BE3652" s="228">
        <f>IF(N3652="základní",J3652,0)</f>
        <v>0</v>
      </c>
      <c r="BF3652" s="228">
        <f>IF(N3652="snížená",J3652,0)</f>
        <v>0</v>
      </c>
      <c r="BG3652" s="228">
        <f>IF(N3652="zákl. přenesená",J3652,0)</f>
        <v>0</v>
      </c>
      <c r="BH3652" s="228">
        <f>IF(N3652="sníž. přenesená",J3652,0)</f>
        <v>0</v>
      </c>
      <c r="BI3652" s="228">
        <f>IF(N3652="nulová",J3652,0)</f>
        <v>0</v>
      </c>
      <c r="BJ3652" s="20" t="s">
        <v>78</v>
      </c>
      <c r="BK3652" s="228">
        <f>ROUND(I3652*H3652,2)</f>
        <v>0</v>
      </c>
      <c r="BL3652" s="20" t="s">
        <v>308</v>
      </c>
      <c r="BM3652" s="227" t="s">
        <v>5968</v>
      </c>
    </row>
    <row r="3653" s="2" customFormat="1">
      <c r="A3653" s="41"/>
      <c r="B3653" s="42"/>
      <c r="C3653" s="43"/>
      <c r="D3653" s="229" t="s">
        <v>191</v>
      </c>
      <c r="E3653" s="43"/>
      <c r="F3653" s="230" t="s">
        <v>5969</v>
      </c>
      <c r="G3653" s="43"/>
      <c r="H3653" s="43"/>
      <c r="I3653" s="231"/>
      <c r="J3653" s="43"/>
      <c r="K3653" s="43"/>
      <c r="L3653" s="47"/>
      <c r="M3653" s="232"/>
      <c r="N3653" s="233"/>
      <c r="O3653" s="87"/>
      <c r="P3653" s="87"/>
      <c r="Q3653" s="87"/>
      <c r="R3653" s="87"/>
      <c r="S3653" s="87"/>
      <c r="T3653" s="88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T3653" s="20" t="s">
        <v>191</v>
      </c>
      <c r="AU3653" s="20" t="s">
        <v>80</v>
      </c>
    </row>
    <row r="3654" s="14" customFormat="1">
      <c r="A3654" s="14"/>
      <c r="B3654" s="245"/>
      <c r="C3654" s="246"/>
      <c r="D3654" s="236" t="s">
        <v>193</v>
      </c>
      <c r="E3654" s="247" t="s">
        <v>19</v>
      </c>
      <c r="F3654" s="248" t="s">
        <v>5970</v>
      </c>
      <c r="G3654" s="246"/>
      <c r="H3654" s="249">
        <v>11.09</v>
      </c>
      <c r="I3654" s="250"/>
      <c r="J3654" s="246"/>
      <c r="K3654" s="246"/>
      <c r="L3654" s="251"/>
      <c r="M3654" s="252"/>
      <c r="N3654" s="253"/>
      <c r="O3654" s="253"/>
      <c r="P3654" s="253"/>
      <c r="Q3654" s="253"/>
      <c r="R3654" s="253"/>
      <c r="S3654" s="253"/>
      <c r="T3654" s="25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5" t="s">
        <v>193</v>
      </c>
      <c r="AU3654" s="255" t="s">
        <v>80</v>
      </c>
      <c r="AV3654" s="14" t="s">
        <v>80</v>
      </c>
      <c r="AW3654" s="14" t="s">
        <v>195</v>
      </c>
      <c r="AX3654" s="14" t="s">
        <v>71</v>
      </c>
      <c r="AY3654" s="255" t="s">
        <v>182</v>
      </c>
    </row>
    <row r="3655" s="2" customFormat="1" ht="37.8" customHeight="1">
      <c r="A3655" s="41"/>
      <c r="B3655" s="42"/>
      <c r="C3655" s="216" t="s">
        <v>5971</v>
      </c>
      <c r="D3655" s="216" t="s">
        <v>184</v>
      </c>
      <c r="E3655" s="217" t="s">
        <v>5972</v>
      </c>
      <c r="F3655" s="218" t="s">
        <v>5973</v>
      </c>
      <c r="G3655" s="219" t="s">
        <v>304</v>
      </c>
      <c r="H3655" s="220">
        <v>75.900000000000006</v>
      </c>
      <c r="I3655" s="221"/>
      <c r="J3655" s="222">
        <f>ROUND(I3655*H3655,2)</f>
        <v>0</v>
      </c>
      <c r="K3655" s="218" t="s">
        <v>188</v>
      </c>
      <c r="L3655" s="47"/>
      <c r="M3655" s="223" t="s">
        <v>19</v>
      </c>
      <c r="N3655" s="224" t="s">
        <v>42</v>
      </c>
      <c r="O3655" s="87"/>
      <c r="P3655" s="225">
        <f>O3655*H3655</f>
        <v>0</v>
      </c>
      <c r="Q3655" s="225">
        <v>0.0015299999999999999</v>
      </c>
      <c r="R3655" s="225">
        <f>Q3655*H3655</f>
        <v>0.11612699999999999</v>
      </c>
      <c r="S3655" s="225">
        <v>0</v>
      </c>
      <c r="T3655" s="226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7" t="s">
        <v>308</v>
      </c>
      <c r="AT3655" s="227" t="s">
        <v>184</v>
      </c>
      <c r="AU3655" s="227" t="s">
        <v>80</v>
      </c>
      <c r="AY3655" s="20" t="s">
        <v>182</v>
      </c>
      <c r="BE3655" s="228">
        <f>IF(N3655="základní",J3655,0)</f>
        <v>0</v>
      </c>
      <c r="BF3655" s="228">
        <f>IF(N3655="snížená",J3655,0)</f>
        <v>0</v>
      </c>
      <c r="BG3655" s="228">
        <f>IF(N3655="zákl. přenesená",J3655,0)</f>
        <v>0</v>
      </c>
      <c r="BH3655" s="228">
        <f>IF(N3655="sníž. přenesená",J3655,0)</f>
        <v>0</v>
      </c>
      <c r="BI3655" s="228">
        <f>IF(N3655="nulová",J3655,0)</f>
        <v>0</v>
      </c>
      <c r="BJ3655" s="20" t="s">
        <v>78</v>
      </c>
      <c r="BK3655" s="228">
        <f>ROUND(I3655*H3655,2)</f>
        <v>0</v>
      </c>
      <c r="BL3655" s="20" t="s">
        <v>308</v>
      </c>
      <c r="BM3655" s="227" t="s">
        <v>5974</v>
      </c>
    </row>
    <row r="3656" s="2" customFormat="1">
      <c r="A3656" s="41"/>
      <c r="B3656" s="42"/>
      <c r="C3656" s="43"/>
      <c r="D3656" s="229" t="s">
        <v>191</v>
      </c>
      <c r="E3656" s="43"/>
      <c r="F3656" s="230" t="s">
        <v>5975</v>
      </c>
      <c r="G3656" s="43"/>
      <c r="H3656" s="43"/>
      <c r="I3656" s="231"/>
      <c r="J3656" s="43"/>
      <c r="K3656" s="43"/>
      <c r="L3656" s="47"/>
      <c r="M3656" s="232"/>
      <c r="N3656" s="233"/>
      <c r="O3656" s="87"/>
      <c r="P3656" s="87"/>
      <c r="Q3656" s="87"/>
      <c r="R3656" s="87"/>
      <c r="S3656" s="87"/>
      <c r="T3656" s="88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T3656" s="20" t="s">
        <v>191</v>
      </c>
      <c r="AU3656" s="20" t="s">
        <v>80</v>
      </c>
    </row>
    <row r="3657" s="14" customFormat="1">
      <c r="A3657" s="14"/>
      <c r="B3657" s="245"/>
      <c r="C3657" s="246"/>
      <c r="D3657" s="236" t="s">
        <v>193</v>
      </c>
      <c r="E3657" s="247" t="s">
        <v>19</v>
      </c>
      <c r="F3657" s="248" t="s">
        <v>5976</v>
      </c>
      <c r="G3657" s="246"/>
      <c r="H3657" s="249">
        <v>21.600000000000001</v>
      </c>
      <c r="I3657" s="250"/>
      <c r="J3657" s="246"/>
      <c r="K3657" s="246"/>
      <c r="L3657" s="251"/>
      <c r="M3657" s="252"/>
      <c r="N3657" s="253"/>
      <c r="O3657" s="253"/>
      <c r="P3657" s="253"/>
      <c r="Q3657" s="253"/>
      <c r="R3657" s="253"/>
      <c r="S3657" s="253"/>
      <c r="T3657" s="25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T3657" s="255" t="s">
        <v>193</v>
      </c>
      <c r="AU3657" s="255" t="s">
        <v>80</v>
      </c>
      <c r="AV3657" s="14" t="s">
        <v>80</v>
      </c>
      <c r="AW3657" s="14" t="s">
        <v>195</v>
      </c>
      <c r="AX3657" s="14" t="s">
        <v>71</v>
      </c>
      <c r="AY3657" s="255" t="s">
        <v>182</v>
      </c>
    </row>
    <row r="3658" s="14" customFormat="1">
      <c r="A3658" s="14"/>
      <c r="B3658" s="245"/>
      <c r="C3658" s="246"/>
      <c r="D3658" s="236" t="s">
        <v>193</v>
      </c>
      <c r="E3658" s="247" t="s">
        <v>19</v>
      </c>
      <c r="F3658" s="248" t="s">
        <v>5977</v>
      </c>
      <c r="G3658" s="246"/>
      <c r="H3658" s="249">
        <v>42.894999999999996</v>
      </c>
      <c r="I3658" s="250"/>
      <c r="J3658" s="246"/>
      <c r="K3658" s="246"/>
      <c r="L3658" s="251"/>
      <c r="M3658" s="252"/>
      <c r="N3658" s="253"/>
      <c r="O3658" s="253"/>
      <c r="P3658" s="253"/>
      <c r="Q3658" s="253"/>
      <c r="R3658" s="253"/>
      <c r="S3658" s="253"/>
      <c r="T3658" s="25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55" t="s">
        <v>193</v>
      </c>
      <c r="AU3658" s="255" t="s">
        <v>80</v>
      </c>
      <c r="AV3658" s="14" t="s">
        <v>80</v>
      </c>
      <c r="AW3658" s="14" t="s">
        <v>195</v>
      </c>
      <c r="AX3658" s="14" t="s">
        <v>71</v>
      </c>
      <c r="AY3658" s="255" t="s">
        <v>182</v>
      </c>
    </row>
    <row r="3659" s="14" customFormat="1">
      <c r="A3659" s="14"/>
      <c r="B3659" s="245"/>
      <c r="C3659" s="246"/>
      <c r="D3659" s="236" t="s">
        <v>193</v>
      </c>
      <c r="E3659" s="247" t="s">
        <v>19</v>
      </c>
      <c r="F3659" s="248" t="s">
        <v>5978</v>
      </c>
      <c r="G3659" s="246"/>
      <c r="H3659" s="249">
        <v>8.0050000000000008</v>
      </c>
      <c r="I3659" s="250"/>
      <c r="J3659" s="246"/>
      <c r="K3659" s="246"/>
      <c r="L3659" s="251"/>
      <c r="M3659" s="252"/>
      <c r="N3659" s="253"/>
      <c r="O3659" s="253"/>
      <c r="P3659" s="253"/>
      <c r="Q3659" s="253"/>
      <c r="R3659" s="253"/>
      <c r="S3659" s="253"/>
      <c r="T3659" s="25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55" t="s">
        <v>193</v>
      </c>
      <c r="AU3659" s="255" t="s">
        <v>80</v>
      </c>
      <c r="AV3659" s="14" t="s">
        <v>80</v>
      </c>
      <c r="AW3659" s="14" t="s">
        <v>195</v>
      </c>
      <c r="AX3659" s="14" t="s">
        <v>71</v>
      </c>
      <c r="AY3659" s="255" t="s">
        <v>182</v>
      </c>
    </row>
    <row r="3660" s="14" customFormat="1">
      <c r="A3660" s="14"/>
      <c r="B3660" s="245"/>
      <c r="C3660" s="246"/>
      <c r="D3660" s="236" t="s">
        <v>193</v>
      </c>
      <c r="E3660" s="247" t="s">
        <v>19</v>
      </c>
      <c r="F3660" s="248" t="s">
        <v>3688</v>
      </c>
      <c r="G3660" s="246"/>
      <c r="H3660" s="249">
        <v>3.3999999999999999</v>
      </c>
      <c r="I3660" s="250"/>
      <c r="J3660" s="246"/>
      <c r="K3660" s="246"/>
      <c r="L3660" s="251"/>
      <c r="M3660" s="252"/>
      <c r="N3660" s="253"/>
      <c r="O3660" s="253"/>
      <c r="P3660" s="253"/>
      <c r="Q3660" s="253"/>
      <c r="R3660" s="253"/>
      <c r="S3660" s="253"/>
      <c r="T3660" s="25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5" t="s">
        <v>193</v>
      </c>
      <c r="AU3660" s="255" t="s">
        <v>80</v>
      </c>
      <c r="AV3660" s="14" t="s">
        <v>80</v>
      </c>
      <c r="AW3660" s="14" t="s">
        <v>195</v>
      </c>
      <c r="AX3660" s="14" t="s">
        <v>71</v>
      </c>
      <c r="AY3660" s="255" t="s">
        <v>182</v>
      </c>
    </row>
    <row r="3661" s="2" customFormat="1" ht="37.8" customHeight="1">
      <c r="A3661" s="41"/>
      <c r="B3661" s="42"/>
      <c r="C3661" s="278" t="s">
        <v>5979</v>
      </c>
      <c r="D3661" s="278" t="s">
        <v>296</v>
      </c>
      <c r="E3661" s="279" t="s">
        <v>5980</v>
      </c>
      <c r="F3661" s="280" t="s">
        <v>5981</v>
      </c>
      <c r="G3661" s="281" t="s">
        <v>304</v>
      </c>
      <c r="H3661" s="282">
        <v>83.489999999999995</v>
      </c>
      <c r="I3661" s="283"/>
      <c r="J3661" s="284">
        <f>ROUND(I3661*H3661,2)</f>
        <v>0</v>
      </c>
      <c r="K3661" s="280" t="s">
        <v>188</v>
      </c>
      <c r="L3661" s="285"/>
      <c r="M3661" s="286" t="s">
        <v>19</v>
      </c>
      <c r="N3661" s="287" t="s">
        <v>42</v>
      </c>
      <c r="O3661" s="87"/>
      <c r="P3661" s="225">
        <f>O3661*H3661</f>
        <v>0</v>
      </c>
      <c r="Q3661" s="225">
        <v>0.0066</v>
      </c>
      <c r="R3661" s="225">
        <f>Q3661*H3661</f>
        <v>0.55103399999999991</v>
      </c>
      <c r="S3661" s="225">
        <v>0</v>
      </c>
      <c r="T3661" s="226">
        <f>S3661*H3661</f>
        <v>0</v>
      </c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R3661" s="227" t="s">
        <v>410</v>
      </c>
      <c r="AT3661" s="227" t="s">
        <v>296</v>
      </c>
      <c r="AU3661" s="227" t="s">
        <v>80</v>
      </c>
      <c r="AY3661" s="20" t="s">
        <v>182</v>
      </c>
      <c r="BE3661" s="228">
        <f>IF(N3661="základní",J3661,0)</f>
        <v>0</v>
      </c>
      <c r="BF3661" s="228">
        <f>IF(N3661="snížená",J3661,0)</f>
        <v>0</v>
      </c>
      <c r="BG3661" s="228">
        <f>IF(N3661="zákl. přenesená",J3661,0)</f>
        <v>0</v>
      </c>
      <c r="BH3661" s="228">
        <f>IF(N3661="sníž. přenesená",J3661,0)</f>
        <v>0</v>
      </c>
      <c r="BI3661" s="228">
        <f>IF(N3661="nulová",J3661,0)</f>
        <v>0</v>
      </c>
      <c r="BJ3661" s="20" t="s">
        <v>78</v>
      </c>
      <c r="BK3661" s="228">
        <f>ROUND(I3661*H3661,2)</f>
        <v>0</v>
      </c>
      <c r="BL3661" s="20" t="s">
        <v>308</v>
      </c>
      <c r="BM3661" s="227" t="s">
        <v>5982</v>
      </c>
    </row>
    <row r="3662" s="14" customFormat="1">
      <c r="A3662" s="14"/>
      <c r="B3662" s="245"/>
      <c r="C3662" s="246"/>
      <c r="D3662" s="236" t="s">
        <v>193</v>
      </c>
      <c r="E3662" s="246"/>
      <c r="F3662" s="248" t="s">
        <v>5983</v>
      </c>
      <c r="G3662" s="246"/>
      <c r="H3662" s="249">
        <v>83.489999999999995</v>
      </c>
      <c r="I3662" s="250"/>
      <c r="J3662" s="246"/>
      <c r="K3662" s="246"/>
      <c r="L3662" s="251"/>
      <c r="M3662" s="252"/>
      <c r="N3662" s="253"/>
      <c r="O3662" s="253"/>
      <c r="P3662" s="253"/>
      <c r="Q3662" s="253"/>
      <c r="R3662" s="253"/>
      <c r="S3662" s="253"/>
      <c r="T3662" s="25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5" t="s">
        <v>193</v>
      </c>
      <c r="AU3662" s="255" t="s">
        <v>80</v>
      </c>
      <c r="AV3662" s="14" t="s">
        <v>80</v>
      </c>
      <c r="AW3662" s="14" t="s">
        <v>4</v>
      </c>
      <c r="AX3662" s="14" t="s">
        <v>78</v>
      </c>
      <c r="AY3662" s="255" t="s">
        <v>182</v>
      </c>
    </row>
    <row r="3663" s="2" customFormat="1" ht="44.25" customHeight="1">
      <c r="A3663" s="41"/>
      <c r="B3663" s="42"/>
      <c r="C3663" s="216" t="s">
        <v>5984</v>
      </c>
      <c r="D3663" s="216" t="s">
        <v>184</v>
      </c>
      <c r="E3663" s="217" t="s">
        <v>5985</v>
      </c>
      <c r="F3663" s="218" t="s">
        <v>5986</v>
      </c>
      <c r="G3663" s="219" t="s">
        <v>304</v>
      </c>
      <c r="H3663" s="220">
        <v>75.900000000000006</v>
      </c>
      <c r="I3663" s="221"/>
      <c r="J3663" s="222">
        <f>ROUND(I3663*H3663,2)</f>
        <v>0</v>
      </c>
      <c r="K3663" s="218" t="s">
        <v>188</v>
      </c>
      <c r="L3663" s="47"/>
      <c r="M3663" s="223" t="s">
        <v>19</v>
      </c>
      <c r="N3663" s="224" t="s">
        <v>42</v>
      </c>
      <c r="O3663" s="87"/>
      <c r="P3663" s="225">
        <f>O3663*H3663</f>
        <v>0</v>
      </c>
      <c r="Q3663" s="225">
        <v>0.0010200000000000001</v>
      </c>
      <c r="R3663" s="225">
        <f>Q3663*H3663</f>
        <v>0.077418000000000015</v>
      </c>
      <c r="S3663" s="225">
        <v>0</v>
      </c>
      <c r="T3663" s="226">
        <f>S3663*H3663</f>
        <v>0</v>
      </c>
      <c r="U3663" s="41"/>
      <c r="V3663" s="41"/>
      <c r="W3663" s="41"/>
      <c r="X3663" s="41"/>
      <c r="Y3663" s="41"/>
      <c r="Z3663" s="41"/>
      <c r="AA3663" s="41"/>
      <c r="AB3663" s="41"/>
      <c r="AC3663" s="41"/>
      <c r="AD3663" s="41"/>
      <c r="AE3663" s="41"/>
      <c r="AR3663" s="227" t="s">
        <v>308</v>
      </c>
      <c r="AT3663" s="227" t="s">
        <v>184</v>
      </c>
      <c r="AU3663" s="227" t="s">
        <v>80</v>
      </c>
      <c r="AY3663" s="20" t="s">
        <v>182</v>
      </c>
      <c r="BE3663" s="228">
        <f>IF(N3663="základní",J3663,0)</f>
        <v>0</v>
      </c>
      <c r="BF3663" s="228">
        <f>IF(N3663="snížená",J3663,0)</f>
        <v>0</v>
      </c>
      <c r="BG3663" s="228">
        <f>IF(N3663="zákl. přenesená",J3663,0)</f>
        <v>0</v>
      </c>
      <c r="BH3663" s="228">
        <f>IF(N3663="sníž. přenesená",J3663,0)</f>
        <v>0</v>
      </c>
      <c r="BI3663" s="228">
        <f>IF(N3663="nulová",J3663,0)</f>
        <v>0</v>
      </c>
      <c r="BJ3663" s="20" t="s">
        <v>78</v>
      </c>
      <c r="BK3663" s="228">
        <f>ROUND(I3663*H3663,2)</f>
        <v>0</v>
      </c>
      <c r="BL3663" s="20" t="s">
        <v>308</v>
      </c>
      <c r="BM3663" s="227" t="s">
        <v>5987</v>
      </c>
    </row>
    <row r="3664" s="2" customFormat="1">
      <c r="A3664" s="41"/>
      <c r="B3664" s="42"/>
      <c r="C3664" s="43"/>
      <c r="D3664" s="229" t="s">
        <v>191</v>
      </c>
      <c r="E3664" s="43"/>
      <c r="F3664" s="230" t="s">
        <v>5988</v>
      </c>
      <c r="G3664" s="43"/>
      <c r="H3664" s="43"/>
      <c r="I3664" s="231"/>
      <c r="J3664" s="43"/>
      <c r="K3664" s="43"/>
      <c r="L3664" s="47"/>
      <c r="M3664" s="232"/>
      <c r="N3664" s="233"/>
      <c r="O3664" s="87"/>
      <c r="P3664" s="87"/>
      <c r="Q3664" s="87"/>
      <c r="R3664" s="87"/>
      <c r="S3664" s="87"/>
      <c r="T3664" s="88"/>
      <c r="U3664" s="41"/>
      <c r="V3664" s="41"/>
      <c r="W3664" s="41"/>
      <c r="X3664" s="41"/>
      <c r="Y3664" s="41"/>
      <c r="Z3664" s="41"/>
      <c r="AA3664" s="41"/>
      <c r="AB3664" s="41"/>
      <c r="AC3664" s="41"/>
      <c r="AD3664" s="41"/>
      <c r="AE3664" s="41"/>
      <c r="AT3664" s="20" t="s">
        <v>191</v>
      </c>
      <c r="AU3664" s="20" t="s">
        <v>80</v>
      </c>
    </row>
    <row r="3665" s="14" customFormat="1">
      <c r="A3665" s="14"/>
      <c r="B3665" s="245"/>
      <c r="C3665" s="246"/>
      <c r="D3665" s="236" t="s">
        <v>193</v>
      </c>
      <c r="E3665" s="247" t="s">
        <v>19</v>
      </c>
      <c r="F3665" s="248" t="s">
        <v>5989</v>
      </c>
      <c r="G3665" s="246"/>
      <c r="H3665" s="249">
        <v>75.900000000000006</v>
      </c>
      <c r="I3665" s="250"/>
      <c r="J3665" s="246"/>
      <c r="K3665" s="246"/>
      <c r="L3665" s="251"/>
      <c r="M3665" s="252"/>
      <c r="N3665" s="253"/>
      <c r="O3665" s="253"/>
      <c r="P3665" s="253"/>
      <c r="Q3665" s="253"/>
      <c r="R3665" s="253"/>
      <c r="S3665" s="253"/>
      <c r="T3665" s="25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55" t="s">
        <v>193</v>
      </c>
      <c r="AU3665" s="255" t="s">
        <v>80</v>
      </c>
      <c r="AV3665" s="14" t="s">
        <v>80</v>
      </c>
      <c r="AW3665" s="14" t="s">
        <v>195</v>
      </c>
      <c r="AX3665" s="14" t="s">
        <v>71</v>
      </c>
      <c r="AY3665" s="255" t="s">
        <v>182</v>
      </c>
    </row>
    <row r="3666" s="2" customFormat="1" ht="24.15" customHeight="1">
      <c r="A3666" s="41"/>
      <c r="B3666" s="42"/>
      <c r="C3666" s="278" t="s">
        <v>5990</v>
      </c>
      <c r="D3666" s="278" t="s">
        <v>296</v>
      </c>
      <c r="E3666" s="279" t="s">
        <v>5991</v>
      </c>
      <c r="F3666" s="280" t="s">
        <v>5992</v>
      </c>
      <c r="G3666" s="281" t="s">
        <v>283</v>
      </c>
      <c r="H3666" s="282">
        <v>16.129000000000001</v>
      </c>
      <c r="I3666" s="283"/>
      <c r="J3666" s="284">
        <f>ROUND(I3666*H3666,2)</f>
        <v>0</v>
      </c>
      <c r="K3666" s="280" t="s">
        <v>188</v>
      </c>
      <c r="L3666" s="285"/>
      <c r="M3666" s="286" t="s">
        <v>19</v>
      </c>
      <c r="N3666" s="287" t="s">
        <v>42</v>
      </c>
      <c r="O3666" s="87"/>
      <c r="P3666" s="225">
        <f>O3666*H3666</f>
        <v>0</v>
      </c>
      <c r="Q3666" s="225">
        <v>0.021999999999999999</v>
      </c>
      <c r="R3666" s="225">
        <f>Q3666*H3666</f>
        <v>0.35483799999999999</v>
      </c>
      <c r="S3666" s="225">
        <v>0</v>
      </c>
      <c r="T3666" s="226">
        <f>S3666*H3666</f>
        <v>0</v>
      </c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R3666" s="227" t="s">
        <v>410</v>
      </c>
      <c r="AT3666" s="227" t="s">
        <v>296</v>
      </c>
      <c r="AU3666" s="227" t="s">
        <v>80</v>
      </c>
      <c r="AY3666" s="20" t="s">
        <v>182</v>
      </c>
      <c r="BE3666" s="228">
        <f>IF(N3666="základní",J3666,0)</f>
        <v>0</v>
      </c>
      <c r="BF3666" s="228">
        <f>IF(N3666="snížená",J3666,0)</f>
        <v>0</v>
      </c>
      <c r="BG3666" s="228">
        <f>IF(N3666="zákl. přenesená",J3666,0)</f>
        <v>0</v>
      </c>
      <c r="BH3666" s="228">
        <f>IF(N3666="sníž. přenesená",J3666,0)</f>
        <v>0</v>
      </c>
      <c r="BI3666" s="228">
        <f>IF(N3666="nulová",J3666,0)</f>
        <v>0</v>
      </c>
      <c r="BJ3666" s="20" t="s">
        <v>78</v>
      </c>
      <c r="BK3666" s="228">
        <f>ROUND(I3666*H3666,2)</f>
        <v>0</v>
      </c>
      <c r="BL3666" s="20" t="s">
        <v>308</v>
      </c>
      <c r="BM3666" s="227" t="s">
        <v>5993</v>
      </c>
    </row>
    <row r="3667" s="14" customFormat="1">
      <c r="A3667" s="14"/>
      <c r="B3667" s="245"/>
      <c r="C3667" s="246"/>
      <c r="D3667" s="236" t="s">
        <v>193</v>
      </c>
      <c r="E3667" s="247" t="s">
        <v>19</v>
      </c>
      <c r="F3667" s="248" t="s">
        <v>5994</v>
      </c>
      <c r="G3667" s="246"/>
      <c r="H3667" s="249">
        <v>12.903000000000002</v>
      </c>
      <c r="I3667" s="250"/>
      <c r="J3667" s="246"/>
      <c r="K3667" s="246"/>
      <c r="L3667" s="251"/>
      <c r="M3667" s="252"/>
      <c r="N3667" s="253"/>
      <c r="O3667" s="253"/>
      <c r="P3667" s="253"/>
      <c r="Q3667" s="253"/>
      <c r="R3667" s="253"/>
      <c r="S3667" s="253"/>
      <c r="T3667" s="25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T3667" s="255" t="s">
        <v>193</v>
      </c>
      <c r="AU3667" s="255" t="s">
        <v>80</v>
      </c>
      <c r="AV3667" s="14" t="s">
        <v>80</v>
      </c>
      <c r="AW3667" s="14" t="s">
        <v>195</v>
      </c>
      <c r="AX3667" s="14" t="s">
        <v>71</v>
      </c>
      <c r="AY3667" s="255" t="s">
        <v>182</v>
      </c>
    </row>
    <row r="3668" s="14" customFormat="1">
      <c r="A3668" s="14"/>
      <c r="B3668" s="245"/>
      <c r="C3668" s="246"/>
      <c r="D3668" s="236" t="s">
        <v>193</v>
      </c>
      <c r="E3668" s="246"/>
      <c r="F3668" s="248" t="s">
        <v>5995</v>
      </c>
      <c r="G3668" s="246"/>
      <c r="H3668" s="249">
        <v>16.129000000000001</v>
      </c>
      <c r="I3668" s="250"/>
      <c r="J3668" s="246"/>
      <c r="K3668" s="246"/>
      <c r="L3668" s="251"/>
      <c r="M3668" s="252"/>
      <c r="N3668" s="253"/>
      <c r="O3668" s="253"/>
      <c r="P3668" s="253"/>
      <c r="Q3668" s="253"/>
      <c r="R3668" s="253"/>
      <c r="S3668" s="253"/>
      <c r="T3668" s="25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5" t="s">
        <v>193</v>
      </c>
      <c r="AU3668" s="255" t="s">
        <v>80</v>
      </c>
      <c r="AV3668" s="14" t="s">
        <v>80</v>
      </c>
      <c r="AW3668" s="14" t="s">
        <v>4</v>
      </c>
      <c r="AX3668" s="14" t="s">
        <v>78</v>
      </c>
      <c r="AY3668" s="255" t="s">
        <v>182</v>
      </c>
    </row>
    <row r="3669" s="2" customFormat="1" ht="24.15" customHeight="1">
      <c r="A3669" s="41"/>
      <c r="B3669" s="42"/>
      <c r="C3669" s="216" t="s">
        <v>5996</v>
      </c>
      <c r="D3669" s="216" t="s">
        <v>184</v>
      </c>
      <c r="E3669" s="217" t="s">
        <v>5997</v>
      </c>
      <c r="F3669" s="218" t="s">
        <v>5998</v>
      </c>
      <c r="G3669" s="219" t="s">
        <v>304</v>
      </c>
      <c r="H3669" s="220">
        <v>1222.2950000000001</v>
      </c>
      <c r="I3669" s="221"/>
      <c r="J3669" s="222">
        <f>ROUND(I3669*H3669,2)</f>
        <v>0</v>
      </c>
      <c r="K3669" s="218" t="s">
        <v>188</v>
      </c>
      <c r="L3669" s="47"/>
      <c r="M3669" s="223" t="s">
        <v>19</v>
      </c>
      <c r="N3669" s="224" t="s">
        <v>42</v>
      </c>
      <c r="O3669" s="87"/>
      <c r="P3669" s="225">
        <f>O3669*H3669</f>
        <v>0</v>
      </c>
      <c r="Q3669" s="225">
        <v>0</v>
      </c>
      <c r="R3669" s="225">
        <f>Q3669*H3669</f>
        <v>0</v>
      </c>
      <c r="S3669" s="225">
        <v>0.0032499999999999999</v>
      </c>
      <c r="T3669" s="226">
        <f>S3669*H3669</f>
        <v>3.9724587499999999</v>
      </c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R3669" s="227" t="s">
        <v>308</v>
      </c>
      <c r="AT3669" s="227" t="s">
        <v>184</v>
      </c>
      <c r="AU3669" s="227" t="s">
        <v>80</v>
      </c>
      <c r="AY3669" s="20" t="s">
        <v>182</v>
      </c>
      <c r="BE3669" s="228">
        <f>IF(N3669="základní",J3669,0)</f>
        <v>0</v>
      </c>
      <c r="BF3669" s="228">
        <f>IF(N3669="snížená",J3669,0)</f>
        <v>0</v>
      </c>
      <c r="BG3669" s="228">
        <f>IF(N3669="zákl. přenesená",J3669,0)</f>
        <v>0</v>
      </c>
      <c r="BH3669" s="228">
        <f>IF(N3669="sníž. přenesená",J3669,0)</f>
        <v>0</v>
      </c>
      <c r="BI3669" s="228">
        <f>IF(N3669="nulová",J3669,0)</f>
        <v>0</v>
      </c>
      <c r="BJ3669" s="20" t="s">
        <v>78</v>
      </c>
      <c r="BK3669" s="228">
        <f>ROUND(I3669*H3669,2)</f>
        <v>0</v>
      </c>
      <c r="BL3669" s="20" t="s">
        <v>308</v>
      </c>
      <c r="BM3669" s="227" t="s">
        <v>5999</v>
      </c>
    </row>
    <row r="3670" s="2" customFormat="1">
      <c r="A3670" s="41"/>
      <c r="B3670" s="42"/>
      <c r="C3670" s="43"/>
      <c r="D3670" s="229" t="s">
        <v>191</v>
      </c>
      <c r="E3670" s="43"/>
      <c r="F3670" s="230" t="s">
        <v>6000</v>
      </c>
      <c r="G3670" s="43"/>
      <c r="H3670" s="43"/>
      <c r="I3670" s="231"/>
      <c r="J3670" s="43"/>
      <c r="K3670" s="43"/>
      <c r="L3670" s="47"/>
      <c r="M3670" s="232"/>
      <c r="N3670" s="233"/>
      <c r="O3670" s="87"/>
      <c r="P3670" s="87"/>
      <c r="Q3670" s="87"/>
      <c r="R3670" s="87"/>
      <c r="S3670" s="87"/>
      <c r="T3670" s="88"/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T3670" s="20" t="s">
        <v>191</v>
      </c>
      <c r="AU3670" s="20" t="s">
        <v>80</v>
      </c>
    </row>
    <row r="3671" s="13" customFormat="1">
      <c r="A3671" s="13"/>
      <c r="B3671" s="234"/>
      <c r="C3671" s="235"/>
      <c r="D3671" s="236" t="s">
        <v>193</v>
      </c>
      <c r="E3671" s="237" t="s">
        <v>19</v>
      </c>
      <c r="F3671" s="238" t="s">
        <v>205</v>
      </c>
      <c r="G3671" s="235"/>
      <c r="H3671" s="237" t="s">
        <v>19</v>
      </c>
      <c r="I3671" s="239"/>
      <c r="J3671" s="235"/>
      <c r="K3671" s="235"/>
      <c r="L3671" s="240"/>
      <c r="M3671" s="241"/>
      <c r="N3671" s="242"/>
      <c r="O3671" s="242"/>
      <c r="P3671" s="242"/>
      <c r="Q3671" s="242"/>
      <c r="R3671" s="242"/>
      <c r="S3671" s="242"/>
      <c r="T3671" s="24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44" t="s">
        <v>193</v>
      </c>
      <c r="AU3671" s="244" t="s">
        <v>80</v>
      </c>
      <c r="AV3671" s="13" t="s">
        <v>78</v>
      </c>
      <c r="AW3671" s="13" t="s">
        <v>195</v>
      </c>
      <c r="AX3671" s="13" t="s">
        <v>71</v>
      </c>
      <c r="AY3671" s="244" t="s">
        <v>182</v>
      </c>
    </row>
    <row r="3672" s="13" customFormat="1">
      <c r="A3672" s="13"/>
      <c r="B3672" s="234"/>
      <c r="C3672" s="235"/>
      <c r="D3672" s="236" t="s">
        <v>193</v>
      </c>
      <c r="E3672" s="237" t="s">
        <v>19</v>
      </c>
      <c r="F3672" s="238" t="s">
        <v>455</v>
      </c>
      <c r="G3672" s="235"/>
      <c r="H3672" s="237" t="s">
        <v>19</v>
      </c>
      <c r="I3672" s="239"/>
      <c r="J3672" s="235"/>
      <c r="K3672" s="235"/>
      <c r="L3672" s="240"/>
      <c r="M3672" s="241"/>
      <c r="N3672" s="242"/>
      <c r="O3672" s="242"/>
      <c r="P3672" s="242"/>
      <c r="Q3672" s="242"/>
      <c r="R3672" s="242"/>
      <c r="S3672" s="242"/>
      <c r="T3672" s="24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4" t="s">
        <v>193</v>
      </c>
      <c r="AU3672" s="244" t="s">
        <v>80</v>
      </c>
      <c r="AV3672" s="13" t="s">
        <v>78</v>
      </c>
      <c r="AW3672" s="13" t="s">
        <v>195</v>
      </c>
      <c r="AX3672" s="13" t="s">
        <v>71</v>
      </c>
      <c r="AY3672" s="244" t="s">
        <v>182</v>
      </c>
    </row>
    <row r="3673" s="14" customFormat="1">
      <c r="A3673" s="14"/>
      <c r="B3673" s="245"/>
      <c r="C3673" s="246"/>
      <c r="D3673" s="236" t="s">
        <v>193</v>
      </c>
      <c r="E3673" s="247" t="s">
        <v>19</v>
      </c>
      <c r="F3673" s="248" t="s">
        <v>6001</v>
      </c>
      <c r="G3673" s="246"/>
      <c r="H3673" s="249">
        <v>60.580000000000013</v>
      </c>
      <c r="I3673" s="250"/>
      <c r="J3673" s="246"/>
      <c r="K3673" s="246"/>
      <c r="L3673" s="251"/>
      <c r="M3673" s="252"/>
      <c r="N3673" s="253"/>
      <c r="O3673" s="253"/>
      <c r="P3673" s="253"/>
      <c r="Q3673" s="253"/>
      <c r="R3673" s="253"/>
      <c r="S3673" s="253"/>
      <c r="T3673" s="25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T3673" s="255" t="s">
        <v>193</v>
      </c>
      <c r="AU3673" s="255" t="s">
        <v>80</v>
      </c>
      <c r="AV3673" s="14" t="s">
        <v>80</v>
      </c>
      <c r="AW3673" s="14" t="s">
        <v>195</v>
      </c>
      <c r="AX3673" s="14" t="s">
        <v>71</v>
      </c>
      <c r="AY3673" s="255" t="s">
        <v>182</v>
      </c>
    </row>
    <row r="3674" s="14" customFormat="1">
      <c r="A3674" s="14"/>
      <c r="B3674" s="245"/>
      <c r="C3674" s="246"/>
      <c r="D3674" s="236" t="s">
        <v>193</v>
      </c>
      <c r="E3674" s="247" t="s">
        <v>19</v>
      </c>
      <c r="F3674" s="248" t="s">
        <v>6002</v>
      </c>
      <c r="G3674" s="246"/>
      <c r="H3674" s="249">
        <v>108.53500000000001</v>
      </c>
      <c r="I3674" s="250"/>
      <c r="J3674" s="246"/>
      <c r="K3674" s="246"/>
      <c r="L3674" s="251"/>
      <c r="M3674" s="252"/>
      <c r="N3674" s="253"/>
      <c r="O3674" s="253"/>
      <c r="P3674" s="253"/>
      <c r="Q3674" s="253"/>
      <c r="R3674" s="253"/>
      <c r="S3674" s="253"/>
      <c r="T3674" s="25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5" t="s">
        <v>193</v>
      </c>
      <c r="AU3674" s="255" t="s">
        <v>80</v>
      </c>
      <c r="AV3674" s="14" t="s">
        <v>80</v>
      </c>
      <c r="AW3674" s="14" t="s">
        <v>195</v>
      </c>
      <c r="AX3674" s="14" t="s">
        <v>71</v>
      </c>
      <c r="AY3674" s="255" t="s">
        <v>182</v>
      </c>
    </row>
    <row r="3675" s="14" customFormat="1">
      <c r="A3675" s="14"/>
      <c r="B3675" s="245"/>
      <c r="C3675" s="246"/>
      <c r="D3675" s="236" t="s">
        <v>193</v>
      </c>
      <c r="E3675" s="247" t="s">
        <v>19</v>
      </c>
      <c r="F3675" s="248" t="s">
        <v>6003</v>
      </c>
      <c r="G3675" s="246"/>
      <c r="H3675" s="249">
        <v>-26.279999999999998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193</v>
      </c>
      <c r="AU3675" s="255" t="s">
        <v>80</v>
      </c>
      <c r="AV3675" s="14" t="s">
        <v>80</v>
      </c>
      <c r="AW3675" s="14" t="s">
        <v>195</v>
      </c>
      <c r="AX3675" s="14" t="s">
        <v>71</v>
      </c>
      <c r="AY3675" s="255" t="s">
        <v>182</v>
      </c>
    </row>
    <row r="3676" s="14" customFormat="1">
      <c r="A3676" s="14"/>
      <c r="B3676" s="245"/>
      <c r="C3676" s="246"/>
      <c r="D3676" s="236" t="s">
        <v>193</v>
      </c>
      <c r="E3676" s="247" t="s">
        <v>19</v>
      </c>
      <c r="F3676" s="248" t="s">
        <v>6004</v>
      </c>
      <c r="G3676" s="246"/>
      <c r="H3676" s="249">
        <v>10.514999999999999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193</v>
      </c>
      <c r="AU3676" s="255" t="s">
        <v>80</v>
      </c>
      <c r="AV3676" s="14" t="s">
        <v>80</v>
      </c>
      <c r="AW3676" s="14" t="s">
        <v>195</v>
      </c>
      <c r="AX3676" s="14" t="s">
        <v>71</v>
      </c>
      <c r="AY3676" s="255" t="s">
        <v>182</v>
      </c>
    </row>
    <row r="3677" s="14" customFormat="1">
      <c r="A3677" s="14"/>
      <c r="B3677" s="245"/>
      <c r="C3677" s="246"/>
      <c r="D3677" s="236" t="s">
        <v>193</v>
      </c>
      <c r="E3677" s="247" t="s">
        <v>19</v>
      </c>
      <c r="F3677" s="248" t="s">
        <v>6005</v>
      </c>
      <c r="G3677" s="246"/>
      <c r="H3677" s="249">
        <v>18.354999999999997</v>
      </c>
      <c r="I3677" s="250"/>
      <c r="J3677" s="246"/>
      <c r="K3677" s="246"/>
      <c r="L3677" s="251"/>
      <c r="M3677" s="252"/>
      <c r="N3677" s="253"/>
      <c r="O3677" s="253"/>
      <c r="P3677" s="253"/>
      <c r="Q3677" s="253"/>
      <c r="R3677" s="253"/>
      <c r="S3677" s="253"/>
      <c r="T3677" s="25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5" t="s">
        <v>193</v>
      </c>
      <c r="AU3677" s="255" t="s">
        <v>80</v>
      </c>
      <c r="AV3677" s="14" t="s">
        <v>80</v>
      </c>
      <c r="AW3677" s="14" t="s">
        <v>195</v>
      </c>
      <c r="AX3677" s="14" t="s">
        <v>71</v>
      </c>
      <c r="AY3677" s="255" t="s">
        <v>182</v>
      </c>
    </row>
    <row r="3678" s="14" customFormat="1">
      <c r="A3678" s="14"/>
      <c r="B3678" s="245"/>
      <c r="C3678" s="246"/>
      <c r="D3678" s="236" t="s">
        <v>193</v>
      </c>
      <c r="E3678" s="247" t="s">
        <v>19</v>
      </c>
      <c r="F3678" s="248" t="s">
        <v>6006</v>
      </c>
      <c r="G3678" s="246"/>
      <c r="H3678" s="249">
        <v>20.43</v>
      </c>
      <c r="I3678" s="250"/>
      <c r="J3678" s="246"/>
      <c r="K3678" s="246"/>
      <c r="L3678" s="251"/>
      <c r="M3678" s="252"/>
      <c r="N3678" s="253"/>
      <c r="O3678" s="253"/>
      <c r="P3678" s="253"/>
      <c r="Q3678" s="253"/>
      <c r="R3678" s="253"/>
      <c r="S3678" s="253"/>
      <c r="T3678" s="25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5" t="s">
        <v>193</v>
      </c>
      <c r="AU3678" s="255" t="s">
        <v>80</v>
      </c>
      <c r="AV3678" s="14" t="s">
        <v>80</v>
      </c>
      <c r="AW3678" s="14" t="s">
        <v>195</v>
      </c>
      <c r="AX3678" s="14" t="s">
        <v>71</v>
      </c>
      <c r="AY3678" s="255" t="s">
        <v>182</v>
      </c>
    </row>
    <row r="3679" s="14" customFormat="1">
      <c r="A3679" s="14"/>
      <c r="B3679" s="245"/>
      <c r="C3679" s="246"/>
      <c r="D3679" s="236" t="s">
        <v>193</v>
      </c>
      <c r="E3679" s="247" t="s">
        <v>19</v>
      </c>
      <c r="F3679" s="248" t="s">
        <v>6007</v>
      </c>
      <c r="G3679" s="246"/>
      <c r="H3679" s="249">
        <v>8.4299999999999962</v>
      </c>
      <c r="I3679" s="250"/>
      <c r="J3679" s="246"/>
      <c r="K3679" s="246"/>
      <c r="L3679" s="251"/>
      <c r="M3679" s="252"/>
      <c r="N3679" s="253"/>
      <c r="O3679" s="253"/>
      <c r="P3679" s="253"/>
      <c r="Q3679" s="253"/>
      <c r="R3679" s="253"/>
      <c r="S3679" s="253"/>
      <c r="T3679" s="25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5" t="s">
        <v>193</v>
      </c>
      <c r="AU3679" s="255" t="s">
        <v>80</v>
      </c>
      <c r="AV3679" s="14" t="s">
        <v>80</v>
      </c>
      <c r="AW3679" s="14" t="s">
        <v>195</v>
      </c>
      <c r="AX3679" s="14" t="s">
        <v>71</v>
      </c>
      <c r="AY3679" s="255" t="s">
        <v>182</v>
      </c>
    </row>
    <row r="3680" s="15" customFormat="1">
      <c r="A3680" s="15"/>
      <c r="B3680" s="256"/>
      <c r="C3680" s="257"/>
      <c r="D3680" s="236" t="s">
        <v>193</v>
      </c>
      <c r="E3680" s="258" t="s">
        <v>19</v>
      </c>
      <c r="F3680" s="259" t="s">
        <v>215</v>
      </c>
      <c r="G3680" s="257"/>
      <c r="H3680" s="260">
        <v>200.565</v>
      </c>
      <c r="I3680" s="261"/>
      <c r="J3680" s="257"/>
      <c r="K3680" s="257"/>
      <c r="L3680" s="262"/>
      <c r="M3680" s="263"/>
      <c r="N3680" s="264"/>
      <c r="O3680" s="264"/>
      <c r="P3680" s="264"/>
      <c r="Q3680" s="264"/>
      <c r="R3680" s="264"/>
      <c r="S3680" s="264"/>
      <c r="T3680" s="26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T3680" s="266" t="s">
        <v>193</v>
      </c>
      <c r="AU3680" s="266" t="s">
        <v>80</v>
      </c>
      <c r="AV3680" s="15" t="s">
        <v>97</v>
      </c>
      <c r="AW3680" s="15" t="s">
        <v>195</v>
      </c>
      <c r="AX3680" s="15" t="s">
        <v>71</v>
      </c>
      <c r="AY3680" s="266" t="s">
        <v>182</v>
      </c>
    </row>
    <row r="3681" s="13" customFormat="1">
      <c r="A3681" s="13"/>
      <c r="B3681" s="234"/>
      <c r="C3681" s="235"/>
      <c r="D3681" s="236" t="s">
        <v>193</v>
      </c>
      <c r="E3681" s="237" t="s">
        <v>19</v>
      </c>
      <c r="F3681" s="238" t="s">
        <v>460</v>
      </c>
      <c r="G3681" s="235"/>
      <c r="H3681" s="237" t="s">
        <v>19</v>
      </c>
      <c r="I3681" s="239"/>
      <c r="J3681" s="235"/>
      <c r="K3681" s="235"/>
      <c r="L3681" s="240"/>
      <c r="M3681" s="241"/>
      <c r="N3681" s="242"/>
      <c r="O3681" s="242"/>
      <c r="P3681" s="242"/>
      <c r="Q3681" s="242"/>
      <c r="R3681" s="242"/>
      <c r="S3681" s="242"/>
      <c r="T3681" s="24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4" t="s">
        <v>193</v>
      </c>
      <c r="AU3681" s="244" t="s">
        <v>80</v>
      </c>
      <c r="AV3681" s="13" t="s">
        <v>78</v>
      </c>
      <c r="AW3681" s="13" t="s">
        <v>195</v>
      </c>
      <c r="AX3681" s="13" t="s">
        <v>71</v>
      </c>
      <c r="AY3681" s="244" t="s">
        <v>182</v>
      </c>
    </row>
    <row r="3682" s="14" customFormat="1">
      <c r="A3682" s="14"/>
      <c r="B3682" s="245"/>
      <c r="C3682" s="246"/>
      <c r="D3682" s="236" t="s">
        <v>193</v>
      </c>
      <c r="E3682" s="247" t="s">
        <v>19</v>
      </c>
      <c r="F3682" s="248" t="s">
        <v>6008</v>
      </c>
      <c r="G3682" s="246"/>
      <c r="H3682" s="249">
        <v>37.049999999999997</v>
      </c>
      <c r="I3682" s="250"/>
      <c r="J3682" s="246"/>
      <c r="K3682" s="246"/>
      <c r="L3682" s="251"/>
      <c r="M3682" s="252"/>
      <c r="N3682" s="253"/>
      <c r="O3682" s="253"/>
      <c r="P3682" s="253"/>
      <c r="Q3682" s="253"/>
      <c r="R3682" s="253"/>
      <c r="S3682" s="253"/>
      <c r="T3682" s="25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5" t="s">
        <v>193</v>
      </c>
      <c r="AU3682" s="255" t="s">
        <v>80</v>
      </c>
      <c r="AV3682" s="14" t="s">
        <v>80</v>
      </c>
      <c r="AW3682" s="14" t="s">
        <v>195</v>
      </c>
      <c r="AX3682" s="14" t="s">
        <v>71</v>
      </c>
      <c r="AY3682" s="255" t="s">
        <v>182</v>
      </c>
    </row>
    <row r="3683" s="13" customFormat="1">
      <c r="A3683" s="13"/>
      <c r="B3683" s="234"/>
      <c r="C3683" s="235"/>
      <c r="D3683" s="236" t="s">
        <v>193</v>
      </c>
      <c r="E3683" s="237" t="s">
        <v>19</v>
      </c>
      <c r="F3683" s="238" t="s">
        <v>6009</v>
      </c>
      <c r="G3683" s="235"/>
      <c r="H3683" s="237" t="s">
        <v>19</v>
      </c>
      <c r="I3683" s="239"/>
      <c r="J3683" s="235"/>
      <c r="K3683" s="235"/>
      <c r="L3683" s="240"/>
      <c r="M3683" s="241"/>
      <c r="N3683" s="242"/>
      <c r="O3683" s="242"/>
      <c r="P3683" s="242"/>
      <c r="Q3683" s="242"/>
      <c r="R3683" s="242"/>
      <c r="S3683" s="242"/>
      <c r="T3683" s="24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4" t="s">
        <v>193</v>
      </c>
      <c r="AU3683" s="244" t="s">
        <v>80</v>
      </c>
      <c r="AV3683" s="13" t="s">
        <v>78</v>
      </c>
      <c r="AW3683" s="13" t="s">
        <v>195</v>
      </c>
      <c r="AX3683" s="13" t="s">
        <v>71</v>
      </c>
      <c r="AY3683" s="244" t="s">
        <v>182</v>
      </c>
    </row>
    <row r="3684" s="14" customFormat="1">
      <c r="A3684" s="14"/>
      <c r="B3684" s="245"/>
      <c r="C3684" s="246"/>
      <c r="D3684" s="236" t="s">
        <v>193</v>
      </c>
      <c r="E3684" s="247" t="s">
        <v>19</v>
      </c>
      <c r="F3684" s="248" t="s">
        <v>6010</v>
      </c>
      <c r="G3684" s="246"/>
      <c r="H3684" s="249">
        <v>200.30500000000001</v>
      </c>
      <c r="I3684" s="250"/>
      <c r="J3684" s="246"/>
      <c r="K3684" s="246"/>
      <c r="L3684" s="251"/>
      <c r="M3684" s="252"/>
      <c r="N3684" s="253"/>
      <c r="O3684" s="253"/>
      <c r="P3684" s="253"/>
      <c r="Q3684" s="253"/>
      <c r="R3684" s="253"/>
      <c r="S3684" s="253"/>
      <c r="T3684" s="25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5" t="s">
        <v>193</v>
      </c>
      <c r="AU3684" s="255" t="s">
        <v>80</v>
      </c>
      <c r="AV3684" s="14" t="s">
        <v>80</v>
      </c>
      <c r="AW3684" s="14" t="s">
        <v>195</v>
      </c>
      <c r="AX3684" s="14" t="s">
        <v>71</v>
      </c>
      <c r="AY3684" s="255" t="s">
        <v>182</v>
      </c>
    </row>
    <row r="3685" s="14" customFormat="1">
      <c r="A3685" s="14"/>
      <c r="B3685" s="245"/>
      <c r="C3685" s="246"/>
      <c r="D3685" s="236" t="s">
        <v>193</v>
      </c>
      <c r="E3685" s="247" t="s">
        <v>19</v>
      </c>
      <c r="F3685" s="248" t="s">
        <v>6011</v>
      </c>
      <c r="G3685" s="246"/>
      <c r="H3685" s="249">
        <v>69.980000000000004</v>
      </c>
      <c r="I3685" s="250"/>
      <c r="J3685" s="246"/>
      <c r="K3685" s="246"/>
      <c r="L3685" s="251"/>
      <c r="M3685" s="252"/>
      <c r="N3685" s="253"/>
      <c r="O3685" s="253"/>
      <c r="P3685" s="253"/>
      <c r="Q3685" s="253"/>
      <c r="R3685" s="253"/>
      <c r="S3685" s="253"/>
      <c r="T3685" s="25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5" t="s">
        <v>193</v>
      </c>
      <c r="AU3685" s="255" t="s">
        <v>80</v>
      </c>
      <c r="AV3685" s="14" t="s">
        <v>80</v>
      </c>
      <c r="AW3685" s="14" t="s">
        <v>195</v>
      </c>
      <c r="AX3685" s="14" t="s">
        <v>71</v>
      </c>
      <c r="AY3685" s="255" t="s">
        <v>182</v>
      </c>
    </row>
    <row r="3686" s="14" customFormat="1">
      <c r="A3686" s="14"/>
      <c r="B3686" s="245"/>
      <c r="C3686" s="246"/>
      <c r="D3686" s="236" t="s">
        <v>193</v>
      </c>
      <c r="E3686" s="247" t="s">
        <v>19</v>
      </c>
      <c r="F3686" s="248" t="s">
        <v>6012</v>
      </c>
      <c r="G3686" s="246"/>
      <c r="H3686" s="249">
        <v>83.219999999999999</v>
      </c>
      <c r="I3686" s="250"/>
      <c r="J3686" s="246"/>
      <c r="K3686" s="246"/>
      <c r="L3686" s="251"/>
      <c r="M3686" s="252"/>
      <c r="N3686" s="253"/>
      <c r="O3686" s="253"/>
      <c r="P3686" s="253"/>
      <c r="Q3686" s="253"/>
      <c r="R3686" s="253"/>
      <c r="S3686" s="253"/>
      <c r="T3686" s="25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5" t="s">
        <v>193</v>
      </c>
      <c r="AU3686" s="255" t="s">
        <v>80</v>
      </c>
      <c r="AV3686" s="14" t="s">
        <v>80</v>
      </c>
      <c r="AW3686" s="14" t="s">
        <v>195</v>
      </c>
      <c r="AX3686" s="14" t="s">
        <v>71</v>
      </c>
      <c r="AY3686" s="255" t="s">
        <v>182</v>
      </c>
    </row>
    <row r="3687" s="14" customFormat="1">
      <c r="A3687" s="14"/>
      <c r="B3687" s="245"/>
      <c r="C3687" s="246"/>
      <c r="D3687" s="236" t="s">
        <v>193</v>
      </c>
      <c r="E3687" s="247" t="s">
        <v>19</v>
      </c>
      <c r="F3687" s="248" t="s">
        <v>6013</v>
      </c>
      <c r="G3687" s="246"/>
      <c r="H3687" s="249">
        <v>24.039999999999999</v>
      </c>
      <c r="I3687" s="250"/>
      <c r="J3687" s="246"/>
      <c r="K3687" s="246"/>
      <c r="L3687" s="251"/>
      <c r="M3687" s="252"/>
      <c r="N3687" s="253"/>
      <c r="O3687" s="253"/>
      <c r="P3687" s="253"/>
      <c r="Q3687" s="253"/>
      <c r="R3687" s="253"/>
      <c r="S3687" s="253"/>
      <c r="T3687" s="25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55" t="s">
        <v>193</v>
      </c>
      <c r="AU3687" s="255" t="s">
        <v>80</v>
      </c>
      <c r="AV3687" s="14" t="s">
        <v>80</v>
      </c>
      <c r="AW3687" s="14" t="s">
        <v>195</v>
      </c>
      <c r="AX3687" s="14" t="s">
        <v>71</v>
      </c>
      <c r="AY3687" s="255" t="s">
        <v>182</v>
      </c>
    </row>
    <row r="3688" s="14" customFormat="1">
      <c r="A3688" s="14"/>
      <c r="B3688" s="245"/>
      <c r="C3688" s="246"/>
      <c r="D3688" s="236" t="s">
        <v>193</v>
      </c>
      <c r="E3688" s="247" t="s">
        <v>19</v>
      </c>
      <c r="F3688" s="248" t="s">
        <v>6014</v>
      </c>
      <c r="G3688" s="246"/>
      <c r="H3688" s="249">
        <v>31.159999999999997</v>
      </c>
      <c r="I3688" s="250"/>
      <c r="J3688" s="246"/>
      <c r="K3688" s="246"/>
      <c r="L3688" s="251"/>
      <c r="M3688" s="252"/>
      <c r="N3688" s="253"/>
      <c r="O3688" s="253"/>
      <c r="P3688" s="253"/>
      <c r="Q3688" s="253"/>
      <c r="R3688" s="253"/>
      <c r="S3688" s="253"/>
      <c r="T3688" s="25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T3688" s="255" t="s">
        <v>193</v>
      </c>
      <c r="AU3688" s="255" t="s">
        <v>80</v>
      </c>
      <c r="AV3688" s="14" t="s">
        <v>80</v>
      </c>
      <c r="AW3688" s="14" t="s">
        <v>195</v>
      </c>
      <c r="AX3688" s="14" t="s">
        <v>71</v>
      </c>
      <c r="AY3688" s="255" t="s">
        <v>182</v>
      </c>
    </row>
    <row r="3689" s="14" customFormat="1">
      <c r="A3689" s="14"/>
      <c r="B3689" s="245"/>
      <c r="C3689" s="246"/>
      <c r="D3689" s="236" t="s">
        <v>193</v>
      </c>
      <c r="E3689" s="247" t="s">
        <v>19</v>
      </c>
      <c r="F3689" s="248" t="s">
        <v>6015</v>
      </c>
      <c r="G3689" s="246"/>
      <c r="H3689" s="249">
        <v>14.43</v>
      </c>
      <c r="I3689" s="250"/>
      <c r="J3689" s="246"/>
      <c r="K3689" s="246"/>
      <c r="L3689" s="251"/>
      <c r="M3689" s="252"/>
      <c r="N3689" s="253"/>
      <c r="O3689" s="253"/>
      <c r="P3689" s="253"/>
      <c r="Q3689" s="253"/>
      <c r="R3689" s="253"/>
      <c r="S3689" s="253"/>
      <c r="T3689" s="25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5" t="s">
        <v>193</v>
      </c>
      <c r="AU3689" s="255" t="s">
        <v>80</v>
      </c>
      <c r="AV3689" s="14" t="s">
        <v>80</v>
      </c>
      <c r="AW3689" s="14" t="s">
        <v>195</v>
      </c>
      <c r="AX3689" s="14" t="s">
        <v>71</v>
      </c>
      <c r="AY3689" s="255" t="s">
        <v>182</v>
      </c>
    </row>
    <row r="3690" s="15" customFormat="1">
      <c r="A3690" s="15"/>
      <c r="B3690" s="256"/>
      <c r="C3690" s="257"/>
      <c r="D3690" s="236" t="s">
        <v>193</v>
      </c>
      <c r="E3690" s="258" t="s">
        <v>19</v>
      </c>
      <c r="F3690" s="259" t="s">
        <v>215</v>
      </c>
      <c r="G3690" s="257"/>
      <c r="H3690" s="260">
        <v>460.18500000000012</v>
      </c>
      <c r="I3690" s="261"/>
      <c r="J3690" s="257"/>
      <c r="K3690" s="257"/>
      <c r="L3690" s="262"/>
      <c r="M3690" s="263"/>
      <c r="N3690" s="264"/>
      <c r="O3690" s="264"/>
      <c r="P3690" s="264"/>
      <c r="Q3690" s="264"/>
      <c r="R3690" s="264"/>
      <c r="S3690" s="264"/>
      <c r="T3690" s="26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T3690" s="266" t="s">
        <v>193</v>
      </c>
      <c r="AU3690" s="266" t="s">
        <v>80</v>
      </c>
      <c r="AV3690" s="15" t="s">
        <v>97</v>
      </c>
      <c r="AW3690" s="15" t="s">
        <v>195</v>
      </c>
      <c r="AX3690" s="15" t="s">
        <v>71</v>
      </c>
      <c r="AY3690" s="266" t="s">
        <v>182</v>
      </c>
    </row>
    <row r="3691" s="13" customFormat="1">
      <c r="A3691" s="13"/>
      <c r="B3691" s="234"/>
      <c r="C3691" s="235"/>
      <c r="D3691" s="236" t="s">
        <v>193</v>
      </c>
      <c r="E3691" s="237" t="s">
        <v>19</v>
      </c>
      <c r="F3691" s="238" t="s">
        <v>462</v>
      </c>
      <c r="G3691" s="235"/>
      <c r="H3691" s="237" t="s">
        <v>19</v>
      </c>
      <c r="I3691" s="239"/>
      <c r="J3691" s="235"/>
      <c r="K3691" s="235"/>
      <c r="L3691" s="240"/>
      <c r="M3691" s="241"/>
      <c r="N3691" s="242"/>
      <c r="O3691" s="242"/>
      <c r="P3691" s="242"/>
      <c r="Q3691" s="242"/>
      <c r="R3691" s="242"/>
      <c r="S3691" s="242"/>
      <c r="T3691" s="24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4" t="s">
        <v>193</v>
      </c>
      <c r="AU3691" s="244" t="s">
        <v>80</v>
      </c>
      <c r="AV3691" s="13" t="s">
        <v>78</v>
      </c>
      <c r="AW3691" s="13" t="s">
        <v>195</v>
      </c>
      <c r="AX3691" s="13" t="s">
        <v>71</v>
      </c>
      <c r="AY3691" s="244" t="s">
        <v>182</v>
      </c>
    </row>
    <row r="3692" s="14" customFormat="1">
      <c r="A3692" s="14"/>
      <c r="B3692" s="245"/>
      <c r="C3692" s="246"/>
      <c r="D3692" s="236" t="s">
        <v>193</v>
      </c>
      <c r="E3692" s="247" t="s">
        <v>19</v>
      </c>
      <c r="F3692" s="248" t="s">
        <v>6016</v>
      </c>
      <c r="G3692" s="246"/>
      <c r="H3692" s="249">
        <v>71.580000000000013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193</v>
      </c>
      <c r="AU3692" s="255" t="s">
        <v>80</v>
      </c>
      <c r="AV3692" s="14" t="s">
        <v>80</v>
      </c>
      <c r="AW3692" s="14" t="s">
        <v>195</v>
      </c>
      <c r="AX3692" s="14" t="s">
        <v>71</v>
      </c>
      <c r="AY3692" s="255" t="s">
        <v>182</v>
      </c>
    </row>
    <row r="3693" s="14" customFormat="1">
      <c r="A3693" s="14"/>
      <c r="B3693" s="245"/>
      <c r="C3693" s="246"/>
      <c r="D3693" s="236" t="s">
        <v>193</v>
      </c>
      <c r="E3693" s="247" t="s">
        <v>19</v>
      </c>
      <c r="F3693" s="248" t="s">
        <v>6017</v>
      </c>
      <c r="G3693" s="246"/>
      <c r="H3693" s="249">
        <v>111.76500000000002</v>
      </c>
      <c r="I3693" s="250"/>
      <c r="J3693" s="246"/>
      <c r="K3693" s="246"/>
      <c r="L3693" s="251"/>
      <c r="M3693" s="252"/>
      <c r="N3693" s="253"/>
      <c r="O3693" s="253"/>
      <c r="P3693" s="253"/>
      <c r="Q3693" s="253"/>
      <c r="R3693" s="253"/>
      <c r="S3693" s="253"/>
      <c r="T3693" s="25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5" t="s">
        <v>193</v>
      </c>
      <c r="AU3693" s="255" t="s">
        <v>80</v>
      </c>
      <c r="AV3693" s="14" t="s">
        <v>80</v>
      </c>
      <c r="AW3693" s="14" t="s">
        <v>195</v>
      </c>
      <c r="AX3693" s="14" t="s">
        <v>71</v>
      </c>
      <c r="AY3693" s="255" t="s">
        <v>182</v>
      </c>
    </row>
    <row r="3694" s="14" customFormat="1">
      <c r="A3694" s="14"/>
      <c r="B3694" s="245"/>
      <c r="C3694" s="246"/>
      <c r="D3694" s="236" t="s">
        <v>193</v>
      </c>
      <c r="E3694" s="247" t="s">
        <v>19</v>
      </c>
      <c r="F3694" s="248" t="s">
        <v>6018</v>
      </c>
      <c r="G3694" s="246"/>
      <c r="H3694" s="249">
        <v>37.170000000000002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193</v>
      </c>
      <c r="AU3694" s="255" t="s">
        <v>80</v>
      </c>
      <c r="AV3694" s="14" t="s">
        <v>80</v>
      </c>
      <c r="AW3694" s="14" t="s">
        <v>195</v>
      </c>
      <c r="AX3694" s="14" t="s">
        <v>71</v>
      </c>
      <c r="AY3694" s="255" t="s">
        <v>182</v>
      </c>
    </row>
    <row r="3695" s="15" customFormat="1">
      <c r="A3695" s="15"/>
      <c r="B3695" s="256"/>
      <c r="C3695" s="257"/>
      <c r="D3695" s="236" t="s">
        <v>193</v>
      </c>
      <c r="E3695" s="258" t="s">
        <v>19</v>
      </c>
      <c r="F3695" s="259" t="s">
        <v>215</v>
      </c>
      <c r="G3695" s="257"/>
      <c r="H3695" s="260">
        <v>220.51500000000004</v>
      </c>
      <c r="I3695" s="261"/>
      <c r="J3695" s="257"/>
      <c r="K3695" s="257"/>
      <c r="L3695" s="262"/>
      <c r="M3695" s="263"/>
      <c r="N3695" s="264"/>
      <c r="O3695" s="264"/>
      <c r="P3695" s="264"/>
      <c r="Q3695" s="264"/>
      <c r="R3695" s="264"/>
      <c r="S3695" s="264"/>
      <c r="T3695" s="26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T3695" s="266" t="s">
        <v>193</v>
      </c>
      <c r="AU3695" s="266" t="s">
        <v>80</v>
      </c>
      <c r="AV3695" s="15" t="s">
        <v>97</v>
      </c>
      <c r="AW3695" s="15" t="s">
        <v>195</v>
      </c>
      <c r="AX3695" s="15" t="s">
        <v>71</v>
      </c>
      <c r="AY3695" s="266" t="s">
        <v>182</v>
      </c>
    </row>
    <row r="3696" s="13" customFormat="1">
      <c r="A3696" s="13"/>
      <c r="B3696" s="234"/>
      <c r="C3696" s="235"/>
      <c r="D3696" s="236" t="s">
        <v>193</v>
      </c>
      <c r="E3696" s="237" t="s">
        <v>19</v>
      </c>
      <c r="F3696" s="238" t="s">
        <v>706</v>
      </c>
      <c r="G3696" s="235"/>
      <c r="H3696" s="237" t="s">
        <v>19</v>
      </c>
      <c r="I3696" s="239"/>
      <c r="J3696" s="235"/>
      <c r="K3696" s="235"/>
      <c r="L3696" s="240"/>
      <c r="M3696" s="241"/>
      <c r="N3696" s="242"/>
      <c r="O3696" s="242"/>
      <c r="P3696" s="242"/>
      <c r="Q3696" s="242"/>
      <c r="R3696" s="242"/>
      <c r="S3696" s="242"/>
      <c r="T3696" s="24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244" t="s">
        <v>193</v>
      </c>
      <c r="AU3696" s="244" t="s">
        <v>80</v>
      </c>
      <c r="AV3696" s="13" t="s">
        <v>78</v>
      </c>
      <c r="AW3696" s="13" t="s">
        <v>195</v>
      </c>
      <c r="AX3696" s="13" t="s">
        <v>71</v>
      </c>
      <c r="AY3696" s="244" t="s">
        <v>182</v>
      </c>
    </row>
    <row r="3697" s="14" customFormat="1">
      <c r="A3697" s="14"/>
      <c r="B3697" s="245"/>
      <c r="C3697" s="246"/>
      <c r="D3697" s="236" t="s">
        <v>193</v>
      </c>
      <c r="E3697" s="247" t="s">
        <v>19</v>
      </c>
      <c r="F3697" s="248" t="s">
        <v>6019</v>
      </c>
      <c r="G3697" s="246"/>
      <c r="H3697" s="249">
        <v>88.299999999999997</v>
      </c>
      <c r="I3697" s="250"/>
      <c r="J3697" s="246"/>
      <c r="K3697" s="246"/>
      <c r="L3697" s="251"/>
      <c r="M3697" s="252"/>
      <c r="N3697" s="253"/>
      <c r="O3697" s="253"/>
      <c r="P3697" s="253"/>
      <c r="Q3697" s="253"/>
      <c r="R3697" s="253"/>
      <c r="S3697" s="253"/>
      <c r="T3697" s="25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55" t="s">
        <v>193</v>
      </c>
      <c r="AU3697" s="255" t="s">
        <v>80</v>
      </c>
      <c r="AV3697" s="14" t="s">
        <v>80</v>
      </c>
      <c r="AW3697" s="14" t="s">
        <v>195</v>
      </c>
      <c r="AX3697" s="14" t="s">
        <v>71</v>
      </c>
      <c r="AY3697" s="255" t="s">
        <v>182</v>
      </c>
    </row>
    <row r="3698" s="15" customFormat="1">
      <c r="A3698" s="15"/>
      <c r="B3698" s="256"/>
      <c r="C3698" s="257"/>
      <c r="D3698" s="236" t="s">
        <v>193</v>
      </c>
      <c r="E3698" s="258" t="s">
        <v>19</v>
      </c>
      <c r="F3698" s="259" t="s">
        <v>215</v>
      </c>
      <c r="G3698" s="257"/>
      <c r="H3698" s="260">
        <v>88.299999999999997</v>
      </c>
      <c r="I3698" s="261"/>
      <c r="J3698" s="257"/>
      <c r="K3698" s="257"/>
      <c r="L3698" s="262"/>
      <c r="M3698" s="263"/>
      <c r="N3698" s="264"/>
      <c r="O3698" s="264"/>
      <c r="P3698" s="264"/>
      <c r="Q3698" s="264"/>
      <c r="R3698" s="264"/>
      <c r="S3698" s="264"/>
      <c r="T3698" s="26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T3698" s="266" t="s">
        <v>193</v>
      </c>
      <c r="AU3698" s="266" t="s">
        <v>80</v>
      </c>
      <c r="AV3698" s="15" t="s">
        <v>97</v>
      </c>
      <c r="AW3698" s="15" t="s">
        <v>195</v>
      </c>
      <c r="AX3698" s="15" t="s">
        <v>71</v>
      </c>
      <c r="AY3698" s="266" t="s">
        <v>182</v>
      </c>
    </row>
    <row r="3699" s="13" customFormat="1">
      <c r="A3699" s="13"/>
      <c r="B3699" s="234"/>
      <c r="C3699" s="235"/>
      <c r="D3699" s="236" t="s">
        <v>193</v>
      </c>
      <c r="E3699" s="237" t="s">
        <v>19</v>
      </c>
      <c r="F3699" s="238" t="s">
        <v>216</v>
      </c>
      <c r="G3699" s="235"/>
      <c r="H3699" s="237" t="s">
        <v>19</v>
      </c>
      <c r="I3699" s="239"/>
      <c r="J3699" s="235"/>
      <c r="K3699" s="235"/>
      <c r="L3699" s="240"/>
      <c r="M3699" s="241"/>
      <c r="N3699" s="242"/>
      <c r="O3699" s="242"/>
      <c r="P3699" s="242"/>
      <c r="Q3699" s="242"/>
      <c r="R3699" s="242"/>
      <c r="S3699" s="242"/>
      <c r="T3699" s="24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4" t="s">
        <v>193</v>
      </c>
      <c r="AU3699" s="244" t="s">
        <v>80</v>
      </c>
      <c r="AV3699" s="13" t="s">
        <v>78</v>
      </c>
      <c r="AW3699" s="13" t="s">
        <v>195</v>
      </c>
      <c r="AX3699" s="13" t="s">
        <v>71</v>
      </c>
      <c r="AY3699" s="244" t="s">
        <v>182</v>
      </c>
    </row>
    <row r="3700" s="14" customFormat="1">
      <c r="A3700" s="14"/>
      <c r="B3700" s="245"/>
      <c r="C3700" s="246"/>
      <c r="D3700" s="236" t="s">
        <v>193</v>
      </c>
      <c r="E3700" s="247" t="s">
        <v>19</v>
      </c>
      <c r="F3700" s="248" t="s">
        <v>6020</v>
      </c>
      <c r="G3700" s="246"/>
      <c r="H3700" s="249">
        <v>98.844999999999985</v>
      </c>
      <c r="I3700" s="250"/>
      <c r="J3700" s="246"/>
      <c r="K3700" s="246"/>
      <c r="L3700" s="251"/>
      <c r="M3700" s="252"/>
      <c r="N3700" s="253"/>
      <c r="O3700" s="253"/>
      <c r="P3700" s="253"/>
      <c r="Q3700" s="253"/>
      <c r="R3700" s="253"/>
      <c r="S3700" s="253"/>
      <c r="T3700" s="25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5" t="s">
        <v>193</v>
      </c>
      <c r="AU3700" s="255" t="s">
        <v>80</v>
      </c>
      <c r="AV3700" s="14" t="s">
        <v>80</v>
      </c>
      <c r="AW3700" s="14" t="s">
        <v>195</v>
      </c>
      <c r="AX3700" s="14" t="s">
        <v>71</v>
      </c>
      <c r="AY3700" s="255" t="s">
        <v>182</v>
      </c>
    </row>
    <row r="3701" s="14" customFormat="1">
      <c r="A3701" s="14"/>
      <c r="B3701" s="245"/>
      <c r="C3701" s="246"/>
      <c r="D3701" s="236" t="s">
        <v>193</v>
      </c>
      <c r="E3701" s="247" t="s">
        <v>19</v>
      </c>
      <c r="F3701" s="248" t="s">
        <v>6021</v>
      </c>
      <c r="G3701" s="246"/>
      <c r="H3701" s="249">
        <v>47.795000000000009</v>
      </c>
      <c r="I3701" s="250"/>
      <c r="J3701" s="246"/>
      <c r="K3701" s="246"/>
      <c r="L3701" s="251"/>
      <c r="M3701" s="252"/>
      <c r="N3701" s="253"/>
      <c r="O3701" s="253"/>
      <c r="P3701" s="253"/>
      <c r="Q3701" s="253"/>
      <c r="R3701" s="253"/>
      <c r="S3701" s="253"/>
      <c r="T3701" s="25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5" t="s">
        <v>193</v>
      </c>
      <c r="AU3701" s="255" t="s">
        <v>80</v>
      </c>
      <c r="AV3701" s="14" t="s">
        <v>80</v>
      </c>
      <c r="AW3701" s="14" t="s">
        <v>195</v>
      </c>
      <c r="AX3701" s="14" t="s">
        <v>71</v>
      </c>
      <c r="AY3701" s="255" t="s">
        <v>182</v>
      </c>
    </row>
    <row r="3702" s="14" customFormat="1">
      <c r="A3702" s="14"/>
      <c r="B3702" s="245"/>
      <c r="C3702" s="246"/>
      <c r="D3702" s="236" t="s">
        <v>193</v>
      </c>
      <c r="E3702" s="247" t="s">
        <v>19</v>
      </c>
      <c r="F3702" s="248" t="s">
        <v>6022</v>
      </c>
      <c r="G3702" s="246"/>
      <c r="H3702" s="249">
        <v>-15.500000000000002</v>
      </c>
      <c r="I3702" s="250"/>
      <c r="J3702" s="246"/>
      <c r="K3702" s="246"/>
      <c r="L3702" s="251"/>
      <c r="M3702" s="252"/>
      <c r="N3702" s="253"/>
      <c r="O3702" s="253"/>
      <c r="P3702" s="253"/>
      <c r="Q3702" s="253"/>
      <c r="R3702" s="253"/>
      <c r="S3702" s="253"/>
      <c r="T3702" s="25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5" t="s">
        <v>193</v>
      </c>
      <c r="AU3702" s="255" t="s">
        <v>80</v>
      </c>
      <c r="AV3702" s="14" t="s">
        <v>80</v>
      </c>
      <c r="AW3702" s="14" t="s">
        <v>195</v>
      </c>
      <c r="AX3702" s="14" t="s">
        <v>71</v>
      </c>
      <c r="AY3702" s="255" t="s">
        <v>182</v>
      </c>
    </row>
    <row r="3703" s="14" customFormat="1">
      <c r="A3703" s="14"/>
      <c r="B3703" s="245"/>
      <c r="C3703" s="246"/>
      <c r="D3703" s="236" t="s">
        <v>193</v>
      </c>
      <c r="E3703" s="247" t="s">
        <v>19</v>
      </c>
      <c r="F3703" s="248" t="s">
        <v>6023</v>
      </c>
      <c r="G3703" s="246"/>
      <c r="H3703" s="249">
        <v>29.779999999999998</v>
      </c>
      <c r="I3703" s="250"/>
      <c r="J3703" s="246"/>
      <c r="K3703" s="246"/>
      <c r="L3703" s="251"/>
      <c r="M3703" s="252"/>
      <c r="N3703" s="253"/>
      <c r="O3703" s="253"/>
      <c r="P3703" s="253"/>
      <c r="Q3703" s="253"/>
      <c r="R3703" s="253"/>
      <c r="S3703" s="253"/>
      <c r="T3703" s="25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5" t="s">
        <v>193</v>
      </c>
      <c r="AU3703" s="255" t="s">
        <v>80</v>
      </c>
      <c r="AV3703" s="14" t="s">
        <v>80</v>
      </c>
      <c r="AW3703" s="14" t="s">
        <v>195</v>
      </c>
      <c r="AX3703" s="14" t="s">
        <v>71</v>
      </c>
      <c r="AY3703" s="255" t="s">
        <v>182</v>
      </c>
    </row>
    <row r="3704" s="14" customFormat="1">
      <c r="A3704" s="14"/>
      <c r="B3704" s="245"/>
      <c r="C3704" s="246"/>
      <c r="D3704" s="236" t="s">
        <v>193</v>
      </c>
      <c r="E3704" s="247" t="s">
        <v>19</v>
      </c>
      <c r="F3704" s="248" t="s">
        <v>6024</v>
      </c>
      <c r="G3704" s="246"/>
      <c r="H3704" s="249">
        <v>40.970000000000006</v>
      </c>
      <c r="I3704" s="250"/>
      <c r="J3704" s="246"/>
      <c r="K3704" s="246"/>
      <c r="L3704" s="251"/>
      <c r="M3704" s="252"/>
      <c r="N3704" s="253"/>
      <c r="O3704" s="253"/>
      <c r="P3704" s="253"/>
      <c r="Q3704" s="253"/>
      <c r="R3704" s="253"/>
      <c r="S3704" s="253"/>
      <c r="T3704" s="25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55" t="s">
        <v>193</v>
      </c>
      <c r="AU3704" s="255" t="s">
        <v>80</v>
      </c>
      <c r="AV3704" s="14" t="s">
        <v>80</v>
      </c>
      <c r="AW3704" s="14" t="s">
        <v>195</v>
      </c>
      <c r="AX3704" s="14" t="s">
        <v>71</v>
      </c>
      <c r="AY3704" s="255" t="s">
        <v>182</v>
      </c>
    </row>
    <row r="3705" s="15" customFormat="1">
      <c r="A3705" s="15"/>
      <c r="B3705" s="256"/>
      <c r="C3705" s="257"/>
      <c r="D3705" s="236" t="s">
        <v>193</v>
      </c>
      <c r="E3705" s="258" t="s">
        <v>19</v>
      </c>
      <c r="F3705" s="259" t="s">
        <v>215</v>
      </c>
      <c r="G3705" s="257"/>
      <c r="H3705" s="260">
        <v>201.88999999999999</v>
      </c>
      <c r="I3705" s="261"/>
      <c r="J3705" s="257"/>
      <c r="K3705" s="257"/>
      <c r="L3705" s="262"/>
      <c r="M3705" s="263"/>
      <c r="N3705" s="264"/>
      <c r="O3705" s="264"/>
      <c r="P3705" s="264"/>
      <c r="Q3705" s="264"/>
      <c r="R3705" s="264"/>
      <c r="S3705" s="264"/>
      <c r="T3705" s="26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T3705" s="266" t="s">
        <v>193</v>
      </c>
      <c r="AU3705" s="266" t="s">
        <v>80</v>
      </c>
      <c r="AV3705" s="15" t="s">
        <v>97</v>
      </c>
      <c r="AW3705" s="15" t="s">
        <v>195</v>
      </c>
      <c r="AX3705" s="15" t="s">
        <v>71</v>
      </c>
      <c r="AY3705" s="266" t="s">
        <v>182</v>
      </c>
    </row>
    <row r="3706" s="13" customFormat="1">
      <c r="A3706" s="13"/>
      <c r="B3706" s="234"/>
      <c r="C3706" s="235"/>
      <c r="D3706" s="236" t="s">
        <v>193</v>
      </c>
      <c r="E3706" s="237" t="s">
        <v>19</v>
      </c>
      <c r="F3706" s="238" t="s">
        <v>218</v>
      </c>
      <c r="G3706" s="235"/>
      <c r="H3706" s="237" t="s">
        <v>19</v>
      </c>
      <c r="I3706" s="239"/>
      <c r="J3706" s="235"/>
      <c r="K3706" s="235"/>
      <c r="L3706" s="240"/>
      <c r="M3706" s="241"/>
      <c r="N3706" s="242"/>
      <c r="O3706" s="242"/>
      <c r="P3706" s="242"/>
      <c r="Q3706" s="242"/>
      <c r="R3706" s="242"/>
      <c r="S3706" s="242"/>
      <c r="T3706" s="24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T3706" s="244" t="s">
        <v>193</v>
      </c>
      <c r="AU3706" s="244" t="s">
        <v>80</v>
      </c>
      <c r="AV3706" s="13" t="s">
        <v>78</v>
      </c>
      <c r="AW3706" s="13" t="s">
        <v>195</v>
      </c>
      <c r="AX3706" s="13" t="s">
        <v>71</v>
      </c>
      <c r="AY3706" s="244" t="s">
        <v>182</v>
      </c>
    </row>
    <row r="3707" s="14" customFormat="1">
      <c r="A3707" s="14"/>
      <c r="B3707" s="245"/>
      <c r="C3707" s="246"/>
      <c r="D3707" s="236" t="s">
        <v>193</v>
      </c>
      <c r="E3707" s="247" t="s">
        <v>19</v>
      </c>
      <c r="F3707" s="248" t="s">
        <v>6025</v>
      </c>
      <c r="G3707" s="246"/>
      <c r="H3707" s="249">
        <v>34.514999999999993</v>
      </c>
      <c r="I3707" s="250"/>
      <c r="J3707" s="246"/>
      <c r="K3707" s="246"/>
      <c r="L3707" s="251"/>
      <c r="M3707" s="252"/>
      <c r="N3707" s="253"/>
      <c r="O3707" s="253"/>
      <c r="P3707" s="253"/>
      <c r="Q3707" s="253"/>
      <c r="R3707" s="253"/>
      <c r="S3707" s="253"/>
      <c r="T3707" s="25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5" t="s">
        <v>193</v>
      </c>
      <c r="AU3707" s="255" t="s">
        <v>80</v>
      </c>
      <c r="AV3707" s="14" t="s">
        <v>80</v>
      </c>
      <c r="AW3707" s="14" t="s">
        <v>195</v>
      </c>
      <c r="AX3707" s="14" t="s">
        <v>71</v>
      </c>
      <c r="AY3707" s="255" t="s">
        <v>182</v>
      </c>
    </row>
    <row r="3708" s="14" customFormat="1">
      <c r="A3708" s="14"/>
      <c r="B3708" s="245"/>
      <c r="C3708" s="246"/>
      <c r="D3708" s="236" t="s">
        <v>193</v>
      </c>
      <c r="E3708" s="247" t="s">
        <v>19</v>
      </c>
      <c r="F3708" s="248" t="s">
        <v>6026</v>
      </c>
      <c r="G3708" s="246"/>
      <c r="H3708" s="249">
        <v>16.325000000000003</v>
      </c>
      <c r="I3708" s="250"/>
      <c r="J3708" s="246"/>
      <c r="K3708" s="246"/>
      <c r="L3708" s="251"/>
      <c r="M3708" s="252"/>
      <c r="N3708" s="253"/>
      <c r="O3708" s="253"/>
      <c r="P3708" s="253"/>
      <c r="Q3708" s="253"/>
      <c r="R3708" s="253"/>
      <c r="S3708" s="253"/>
      <c r="T3708" s="25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5" t="s">
        <v>193</v>
      </c>
      <c r="AU3708" s="255" t="s">
        <v>80</v>
      </c>
      <c r="AV3708" s="14" t="s">
        <v>80</v>
      </c>
      <c r="AW3708" s="14" t="s">
        <v>195</v>
      </c>
      <c r="AX3708" s="14" t="s">
        <v>71</v>
      </c>
      <c r="AY3708" s="255" t="s">
        <v>182</v>
      </c>
    </row>
    <row r="3709" s="15" customFormat="1">
      <c r="A3709" s="15"/>
      <c r="B3709" s="256"/>
      <c r="C3709" s="257"/>
      <c r="D3709" s="236" t="s">
        <v>193</v>
      </c>
      <c r="E3709" s="258" t="s">
        <v>19</v>
      </c>
      <c r="F3709" s="259" t="s">
        <v>215</v>
      </c>
      <c r="G3709" s="257"/>
      <c r="H3709" s="260">
        <v>50.839999999999996</v>
      </c>
      <c r="I3709" s="261"/>
      <c r="J3709" s="257"/>
      <c r="K3709" s="257"/>
      <c r="L3709" s="262"/>
      <c r="M3709" s="263"/>
      <c r="N3709" s="264"/>
      <c r="O3709" s="264"/>
      <c r="P3709" s="264"/>
      <c r="Q3709" s="264"/>
      <c r="R3709" s="264"/>
      <c r="S3709" s="264"/>
      <c r="T3709" s="26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T3709" s="266" t="s">
        <v>193</v>
      </c>
      <c r="AU3709" s="266" t="s">
        <v>80</v>
      </c>
      <c r="AV3709" s="15" t="s">
        <v>97</v>
      </c>
      <c r="AW3709" s="15" t="s">
        <v>195</v>
      </c>
      <c r="AX3709" s="15" t="s">
        <v>71</v>
      </c>
      <c r="AY3709" s="266" t="s">
        <v>182</v>
      </c>
    </row>
    <row r="3710" s="16" customFormat="1">
      <c r="A3710" s="16"/>
      <c r="B3710" s="267"/>
      <c r="C3710" s="268"/>
      <c r="D3710" s="236" t="s">
        <v>193</v>
      </c>
      <c r="E3710" s="269" t="s">
        <v>19</v>
      </c>
      <c r="F3710" s="270" t="s">
        <v>220</v>
      </c>
      <c r="G3710" s="268"/>
      <c r="H3710" s="271">
        <v>1222.2950000000001</v>
      </c>
      <c r="I3710" s="272"/>
      <c r="J3710" s="268"/>
      <c r="K3710" s="268"/>
      <c r="L3710" s="273"/>
      <c r="M3710" s="274"/>
      <c r="N3710" s="275"/>
      <c r="O3710" s="275"/>
      <c r="P3710" s="275"/>
      <c r="Q3710" s="275"/>
      <c r="R3710" s="275"/>
      <c r="S3710" s="275"/>
      <c r="T3710" s="27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T3710" s="277" t="s">
        <v>193</v>
      </c>
      <c r="AU3710" s="277" t="s">
        <v>80</v>
      </c>
      <c r="AV3710" s="16" t="s">
        <v>189</v>
      </c>
      <c r="AW3710" s="16" t="s">
        <v>195</v>
      </c>
      <c r="AX3710" s="16" t="s">
        <v>78</v>
      </c>
      <c r="AY3710" s="277" t="s">
        <v>182</v>
      </c>
    </row>
    <row r="3711" s="2" customFormat="1" ht="24.15" customHeight="1">
      <c r="A3711" s="41"/>
      <c r="B3711" s="42"/>
      <c r="C3711" s="216" t="s">
        <v>6027</v>
      </c>
      <c r="D3711" s="216" t="s">
        <v>184</v>
      </c>
      <c r="E3711" s="217" t="s">
        <v>6028</v>
      </c>
      <c r="F3711" s="218" t="s">
        <v>6029</v>
      </c>
      <c r="G3711" s="219" t="s">
        <v>304</v>
      </c>
      <c r="H3711" s="220">
        <v>43.810000000000002</v>
      </c>
      <c r="I3711" s="221"/>
      <c r="J3711" s="222">
        <f>ROUND(I3711*H3711,2)</f>
        <v>0</v>
      </c>
      <c r="K3711" s="218" t="s">
        <v>188</v>
      </c>
      <c r="L3711" s="47"/>
      <c r="M3711" s="223" t="s">
        <v>19</v>
      </c>
      <c r="N3711" s="224" t="s">
        <v>42</v>
      </c>
      <c r="O3711" s="87"/>
      <c r="P3711" s="225">
        <f>O3711*H3711</f>
        <v>0</v>
      </c>
      <c r="Q3711" s="225">
        <v>0</v>
      </c>
      <c r="R3711" s="225">
        <f>Q3711*H3711</f>
        <v>0</v>
      </c>
      <c r="S3711" s="225">
        <v>0.0032499999999999999</v>
      </c>
      <c r="T3711" s="226">
        <f>S3711*H3711</f>
        <v>0.1423825</v>
      </c>
      <c r="U3711" s="41"/>
      <c r="V3711" s="41"/>
      <c r="W3711" s="41"/>
      <c r="X3711" s="41"/>
      <c r="Y3711" s="41"/>
      <c r="Z3711" s="41"/>
      <c r="AA3711" s="41"/>
      <c r="AB3711" s="41"/>
      <c r="AC3711" s="41"/>
      <c r="AD3711" s="41"/>
      <c r="AE3711" s="41"/>
      <c r="AR3711" s="227" t="s">
        <v>308</v>
      </c>
      <c r="AT3711" s="227" t="s">
        <v>184</v>
      </c>
      <c r="AU3711" s="227" t="s">
        <v>80</v>
      </c>
      <c r="AY3711" s="20" t="s">
        <v>182</v>
      </c>
      <c r="BE3711" s="228">
        <f>IF(N3711="základní",J3711,0)</f>
        <v>0</v>
      </c>
      <c r="BF3711" s="228">
        <f>IF(N3711="snížená",J3711,0)</f>
        <v>0</v>
      </c>
      <c r="BG3711" s="228">
        <f>IF(N3711="zákl. přenesená",J3711,0)</f>
        <v>0</v>
      </c>
      <c r="BH3711" s="228">
        <f>IF(N3711="sníž. přenesená",J3711,0)</f>
        <v>0</v>
      </c>
      <c r="BI3711" s="228">
        <f>IF(N3711="nulová",J3711,0)</f>
        <v>0</v>
      </c>
      <c r="BJ3711" s="20" t="s">
        <v>78</v>
      </c>
      <c r="BK3711" s="228">
        <f>ROUND(I3711*H3711,2)</f>
        <v>0</v>
      </c>
      <c r="BL3711" s="20" t="s">
        <v>308</v>
      </c>
      <c r="BM3711" s="227" t="s">
        <v>6030</v>
      </c>
    </row>
    <row r="3712" s="2" customFormat="1">
      <c r="A3712" s="41"/>
      <c r="B3712" s="42"/>
      <c r="C3712" s="43"/>
      <c r="D3712" s="229" t="s">
        <v>191</v>
      </c>
      <c r="E3712" s="43"/>
      <c r="F3712" s="230" t="s">
        <v>6031</v>
      </c>
      <c r="G3712" s="43"/>
      <c r="H3712" s="43"/>
      <c r="I3712" s="231"/>
      <c r="J3712" s="43"/>
      <c r="K3712" s="43"/>
      <c r="L3712" s="47"/>
      <c r="M3712" s="232"/>
      <c r="N3712" s="233"/>
      <c r="O3712" s="87"/>
      <c r="P3712" s="87"/>
      <c r="Q3712" s="87"/>
      <c r="R3712" s="87"/>
      <c r="S3712" s="87"/>
      <c r="T3712" s="88"/>
      <c r="U3712" s="41"/>
      <c r="V3712" s="41"/>
      <c r="W3712" s="41"/>
      <c r="X3712" s="41"/>
      <c r="Y3712" s="41"/>
      <c r="Z3712" s="41"/>
      <c r="AA3712" s="41"/>
      <c r="AB3712" s="41"/>
      <c r="AC3712" s="41"/>
      <c r="AD3712" s="41"/>
      <c r="AE3712" s="41"/>
      <c r="AT3712" s="20" t="s">
        <v>191</v>
      </c>
      <c r="AU3712" s="20" t="s">
        <v>80</v>
      </c>
    </row>
    <row r="3713" s="14" customFormat="1">
      <c r="A3713" s="14"/>
      <c r="B3713" s="245"/>
      <c r="C3713" s="246"/>
      <c r="D3713" s="236" t="s">
        <v>193</v>
      </c>
      <c r="E3713" s="247" t="s">
        <v>19</v>
      </c>
      <c r="F3713" s="248" t="s">
        <v>6032</v>
      </c>
      <c r="G3713" s="246"/>
      <c r="H3713" s="249">
        <v>23.59</v>
      </c>
      <c r="I3713" s="250"/>
      <c r="J3713" s="246"/>
      <c r="K3713" s="246"/>
      <c r="L3713" s="251"/>
      <c r="M3713" s="252"/>
      <c r="N3713" s="253"/>
      <c r="O3713" s="253"/>
      <c r="P3713" s="253"/>
      <c r="Q3713" s="253"/>
      <c r="R3713" s="253"/>
      <c r="S3713" s="253"/>
      <c r="T3713" s="25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55" t="s">
        <v>193</v>
      </c>
      <c r="AU3713" s="255" t="s">
        <v>80</v>
      </c>
      <c r="AV3713" s="14" t="s">
        <v>80</v>
      </c>
      <c r="AW3713" s="14" t="s">
        <v>195</v>
      </c>
      <c r="AX3713" s="14" t="s">
        <v>71</v>
      </c>
      <c r="AY3713" s="255" t="s">
        <v>182</v>
      </c>
    </row>
    <row r="3714" s="14" customFormat="1">
      <c r="A3714" s="14"/>
      <c r="B3714" s="245"/>
      <c r="C3714" s="246"/>
      <c r="D3714" s="236" t="s">
        <v>193</v>
      </c>
      <c r="E3714" s="247" t="s">
        <v>19</v>
      </c>
      <c r="F3714" s="248" t="s">
        <v>6033</v>
      </c>
      <c r="G3714" s="246"/>
      <c r="H3714" s="249">
        <v>20.219999999999999</v>
      </c>
      <c r="I3714" s="250"/>
      <c r="J3714" s="246"/>
      <c r="K3714" s="246"/>
      <c r="L3714" s="251"/>
      <c r="M3714" s="252"/>
      <c r="N3714" s="253"/>
      <c r="O3714" s="253"/>
      <c r="P3714" s="253"/>
      <c r="Q3714" s="253"/>
      <c r="R3714" s="253"/>
      <c r="S3714" s="253"/>
      <c r="T3714" s="25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5" t="s">
        <v>193</v>
      </c>
      <c r="AU3714" s="255" t="s">
        <v>80</v>
      </c>
      <c r="AV3714" s="14" t="s">
        <v>80</v>
      </c>
      <c r="AW3714" s="14" t="s">
        <v>195</v>
      </c>
      <c r="AX3714" s="14" t="s">
        <v>71</v>
      </c>
      <c r="AY3714" s="255" t="s">
        <v>182</v>
      </c>
    </row>
    <row r="3715" s="2" customFormat="1" ht="37.8" customHeight="1">
      <c r="A3715" s="41"/>
      <c r="B3715" s="42"/>
      <c r="C3715" s="216" t="s">
        <v>6034</v>
      </c>
      <c r="D3715" s="216" t="s">
        <v>184</v>
      </c>
      <c r="E3715" s="217" t="s">
        <v>6035</v>
      </c>
      <c r="F3715" s="218" t="s">
        <v>6036</v>
      </c>
      <c r="G3715" s="219" t="s">
        <v>304</v>
      </c>
      <c r="H3715" s="220">
        <v>1340.9549999999999</v>
      </c>
      <c r="I3715" s="221"/>
      <c r="J3715" s="222">
        <f>ROUND(I3715*H3715,2)</f>
        <v>0</v>
      </c>
      <c r="K3715" s="218" t="s">
        <v>188</v>
      </c>
      <c r="L3715" s="47"/>
      <c r="M3715" s="223" t="s">
        <v>19</v>
      </c>
      <c r="N3715" s="224" t="s">
        <v>42</v>
      </c>
      <c r="O3715" s="87"/>
      <c r="P3715" s="225">
        <f>O3715*H3715</f>
        <v>0</v>
      </c>
      <c r="Q3715" s="225">
        <v>0.00042999999999999999</v>
      </c>
      <c r="R3715" s="225">
        <f>Q3715*H3715</f>
        <v>0.57661065</v>
      </c>
      <c r="S3715" s="225">
        <v>0</v>
      </c>
      <c r="T3715" s="226">
        <f>S3715*H3715</f>
        <v>0</v>
      </c>
      <c r="U3715" s="41"/>
      <c r="V3715" s="41"/>
      <c r="W3715" s="41"/>
      <c r="X3715" s="41"/>
      <c r="Y3715" s="41"/>
      <c r="Z3715" s="41"/>
      <c r="AA3715" s="41"/>
      <c r="AB3715" s="41"/>
      <c r="AC3715" s="41"/>
      <c r="AD3715" s="41"/>
      <c r="AE3715" s="41"/>
      <c r="AR3715" s="227" t="s">
        <v>308</v>
      </c>
      <c r="AT3715" s="227" t="s">
        <v>184</v>
      </c>
      <c r="AU3715" s="227" t="s">
        <v>80</v>
      </c>
      <c r="AY3715" s="20" t="s">
        <v>182</v>
      </c>
      <c r="BE3715" s="228">
        <f>IF(N3715="základní",J3715,0)</f>
        <v>0</v>
      </c>
      <c r="BF3715" s="228">
        <f>IF(N3715="snížená",J3715,0)</f>
        <v>0</v>
      </c>
      <c r="BG3715" s="228">
        <f>IF(N3715="zákl. přenesená",J3715,0)</f>
        <v>0</v>
      </c>
      <c r="BH3715" s="228">
        <f>IF(N3715="sníž. přenesená",J3715,0)</f>
        <v>0</v>
      </c>
      <c r="BI3715" s="228">
        <f>IF(N3715="nulová",J3715,0)</f>
        <v>0</v>
      </c>
      <c r="BJ3715" s="20" t="s">
        <v>78</v>
      </c>
      <c r="BK3715" s="228">
        <f>ROUND(I3715*H3715,2)</f>
        <v>0</v>
      </c>
      <c r="BL3715" s="20" t="s">
        <v>308</v>
      </c>
      <c r="BM3715" s="227" t="s">
        <v>6037</v>
      </c>
    </row>
    <row r="3716" s="2" customFormat="1">
      <c r="A3716" s="41"/>
      <c r="B3716" s="42"/>
      <c r="C3716" s="43"/>
      <c r="D3716" s="229" t="s">
        <v>191</v>
      </c>
      <c r="E3716" s="43"/>
      <c r="F3716" s="230" t="s">
        <v>6038</v>
      </c>
      <c r="G3716" s="43"/>
      <c r="H3716" s="43"/>
      <c r="I3716" s="231"/>
      <c r="J3716" s="43"/>
      <c r="K3716" s="43"/>
      <c r="L3716" s="47"/>
      <c r="M3716" s="232"/>
      <c r="N3716" s="233"/>
      <c r="O3716" s="87"/>
      <c r="P3716" s="87"/>
      <c r="Q3716" s="87"/>
      <c r="R3716" s="87"/>
      <c r="S3716" s="87"/>
      <c r="T3716" s="88"/>
      <c r="U3716" s="41"/>
      <c r="V3716" s="41"/>
      <c r="W3716" s="41"/>
      <c r="X3716" s="41"/>
      <c r="Y3716" s="41"/>
      <c r="Z3716" s="41"/>
      <c r="AA3716" s="41"/>
      <c r="AB3716" s="41"/>
      <c r="AC3716" s="41"/>
      <c r="AD3716" s="41"/>
      <c r="AE3716" s="41"/>
      <c r="AT3716" s="20" t="s">
        <v>191</v>
      </c>
      <c r="AU3716" s="20" t="s">
        <v>80</v>
      </c>
    </row>
    <row r="3717" s="13" customFormat="1">
      <c r="A3717" s="13"/>
      <c r="B3717" s="234"/>
      <c r="C3717" s="235"/>
      <c r="D3717" s="236" t="s">
        <v>193</v>
      </c>
      <c r="E3717" s="237" t="s">
        <v>19</v>
      </c>
      <c r="F3717" s="238" t="s">
        <v>205</v>
      </c>
      <c r="G3717" s="235"/>
      <c r="H3717" s="237" t="s">
        <v>19</v>
      </c>
      <c r="I3717" s="239"/>
      <c r="J3717" s="235"/>
      <c r="K3717" s="235"/>
      <c r="L3717" s="240"/>
      <c r="M3717" s="241"/>
      <c r="N3717" s="242"/>
      <c r="O3717" s="242"/>
      <c r="P3717" s="242"/>
      <c r="Q3717" s="242"/>
      <c r="R3717" s="242"/>
      <c r="S3717" s="242"/>
      <c r="T3717" s="24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44" t="s">
        <v>193</v>
      </c>
      <c r="AU3717" s="244" t="s">
        <v>80</v>
      </c>
      <c r="AV3717" s="13" t="s">
        <v>78</v>
      </c>
      <c r="AW3717" s="13" t="s">
        <v>195</v>
      </c>
      <c r="AX3717" s="13" t="s">
        <v>71</v>
      </c>
      <c r="AY3717" s="244" t="s">
        <v>182</v>
      </c>
    </row>
    <row r="3718" s="13" customFormat="1">
      <c r="A3718" s="13"/>
      <c r="B3718" s="234"/>
      <c r="C3718" s="235"/>
      <c r="D3718" s="236" t="s">
        <v>193</v>
      </c>
      <c r="E3718" s="237" t="s">
        <v>19</v>
      </c>
      <c r="F3718" s="238" t="s">
        <v>455</v>
      </c>
      <c r="G3718" s="235"/>
      <c r="H3718" s="237" t="s">
        <v>19</v>
      </c>
      <c r="I3718" s="239"/>
      <c r="J3718" s="235"/>
      <c r="K3718" s="235"/>
      <c r="L3718" s="240"/>
      <c r="M3718" s="241"/>
      <c r="N3718" s="242"/>
      <c r="O3718" s="242"/>
      <c r="P3718" s="242"/>
      <c r="Q3718" s="242"/>
      <c r="R3718" s="242"/>
      <c r="S3718" s="242"/>
      <c r="T3718" s="24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44" t="s">
        <v>193</v>
      </c>
      <c r="AU3718" s="244" t="s">
        <v>80</v>
      </c>
      <c r="AV3718" s="13" t="s">
        <v>78</v>
      </c>
      <c r="AW3718" s="13" t="s">
        <v>195</v>
      </c>
      <c r="AX3718" s="13" t="s">
        <v>71</v>
      </c>
      <c r="AY3718" s="244" t="s">
        <v>182</v>
      </c>
    </row>
    <row r="3719" s="14" customFormat="1">
      <c r="A3719" s="14"/>
      <c r="B3719" s="245"/>
      <c r="C3719" s="246"/>
      <c r="D3719" s="236" t="s">
        <v>193</v>
      </c>
      <c r="E3719" s="247" t="s">
        <v>19</v>
      </c>
      <c r="F3719" s="248" t="s">
        <v>6039</v>
      </c>
      <c r="G3719" s="246"/>
      <c r="H3719" s="249">
        <v>49.460000000000001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193</v>
      </c>
      <c r="AU3719" s="255" t="s">
        <v>80</v>
      </c>
      <c r="AV3719" s="14" t="s">
        <v>80</v>
      </c>
      <c r="AW3719" s="14" t="s">
        <v>195</v>
      </c>
      <c r="AX3719" s="14" t="s">
        <v>71</v>
      </c>
      <c r="AY3719" s="255" t="s">
        <v>182</v>
      </c>
    </row>
    <row r="3720" s="14" customFormat="1">
      <c r="A3720" s="14"/>
      <c r="B3720" s="245"/>
      <c r="C3720" s="246"/>
      <c r="D3720" s="236" t="s">
        <v>193</v>
      </c>
      <c r="E3720" s="247" t="s">
        <v>19</v>
      </c>
      <c r="F3720" s="248" t="s">
        <v>6040</v>
      </c>
      <c r="G3720" s="246"/>
      <c r="H3720" s="249">
        <v>54.049999999999997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193</v>
      </c>
      <c r="AU3720" s="255" t="s">
        <v>80</v>
      </c>
      <c r="AV3720" s="14" t="s">
        <v>80</v>
      </c>
      <c r="AW3720" s="14" t="s">
        <v>195</v>
      </c>
      <c r="AX3720" s="14" t="s">
        <v>71</v>
      </c>
      <c r="AY3720" s="255" t="s">
        <v>182</v>
      </c>
    </row>
    <row r="3721" s="14" customFormat="1">
      <c r="A3721" s="14"/>
      <c r="B3721" s="245"/>
      <c r="C3721" s="246"/>
      <c r="D3721" s="236" t="s">
        <v>193</v>
      </c>
      <c r="E3721" s="247" t="s">
        <v>19</v>
      </c>
      <c r="F3721" s="248" t="s">
        <v>6041</v>
      </c>
      <c r="G3721" s="246"/>
      <c r="H3721" s="249">
        <v>68.090000000000003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193</v>
      </c>
      <c r="AU3721" s="255" t="s">
        <v>80</v>
      </c>
      <c r="AV3721" s="14" t="s">
        <v>80</v>
      </c>
      <c r="AW3721" s="14" t="s">
        <v>195</v>
      </c>
      <c r="AX3721" s="14" t="s">
        <v>71</v>
      </c>
      <c r="AY3721" s="255" t="s">
        <v>182</v>
      </c>
    </row>
    <row r="3722" s="14" customFormat="1">
      <c r="A3722" s="14"/>
      <c r="B3722" s="245"/>
      <c r="C3722" s="246"/>
      <c r="D3722" s="236" t="s">
        <v>193</v>
      </c>
      <c r="E3722" s="247" t="s">
        <v>19</v>
      </c>
      <c r="F3722" s="248" t="s">
        <v>6042</v>
      </c>
      <c r="G3722" s="246"/>
      <c r="H3722" s="249">
        <v>141.00500000000002</v>
      </c>
      <c r="I3722" s="250"/>
      <c r="J3722" s="246"/>
      <c r="K3722" s="246"/>
      <c r="L3722" s="251"/>
      <c r="M3722" s="252"/>
      <c r="N3722" s="253"/>
      <c r="O3722" s="253"/>
      <c r="P3722" s="253"/>
      <c r="Q3722" s="253"/>
      <c r="R3722" s="253"/>
      <c r="S3722" s="253"/>
      <c r="T3722" s="25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55" t="s">
        <v>193</v>
      </c>
      <c r="AU3722" s="255" t="s">
        <v>80</v>
      </c>
      <c r="AV3722" s="14" t="s">
        <v>80</v>
      </c>
      <c r="AW3722" s="14" t="s">
        <v>195</v>
      </c>
      <c r="AX3722" s="14" t="s">
        <v>71</v>
      </c>
      <c r="AY3722" s="255" t="s">
        <v>182</v>
      </c>
    </row>
    <row r="3723" s="14" customFormat="1">
      <c r="A3723" s="14"/>
      <c r="B3723" s="245"/>
      <c r="C3723" s="246"/>
      <c r="D3723" s="236" t="s">
        <v>193</v>
      </c>
      <c r="E3723" s="247" t="s">
        <v>19</v>
      </c>
      <c r="F3723" s="248" t="s">
        <v>6004</v>
      </c>
      <c r="G3723" s="246"/>
      <c r="H3723" s="249">
        <v>10.514999999999999</v>
      </c>
      <c r="I3723" s="250"/>
      <c r="J3723" s="246"/>
      <c r="K3723" s="246"/>
      <c r="L3723" s="251"/>
      <c r="M3723" s="252"/>
      <c r="N3723" s="253"/>
      <c r="O3723" s="253"/>
      <c r="P3723" s="253"/>
      <c r="Q3723" s="253"/>
      <c r="R3723" s="253"/>
      <c r="S3723" s="253"/>
      <c r="T3723" s="25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5" t="s">
        <v>193</v>
      </c>
      <c r="AU3723" s="255" t="s">
        <v>80</v>
      </c>
      <c r="AV3723" s="14" t="s">
        <v>80</v>
      </c>
      <c r="AW3723" s="14" t="s">
        <v>195</v>
      </c>
      <c r="AX3723" s="14" t="s">
        <v>71</v>
      </c>
      <c r="AY3723" s="255" t="s">
        <v>182</v>
      </c>
    </row>
    <row r="3724" s="14" customFormat="1">
      <c r="A3724" s="14"/>
      <c r="B3724" s="245"/>
      <c r="C3724" s="246"/>
      <c r="D3724" s="236" t="s">
        <v>193</v>
      </c>
      <c r="E3724" s="247" t="s">
        <v>19</v>
      </c>
      <c r="F3724" s="248" t="s">
        <v>6005</v>
      </c>
      <c r="G3724" s="246"/>
      <c r="H3724" s="249">
        <v>18.354999999999997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193</v>
      </c>
      <c r="AU3724" s="255" t="s">
        <v>80</v>
      </c>
      <c r="AV3724" s="14" t="s">
        <v>80</v>
      </c>
      <c r="AW3724" s="14" t="s">
        <v>195</v>
      </c>
      <c r="AX3724" s="14" t="s">
        <v>71</v>
      </c>
      <c r="AY3724" s="255" t="s">
        <v>182</v>
      </c>
    </row>
    <row r="3725" s="14" customFormat="1">
      <c r="A3725" s="14"/>
      <c r="B3725" s="245"/>
      <c r="C3725" s="246"/>
      <c r="D3725" s="236" t="s">
        <v>193</v>
      </c>
      <c r="E3725" s="247" t="s">
        <v>19</v>
      </c>
      <c r="F3725" s="248" t="s">
        <v>6043</v>
      </c>
      <c r="G3725" s="246"/>
      <c r="H3725" s="249">
        <v>62.910000000000011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193</v>
      </c>
      <c r="AU3725" s="255" t="s">
        <v>80</v>
      </c>
      <c r="AV3725" s="14" t="s">
        <v>80</v>
      </c>
      <c r="AW3725" s="14" t="s">
        <v>195</v>
      </c>
      <c r="AX3725" s="14" t="s">
        <v>71</v>
      </c>
      <c r="AY3725" s="255" t="s">
        <v>182</v>
      </c>
    </row>
    <row r="3726" s="14" customFormat="1">
      <c r="A3726" s="14"/>
      <c r="B3726" s="245"/>
      <c r="C3726" s="246"/>
      <c r="D3726" s="236" t="s">
        <v>193</v>
      </c>
      <c r="E3726" s="247" t="s">
        <v>19</v>
      </c>
      <c r="F3726" s="248" t="s">
        <v>6044</v>
      </c>
      <c r="G3726" s="246"/>
      <c r="H3726" s="249">
        <v>25.555</v>
      </c>
      <c r="I3726" s="250"/>
      <c r="J3726" s="246"/>
      <c r="K3726" s="246"/>
      <c r="L3726" s="251"/>
      <c r="M3726" s="252"/>
      <c r="N3726" s="253"/>
      <c r="O3726" s="253"/>
      <c r="P3726" s="253"/>
      <c r="Q3726" s="253"/>
      <c r="R3726" s="253"/>
      <c r="S3726" s="253"/>
      <c r="T3726" s="25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5" t="s">
        <v>193</v>
      </c>
      <c r="AU3726" s="255" t="s">
        <v>80</v>
      </c>
      <c r="AV3726" s="14" t="s">
        <v>80</v>
      </c>
      <c r="AW3726" s="14" t="s">
        <v>195</v>
      </c>
      <c r="AX3726" s="14" t="s">
        <v>71</v>
      </c>
      <c r="AY3726" s="255" t="s">
        <v>182</v>
      </c>
    </row>
    <row r="3727" s="15" customFormat="1">
      <c r="A3727" s="15"/>
      <c r="B3727" s="256"/>
      <c r="C3727" s="257"/>
      <c r="D3727" s="236" t="s">
        <v>193</v>
      </c>
      <c r="E3727" s="258" t="s">
        <v>19</v>
      </c>
      <c r="F3727" s="259" t="s">
        <v>215</v>
      </c>
      <c r="G3727" s="257"/>
      <c r="H3727" s="260">
        <v>429.94000000000005</v>
      </c>
      <c r="I3727" s="261"/>
      <c r="J3727" s="257"/>
      <c r="K3727" s="257"/>
      <c r="L3727" s="262"/>
      <c r="M3727" s="263"/>
      <c r="N3727" s="264"/>
      <c r="O3727" s="264"/>
      <c r="P3727" s="264"/>
      <c r="Q3727" s="264"/>
      <c r="R3727" s="264"/>
      <c r="S3727" s="264"/>
      <c r="T3727" s="26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T3727" s="266" t="s">
        <v>193</v>
      </c>
      <c r="AU3727" s="266" t="s">
        <v>80</v>
      </c>
      <c r="AV3727" s="15" t="s">
        <v>97</v>
      </c>
      <c r="AW3727" s="15" t="s">
        <v>195</v>
      </c>
      <c r="AX3727" s="15" t="s">
        <v>71</v>
      </c>
      <c r="AY3727" s="266" t="s">
        <v>182</v>
      </c>
    </row>
    <row r="3728" s="13" customFormat="1">
      <c r="A3728" s="13"/>
      <c r="B3728" s="234"/>
      <c r="C3728" s="235"/>
      <c r="D3728" s="236" t="s">
        <v>193</v>
      </c>
      <c r="E3728" s="237" t="s">
        <v>19</v>
      </c>
      <c r="F3728" s="238" t="s">
        <v>460</v>
      </c>
      <c r="G3728" s="235"/>
      <c r="H3728" s="237" t="s">
        <v>19</v>
      </c>
      <c r="I3728" s="239"/>
      <c r="J3728" s="235"/>
      <c r="K3728" s="235"/>
      <c r="L3728" s="240"/>
      <c r="M3728" s="241"/>
      <c r="N3728" s="242"/>
      <c r="O3728" s="242"/>
      <c r="P3728" s="242"/>
      <c r="Q3728" s="242"/>
      <c r="R3728" s="242"/>
      <c r="S3728" s="242"/>
      <c r="T3728" s="24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4" t="s">
        <v>193</v>
      </c>
      <c r="AU3728" s="244" t="s">
        <v>80</v>
      </c>
      <c r="AV3728" s="13" t="s">
        <v>78</v>
      </c>
      <c r="AW3728" s="13" t="s">
        <v>195</v>
      </c>
      <c r="AX3728" s="13" t="s">
        <v>71</v>
      </c>
      <c r="AY3728" s="244" t="s">
        <v>182</v>
      </c>
    </row>
    <row r="3729" s="14" customFormat="1">
      <c r="A3729" s="14"/>
      <c r="B3729" s="245"/>
      <c r="C3729" s="246"/>
      <c r="D3729" s="236" t="s">
        <v>193</v>
      </c>
      <c r="E3729" s="247" t="s">
        <v>19</v>
      </c>
      <c r="F3729" s="248" t="s">
        <v>6045</v>
      </c>
      <c r="G3729" s="246"/>
      <c r="H3729" s="249">
        <v>41.419999999999995</v>
      </c>
      <c r="I3729" s="250"/>
      <c r="J3729" s="246"/>
      <c r="K3729" s="246"/>
      <c r="L3729" s="251"/>
      <c r="M3729" s="252"/>
      <c r="N3729" s="253"/>
      <c r="O3729" s="253"/>
      <c r="P3729" s="253"/>
      <c r="Q3729" s="253"/>
      <c r="R3729" s="253"/>
      <c r="S3729" s="253"/>
      <c r="T3729" s="25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5" t="s">
        <v>193</v>
      </c>
      <c r="AU3729" s="255" t="s">
        <v>80</v>
      </c>
      <c r="AV3729" s="14" t="s">
        <v>80</v>
      </c>
      <c r="AW3729" s="14" t="s">
        <v>195</v>
      </c>
      <c r="AX3729" s="14" t="s">
        <v>71</v>
      </c>
      <c r="AY3729" s="255" t="s">
        <v>182</v>
      </c>
    </row>
    <row r="3730" s="13" customFormat="1">
      <c r="A3730" s="13"/>
      <c r="B3730" s="234"/>
      <c r="C3730" s="235"/>
      <c r="D3730" s="236" t="s">
        <v>193</v>
      </c>
      <c r="E3730" s="237" t="s">
        <v>19</v>
      </c>
      <c r="F3730" s="238" t="s">
        <v>6009</v>
      </c>
      <c r="G3730" s="235"/>
      <c r="H3730" s="237" t="s">
        <v>19</v>
      </c>
      <c r="I3730" s="239"/>
      <c r="J3730" s="235"/>
      <c r="K3730" s="235"/>
      <c r="L3730" s="240"/>
      <c r="M3730" s="241"/>
      <c r="N3730" s="242"/>
      <c r="O3730" s="242"/>
      <c r="P3730" s="242"/>
      <c r="Q3730" s="242"/>
      <c r="R3730" s="242"/>
      <c r="S3730" s="242"/>
      <c r="T3730" s="24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T3730" s="244" t="s">
        <v>193</v>
      </c>
      <c r="AU3730" s="244" t="s">
        <v>80</v>
      </c>
      <c r="AV3730" s="13" t="s">
        <v>78</v>
      </c>
      <c r="AW3730" s="13" t="s">
        <v>195</v>
      </c>
      <c r="AX3730" s="13" t="s">
        <v>71</v>
      </c>
      <c r="AY3730" s="244" t="s">
        <v>182</v>
      </c>
    </row>
    <row r="3731" s="14" customFormat="1">
      <c r="A3731" s="14"/>
      <c r="B3731" s="245"/>
      <c r="C3731" s="246"/>
      <c r="D3731" s="236" t="s">
        <v>193</v>
      </c>
      <c r="E3731" s="247" t="s">
        <v>19</v>
      </c>
      <c r="F3731" s="248" t="s">
        <v>6010</v>
      </c>
      <c r="G3731" s="246"/>
      <c r="H3731" s="249">
        <v>200.30500000000001</v>
      </c>
      <c r="I3731" s="250"/>
      <c r="J3731" s="246"/>
      <c r="K3731" s="246"/>
      <c r="L3731" s="251"/>
      <c r="M3731" s="252"/>
      <c r="N3731" s="253"/>
      <c r="O3731" s="253"/>
      <c r="P3731" s="253"/>
      <c r="Q3731" s="253"/>
      <c r="R3731" s="253"/>
      <c r="S3731" s="253"/>
      <c r="T3731" s="25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5" t="s">
        <v>193</v>
      </c>
      <c r="AU3731" s="255" t="s">
        <v>80</v>
      </c>
      <c r="AV3731" s="14" t="s">
        <v>80</v>
      </c>
      <c r="AW3731" s="14" t="s">
        <v>195</v>
      </c>
      <c r="AX3731" s="14" t="s">
        <v>71</v>
      </c>
      <c r="AY3731" s="255" t="s">
        <v>182</v>
      </c>
    </row>
    <row r="3732" s="14" customFormat="1">
      <c r="A3732" s="14"/>
      <c r="B3732" s="245"/>
      <c r="C3732" s="246"/>
      <c r="D3732" s="236" t="s">
        <v>193</v>
      </c>
      <c r="E3732" s="247" t="s">
        <v>19</v>
      </c>
      <c r="F3732" s="248" t="s">
        <v>6046</v>
      </c>
      <c r="G3732" s="246"/>
      <c r="H3732" s="249">
        <v>65.040000000000006</v>
      </c>
      <c r="I3732" s="250"/>
      <c r="J3732" s="246"/>
      <c r="K3732" s="246"/>
      <c r="L3732" s="251"/>
      <c r="M3732" s="252"/>
      <c r="N3732" s="253"/>
      <c r="O3732" s="253"/>
      <c r="P3732" s="253"/>
      <c r="Q3732" s="253"/>
      <c r="R3732" s="253"/>
      <c r="S3732" s="253"/>
      <c r="T3732" s="25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55" t="s">
        <v>193</v>
      </c>
      <c r="AU3732" s="255" t="s">
        <v>80</v>
      </c>
      <c r="AV3732" s="14" t="s">
        <v>80</v>
      </c>
      <c r="AW3732" s="14" t="s">
        <v>195</v>
      </c>
      <c r="AX3732" s="14" t="s">
        <v>71</v>
      </c>
      <c r="AY3732" s="255" t="s">
        <v>182</v>
      </c>
    </row>
    <row r="3733" s="14" customFormat="1">
      <c r="A3733" s="14"/>
      <c r="B3733" s="245"/>
      <c r="C3733" s="246"/>
      <c r="D3733" s="236" t="s">
        <v>193</v>
      </c>
      <c r="E3733" s="247" t="s">
        <v>19</v>
      </c>
      <c r="F3733" s="248" t="s">
        <v>6047</v>
      </c>
      <c r="G3733" s="246"/>
      <c r="H3733" s="249">
        <v>51.184999999999995</v>
      </c>
      <c r="I3733" s="250"/>
      <c r="J3733" s="246"/>
      <c r="K3733" s="246"/>
      <c r="L3733" s="251"/>
      <c r="M3733" s="252"/>
      <c r="N3733" s="253"/>
      <c r="O3733" s="253"/>
      <c r="P3733" s="253"/>
      <c r="Q3733" s="253"/>
      <c r="R3733" s="253"/>
      <c r="S3733" s="253"/>
      <c r="T3733" s="25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5" t="s">
        <v>193</v>
      </c>
      <c r="AU3733" s="255" t="s">
        <v>80</v>
      </c>
      <c r="AV3733" s="14" t="s">
        <v>80</v>
      </c>
      <c r="AW3733" s="14" t="s">
        <v>195</v>
      </c>
      <c r="AX3733" s="14" t="s">
        <v>71</v>
      </c>
      <c r="AY3733" s="255" t="s">
        <v>182</v>
      </c>
    </row>
    <row r="3734" s="14" customFormat="1">
      <c r="A3734" s="14"/>
      <c r="B3734" s="245"/>
      <c r="C3734" s="246"/>
      <c r="D3734" s="236" t="s">
        <v>193</v>
      </c>
      <c r="E3734" s="247" t="s">
        <v>19</v>
      </c>
      <c r="F3734" s="248" t="s">
        <v>6048</v>
      </c>
      <c r="G3734" s="246"/>
      <c r="H3734" s="249">
        <v>27.48</v>
      </c>
      <c r="I3734" s="250"/>
      <c r="J3734" s="246"/>
      <c r="K3734" s="246"/>
      <c r="L3734" s="251"/>
      <c r="M3734" s="252"/>
      <c r="N3734" s="253"/>
      <c r="O3734" s="253"/>
      <c r="P3734" s="253"/>
      <c r="Q3734" s="253"/>
      <c r="R3734" s="253"/>
      <c r="S3734" s="253"/>
      <c r="T3734" s="25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5" t="s">
        <v>193</v>
      </c>
      <c r="AU3734" s="255" t="s">
        <v>80</v>
      </c>
      <c r="AV3734" s="14" t="s">
        <v>80</v>
      </c>
      <c r="AW3734" s="14" t="s">
        <v>195</v>
      </c>
      <c r="AX3734" s="14" t="s">
        <v>71</v>
      </c>
      <c r="AY3734" s="255" t="s">
        <v>182</v>
      </c>
    </row>
    <row r="3735" s="14" customFormat="1">
      <c r="A3735" s="14"/>
      <c r="B3735" s="245"/>
      <c r="C3735" s="246"/>
      <c r="D3735" s="236" t="s">
        <v>193</v>
      </c>
      <c r="E3735" s="247" t="s">
        <v>19</v>
      </c>
      <c r="F3735" s="248" t="s">
        <v>6049</v>
      </c>
      <c r="G3735" s="246"/>
      <c r="H3735" s="249">
        <v>8.1099999999999994</v>
      </c>
      <c r="I3735" s="250"/>
      <c r="J3735" s="246"/>
      <c r="K3735" s="246"/>
      <c r="L3735" s="251"/>
      <c r="M3735" s="252"/>
      <c r="N3735" s="253"/>
      <c r="O3735" s="253"/>
      <c r="P3735" s="253"/>
      <c r="Q3735" s="253"/>
      <c r="R3735" s="253"/>
      <c r="S3735" s="253"/>
      <c r="T3735" s="25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5" t="s">
        <v>193</v>
      </c>
      <c r="AU3735" s="255" t="s">
        <v>80</v>
      </c>
      <c r="AV3735" s="14" t="s">
        <v>80</v>
      </c>
      <c r="AW3735" s="14" t="s">
        <v>195</v>
      </c>
      <c r="AX3735" s="14" t="s">
        <v>71</v>
      </c>
      <c r="AY3735" s="255" t="s">
        <v>182</v>
      </c>
    </row>
    <row r="3736" s="15" customFormat="1">
      <c r="A3736" s="15"/>
      <c r="B3736" s="256"/>
      <c r="C3736" s="257"/>
      <c r="D3736" s="236" t="s">
        <v>193</v>
      </c>
      <c r="E3736" s="258" t="s">
        <v>19</v>
      </c>
      <c r="F3736" s="259" t="s">
        <v>215</v>
      </c>
      <c r="G3736" s="257"/>
      <c r="H3736" s="260">
        <v>393.54000000000002</v>
      </c>
      <c r="I3736" s="261"/>
      <c r="J3736" s="257"/>
      <c r="K3736" s="257"/>
      <c r="L3736" s="262"/>
      <c r="M3736" s="263"/>
      <c r="N3736" s="264"/>
      <c r="O3736" s="264"/>
      <c r="P3736" s="264"/>
      <c r="Q3736" s="264"/>
      <c r="R3736" s="264"/>
      <c r="S3736" s="264"/>
      <c r="T3736" s="26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T3736" s="266" t="s">
        <v>193</v>
      </c>
      <c r="AU3736" s="266" t="s">
        <v>80</v>
      </c>
      <c r="AV3736" s="15" t="s">
        <v>97</v>
      </c>
      <c r="AW3736" s="15" t="s">
        <v>195</v>
      </c>
      <c r="AX3736" s="15" t="s">
        <v>71</v>
      </c>
      <c r="AY3736" s="266" t="s">
        <v>182</v>
      </c>
    </row>
    <row r="3737" s="13" customFormat="1">
      <c r="A3737" s="13"/>
      <c r="B3737" s="234"/>
      <c r="C3737" s="235"/>
      <c r="D3737" s="236" t="s">
        <v>193</v>
      </c>
      <c r="E3737" s="237" t="s">
        <v>19</v>
      </c>
      <c r="F3737" s="238" t="s">
        <v>462</v>
      </c>
      <c r="G3737" s="235"/>
      <c r="H3737" s="237" t="s">
        <v>19</v>
      </c>
      <c r="I3737" s="239"/>
      <c r="J3737" s="235"/>
      <c r="K3737" s="235"/>
      <c r="L3737" s="240"/>
      <c r="M3737" s="241"/>
      <c r="N3737" s="242"/>
      <c r="O3737" s="242"/>
      <c r="P3737" s="242"/>
      <c r="Q3737" s="242"/>
      <c r="R3737" s="242"/>
      <c r="S3737" s="242"/>
      <c r="T3737" s="24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44" t="s">
        <v>193</v>
      </c>
      <c r="AU3737" s="244" t="s">
        <v>80</v>
      </c>
      <c r="AV3737" s="13" t="s">
        <v>78</v>
      </c>
      <c r="AW3737" s="13" t="s">
        <v>195</v>
      </c>
      <c r="AX3737" s="13" t="s">
        <v>71</v>
      </c>
      <c r="AY3737" s="244" t="s">
        <v>182</v>
      </c>
    </row>
    <row r="3738" s="14" customFormat="1">
      <c r="A3738" s="14"/>
      <c r="B3738" s="245"/>
      <c r="C3738" s="246"/>
      <c r="D3738" s="236" t="s">
        <v>193</v>
      </c>
      <c r="E3738" s="247" t="s">
        <v>19</v>
      </c>
      <c r="F3738" s="248" t="s">
        <v>6050</v>
      </c>
      <c r="G3738" s="246"/>
      <c r="H3738" s="249">
        <v>67.380000000000024</v>
      </c>
      <c r="I3738" s="250"/>
      <c r="J3738" s="246"/>
      <c r="K3738" s="246"/>
      <c r="L3738" s="251"/>
      <c r="M3738" s="252"/>
      <c r="N3738" s="253"/>
      <c r="O3738" s="253"/>
      <c r="P3738" s="253"/>
      <c r="Q3738" s="253"/>
      <c r="R3738" s="253"/>
      <c r="S3738" s="253"/>
      <c r="T3738" s="25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5" t="s">
        <v>193</v>
      </c>
      <c r="AU3738" s="255" t="s">
        <v>80</v>
      </c>
      <c r="AV3738" s="14" t="s">
        <v>80</v>
      </c>
      <c r="AW3738" s="14" t="s">
        <v>195</v>
      </c>
      <c r="AX3738" s="14" t="s">
        <v>71</v>
      </c>
      <c r="AY3738" s="255" t="s">
        <v>182</v>
      </c>
    </row>
    <row r="3739" s="14" customFormat="1">
      <c r="A3739" s="14"/>
      <c r="B3739" s="245"/>
      <c r="C3739" s="246"/>
      <c r="D3739" s="236" t="s">
        <v>193</v>
      </c>
      <c r="E3739" s="247" t="s">
        <v>19</v>
      </c>
      <c r="F3739" s="248" t="s">
        <v>6051</v>
      </c>
      <c r="G3739" s="246"/>
      <c r="H3739" s="249">
        <v>116.41000000000003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193</v>
      </c>
      <c r="AU3739" s="255" t="s">
        <v>80</v>
      </c>
      <c r="AV3739" s="14" t="s">
        <v>80</v>
      </c>
      <c r="AW3739" s="14" t="s">
        <v>195</v>
      </c>
      <c r="AX3739" s="14" t="s">
        <v>71</v>
      </c>
      <c r="AY3739" s="255" t="s">
        <v>182</v>
      </c>
    </row>
    <row r="3740" s="14" customFormat="1">
      <c r="A3740" s="14"/>
      <c r="B3740" s="245"/>
      <c r="C3740" s="246"/>
      <c r="D3740" s="236" t="s">
        <v>193</v>
      </c>
      <c r="E3740" s="247" t="s">
        <v>19</v>
      </c>
      <c r="F3740" s="248" t="s">
        <v>6052</v>
      </c>
      <c r="G3740" s="246"/>
      <c r="H3740" s="249">
        <v>10.080000000000002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193</v>
      </c>
      <c r="AU3740" s="255" t="s">
        <v>80</v>
      </c>
      <c r="AV3740" s="14" t="s">
        <v>80</v>
      </c>
      <c r="AW3740" s="14" t="s">
        <v>195</v>
      </c>
      <c r="AX3740" s="14" t="s">
        <v>71</v>
      </c>
      <c r="AY3740" s="255" t="s">
        <v>182</v>
      </c>
    </row>
    <row r="3741" s="15" customFormat="1">
      <c r="A3741" s="15"/>
      <c r="B3741" s="256"/>
      <c r="C3741" s="257"/>
      <c r="D3741" s="236" t="s">
        <v>193</v>
      </c>
      <c r="E3741" s="258" t="s">
        <v>19</v>
      </c>
      <c r="F3741" s="259" t="s">
        <v>215</v>
      </c>
      <c r="G3741" s="257"/>
      <c r="H3741" s="260">
        <v>193.87000000000006</v>
      </c>
      <c r="I3741" s="261"/>
      <c r="J3741" s="257"/>
      <c r="K3741" s="257"/>
      <c r="L3741" s="262"/>
      <c r="M3741" s="263"/>
      <c r="N3741" s="264"/>
      <c r="O3741" s="264"/>
      <c r="P3741" s="264"/>
      <c r="Q3741" s="264"/>
      <c r="R3741" s="264"/>
      <c r="S3741" s="264"/>
      <c r="T3741" s="26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T3741" s="266" t="s">
        <v>193</v>
      </c>
      <c r="AU3741" s="266" t="s">
        <v>80</v>
      </c>
      <c r="AV3741" s="15" t="s">
        <v>97</v>
      </c>
      <c r="AW3741" s="15" t="s">
        <v>195</v>
      </c>
      <c r="AX3741" s="15" t="s">
        <v>71</v>
      </c>
      <c r="AY3741" s="266" t="s">
        <v>182</v>
      </c>
    </row>
    <row r="3742" s="13" customFormat="1">
      <c r="A3742" s="13"/>
      <c r="B3742" s="234"/>
      <c r="C3742" s="235"/>
      <c r="D3742" s="236" t="s">
        <v>193</v>
      </c>
      <c r="E3742" s="237" t="s">
        <v>19</v>
      </c>
      <c r="F3742" s="238" t="s">
        <v>706</v>
      </c>
      <c r="G3742" s="235"/>
      <c r="H3742" s="237" t="s">
        <v>19</v>
      </c>
      <c r="I3742" s="239"/>
      <c r="J3742" s="235"/>
      <c r="K3742" s="235"/>
      <c r="L3742" s="240"/>
      <c r="M3742" s="241"/>
      <c r="N3742" s="242"/>
      <c r="O3742" s="242"/>
      <c r="P3742" s="242"/>
      <c r="Q3742" s="242"/>
      <c r="R3742" s="242"/>
      <c r="S3742" s="242"/>
      <c r="T3742" s="24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T3742" s="244" t="s">
        <v>193</v>
      </c>
      <c r="AU3742" s="244" t="s">
        <v>80</v>
      </c>
      <c r="AV3742" s="13" t="s">
        <v>78</v>
      </c>
      <c r="AW3742" s="13" t="s">
        <v>195</v>
      </c>
      <c r="AX3742" s="13" t="s">
        <v>71</v>
      </c>
      <c r="AY3742" s="244" t="s">
        <v>182</v>
      </c>
    </row>
    <row r="3743" s="14" customFormat="1">
      <c r="A3743" s="14"/>
      <c r="B3743" s="245"/>
      <c r="C3743" s="246"/>
      <c r="D3743" s="236" t="s">
        <v>193</v>
      </c>
      <c r="E3743" s="247" t="s">
        <v>19</v>
      </c>
      <c r="F3743" s="248" t="s">
        <v>6053</v>
      </c>
      <c r="G3743" s="246"/>
      <c r="H3743" s="249">
        <v>95.439999999999998</v>
      </c>
      <c r="I3743" s="250"/>
      <c r="J3743" s="246"/>
      <c r="K3743" s="246"/>
      <c r="L3743" s="251"/>
      <c r="M3743" s="252"/>
      <c r="N3743" s="253"/>
      <c r="O3743" s="253"/>
      <c r="P3743" s="253"/>
      <c r="Q3743" s="253"/>
      <c r="R3743" s="253"/>
      <c r="S3743" s="253"/>
      <c r="T3743" s="25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55" t="s">
        <v>193</v>
      </c>
      <c r="AU3743" s="255" t="s">
        <v>80</v>
      </c>
      <c r="AV3743" s="14" t="s">
        <v>80</v>
      </c>
      <c r="AW3743" s="14" t="s">
        <v>195</v>
      </c>
      <c r="AX3743" s="14" t="s">
        <v>71</v>
      </c>
      <c r="AY3743" s="255" t="s">
        <v>182</v>
      </c>
    </row>
    <row r="3744" s="15" customFormat="1">
      <c r="A3744" s="15"/>
      <c r="B3744" s="256"/>
      <c r="C3744" s="257"/>
      <c r="D3744" s="236" t="s">
        <v>193</v>
      </c>
      <c r="E3744" s="258" t="s">
        <v>19</v>
      </c>
      <c r="F3744" s="259" t="s">
        <v>215</v>
      </c>
      <c r="G3744" s="257"/>
      <c r="H3744" s="260">
        <v>95.439999999999998</v>
      </c>
      <c r="I3744" s="261"/>
      <c r="J3744" s="257"/>
      <c r="K3744" s="257"/>
      <c r="L3744" s="262"/>
      <c r="M3744" s="263"/>
      <c r="N3744" s="264"/>
      <c r="O3744" s="264"/>
      <c r="P3744" s="264"/>
      <c r="Q3744" s="264"/>
      <c r="R3744" s="264"/>
      <c r="S3744" s="264"/>
      <c r="T3744" s="26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T3744" s="266" t="s">
        <v>193</v>
      </c>
      <c r="AU3744" s="266" t="s">
        <v>80</v>
      </c>
      <c r="AV3744" s="15" t="s">
        <v>97</v>
      </c>
      <c r="AW3744" s="15" t="s">
        <v>195</v>
      </c>
      <c r="AX3744" s="15" t="s">
        <v>71</v>
      </c>
      <c r="AY3744" s="266" t="s">
        <v>182</v>
      </c>
    </row>
    <row r="3745" s="13" customFormat="1">
      <c r="A3745" s="13"/>
      <c r="B3745" s="234"/>
      <c r="C3745" s="235"/>
      <c r="D3745" s="236" t="s">
        <v>193</v>
      </c>
      <c r="E3745" s="237" t="s">
        <v>19</v>
      </c>
      <c r="F3745" s="238" t="s">
        <v>216</v>
      </c>
      <c r="G3745" s="235"/>
      <c r="H3745" s="237" t="s">
        <v>19</v>
      </c>
      <c r="I3745" s="239"/>
      <c r="J3745" s="235"/>
      <c r="K3745" s="235"/>
      <c r="L3745" s="240"/>
      <c r="M3745" s="241"/>
      <c r="N3745" s="242"/>
      <c r="O3745" s="242"/>
      <c r="P3745" s="242"/>
      <c r="Q3745" s="242"/>
      <c r="R3745" s="242"/>
      <c r="S3745" s="242"/>
      <c r="T3745" s="24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4" t="s">
        <v>193</v>
      </c>
      <c r="AU3745" s="244" t="s">
        <v>80</v>
      </c>
      <c r="AV3745" s="13" t="s">
        <v>78</v>
      </c>
      <c r="AW3745" s="13" t="s">
        <v>195</v>
      </c>
      <c r="AX3745" s="13" t="s">
        <v>71</v>
      </c>
      <c r="AY3745" s="244" t="s">
        <v>182</v>
      </c>
    </row>
    <row r="3746" s="14" customFormat="1">
      <c r="A3746" s="14"/>
      <c r="B3746" s="245"/>
      <c r="C3746" s="246"/>
      <c r="D3746" s="236" t="s">
        <v>193</v>
      </c>
      <c r="E3746" s="247" t="s">
        <v>19</v>
      </c>
      <c r="F3746" s="248" t="s">
        <v>6054</v>
      </c>
      <c r="G3746" s="246"/>
      <c r="H3746" s="249">
        <v>81.820000000000007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193</v>
      </c>
      <c r="AU3746" s="255" t="s">
        <v>80</v>
      </c>
      <c r="AV3746" s="14" t="s">
        <v>80</v>
      </c>
      <c r="AW3746" s="14" t="s">
        <v>195</v>
      </c>
      <c r="AX3746" s="14" t="s">
        <v>71</v>
      </c>
      <c r="AY3746" s="255" t="s">
        <v>182</v>
      </c>
    </row>
    <row r="3747" s="14" customFormat="1">
      <c r="A3747" s="14"/>
      <c r="B3747" s="245"/>
      <c r="C3747" s="246"/>
      <c r="D3747" s="236" t="s">
        <v>193</v>
      </c>
      <c r="E3747" s="247" t="s">
        <v>19</v>
      </c>
      <c r="F3747" s="248" t="s">
        <v>6055</v>
      </c>
      <c r="G3747" s="246"/>
      <c r="H3747" s="249">
        <v>9.2349999999999994</v>
      </c>
      <c r="I3747" s="250"/>
      <c r="J3747" s="246"/>
      <c r="K3747" s="246"/>
      <c r="L3747" s="251"/>
      <c r="M3747" s="252"/>
      <c r="N3747" s="253"/>
      <c r="O3747" s="253"/>
      <c r="P3747" s="253"/>
      <c r="Q3747" s="253"/>
      <c r="R3747" s="253"/>
      <c r="S3747" s="253"/>
      <c r="T3747" s="25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5" t="s">
        <v>193</v>
      </c>
      <c r="AU3747" s="255" t="s">
        <v>80</v>
      </c>
      <c r="AV3747" s="14" t="s">
        <v>80</v>
      </c>
      <c r="AW3747" s="14" t="s">
        <v>195</v>
      </c>
      <c r="AX3747" s="14" t="s">
        <v>71</v>
      </c>
      <c r="AY3747" s="255" t="s">
        <v>182</v>
      </c>
    </row>
    <row r="3748" s="14" customFormat="1">
      <c r="A3748" s="14"/>
      <c r="B3748" s="245"/>
      <c r="C3748" s="246"/>
      <c r="D3748" s="236" t="s">
        <v>193</v>
      </c>
      <c r="E3748" s="247" t="s">
        <v>19</v>
      </c>
      <c r="F3748" s="248" t="s">
        <v>6056</v>
      </c>
      <c r="G3748" s="246"/>
      <c r="H3748" s="249">
        <v>47.685000000000002</v>
      </c>
      <c r="I3748" s="250"/>
      <c r="J3748" s="246"/>
      <c r="K3748" s="246"/>
      <c r="L3748" s="251"/>
      <c r="M3748" s="252"/>
      <c r="N3748" s="253"/>
      <c r="O3748" s="253"/>
      <c r="P3748" s="253"/>
      <c r="Q3748" s="253"/>
      <c r="R3748" s="253"/>
      <c r="S3748" s="253"/>
      <c r="T3748" s="25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5" t="s">
        <v>193</v>
      </c>
      <c r="AU3748" s="255" t="s">
        <v>80</v>
      </c>
      <c r="AV3748" s="14" t="s">
        <v>80</v>
      </c>
      <c r="AW3748" s="14" t="s">
        <v>195</v>
      </c>
      <c r="AX3748" s="14" t="s">
        <v>71</v>
      </c>
      <c r="AY3748" s="255" t="s">
        <v>182</v>
      </c>
    </row>
    <row r="3749" s="15" customFormat="1">
      <c r="A3749" s="15"/>
      <c r="B3749" s="256"/>
      <c r="C3749" s="257"/>
      <c r="D3749" s="236" t="s">
        <v>193</v>
      </c>
      <c r="E3749" s="258" t="s">
        <v>19</v>
      </c>
      <c r="F3749" s="259" t="s">
        <v>215</v>
      </c>
      <c r="G3749" s="257"/>
      <c r="H3749" s="260">
        <v>138.74000000000001</v>
      </c>
      <c r="I3749" s="261"/>
      <c r="J3749" s="257"/>
      <c r="K3749" s="257"/>
      <c r="L3749" s="262"/>
      <c r="M3749" s="263"/>
      <c r="N3749" s="264"/>
      <c r="O3749" s="264"/>
      <c r="P3749" s="264"/>
      <c r="Q3749" s="264"/>
      <c r="R3749" s="264"/>
      <c r="S3749" s="264"/>
      <c r="T3749" s="26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T3749" s="266" t="s">
        <v>193</v>
      </c>
      <c r="AU3749" s="266" t="s">
        <v>80</v>
      </c>
      <c r="AV3749" s="15" t="s">
        <v>97</v>
      </c>
      <c r="AW3749" s="15" t="s">
        <v>195</v>
      </c>
      <c r="AX3749" s="15" t="s">
        <v>71</v>
      </c>
      <c r="AY3749" s="266" t="s">
        <v>182</v>
      </c>
    </row>
    <row r="3750" s="13" customFormat="1">
      <c r="A3750" s="13"/>
      <c r="B3750" s="234"/>
      <c r="C3750" s="235"/>
      <c r="D3750" s="236" t="s">
        <v>193</v>
      </c>
      <c r="E3750" s="237" t="s">
        <v>19</v>
      </c>
      <c r="F3750" s="238" t="s">
        <v>218</v>
      </c>
      <c r="G3750" s="235"/>
      <c r="H3750" s="237" t="s">
        <v>19</v>
      </c>
      <c r="I3750" s="239"/>
      <c r="J3750" s="235"/>
      <c r="K3750" s="235"/>
      <c r="L3750" s="240"/>
      <c r="M3750" s="241"/>
      <c r="N3750" s="242"/>
      <c r="O3750" s="242"/>
      <c r="P3750" s="242"/>
      <c r="Q3750" s="242"/>
      <c r="R3750" s="242"/>
      <c r="S3750" s="242"/>
      <c r="T3750" s="24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4" t="s">
        <v>193</v>
      </c>
      <c r="AU3750" s="244" t="s">
        <v>80</v>
      </c>
      <c r="AV3750" s="13" t="s">
        <v>78</v>
      </c>
      <c r="AW3750" s="13" t="s">
        <v>195</v>
      </c>
      <c r="AX3750" s="13" t="s">
        <v>71</v>
      </c>
      <c r="AY3750" s="244" t="s">
        <v>182</v>
      </c>
    </row>
    <row r="3751" s="14" customFormat="1">
      <c r="A3751" s="14"/>
      <c r="B3751" s="245"/>
      <c r="C3751" s="246"/>
      <c r="D3751" s="236" t="s">
        <v>193</v>
      </c>
      <c r="E3751" s="247" t="s">
        <v>19</v>
      </c>
      <c r="F3751" s="248" t="s">
        <v>6057</v>
      </c>
      <c r="G3751" s="246"/>
      <c r="H3751" s="249">
        <v>57.960000000000008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193</v>
      </c>
      <c r="AU3751" s="255" t="s">
        <v>80</v>
      </c>
      <c r="AV3751" s="14" t="s">
        <v>80</v>
      </c>
      <c r="AW3751" s="14" t="s">
        <v>195</v>
      </c>
      <c r="AX3751" s="14" t="s">
        <v>71</v>
      </c>
      <c r="AY3751" s="255" t="s">
        <v>182</v>
      </c>
    </row>
    <row r="3752" s="14" customFormat="1">
      <c r="A3752" s="14"/>
      <c r="B3752" s="245"/>
      <c r="C3752" s="246"/>
      <c r="D3752" s="236" t="s">
        <v>193</v>
      </c>
      <c r="E3752" s="247" t="s">
        <v>19</v>
      </c>
      <c r="F3752" s="248" t="s">
        <v>6058</v>
      </c>
      <c r="G3752" s="246"/>
      <c r="H3752" s="249">
        <v>31.465000000000003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193</v>
      </c>
      <c r="AU3752" s="255" t="s">
        <v>80</v>
      </c>
      <c r="AV3752" s="14" t="s">
        <v>80</v>
      </c>
      <c r="AW3752" s="14" t="s">
        <v>195</v>
      </c>
      <c r="AX3752" s="14" t="s">
        <v>71</v>
      </c>
      <c r="AY3752" s="255" t="s">
        <v>182</v>
      </c>
    </row>
    <row r="3753" s="15" customFormat="1">
      <c r="A3753" s="15"/>
      <c r="B3753" s="256"/>
      <c r="C3753" s="257"/>
      <c r="D3753" s="236" t="s">
        <v>193</v>
      </c>
      <c r="E3753" s="258" t="s">
        <v>19</v>
      </c>
      <c r="F3753" s="259" t="s">
        <v>215</v>
      </c>
      <c r="G3753" s="257"/>
      <c r="H3753" s="260">
        <v>89.425000000000011</v>
      </c>
      <c r="I3753" s="261"/>
      <c r="J3753" s="257"/>
      <c r="K3753" s="257"/>
      <c r="L3753" s="262"/>
      <c r="M3753" s="263"/>
      <c r="N3753" s="264"/>
      <c r="O3753" s="264"/>
      <c r="P3753" s="264"/>
      <c r="Q3753" s="264"/>
      <c r="R3753" s="264"/>
      <c r="S3753" s="264"/>
      <c r="T3753" s="26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T3753" s="266" t="s">
        <v>193</v>
      </c>
      <c r="AU3753" s="266" t="s">
        <v>80</v>
      </c>
      <c r="AV3753" s="15" t="s">
        <v>97</v>
      </c>
      <c r="AW3753" s="15" t="s">
        <v>195</v>
      </c>
      <c r="AX3753" s="15" t="s">
        <v>71</v>
      </c>
      <c r="AY3753" s="266" t="s">
        <v>182</v>
      </c>
    </row>
    <row r="3754" s="16" customFormat="1">
      <c r="A3754" s="16"/>
      <c r="B3754" s="267"/>
      <c r="C3754" s="268"/>
      <c r="D3754" s="236" t="s">
        <v>193</v>
      </c>
      <c r="E3754" s="269" t="s">
        <v>19</v>
      </c>
      <c r="F3754" s="270" t="s">
        <v>220</v>
      </c>
      <c r="G3754" s="268"/>
      <c r="H3754" s="271">
        <v>1340.9549999999997</v>
      </c>
      <c r="I3754" s="272"/>
      <c r="J3754" s="268"/>
      <c r="K3754" s="268"/>
      <c r="L3754" s="273"/>
      <c r="M3754" s="274"/>
      <c r="N3754" s="275"/>
      <c r="O3754" s="275"/>
      <c r="P3754" s="275"/>
      <c r="Q3754" s="275"/>
      <c r="R3754" s="275"/>
      <c r="S3754" s="275"/>
      <c r="T3754" s="27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T3754" s="277" t="s">
        <v>193</v>
      </c>
      <c r="AU3754" s="277" t="s">
        <v>80</v>
      </c>
      <c r="AV3754" s="16" t="s">
        <v>189</v>
      </c>
      <c r="AW3754" s="16" t="s">
        <v>195</v>
      </c>
      <c r="AX3754" s="16" t="s">
        <v>78</v>
      </c>
      <c r="AY3754" s="277" t="s">
        <v>182</v>
      </c>
    </row>
    <row r="3755" s="2" customFormat="1" ht="37.8" customHeight="1">
      <c r="A3755" s="41"/>
      <c r="B3755" s="42"/>
      <c r="C3755" s="216" t="s">
        <v>6059</v>
      </c>
      <c r="D3755" s="216" t="s">
        <v>184</v>
      </c>
      <c r="E3755" s="217" t="s">
        <v>6060</v>
      </c>
      <c r="F3755" s="218" t="s">
        <v>6061</v>
      </c>
      <c r="G3755" s="219" t="s">
        <v>304</v>
      </c>
      <c r="H3755" s="220">
        <v>53.668999999999997</v>
      </c>
      <c r="I3755" s="221"/>
      <c r="J3755" s="222">
        <f>ROUND(I3755*H3755,2)</f>
        <v>0</v>
      </c>
      <c r="K3755" s="218" t="s">
        <v>188</v>
      </c>
      <c r="L3755" s="47"/>
      <c r="M3755" s="223" t="s">
        <v>19</v>
      </c>
      <c r="N3755" s="224" t="s">
        <v>42</v>
      </c>
      <c r="O3755" s="87"/>
      <c r="P3755" s="225">
        <f>O3755*H3755</f>
        <v>0</v>
      </c>
      <c r="Q3755" s="225">
        <v>0.00042999999999999999</v>
      </c>
      <c r="R3755" s="225">
        <f>Q3755*H3755</f>
        <v>0.023077669999999998</v>
      </c>
      <c r="S3755" s="225">
        <v>0</v>
      </c>
      <c r="T3755" s="226">
        <f>S3755*H3755</f>
        <v>0</v>
      </c>
      <c r="U3755" s="41"/>
      <c r="V3755" s="41"/>
      <c r="W3755" s="41"/>
      <c r="X3755" s="41"/>
      <c r="Y3755" s="41"/>
      <c r="Z3755" s="41"/>
      <c r="AA3755" s="41"/>
      <c r="AB3755" s="41"/>
      <c r="AC3755" s="41"/>
      <c r="AD3755" s="41"/>
      <c r="AE3755" s="41"/>
      <c r="AR3755" s="227" t="s">
        <v>308</v>
      </c>
      <c r="AT3755" s="227" t="s">
        <v>184</v>
      </c>
      <c r="AU3755" s="227" t="s">
        <v>80</v>
      </c>
      <c r="AY3755" s="20" t="s">
        <v>182</v>
      </c>
      <c r="BE3755" s="228">
        <f>IF(N3755="základní",J3755,0)</f>
        <v>0</v>
      </c>
      <c r="BF3755" s="228">
        <f>IF(N3755="snížená",J3755,0)</f>
        <v>0</v>
      </c>
      <c r="BG3755" s="228">
        <f>IF(N3755="zákl. přenesená",J3755,0)</f>
        <v>0</v>
      </c>
      <c r="BH3755" s="228">
        <f>IF(N3755="sníž. přenesená",J3755,0)</f>
        <v>0</v>
      </c>
      <c r="BI3755" s="228">
        <f>IF(N3755="nulová",J3755,0)</f>
        <v>0</v>
      </c>
      <c r="BJ3755" s="20" t="s">
        <v>78</v>
      </c>
      <c r="BK3755" s="228">
        <f>ROUND(I3755*H3755,2)</f>
        <v>0</v>
      </c>
      <c r="BL3755" s="20" t="s">
        <v>308</v>
      </c>
      <c r="BM3755" s="227" t="s">
        <v>6062</v>
      </c>
    </row>
    <row r="3756" s="2" customFormat="1">
      <c r="A3756" s="41"/>
      <c r="B3756" s="42"/>
      <c r="C3756" s="43"/>
      <c r="D3756" s="229" t="s">
        <v>191</v>
      </c>
      <c r="E3756" s="43"/>
      <c r="F3756" s="230" t="s">
        <v>6063</v>
      </c>
      <c r="G3756" s="43"/>
      <c r="H3756" s="43"/>
      <c r="I3756" s="231"/>
      <c r="J3756" s="43"/>
      <c r="K3756" s="43"/>
      <c r="L3756" s="47"/>
      <c r="M3756" s="232"/>
      <c r="N3756" s="233"/>
      <c r="O3756" s="87"/>
      <c r="P3756" s="87"/>
      <c r="Q3756" s="87"/>
      <c r="R3756" s="87"/>
      <c r="S3756" s="87"/>
      <c r="T3756" s="88"/>
      <c r="U3756" s="41"/>
      <c r="V3756" s="41"/>
      <c r="W3756" s="41"/>
      <c r="X3756" s="41"/>
      <c r="Y3756" s="41"/>
      <c r="Z3756" s="41"/>
      <c r="AA3756" s="41"/>
      <c r="AB3756" s="41"/>
      <c r="AC3756" s="41"/>
      <c r="AD3756" s="41"/>
      <c r="AE3756" s="41"/>
      <c r="AT3756" s="20" t="s">
        <v>191</v>
      </c>
      <c r="AU3756" s="20" t="s">
        <v>80</v>
      </c>
    </row>
    <row r="3757" s="14" customFormat="1">
      <c r="A3757" s="14"/>
      <c r="B3757" s="245"/>
      <c r="C3757" s="246"/>
      <c r="D3757" s="236" t="s">
        <v>193</v>
      </c>
      <c r="E3757" s="247" t="s">
        <v>19</v>
      </c>
      <c r="F3757" s="248" t="s">
        <v>6064</v>
      </c>
      <c r="G3757" s="246"/>
      <c r="H3757" s="249">
        <v>23.590000000000003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193</v>
      </c>
      <c r="AU3757" s="255" t="s">
        <v>80</v>
      </c>
      <c r="AV3757" s="14" t="s">
        <v>80</v>
      </c>
      <c r="AW3757" s="14" t="s">
        <v>195</v>
      </c>
      <c r="AX3757" s="14" t="s">
        <v>71</v>
      </c>
      <c r="AY3757" s="255" t="s">
        <v>182</v>
      </c>
    </row>
    <row r="3758" s="14" customFormat="1">
      <c r="A3758" s="14"/>
      <c r="B3758" s="245"/>
      <c r="C3758" s="246"/>
      <c r="D3758" s="236" t="s">
        <v>193</v>
      </c>
      <c r="E3758" s="247" t="s">
        <v>19</v>
      </c>
      <c r="F3758" s="248" t="s">
        <v>6065</v>
      </c>
      <c r="G3758" s="246"/>
      <c r="H3758" s="249">
        <v>4.0640000000000001</v>
      </c>
      <c r="I3758" s="250"/>
      <c r="J3758" s="246"/>
      <c r="K3758" s="246"/>
      <c r="L3758" s="251"/>
      <c r="M3758" s="252"/>
      <c r="N3758" s="253"/>
      <c r="O3758" s="253"/>
      <c r="P3758" s="253"/>
      <c r="Q3758" s="253"/>
      <c r="R3758" s="253"/>
      <c r="S3758" s="253"/>
      <c r="T3758" s="25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5" t="s">
        <v>193</v>
      </c>
      <c r="AU3758" s="255" t="s">
        <v>80</v>
      </c>
      <c r="AV3758" s="14" t="s">
        <v>80</v>
      </c>
      <c r="AW3758" s="14" t="s">
        <v>195</v>
      </c>
      <c r="AX3758" s="14" t="s">
        <v>71</v>
      </c>
      <c r="AY3758" s="255" t="s">
        <v>182</v>
      </c>
    </row>
    <row r="3759" s="14" customFormat="1">
      <c r="A3759" s="14"/>
      <c r="B3759" s="245"/>
      <c r="C3759" s="246"/>
      <c r="D3759" s="236" t="s">
        <v>193</v>
      </c>
      <c r="E3759" s="247" t="s">
        <v>19</v>
      </c>
      <c r="F3759" s="248" t="s">
        <v>6033</v>
      </c>
      <c r="G3759" s="246"/>
      <c r="H3759" s="249">
        <v>20.219999999999999</v>
      </c>
      <c r="I3759" s="250"/>
      <c r="J3759" s="246"/>
      <c r="K3759" s="246"/>
      <c r="L3759" s="251"/>
      <c r="M3759" s="252"/>
      <c r="N3759" s="253"/>
      <c r="O3759" s="253"/>
      <c r="P3759" s="253"/>
      <c r="Q3759" s="253"/>
      <c r="R3759" s="253"/>
      <c r="S3759" s="253"/>
      <c r="T3759" s="25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5" t="s">
        <v>193</v>
      </c>
      <c r="AU3759" s="255" t="s">
        <v>80</v>
      </c>
      <c r="AV3759" s="14" t="s">
        <v>80</v>
      </c>
      <c r="AW3759" s="14" t="s">
        <v>195</v>
      </c>
      <c r="AX3759" s="14" t="s">
        <v>71</v>
      </c>
      <c r="AY3759" s="255" t="s">
        <v>182</v>
      </c>
    </row>
    <row r="3760" s="14" customFormat="1">
      <c r="A3760" s="14"/>
      <c r="B3760" s="245"/>
      <c r="C3760" s="246"/>
      <c r="D3760" s="236" t="s">
        <v>193</v>
      </c>
      <c r="E3760" s="247" t="s">
        <v>19</v>
      </c>
      <c r="F3760" s="248" t="s">
        <v>6066</v>
      </c>
      <c r="G3760" s="246"/>
      <c r="H3760" s="249">
        <v>4.1200000000000001</v>
      </c>
      <c r="I3760" s="250"/>
      <c r="J3760" s="246"/>
      <c r="K3760" s="246"/>
      <c r="L3760" s="251"/>
      <c r="M3760" s="252"/>
      <c r="N3760" s="253"/>
      <c r="O3760" s="253"/>
      <c r="P3760" s="253"/>
      <c r="Q3760" s="253"/>
      <c r="R3760" s="253"/>
      <c r="S3760" s="253"/>
      <c r="T3760" s="25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5" t="s">
        <v>193</v>
      </c>
      <c r="AU3760" s="255" t="s">
        <v>80</v>
      </c>
      <c r="AV3760" s="14" t="s">
        <v>80</v>
      </c>
      <c r="AW3760" s="14" t="s">
        <v>195</v>
      </c>
      <c r="AX3760" s="14" t="s">
        <v>71</v>
      </c>
      <c r="AY3760" s="255" t="s">
        <v>182</v>
      </c>
    </row>
    <row r="3761" s="14" customFormat="1">
      <c r="A3761" s="14"/>
      <c r="B3761" s="245"/>
      <c r="C3761" s="246"/>
      <c r="D3761" s="236" t="s">
        <v>193</v>
      </c>
      <c r="E3761" s="247" t="s">
        <v>19</v>
      </c>
      <c r="F3761" s="248" t="s">
        <v>6067</v>
      </c>
      <c r="G3761" s="246"/>
      <c r="H3761" s="249">
        <v>1.6749999999999998</v>
      </c>
      <c r="I3761" s="250"/>
      <c r="J3761" s="246"/>
      <c r="K3761" s="246"/>
      <c r="L3761" s="251"/>
      <c r="M3761" s="252"/>
      <c r="N3761" s="253"/>
      <c r="O3761" s="253"/>
      <c r="P3761" s="253"/>
      <c r="Q3761" s="253"/>
      <c r="R3761" s="253"/>
      <c r="S3761" s="253"/>
      <c r="T3761" s="25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5" t="s">
        <v>193</v>
      </c>
      <c r="AU3761" s="255" t="s">
        <v>80</v>
      </c>
      <c r="AV3761" s="14" t="s">
        <v>80</v>
      </c>
      <c r="AW3761" s="14" t="s">
        <v>195</v>
      </c>
      <c r="AX3761" s="14" t="s">
        <v>71</v>
      </c>
      <c r="AY3761" s="255" t="s">
        <v>182</v>
      </c>
    </row>
    <row r="3762" s="2" customFormat="1" ht="24.15" customHeight="1">
      <c r="A3762" s="41"/>
      <c r="B3762" s="42"/>
      <c r="C3762" s="278" t="s">
        <v>6068</v>
      </c>
      <c r="D3762" s="278" t="s">
        <v>296</v>
      </c>
      <c r="E3762" s="279" t="s">
        <v>6069</v>
      </c>
      <c r="F3762" s="280" t="s">
        <v>6070</v>
      </c>
      <c r="G3762" s="281" t="s">
        <v>304</v>
      </c>
      <c r="H3762" s="282">
        <v>1534.086</v>
      </c>
      <c r="I3762" s="283"/>
      <c r="J3762" s="284">
        <f>ROUND(I3762*H3762,2)</f>
        <v>0</v>
      </c>
      <c r="K3762" s="280" t="s">
        <v>188</v>
      </c>
      <c r="L3762" s="285"/>
      <c r="M3762" s="286" t="s">
        <v>19</v>
      </c>
      <c r="N3762" s="287" t="s">
        <v>42</v>
      </c>
      <c r="O3762" s="87"/>
      <c r="P3762" s="225">
        <f>O3762*H3762</f>
        <v>0</v>
      </c>
      <c r="Q3762" s="225">
        <v>0.00198</v>
      </c>
      <c r="R3762" s="225">
        <f>Q3762*H3762</f>
        <v>3.0374902800000001</v>
      </c>
      <c r="S3762" s="225">
        <v>0</v>
      </c>
      <c r="T3762" s="226">
        <f>S3762*H3762</f>
        <v>0</v>
      </c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R3762" s="227" t="s">
        <v>410</v>
      </c>
      <c r="AT3762" s="227" t="s">
        <v>296</v>
      </c>
      <c r="AU3762" s="227" t="s">
        <v>80</v>
      </c>
      <c r="AY3762" s="20" t="s">
        <v>182</v>
      </c>
      <c r="BE3762" s="228">
        <f>IF(N3762="základní",J3762,0)</f>
        <v>0</v>
      </c>
      <c r="BF3762" s="228">
        <f>IF(N3762="snížená",J3762,0)</f>
        <v>0</v>
      </c>
      <c r="BG3762" s="228">
        <f>IF(N3762="zákl. přenesená",J3762,0)</f>
        <v>0</v>
      </c>
      <c r="BH3762" s="228">
        <f>IF(N3762="sníž. přenesená",J3762,0)</f>
        <v>0</v>
      </c>
      <c r="BI3762" s="228">
        <f>IF(N3762="nulová",J3762,0)</f>
        <v>0</v>
      </c>
      <c r="BJ3762" s="20" t="s">
        <v>78</v>
      </c>
      <c r="BK3762" s="228">
        <f>ROUND(I3762*H3762,2)</f>
        <v>0</v>
      </c>
      <c r="BL3762" s="20" t="s">
        <v>308</v>
      </c>
      <c r="BM3762" s="227" t="s">
        <v>6071</v>
      </c>
    </row>
    <row r="3763" s="14" customFormat="1">
      <c r="A3763" s="14"/>
      <c r="B3763" s="245"/>
      <c r="C3763" s="246"/>
      <c r="D3763" s="236" t="s">
        <v>193</v>
      </c>
      <c r="E3763" s="247" t="s">
        <v>19</v>
      </c>
      <c r="F3763" s="248" t="s">
        <v>6072</v>
      </c>
      <c r="G3763" s="246"/>
      <c r="H3763" s="249">
        <v>1394.624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193</v>
      </c>
      <c r="AU3763" s="255" t="s">
        <v>80</v>
      </c>
      <c r="AV3763" s="14" t="s">
        <v>80</v>
      </c>
      <c r="AW3763" s="14" t="s">
        <v>195</v>
      </c>
      <c r="AX3763" s="14" t="s">
        <v>78</v>
      </c>
      <c r="AY3763" s="255" t="s">
        <v>182</v>
      </c>
    </row>
    <row r="3764" s="14" customFormat="1">
      <c r="A3764" s="14"/>
      <c r="B3764" s="245"/>
      <c r="C3764" s="246"/>
      <c r="D3764" s="236" t="s">
        <v>193</v>
      </c>
      <c r="E3764" s="246"/>
      <c r="F3764" s="248" t="s">
        <v>6073</v>
      </c>
      <c r="G3764" s="246"/>
      <c r="H3764" s="249">
        <v>1534.086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193</v>
      </c>
      <c r="AU3764" s="255" t="s">
        <v>80</v>
      </c>
      <c r="AV3764" s="14" t="s">
        <v>80</v>
      </c>
      <c r="AW3764" s="14" t="s">
        <v>4</v>
      </c>
      <c r="AX3764" s="14" t="s">
        <v>78</v>
      </c>
      <c r="AY3764" s="255" t="s">
        <v>182</v>
      </c>
    </row>
    <row r="3765" s="2" customFormat="1" ht="37.8" customHeight="1">
      <c r="A3765" s="41"/>
      <c r="B3765" s="42"/>
      <c r="C3765" s="216" t="s">
        <v>6074</v>
      </c>
      <c r="D3765" s="216" t="s">
        <v>184</v>
      </c>
      <c r="E3765" s="217" t="s">
        <v>6075</v>
      </c>
      <c r="F3765" s="218" t="s">
        <v>6076</v>
      </c>
      <c r="G3765" s="219" t="s">
        <v>283</v>
      </c>
      <c r="H3765" s="220">
        <v>34.591999999999999</v>
      </c>
      <c r="I3765" s="221"/>
      <c r="J3765" s="222">
        <f>ROUND(I3765*H3765,2)</f>
        <v>0</v>
      </c>
      <c r="K3765" s="218" t="s">
        <v>188</v>
      </c>
      <c r="L3765" s="47"/>
      <c r="M3765" s="223" t="s">
        <v>19</v>
      </c>
      <c r="N3765" s="224" t="s">
        <v>42</v>
      </c>
      <c r="O3765" s="87"/>
      <c r="P3765" s="225">
        <f>O3765*H3765</f>
        <v>0</v>
      </c>
      <c r="Q3765" s="225">
        <v>0.038940000000000002</v>
      </c>
      <c r="R3765" s="225">
        <f>Q3765*H3765</f>
        <v>1.3470124800000001</v>
      </c>
      <c r="S3765" s="225">
        <v>0</v>
      </c>
      <c r="T3765" s="226">
        <f>S3765*H3765</f>
        <v>0</v>
      </c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R3765" s="227" t="s">
        <v>308</v>
      </c>
      <c r="AT3765" s="227" t="s">
        <v>184</v>
      </c>
      <c r="AU3765" s="227" t="s">
        <v>80</v>
      </c>
      <c r="AY3765" s="20" t="s">
        <v>182</v>
      </c>
      <c r="BE3765" s="228">
        <f>IF(N3765="základní",J3765,0)</f>
        <v>0</v>
      </c>
      <c r="BF3765" s="228">
        <f>IF(N3765="snížená",J3765,0)</f>
        <v>0</v>
      </c>
      <c r="BG3765" s="228">
        <f>IF(N3765="zákl. přenesená",J3765,0)</f>
        <v>0</v>
      </c>
      <c r="BH3765" s="228">
        <f>IF(N3765="sníž. přenesená",J3765,0)</f>
        <v>0</v>
      </c>
      <c r="BI3765" s="228">
        <f>IF(N3765="nulová",J3765,0)</f>
        <v>0</v>
      </c>
      <c r="BJ3765" s="20" t="s">
        <v>78</v>
      </c>
      <c r="BK3765" s="228">
        <f>ROUND(I3765*H3765,2)</f>
        <v>0</v>
      </c>
      <c r="BL3765" s="20" t="s">
        <v>308</v>
      </c>
      <c r="BM3765" s="227" t="s">
        <v>6077</v>
      </c>
    </row>
    <row r="3766" s="2" customFormat="1">
      <c r="A3766" s="41"/>
      <c r="B3766" s="42"/>
      <c r="C3766" s="43"/>
      <c r="D3766" s="229" t="s">
        <v>191</v>
      </c>
      <c r="E3766" s="43"/>
      <c r="F3766" s="230" t="s">
        <v>6078</v>
      </c>
      <c r="G3766" s="43"/>
      <c r="H3766" s="43"/>
      <c r="I3766" s="231"/>
      <c r="J3766" s="43"/>
      <c r="K3766" s="43"/>
      <c r="L3766" s="47"/>
      <c r="M3766" s="232"/>
      <c r="N3766" s="233"/>
      <c r="O3766" s="87"/>
      <c r="P3766" s="87"/>
      <c r="Q3766" s="87"/>
      <c r="R3766" s="87"/>
      <c r="S3766" s="87"/>
      <c r="T3766" s="88"/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T3766" s="20" t="s">
        <v>191</v>
      </c>
      <c r="AU3766" s="20" t="s">
        <v>80</v>
      </c>
    </row>
    <row r="3767" s="14" customFormat="1">
      <c r="A3767" s="14"/>
      <c r="B3767" s="245"/>
      <c r="C3767" s="246"/>
      <c r="D3767" s="236" t="s">
        <v>193</v>
      </c>
      <c r="E3767" s="247" t="s">
        <v>19</v>
      </c>
      <c r="F3767" s="248" t="s">
        <v>6079</v>
      </c>
      <c r="G3767" s="246"/>
      <c r="H3767" s="249">
        <v>34.591999999999999</v>
      </c>
      <c r="I3767" s="250"/>
      <c r="J3767" s="246"/>
      <c r="K3767" s="246"/>
      <c r="L3767" s="251"/>
      <c r="M3767" s="252"/>
      <c r="N3767" s="253"/>
      <c r="O3767" s="253"/>
      <c r="P3767" s="253"/>
      <c r="Q3767" s="253"/>
      <c r="R3767" s="253"/>
      <c r="S3767" s="253"/>
      <c r="T3767" s="25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5" t="s">
        <v>193</v>
      </c>
      <c r="AU3767" s="255" t="s">
        <v>80</v>
      </c>
      <c r="AV3767" s="14" t="s">
        <v>80</v>
      </c>
      <c r="AW3767" s="14" t="s">
        <v>195</v>
      </c>
      <c r="AX3767" s="14" t="s">
        <v>71</v>
      </c>
      <c r="AY3767" s="255" t="s">
        <v>182</v>
      </c>
    </row>
    <row r="3768" s="2" customFormat="1" ht="16.5" customHeight="1">
      <c r="A3768" s="41"/>
      <c r="B3768" s="42"/>
      <c r="C3768" s="278" t="s">
        <v>6080</v>
      </c>
      <c r="D3768" s="278" t="s">
        <v>296</v>
      </c>
      <c r="E3768" s="279" t="s">
        <v>6081</v>
      </c>
      <c r="F3768" s="280" t="s">
        <v>6082</v>
      </c>
      <c r="G3768" s="281" t="s">
        <v>425</v>
      </c>
      <c r="H3768" s="282">
        <v>660.63400000000001</v>
      </c>
      <c r="I3768" s="283"/>
      <c r="J3768" s="284">
        <f>ROUND(I3768*H3768,2)</f>
        <v>0</v>
      </c>
      <c r="K3768" s="280" t="s">
        <v>188</v>
      </c>
      <c r="L3768" s="285"/>
      <c r="M3768" s="286" t="s">
        <v>19</v>
      </c>
      <c r="N3768" s="287" t="s">
        <v>42</v>
      </c>
      <c r="O3768" s="87"/>
      <c r="P3768" s="225">
        <f>O3768*H3768</f>
        <v>0</v>
      </c>
      <c r="Q3768" s="225">
        <v>0.0023600000000000001</v>
      </c>
      <c r="R3768" s="225">
        <f>Q3768*H3768</f>
        <v>1.5590962400000001</v>
      </c>
      <c r="S3768" s="225">
        <v>0</v>
      </c>
      <c r="T3768" s="226">
        <f>S3768*H3768</f>
        <v>0</v>
      </c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R3768" s="227" t="s">
        <v>410</v>
      </c>
      <c r="AT3768" s="227" t="s">
        <v>296</v>
      </c>
      <c r="AU3768" s="227" t="s">
        <v>80</v>
      </c>
      <c r="AY3768" s="20" t="s">
        <v>182</v>
      </c>
      <c r="BE3768" s="228">
        <f>IF(N3768="základní",J3768,0)</f>
        <v>0</v>
      </c>
      <c r="BF3768" s="228">
        <f>IF(N3768="snížená",J3768,0)</f>
        <v>0</v>
      </c>
      <c r="BG3768" s="228">
        <f>IF(N3768="zákl. přenesená",J3768,0)</f>
        <v>0</v>
      </c>
      <c r="BH3768" s="228">
        <f>IF(N3768="sníž. přenesená",J3768,0)</f>
        <v>0</v>
      </c>
      <c r="BI3768" s="228">
        <f>IF(N3768="nulová",J3768,0)</f>
        <v>0</v>
      </c>
      <c r="BJ3768" s="20" t="s">
        <v>78</v>
      </c>
      <c r="BK3768" s="228">
        <f>ROUND(I3768*H3768,2)</f>
        <v>0</v>
      </c>
      <c r="BL3768" s="20" t="s">
        <v>308</v>
      </c>
      <c r="BM3768" s="227" t="s">
        <v>6083</v>
      </c>
    </row>
    <row r="3769" s="14" customFormat="1">
      <c r="A3769" s="14"/>
      <c r="B3769" s="245"/>
      <c r="C3769" s="246"/>
      <c r="D3769" s="236" t="s">
        <v>193</v>
      </c>
      <c r="E3769" s="247" t="s">
        <v>19</v>
      </c>
      <c r="F3769" s="248" t="s">
        <v>6084</v>
      </c>
      <c r="G3769" s="246"/>
      <c r="H3769" s="249">
        <v>629.17499999999995</v>
      </c>
      <c r="I3769" s="250"/>
      <c r="J3769" s="246"/>
      <c r="K3769" s="246"/>
      <c r="L3769" s="251"/>
      <c r="M3769" s="252"/>
      <c r="N3769" s="253"/>
      <c r="O3769" s="253"/>
      <c r="P3769" s="253"/>
      <c r="Q3769" s="253"/>
      <c r="R3769" s="253"/>
      <c r="S3769" s="253"/>
      <c r="T3769" s="25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T3769" s="255" t="s">
        <v>193</v>
      </c>
      <c r="AU3769" s="255" t="s">
        <v>80</v>
      </c>
      <c r="AV3769" s="14" t="s">
        <v>80</v>
      </c>
      <c r="AW3769" s="14" t="s">
        <v>195</v>
      </c>
      <c r="AX3769" s="14" t="s">
        <v>71</v>
      </c>
      <c r="AY3769" s="255" t="s">
        <v>182</v>
      </c>
    </row>
    <row r="3770" s="14" customFormat="1">
      <c r="A3770" s="14"/>
      <c r="B3770" s="245"/>
      <c r="C3770" s="246"/>
      <c r="D3770" s="236" t="s">
        <v>193</v>
      </c>
      <c r="E3770" s="246"/>
      <c r="F3770" s="248" t="s">
        <v>6085</v>
      </c>
      <c r="G3770" s="246"/>
      <c r="H3770" s="249">
        <v>660.63400000000001</v>
      </c>
      <c r="I3770" s="250"/>
      <c r="J3770" s="246"/>
      <c r="K3770" s="246"/>
      <c r="L3770" s="251"/>
      <c r="M3770" s="252"/>
      <c r="N3770" s="253"/>
      <c r="O3770" s="253"/>
      <c r="P3770" s="253"/>
      <c r="Q3770" s="253"/>
      <c r="R3770" s="253"/>
      <c r="S3770" s="253"/>
      <c r="T3770" s="25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5" t="s">
        <v>193</v>
      </c>
      <c r="AU3770" s="255" t="s">
        <v>80</v>
      </c>
      <c r="AV3770" s="14" t="s">
        <v>80</v>
      </c>
      <c r="AW3770" s="14" t="s">
        <v>4</v>
      </c>
      <c r="AX3770" s="14" t="s">
        <v>78</v>
      </c>
      <c r="AY3770" s="255" t="s">
        <v>182</v>
      </c>
    </row>
    <row r="3771" s="2" customFormat="1" ht="16.5" customHeight="1">
      <c r="A3771" s="41"/>
      <c r="B3771" s="42"/>
      <c r="C3771" s="278" t="s">
        <v>6086</v>
      </c>
      <c r="D3771" s="278" t="s">
        <v>296</v>
      </c>
      <c r="E3771" s="279" t="s">
        <v>6087</v>
      </c>
      <c r="F3771" s="280" t="s">
        <v>6088</v>
      </c>
      <c r="G3771" s="281" t="s">
        <v>283</v>
      </c>
      <c r="H3771" s="282">
        <v>9.4250000000000007</v>
      </c>
      <c r="I3771" s="283"/>
      <c r="J3771" s="284">
        <f>ROUND(I3771*H3771,2)</f>
        <v>0</v>
      </c>
      <c r="K3771" s="280" t="s">
        <v>19</v>
      </c>
      <c r="L3771" s="285"/>
      <c r="M3771" s="286" t="s">
        <v>19</v>
      </c>
      <c r="N3771" s="287" t="s">
        <v>42</v>
      </c>
      <c r="O3771" s="87"/>
      <c r="P3771" s="225">
        <f>O3771*H3771</f>
        <v>0</v>
      </c>
      <c r="Q3771" s="225">
        <v>0.058999999999999997</v>
      </c>
      <c r="R3771" s="225">
        <f>Q3771*H3771</f>
        <v>0.55607499999999999</v>
      </c>
      <c r="S3771" s="225">
        <v>0</v>
      </c>
      <c r="T3771" s="226">
        <f>S3771*H3771</f>
        <v>0</v>
      </c>
      <c r="U3771" s="41"/>
      <c r="V3771" s="41"/>
      <c r="W3771" s="41"/>
      <c r="X3771" s="41"/>
      <c r="Y3771" s="41"/>
      <c r="Z3771" s="41"/>
      <c r="AA3771" s="41"/>
      <c r="AB3771" s="41"/>
      <c r="AC3771" s="41"/>
      <c r="AD3771" s="41"/>
      <c r="AE3771" s="41"/>
      <c r="AR3771" s="227" t="s">
        <v>410</v>
      </c>
      <c r="AT3771" s="227" t="s">
        <v>296</v>
      </c>
      <c r="AU3771" s="227" t="s">
        <v>80</v>
      </c>
      <c r="AY3771" s="20" t="s">
        <v>182</v>
      </c>
      <c r="BE3771" s="228">
        <f>IF(N3771="základní",J3771,0)</f>
        <v>0</v>
      </c>
      <c r="BF3771" s="228">
        <f>IF(N3771="snížená",J3771,0)</f>
        <v>0</v>
      </c>
      <c r="BG3771" s="228">
        <f>IF(N3771="zákl. přenesená",J3771,0)</f>
        <v>0</v>
      </c>
      <c r="BH3771" s="228">
        <f>IF(N3771="sníž. přenesená",J3771,0)</f>
        <v>0</v>
      </c>
      <c r="BI3771" s="228">
        <f>IF(N3771="nulová",J3771,0)</f>
        <v>0</v>
      </c>
      <c r="BJ3771" s="20" t="s">
        <v>78</v>
      </c>
      <c r="BK3771" s="228">
        <f>ROUND(I3771*H3771,2)</f>
        <v>0</v>
      </c>
      <c r="BL3771" s="20" t="s">
        <v>308</v>
      </c>
      <c r="BM3771" s="227" t="s">
        <v>6089</v>
      </c>
    </row>
    <row r="3772" s="14" customFormat="1">
      <c r="A3772" s="14"/>
      <c r="B3772" s="245"/>
      <c r="C3772" s="246"/>
      <c r="D3772" s="236" t="s">
        <v>193</v>
      </c>
      <c r="E3772" s="247" t="s">
        <v>19</v>
      </c>
      <c r="F3772" s="248" t="s">
        <v>6090</v>
      </c>
      <c r="G3772" s="246"/>
      <c r="H3772" s="249">
        <v>9.4247999999999994</v>
      </c>
      <c r="I3772" s="250"/>
      <c r="J3772" s="246"/>
      <c r="K3772" s="246"/>
      <c r="L3772" s="251"/>
      <c r="M3772" s="252"/>
      <c r="N3772" s="253"/>
      <c r="O3772" s="253"/>
      <c r="P3772" s="253"/>
      <c r="Q3772" s="253"/>
      <c r="R3772" s="253"/>
      <c r="S3772" s="253"/>
      <c r="T3772" s="25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5" t="s">
        <v>193</v>
      </c>
      <c r="AU3772" s="255" t="s">
        <v>80</v>
      </c>
      <c r="AV3772" s="14" t="s">
        <v>80</v>
      </c>
      <c r="AW3772" s="14" t="s">
        <v>195</v>
      </c>
      <c r="AX3772" s="14" t="s">
        <v>78</v>
      </c>
      <c r="AY3772" s="255" t="s">
        <v>182</v>
      </c>
    </row>
    <row r="3773" s="2" customFormat="1" ht="16.5" customHeight="1">
      <c r="A3773" s="41"/>
      <c r="B3773" s="42"/>
      <c r="C3773" s="216" t="s">
        <v>6091</v>
      </c>
      <c r="D3773" s="216" t="s">
        <v>184</v>
      </c>
      <c r="E3773" s="217" t="s">
        <v>6092</v>
      </c>
      <c r="F3773" s="218" t="s">
        <v>6093</v>
      </c>
      <c r="G3773" s="219" t="s">
        <v>283</v>
      </c>
      <c r="H3773" s="220">
        <v>1564.1969999999999</v>
      </c>
      <c r="I3773" s="221"/>
      <c r="J3773" s="222">
        <f>ROUND(I3773*H3773,2)</f>
        <v>0</v>
      </c>
      <c r="K3773" s="218" t="s">
        <v>188</v>
      </c>
      <c r="L3773" s="47"/>
      <c r="M3773" s="223" t="s">
        <v>19</v>
      </c>
      <c r="N3773" s="224" t="s">
        <v>42</v>
      </c>
      <c r="O3773" s="87"/>
      <c r="P3773" s="225">
        <f>O3773*H3773</f>
        <v>0</v>
      </c>
      <c r="Q3773" s="225">
        <v>0</v>
      </c>
      <c r="R3773" s="225">
        <f>Q3773*H3773</f>
        <v>0</v>
      </c>
      <c r="S3773" s="225">
        <v>0.035299999999999998</v>
      </c>
      <c r="T3773" s="226">
        <f>S3773*H3773</f>
        <v>55.21615409999999</v>
      </c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R3773" s="227" t="s">
        <v>308</v>
      </c>
      <c r="AT3773" s="227" t="s">
        <v>184</v>
      </c>
      <c r="AU3773" s="227" t="s">
        <v>80</v>
      </c>
      <c r="AY3773" s="20" t="s">
        <v>182</v>
      </c>
      <c r="BE3773" s="228">
        <f>IF(N3773="základní",J3773,0)</f>
        <v>0</v>
      </c>
      <c r="BF3773" s="228">
        <f>IF(N3773="snížená",J3773,0)</f>
        <v>0</v>
      </c>
      <c r="BG3773" s="228">
        <f>IF(N3773="zákl. přenesená",J3773,0)</f>
        <v>0</v>
      </c>
      <c r="BH3773" s="228">
        <f>IF(N3773="sníž. přenesená",J3773,0)</f>
        <v>0</v>
      </c>
      <c r="BI3773" s="228">
        <f>IF(N3773="nulová",J3773,0)</f>
        <v>0</v>
      </c>
      <c r="BJ3773" s="20" t="s">
        <v>78</v>
      </c>
      <c r="BK3773" s="228">
        <f>ROUND(I3773*H3773,2)</f>
        <v>0</v>
      </c>
      <c r="BL3773" s="20" t="s">
        <v>308</v>
      </c>
      <c r="BM3773" s="227" t="s">
        <v>6094</v>
      </c>
    </row>
    <row r="3774" s="2" customFormat="1">
      <c r="A3774" s="41"/>
      <c r="B3774" s="42"/>
      <c r="C3774" s="43"/>
      <c r="D3774" s="229" t="s">
        <v>191</v>
      </c>
      <c r="E3774" s="43"/>
      <c r="F3774" s="230" t="s">
        <v>6095</v>
      </c>
      <c r="G3774" s="43"/>
      <c r="H3774" s="43"/>
      <c r="I3774" s="231"/>
      <c r="J3774" s="43"/>
      <c r="K3774" s="43"/>
      <c r="L3774" s="47"/>
      <c r="M3774" s="232"/>
      <c r="N3774" s="233"/>
      <c r="O3774" s="87"/>
      <c r="P3774" s="87"/>
      <c r="Q3774" s="87"/>
      <c r="R3774" s="87"/>
      <c r="S3774" s="87"/>
      <c r="T3774" s="88"/>
      <c r="U3774" s="41"/>
      <c r="V3774" s="41"/>
      <c r="W3774" s="41"/>
      <c r="X3774" s="41"/>
      <c r="Y3774" s="41"/>
      <c r="Z3774" s="41"/>
      <c r="AA3774" s="41"/>
      <c r="AB3774" s="41"/>
      <c r="AC3774" s="41"/>
      <c r="AD3774" s="41"/>
      <c r="AE3774" s="41"/>
      <c r="AT3774" s="20" t="s">
        <v>191</v>
      </c>
      <c r="AU3774" s="20" t="s">
        <v>80</v>
      </c>
    </row>
    <row r="3775" s="13" customFormat="1">
      <c r="A3775" s="13"/>
      <c r="B3775" s="234"/>
      <c r="C3775" s="235"/>
      <c r="D3775" s="236" t="s">
        <v>193</v>
      </c>
      <c r="E3775" s="237" t="s">
        <v>19</v>
      </c>
      <c r="F3775" s="238" t="s">
        <v>2594</v>
      </c>
      <c r="G3775" s="235"/>
      <c r="H3775" s="237" t="s">
        <v>19</v>
      </c>
      <c r="I3775" s="239"/>
      <c r="J3775" s="235"/>
      <c r="K3775" s="235"/>
      <c r="L3775" s="240"/>
      <c r="M3775" s="241"/>
      <c r="N3775" s="242"/>
      <c r="O3775" s="242"/>
      <c r="P3775" s="242"/>
      <c r="Q3775" s="242"/>
      <c r="R3775" s="242"/>
      <c r="S3775" s="242"/>
      <c r="T3775" s="24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4" t="s">
        <v>193</v>
      </c>
      <c r="AU3775" s="244" t="s">
        <v>80</v>
      </c>
      <c r="AV3775" s="13" t="s">
        <v>78</v>
      </c>
      <c r="AW3775" s="13" t="s">
        <v>195</v>
      </c>
      <c r="AX3775" s="13" t="s">
        <v>71</v>
      </c>
      <c r="AY3775" s="244" t="s">
        <v>182</v>
      </c>
    </row>
    <row r="3776" s="13" customFormat="1">
      <c r="A3776" s="13"/>
      <c r="B3776" s="234"/>
      <c r="C3776" s="235"/>
      <c r="D3776" s="236" t="s">
        <v>193</v>
      </c>
      <c r="E3776" s="237" t="s">
        <v>19</v>
      </c>
      <c r="F3776" s="238" t="s">
        <v>2595</v>
      </c>
      <c r="G3776" s="235"/>
      <c r="H3776" s="237" t="s">
        <v>19</v>
      </c>
      <c r="I3776" s="239"/>
      <c r="J3776" s="235"/>
      <c r="K3776" s="235"/>
      <c r="L3776" s="240"/>
      <c r="M3776" s="241"/>
      <c r="N3776" s="242"/>
      <c r="O3776" s="242"/>
      <c r="P3776" s="242"/>
      <c r="Q3776" s="242"/>
      <c r="R3776" s="242"/>
      <c r="S3776" s="242"/>
      <c r="T3776" s="24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44" t="s">
        <v>193</v>
      </c>
      <c r="AU3776" s="244" t="s">
        <v>80</v>
      </c>
      <c r="AV3776" s="13" t="s">
        <v>78</v>
      </c>
      <c r="AW3776" s="13" t="s">
        <v>195</v>
      </c>
      <c r="AX3776" s="13" t="s">
        <v>71</v>
      </c>
      <c r="AY3776" s="244" t="s">
        <v>182</v>
      </c>
    </row>
    <row r="3777" s="13" customFormat="1">
      <c r="A3777" s="13"/>
      <c r="B3777" s="234"/>
      <c r="C3777" s="235"/>
      <c r="D3777" s="236" t="s">
        <v>193</v>
      </c>
      <c r="E3777" s="237" t="s">
        <v>19</v>
      </c>
      <c r="F3777" s="238" t="s">
        <v>455</v>
      </c>
      <c r="G3777" s="235"/>
      <c r="H3777" s="237" t="s">
        <v>19</v>
      </c>
      <c r="I3777" s="239"/>
      <c r="J3777" s="235"/>
      <c r="K3777" s="235"/>
      <c r="L3777" s="240"/>
      <c r="M3777" s="241"/>
      <c r="N3777" s="242"/>
      <c r="O3777" s="242"/>
      <c r="P3777" s="242"/>
      <c r="Q3777" s="242"/>
      <c r="R3777" s="242"/>
      <c r="S3777" s="242"/>
      <c r="T3777" s="24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44" t="s">
        <v>193</v>
      </c>
      <c r="AU3777" s="244" t="s">
        <v>80</v>
      </c>
      <c r="AV3777" s="13" t="s">
        <v>78</v>
      </c>
      <c r="AW3777" s="13" t="s">
        <v>195</v>
      </c>
      <c r="AX3777" s="13" t="s">
        <v>71</v>
      </c>
      <c r="AY3777" s="244" t="s">
        <v>182</v>
      </c>
    </row>
    <row r="3778" s="14" customFormat="1">
      <c r="A3778" s="14"/>
      <c r="B3778" s="245"/>
      <c r="C3778" s="246"/>
      <c r="D3778" s="236" t="s">
        <v>193</v>
      </c>
      <c r="E3778" s="247" t="s">
        <v>19</v>
      </c>
      <c r="F3778" s="248" t="s">
        <v>2596</v>
      </c>
      <c r="G3778" s="246"/>
      <c r="H3778" s="249">
        <v>101.62625</v>
      </c>
      <c r="I3778" s="250"/>
      <c r="J3778" s="246"/>
      <c r="K3778" s="246"/>
      <c r="L3778" s="251"/>
      <c r="M3778" s="252"/>
      <c r="N3778" s="253"/>
      <c r="O3778" s="253"/>
      <c r="P3778" s="253"/>
      <c r="Q3778" s="253"/>
      <c r="R3778" s="253"/>
      <c r="S3778" s="253"/>
      <c r="T3778" s="25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5" t="s">
        <v>193</v>
      </c>
      <c r="AU3778" s="255" t="s">
        <v>80</v>
      </c>
      <c r="AV3778" s="14" t="s">
        <v>80</v>
      </c>
      <c r="AW3778" s="14" t="s">
        <v>195</v>
      </c>
      <c r="AX3778" s="14" t="s">
        <v>71</v>
      </c>
      <c r="AY3778" s="255" t="s">
        <v>182</v>
      </c>
    </row>
    <row r="3779" s="14" customFormat="1">
      <c r="A3779" s="14"/>
      <c r="B3779" s="245"/>
      <c r="C3779" s="246"/>
      <c r="D3779" s="236" t="s">
        <v>193</v>
      </c>
      <c r="E3779" s="247" t="s">
        <v>19</v>
      </c>
      <c r="F3779" s="248" t="s">
        <v>2597</v>
      </c>
      <c r="G3779" s="246"/>
      <c r="H3779" s="249">
        <v>7.5200000000000005</v>
      </c>
      <c r="I3779" s="250"/>
      <c r="J3779" s="246"/>
      <c r="K3779" s="246"/>
      <c r="L3779" s="251"/>
      <c r="M3779" s="252"/>
      <c r="N3779" s="253"/>
      <c r="O3779" s="253"/>
      <c r="P3779" s="253"/>
      <c r="Q3779" s="253"/>
      <c r="R3779" s="253"/>
      <c r="S3779" s="253"/>
      <c r="T3779" s="25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5" t="s">
        <v>193</v>
      </c>
      <c r="AU3779" s="255" t="s">
        <v>80</v>
      </c>
      <c r="AV3779" s="14" t="s">
        <v>80</v>
      </c>
      <c r="AW3779" s="14" t="s">
        <v>195</v>
      </c>
      <c r="AX3779" s="14" t="s">
        <v>71</v>
      </c>
      <c r="AY3779" s="255" t="s">
        <v>182</v>
      </c>
    </row>
    <row r="3780" s="14" customFormat="1">
      <c r="A3780" s="14"/>
      <c r="B3780" s="245"/>
      <c r="C3780" s="246"/>
      <c r="D3780" s="236" t="s">
        <v>193</v>
      </c>
      <c r="E3780" s="247" t="s">
        <v>19</v>
      </c>
      <c r="F3780" s="248" t="s">
        <v>2598</v>
      </c>
      <c r="G3780" s="246"/>
      <c r="H3780" s="249">
        <v>98.279999999999987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193</v>
      </c>
      <c r="AU3780" s="255" t="s">
        <v>80</v>
      </c>
      <c r="AV3780" s="14" t="s">
        <v>80</v>
      </c>
      <c r="AW3780" s="14" t="s">
        <v>195</v>
      </c>
      <c r="AX3780" s="14" t="s">
        <v>71</v>
      </c>
      <c r="AY3780" s="255" t="s">
        <v>182</v>
      </c>
    </row>
    <row r="3781" s="14" customFormat="1">
      <c r="A3781" s="14"/>
      <c r="B3781" s="245"/>
      <c r="C3781" s="246"/>
      <c r="D3781" s="236" t="s">
        <v>193</v>
      </c>
      <c r="E3781" s="247" t="s">
        <v>19</v>
      </c>
      <c r="F3781" s="248" t="s">
        <v>2599</v>
      </c>
      <c r="G3781" s="246"/>
      <c r="H3781" s="249">
        <v>258.60350000000005</v>
      </c>
      <c r="I3781" s="250"/>
      <c r="J3781" s="246"/>
      <c r="K3781" s="246"/>
      <c r="L3781" s="251"/>
      <c r="M3781" s="252"/>
      <c r="N3781" s="253"/>
      <c r="O3781" s="253"/>
      <c r="P3781" s="253"/>
      <c r="Q3781" s="253"/>
      <c r="R3781" s="253"/>
      <c r="S3781" s="253"/>
      <c r="T3781" s="25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5" t="s">
        <v>193</v>
      </c>
      <c r="AU3781" s="255" t="s">
        <v>80</v>
      </c>
      <c r="AV3781" s="14" t="s">
        <v>80</v>
      </c>
      <c r="AW3781" s="14" t="s">
        <v>195</v>
      </c>
      <c r="AX3781" s="14" t="s">
        <v>71</v>
      </c>
      <c r="AY3781" s="255" t="s">
        <v>182</v>
      </c>
    </row>
    <row r="3782" s="15" customFormat="1">
      <c r="A3782" s="15"/>
      <c r="B3782" s="256"/>
      <c r="C3782" s="257"/>
      <c r="D3782" s="236" t="s">
        <v>193</v>
      </c>
      <c r="E3782" s="258" t="s">
        <v>19</v>
      </c>
      <c r="F3782" s="259" t="s">
        <v>215</v>
      </c>
      <c r="G3782" s="257"/>
      <c r="H3782" s="260">
        <v>466.02975000000004</v>
      </c>
      <c r="I3782" s="261"/>
      <c r="J3782" s="257"/>
      <c r="K3782" s="257"/>
      <c r="L3782" s="262"/>
      <c r="M3782" s="263"/>
      <c r="N3782" s="264"/>
      <c r="O3782" s="264"/>
      <c r="P3782" s="264"/>
      <c r="Q3782" s="264"/>
      <c r="R3782" s="264"/>
      <c r="S3782" s="264"/>
      <c r="T3782" s="26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T3782" s="266" t="s">
        <v>193</v>
      </c>
      <c r="AU3782" s="266" t="s">
        <v>80</v>
      </c>
      <c r="AV3782" s="15" t="s">
        <v>97</v>
      </c>
      <c r="AW3782" s="15" t="s">
        <v>195</v>
      </c>
      <c r="AX3782" s="15" t="s">
        <v>71</v>
      </c>
      <c r="AY3782" s="266" t="s">
        <v>182</v>
      </c>
    </row>
    <row r="3783" s="13" customFormat="1">
      <c r="A3783" s="13"/>
      <c r="B3783" s="234"/>
      <c r="C3783" s="235"/>
      <c r="D3783" s="236" t="s">
        <v>193</v>
      </c>
      <c r="E3783" s="237" t="s">
        <v>19</v>
      </c>
      <c r="F3783" s="238" t="s">
        <v>460</v>
      </c>
      <c r="G3783" s="235"/>
      <c r="H3783" s="237" t="s">
        <v>19</v>
      </c>
      <c r="I3783" s="239"/>
      <c r="J3783" s="235"/>
      <c r="K3783" s="235"/>
      <c r="L3783" s="240"/>
      <c r="M3783" s="241"/>
      <c r="N3783" s="242"/>
      <c r="O3783" s="242"/>
      <c r="P3783" s="242"/>
      <c r="Q3783" s="242"/>
      <c r="R3783" s="242"/>
      <c r="S3783" s="242"/>
      <c r="T3783" s="24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44" t="s">
        <v>193</v>
      </c>
      <c r="AU3783" s="244" t="s">
        <v>80</v>
      </c>
      <c r="AV3783" s="13" t="s">
        <v>78</v>
      </c>
      <c r="AW3783" s="13" t="s">
        <v>195</v>
      </c>
      <c r="AX3783" s="13" t="s">
        <v>71</v>
      </c>
      <c r="AY3783" s="244" t="s">
        <v>182</v>
      </c>
    </row>
    <row r="3784" s="14" customFormat="1">
      <c r="A3784" s="14"/>
      <c r="B3784" s="245"/>
      <c r="C3784" s="246"/>
      <c r="D3784" s="236" t="s">
        <v>193</v>
      </c>
      <c r="E3784" s="247" t="s">
        <v>19</v>
      </c>
      <c r="F3784" s="248" t="s">
        <v>2600</v>
      </c>
      <c r="G3784" s="246"/>
      <c r="H3784" s="249">
        <v>10.92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193</v>
      </c>
      <c r="AU3784" s="255" t="s">
        <v>80</v>
      </c>
      <c r="AV3784" s="14" t="s">
        <v>80</v>
      </c>
      <c r="AW3784" s="14" t="s">
        <v>195</v>
      </c>
      <c r="AX3784" s="14" t="s">
        <v>71</v>
      </c>
      <c r="AY3784" s="255" t="s">
        <v>182</v>
      </c>
    </row>
    <row r="3785" s="14" customFormat="1">
      <c r="A3785" s="14"/>
      <c r="B3785" s="245"/>
      <c r="C3785" s="246"/>
      <c r="D3785" s="236" t="s">
        <v>193</v>
      </c>
      <c r="E3785" s="247" t="s">
        <v>19</v>
      </c>
      <c r="F3785" s="248" t="s">
        <v>6096</v>
      </c>
      <c r="G3785" s="246"/>
      <c r="H3785" s="249">
        <v>517.28999999999996</v>
      </c>
      <c r="I3785" s="250"/>
      <c r="J3785" s="246"/>
      <c r="K3785" s="246"/>
      <c r="L3785" s="251"/>
      <c r="M3785" s="252"/>
      <c r="N3785" s="253"/>
      <c r="O3785" s="253"/>
      <c r="P3785" s="253"/>
      <c r="Q3785" s="253"/>
      <c r="R3785" s="253"/>
      <c r="S3785" s="253"/>
      <c r="T3785" s="25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T3785" s="255" t="s">
        <v>193</v>
      </c>
      <c r="AU3785" s="255" t="s">
        <v>80</v>
      </c>
      <c r="AV3785" s="14" t="s">
        <v>80</v>
      </c>
      <c r="AW3785" s="14" t="s">
        <v>195</v>
      </c>
      <c r="AX3785" s="14" t="s">
        <v>71</v>
      </c>
      <c r="AY3785" s="255" t="s">
        <v>182</v>
      </c>
    </row>
    <row r="3786" s="13" customFormat="1">
      <c r="A3786" s="13"/>
      <c r="B3786" s="234"/>
      <c r="C3786" s="235"/>
      <c r="D3786" s="236" t="s">
        <v>193</v>
      </c>
      <c r="E3786" s="237" t="s">
        <v>19</v>
      </c>
      <c r="F3786" s="238" t="s">
        <v>205</v>
      </c>
      <c r="G3786" s="235"/>
      <c r="H3786" s="237" t="s">
        <v>19</v>
      </c>
      <c r="I3786" s="239"/>
      <c r="J3786" s="235"/>
      <c r="K3786" s="235"/>
      <c r="L3786" s="240"/>
      <c r="M3786" s="241"/>
      <c r="N3786" s="242"/>
      <c r="O3786" s="242"/>
      <c r="P3786" s="242"/>
      <c r="Q3786" s="242"/>
      <c r="R3786" s="242"/>
      <c r="S3786" s="242"/>
      <c r="T3786" s="24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44" t="s">
        <v>193</v>
      </c>
      <c r="AU3786" s="244" t="s">
        <v>80</v>
      </c>
      <c r="AV3786" s="13" t="s">
        <v>78</v>
      </c>
      <c r="AW3786" s="13" t="s">
        <v>195</v>
      </c>
      <c r="AX3786" s="13" t="s">
        <v>71</v>
      </c>
      <c r="AY3786" s="244" t="s">
        <v>182</v>
      </c>
    </row>
    <row r="3787" s="15" customFormat="1">
      <c r="A3787" s="15"/>
      <c r="B3787" s="256"/>
      <c r="C3787" s="257"/>
      <c r="D3787" s="236" t="s">
        <v>193</v>
      </c>
      <c r="E3787" s="258" t="s">
        <v>19</v>
      </c>
      <c r="F3787" s="259" t="s">
        <v>215</v>
      </c>
      <c r="G3787" s="257"/>
      <c r="H3787" s="260">
        <v>528.20999999999992</v>
      </c>
      <c r="I3787" s="261"/>
      <c r="J3787" s="257"/>
      <c r="K3787" s="257"/>
      <c r="L3787" s="262"/>
      <c r="M3787" s="263"/>
      <c r="N3787" s="264"/>
      <c r="O3787" s="264"/>
      <c r="P3787" s="264"/>
      <c r="Q3787" s="264"/>
      <c r="R3787" s="264"/>
      <c r="S3787" s="264"/>
      <c r="T3787" s="26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T3787" s="266" t="s">
        <v>193</v>
      </c>
      <c r="AU3787" s="266" t="s">
        <v>80</v>
      </c>
      <c r="AV3787" s="15" t="s">
        <v>97</v>
      </c>
      <c r="AW3787" s="15" t="s">
        <v>195</v>
      </c>
      <c r="AX3787" s="15" t="s">
        <v>71</v>
      </c>
      <c r="AY3787" s="266" t="s">
        <v>182</v>
      </c>
    </row>
    <row r="3788" s="13" customFormat="1">
      <c r="A3788" s="13"/>
      <c r="B3788" s="234"/>
      <c r="C3788" s="235"/>
      <c r="D3788" s="236" t="s">
        <v>193</v>
      </c>
      <c r="E3788" s="237" t="s">
        <v>19</v>
      </c>
      <c r="F3788" s="238" t="s">
        <v>462</v>
      </c>
      <c r="G3788" s="235"/>
      <c r="H3788" s="237" t="s">
        <v>19</v>
      </c>
      <c r="I3788" s="239"/>
      <c r="J3788" s="235"/>
      <c r="K3788" s="235"/>
      <c r="L3788" s="240"/>
      <c r="M3788" s="241"/>
      <c r="N3788" s="242"/>
      <c r="O3788" s="242"/>
      <c r="P3788" s="242"/>
      <c r="Q3788" s="242"/>
      <c r="R3788" s="242"/>
      <c r="S3788" s="242"/>
      <c r="T3788" s="24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44" t="s">
        <v>193</v>
      </c>
      <c r="AU3788" s="244" t="s">
        <v>80</v>
      </c>
      <c r="AV3788" s="13" t="s">
        <v>78</v>
      </c>
      <c r="AW3788" s="13" t="s">
        <v>195</v>
      </c>
      <c r="AX3788" s="13" t="s">
        <v>71</v>
      </c>
      <c r="AY3788" s="244" t="s">
        <v>182</v>
      </c>
    </row>
    <row r="3789" s="14" customFormat="1">
      <c r="A3789" s="14"/>
      <c r="B3789" s="245"/>
      <c r="C3789" s="246"/>
      <c r="D3789" s="236" t="s">
        <v>193</v>
      </c>
      <c r="E3789" s="247" t="s">
        <v>19</v>
      </c>
      <c r="F3789" s="248" t="s">
        <v>6097</v>
      </c>
      <c r="G3789" s="246"/>
      <c r="H3789" s="249">
        <v>406.57999999999998</v>
      </c>
      <c r="I3789" s="250"/>
      <c r="J3789" s="246"/>
      <c r="K3789" s="246"/>
      <c r="L3789" s="251"/>
      <c r="M3789" s="252"/>
      <c r="N3789" s="253"/>
      <c r="O3789" s="253"/>
      <c r="P3789" s="253"/>
      <c r="Q3789" s="253"/>
      <c r="R3789" s="253"/>
      <c r="S3789" s="253"/>
      <c r="T3789" s="25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5" t="s">
        <v>193</v>
      </c>
      <c r="AU3789" s="255" t="s">
        <v>80</v>
      </c>
      <c r="AV3789" s="14" t="s">
        <v>80</v>
      </c>
      <c r="AW3789" s="14" t="s">
        <v>195</v>
      </c>
      <c r="AX3789" s="14" t="s">
        <v>71</v>
      </c>
      <c r="AY3789" s="255" t="s">
        <v>182</v>
      </c>
    </row>
    <row r="3790" s="15" customFormat="1">
      <c r="A3790" s="15"/>
      <c r="B3790" s="256"/>
      <c r="C3790" s="257"/>
      <c r="D3790" s="236" t="s">
        <v>193</v>
      </c>
      <c r="E3790" s="258" t="s">
        <v>19</v>
      </c>
      <c r="F3790" s="259" t="s">
        <v>215</v>
      </c>
      <c r="G3790" s="257"/>
      <c r="H3790" s="260">
        <v>406.57999999999998</v>
      </c>
      <c r="I3790" s="261"/>
      <c r="J3790" s="257"/>
      <c r="K3790" s="257"/>
      <c r="L3790" s="262"/>
      <c r="M3790" s="263"/>
      <c r="N3790" s="264"/>
      <c r="O3790" s="264"/>
      <c r="P3790" s="264"/>
      <c r="Q3790" s="264"/>
      <c r="R3790" s="264"/>
      <c r="S3790" s="264"/>
      <c r="T3790" s="26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T3790" s="266" t="s">
        <v>193</v>
      </c>
      <c r="AU3790" s="266" t="s">
        <v>80</v>
      </c>
      <c r="AV3790" s="15" t="s">
        <v>97</v>
      </c>
      <c r="AW3790" s="15" t="s">
        <v>195</v>
      </c>
      <c r="AX3790" s="15" t="s">
        <v>71</v>
      </c>
      <c r="AY3790" s="266" t="s">
        <v>182</v>
      </c>
    </row>
    <row r="3791" s="13" customFormat="1">
      <c r="A3791" s="13"/>
      <c r="B3791" s="234"/>
      <c r="C3791" s="235"/>
      <c r="D3791" s="236" t="s">
        <v>193</v>
      </c>
      <c r="E3791" s="237" t="s">
        <v>19</v>
      </c>
      <c r="F3791" s="238" t="s">
        <v>706</v>
      </c>
      <c r="G3791" s="235"/>
      <c r="H3791" s="237" t="s">
        <v>19</v>
      </c>
      <c r="I3791" s="239"/>
      <c r="J3791" s="235"/>
      <c r="K3791" s="235"/>
      <c r="L3791" s="240"/>
      <c r="M3791" s="241"/>
      <c r="N3791" s="242"/>
      <c r="O3791" s="242"/>
      <c r="P3791" s="242"/>
      <c r="Q3791" s="242"/>
      <c r="R3791" s="242"/>
      <c r="S3791" s="242"/>
      <c r="T3791" s="24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44" t="s">
        <v>193</v>
      </c>
      <c r="AU3791" s="244" t="s">
        <v>80</v>
      </c>
      <c r="AV3791" s="13" t="s">
        <v>78</v>
      </c>
      <c r="AW3791" s="13" t="s">
        <v>195</v>
      </c>
      <c r="AX3791" s="13" t="s">
        <v>71</v>
      </c>
      <c r="AY3791" s="244" t="s">
        <v>182</v>
      </c>
    </row>
    <row r="3792" s="14" customFormat="1">
      <c r="A3792" s="14"/>
      <c r="B3792" s="245"/>
      <c r="C3792" s="246"/>
      <c r="D3792" s="236" t="s">
        <v>193</v>
      </c>
      <c r="E3792" s="247" t="s">
        <v>19</v>
      </c>
      <c r="F3792" s="248" t="s">
        <v>6098</v>
      </c>
      <c r="G3792" s="246"/>
      <c r="H3792" s="249">
        <v>60.4375</v>
      </c>
      <c r="I3792" s="250"/>
      <c r="J3792" s="246"/>
      <c r="K3792" s="246"/>
      <c r="L3792" s="251"/>
      <c r="M3792" s="252"/>
      <c r="N3792" s="253"/>
      <c r="O3792" s="253"/>
      <c r="P3792" s="253"/>
      <c r="Q3792" s="253"/>
      <c r="R3792" s="253"/>
      <c r="S3792" s="253"/>
      <c r="T3792" s="25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55" t="s">
        <v>193</v>
      </c>
      <c r="AU3792" s="255" t="s">
        <v>80</v>
      </c>
      <c r="AV3792" s="14" t="s">
        <v>80</v>
      </c>
      <c r="AW3792" s="14" t="s">
        <v>195</v>
      </c>
      <c r="AX3792" s="14" t="s">
        <v>71</v>
      </c>
      <c r="AY3792" s="255" t="s">
        <v>182</v>
      </c>
    </row>
    <row r="3793" s="15" customFormat="1">
      <c r="A3793" s="15"/>
      <c r="B3793" s="256"/>
      <c r="C3793" s="257"/>
      <c r="D3793" s="236" t="s">
        <v>193</v>
      </c>
      <c r="E3793" s="258" t="s">
        <v>19</v>
      </c>
      <c r="F3793" s="259" t="s">
        <v>215</v>
      </c>
      <c r="G3793" s="257"/>
      <c r="H3793" s="260">
        <v>60.4375</v>
      </c>
      <c r="I3793" s="261"/>
      <c r="J3793" s="257"/>
      <c r="K3793" s="257"/>
      <c r="L3793" s="262"/>
      <c r="M3793" s="263"/>
      <c r="N3793" s="264"/>
      <c r="O3793" s="264"/>
      <c r="P3793" s="264"/>
      <c r="Q3793" s="264"/>
      <c r="R3793" s="264"/>
      <c r="S3793" s="264"/>
      <c r="T3793" s="26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T3793" s="266" t="s">
        <v>193</v>
      </c>
      <c r="AU3793" s="266" t="s">
        <v>80</v>
      </c>
      <c r="AV3793" s="15" t="s">
        <v>97</v>
      </c>
      <c r="AW3793" s="15" t="s">
        <v>195</v>
      </c>
      <c r="AX3793" s="15" t="s">
        <v>71</v>
      </c>
      <c r="AY3793" s="266" t="s">
        <v>182</v>
      </c>
    </row>
    <row r="3794" s="13" customFormat="1">
      <c r="A3794" s="13"/>
      <c r="B3794" s="234"/>
      <c r="C3794" s="235"/>
      <c r="D3794" s="236" t="s">
        <v>193</v>
      </c>
      <c r="E3794" s="237" t="s">
        <v>19</v>
      </c>
      <c r="F3794" s="238" t="s">
        <v>3420</v>
      </c>
      <c r="G3794" s="235"/>
      <c r="H3794" s="237" t="s">
        <v>19</v>
      </c>
      <c r="I3794" s="239"/>
      <c r="J3794" s="235"/>
      <c r="K3794" s="235"/>
      <c r="L3794" s="240"/>
      <c r="M3794" s="241"/>
      <c r="N3794" s="242"/>
      <c r="O3794" s="242"/>
      <c r="P3794" s="242"/>
      <c r="Q3794" s="242"/>
      <c r="R3794" s="242"/>
      <c r="S3794" s="242"/>
      <c r="T3794" s="24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44" t="s">
        <v>193</v>
      </c>
      <c r="AU3794" s="244" t="s">
        <v>80</v>
      </c>
      <c r="AV3794" s="13" t="s">
        <v>78</v>
      </c>
      <c r="AW3794" s="13" t="s">
        <v>195</v>
      </c>
      <c r="AX3794" s="13" t="s">
        <v>71</v>
      </c>
      <c r="AY3794" s="244" t="s">
        <v>182</v>
      </c>
    </row>
    <row r="3795" s="14" customFormat="1">
      <c r="A3795" s="14"/>
      <c r="B3795" s="245"/>
      <c r="C3795" s="246"/>
      <c r="D3795" s="236" t="s">
        <v>193</v>
      </c>
      <c r="E3795" s="247" t="s">
        <v>19</v>
      </c>
      <c r="F3795" s="248" t="s">
        <v>6099</v>
      </c>
      <c r="G3795" s="246"/>
      <c r="H3795" s="249">
        <v>3.1000000000000001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193</v>
      </c>
      <c r="AU3795" s="255" t="s">
        <v>80</v>
      </c>
      <c r="AV3795" s="14" t="s">
        <v>80</v>
      </c>
      <c r="AW3795" s="14" t="s">
        <v>195</v>
      </c>
      <c r="AX3795" s="14" t="s">
        <v>71</v>
      </c>
      <c r="AY3795" s="255" t="s">
        <v>182</v>
      </c>
    </row>
    <row r="3796" s="14" customFormat="1">
      <c r="A3796" s="14"/>
      <c r="B3796" s="245"/>
      <c r="C3796" s="246"/>
      <c r="D3796" s="236" t="s">
        <v>193</v>
      </c>
      <c r="E3796" s="247" t="s">
        <v>19</v>
      </c>
      <c r="F3796" s="248" t="s">
        <v>6100</v>
      </c>
      <c r="G3796" s="246"/>
      <c r="H3796" s="249">
        <v>64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193</v>
      </c>
      <c r="AU3796" s="255" t="s">
        <v>80</v>
      </c>
      <c r="AV3796" s="14" t="s">
        <v>80</v>
      </c>
      <c r="AW3796" s="14" t="s">
        <v>195</v>
      </c>
      <c r="AX3796" s="14" t="s">
        <v>71</v>
      </c>
      <c r="AY3796" s="255" t="s">
        <v>182</v>
      </c>
    </row>
    <row r="3797" s="15" customFormat="1">
      <c r="A3797" s="15"/>
      <c r="B3797" s="256"/>
      <c r="C3797" s="257"/>
      <c r="D3797" s="236" t="s">
        <v>193</v>
      </c>
      <c r="E3797" s="258" t="s">
        <v>19</v>
      </c>
      <c r="F3797" s="259" t="s">
        <v>215</v>
      </c>
      <c r="G3797" s="257"/>
      <c r="H3797" s="260">
        <v>67.099999999999994</v>
      </c>
      <c r="I3797" s="261"/>
      <c r="J3797" s="257"/>
      <c r="K3797" s="257"/>
      <c r="L3797" s="262"/>
      <c r="M3797" s="263"/>
      <c r="N3797" s="264"/>
      <c r="O3797" s="264"/>
      <c r="P3797" s="264"/>
      <c r="Q3797" s="264"/>
      <c r="R3797" s="264"/>
      <c r="S3797" s="264"/>
      <c r="T3797" s="26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T3797" s="266" t="s">
        <v>193</v>
      </c>
      <c r="AU3797" s="266" t="s">
        <v>80</v>
      </c>
      <c r="AV3797" s="15" t="s">
        <v>97</v>
      </c>
      <c r="AW3797" s="15" t="s">
        <v>195</v>
      </c>
      <c r="AX3797" s="15" t="s">
        <v>71</v>
      </c>
      <c r="AY3797" s="266" t="s">
        <v>182</v>
      </c>
    </row>
    <row r="3798" s="13" customFormat="1">
      <c r="A3798" s="13"/>
      <c r="B3798" s="234"/>
      <c r="C3798" s="235"/>
      <c r="D3798" s="236" t="s">
        <v>193</v>
      </c>
      <c r="E3798" s="237" t="s">
        <v>19</v>
      </c>
      <c r="F3798" s="238" t="s">
        <v>3423</v>
      </c>
      <c r="G3798" s="235"/>
      <c r="H3798" s="237" t="s">
        <v>19</v>
      </c>
      <c r="I3798" s="239"/>
      <c r="J3798" s="235"/>
      <c r="K3798" s="235"/>
      <c r="L3798" s="240"/>
      <c r="M3798" s="241"/>
      <c r="N3798" s="242"/>
      <c r="O3798" s="242"/>
      <c r="P3798" s="242"/>
      <c r="Q3798" s="242"/>
      <c r="R3798" s="242"/>
      <c r="S3798" s="242"/>
      <c r="T3798" s="24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44" t="s">
        <v>193</v>
      </c>
      <c r="AU3798" s="244" t="s">
        <v>80</v>
      </c>
      <c r="AV3798" s="13" t="s">
        <v>78</v>
      </c>
      <c r="AW3798" s="13" t="s">
        <v>195</v>
      </c>
      <c r="AX3798" s="13" t="s">
        <v>71</v>
      </c>
      <c r="AY3798" s="244" t="s">
        <v>182</v>
      </c>
    </row>
    <row r="3799" s="14" customFormat="1">
      <c r="A3799" s="14"/>
      <c r="B3799" s="245"/>
      <c r="C3799" s="246"/>
      <c r="D3799" s="236" t="s">
        <v>193</v>
      </c>
      <c r="E3799" s="247" t="s">
        <v>19</v>
      </c>
      <c r="F3799" s="248" t="s">
        <v>6101</v>
      </c>
      <c r="G3799" s="246"/>
      <c r="H3799" s="249">
        <v>35.840000000000003</v>
      </c>
      <c r="I3799" s="250"/>
      <c r="J3799" s="246"/>
      <c r="K3799" s="246"/>
      <c r="L3799" s="251"/>
      <c r="M3799" s="252"/>
      <c r="N3799" s="253"/>
      <c r="O3799" s="253"/>
      <c r="P3799" s="253"/>
      <c r="Q3799" s="253"/>
      <c r="R3799" s="253"/>
      <c r="S3799" s="253"/>
      <c r="T3799" s="25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5" t="s">
        <v>193</v>
      </c>
      <c r="AU3799" s="255" t="s">
        <v>80</v>
      </c>
      <c r="AV3799" s="14" t="s">
        <v>80</v>
      </c>
      <c r="AW3799" s="14" t="s">
        <v>195</v>
      </c>
      <c r="AX3799" s="14" t="s">
        <v>71</v>
      </c>
      <c r="AY3799" s="255" t="s">
        <v>182</v>
      </c>
    </row>
    <row r="3800" s="15" customFormat="1">
      <c r="A3800" s="15"/>
      <c r="B3800" s="256"/>
      <c r="C3800" s="257"/>
      <c r="D3800" s="236" t="s">
        <v>193</v>
      </c>
      <c r="E3800" s="258" t="s">
        <v>19</v>
      </c>
      <c r="F3800" s="259" t="s">
        <v>215</v>
      </c>
      <c r="G3800" s="257"/>
      <c r="H3800" s="260">
        <v>35.840000000000003</v>
      </c>
      <c r="I3800" s="261"/>
      <c r="J3800" s="257"/>
      <c r="K3800" s="257"/>
      <c r="L3800" s="262"/>
      <c r="M3800" s="263"/>
      <c r="N3800" s="264"/>
      <c r="O3800" s="264"/>
      <c r="P3800" s="264"/>
      <c r="Q3800" s="264"/>
      <c r="R3800" s="264"/>
      <c r="S3800" s="264"/>
      <c r="T3800" s="26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T3800" s="266" t="s">
        <v>193</v>
      </c>
      <c r="AU3800" s="266" t="s">
        <v>80</v>
      </c>
      <c r="AV3800" s="15" t="s">
        <v>97</v>
      </c>
      <c r="AW3800" s="15" t="s">
        <v>195</v>
      </c>
      <c r="AX3800" s="15" t="s">
        <v>71</v>
      </c>
      <c r="AY3800" s="266" t="s">
        <v>182</v>
      </c>
    </row>
    <row r="3801" s="13" customFormat="1">
      <c r="A3801" s="13"/>
      <c r="B3801" s="234"/>
      <c r="C3801" s="235"/>
      <c r="D3801" s="236" t="s">
        <v>193</v>
      </c>
      <c r="E3801" s="237" t="s">
        <v>19</v>
      </c>
      <c r="F3801" s="238" t="s">
        <v>6102</v>
      </c>
      <c r="G3801" s="235"/>
      <c r="H3801" s="237" t="s">
        <v>19</v>
      </c>
      <c r="I3801" s="239"/>
      <c r="J3801" s="235"/>
      <c r="K3801" s="235"/>
      <c r="L3801" s="240"/>
      <c r="M3801" s="241"/>
      <c r="N3801" s="242"/>
      <c r="O3801" s="242"/>
      <c r="P3801" s="242"/>
      <c r="Q3801" s="242"/>
      <c r="R3801" s="242"/>
      <c r="S3801" s="242"/>
      <c r="T3801" s="24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T3801" s="244" t="s">
        <v>193</v>
      </c>
      <c r="AU3801" s="244" t="s">
        <v>80</v>
      </c>
      <c r="AV3801" s="13" t="s">
        <v>78</v>
      </c>
      <c r="AW3801" s="13" t="s">
        <v>195</v>
      </c>
      <c r="AX3801" s="13" t="s">
        <v>71</v>
      </c>
      <c r="AY3801" s="244" t="s">
        <v>182</v>
      </c>
    </row>
    <row r="3802" s="13" customFormat="1">
      <c r="A3802" s="13"/>
      <c r="B3802" s="234"/>
      <c r="C3802" s="235"/>
      <c r="D3802" s="236" t="s">
        <v>193</v>
      </c>
      <c r="E3802" s="237" t="s">
        <v>19</v>
      </c>
      <c r="F3802" s="238" t="s">
        <v>6103</v>
      </c>
      <c r="G3802" s="235"/>
      <c r="H3802" s="237" t="s">
        <v>19</v>
      </c>
      <c r="I3802" s="239"/>
      <c r="J3802" s="235"/>
      <c r="K3802" s="235"/>
      <c r="L3802" s="240"/>
      <c r="M3802" s="241"/>
      <c r="N3802" s="242"/>
      <c r="O3802" s="242"/>
      <c r="P3802" s="242"/>
      <c r="Q3802" s="242"/>
      <c r="R3802" s="242"/>
      <c r="S3802" s="242"/>
      <c r="T3802" s="24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44" t="s">
        <v>193</v>
      </c>
      <c r="AU3802" s="244" t="s">
        <v>80</v>
      </c>
      <c r="AV3802" s="13" t="s">
        <v>78</v>
      </c>
      <c r="AW3802" s="13" t="s">
        <v>195</v>
      </c>
      <c r="AX3802" s="13" t="s">
        <v>71</v>
      </c>
      <c r="AY3802" s="244" t="s">
        <v>182</v>
      </c>
    </row>
    <row r="3803" s="15" customFormat="1">
      <c r="A3803" s="15"/>
      <c r="B3803" s="256"/>
      <c r="C3803" s="257"/>
      <c r="D3803" s="236" t="s">
        <v>193</v>
      </c>
      <c r="E3803" s="258" t="s">
        <v>19</v>
      </c>
      <c r="F3803" s="259" t="s">
        <v>215</v>
      </c>
      <c r="G3803" s="257"/>
      <c r="H3803" s="260">
        <v>0</v>
      </c>
      <c r="I3803" s="261"/>
      <c r="J3803" s="257"/>
      <c r="K3803" s="257"/>
      <c r="L3803" s="262"/>
      <c r="M3803" s="263"/>
      <c r="N3803" s="264"/>
      <c r="O3803" s="264"/>
      <c r="P3803" s="264"/>
      <c r="Q3803" s="264"/>
      <c r="R3803" s="264"/>
      <c r="S3803" s="264"/>
      <c r="T3803" s="26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T3803" s="266" t="s">
        <v>193</v>
      </c>
      <c r="AU3803" s="266" t="s">
        <v>80</v>
      </c>
      <c r="AV3803" s="15" t="s">
        <v>97</v>
      </c>
      <c r="AW3803" s="15" t="s">
        <v>195</v>
      </c>
      <c r="AX3803" s="15" t="s">
        <v>71</v>
      </c>
      <c r="AY3803" s="266" t="s">
        <v>182</v>
      </c>
    </row>
    <row r="3804" s="16" customFormat="1">
      <c r="A3804" s="16"/>
      <c r="B3804" s="267"/>
      <c r="C3804" s="268"/>
      <c r="D3804" s="236" t="s">
        <v>193</v>
      </c>
      <c r="E3804" s="269" t="s">
        <v>19</v>
      </c>
      <c r="F3804" s="270" t="s">
        <v>220</v>
      </c>
      <c r="G3804" s="268"/>
      <c r="H3804" s="271">
        <v>1564.1972499999997</v>
      </c>
      <c r="I3804" s="272"/>
      <c r="J3804" s="268"/>
      <c r="K3804" s="268"/>
      <c r="L3804" s="273"/>
      <c r="M3804" s="274"/>
      <c r="N3804" s="275"/>
      <c r="O3804" s="275"/>
      <c r="P3804" s="275"/>
      <c r="Q3804" s="275"/>
      <c r="R3804" s="275"/>
      <c r="S3804" s="275"/>
      <c r="T3804" s="27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/>
      <c r="AT3804" s="277" t="s">
        <v>193</v>
      </c>
      <c r="AU3804" s="277" t="s">
        <v>80</v>
      </c>
      <c r="AV3804" s="16" t="s">
        <v>189</v>
      </c>
      <c r="AW3804" s="16" t="s">
        <v>195</v>
      </c>
      <c r="AX3804" s="16" t="s">
        <v>78</v>
      </c>
      <c r="AY3804" s="277" t="s">
        <v>182</v>
      </c>
    </row>
    <row r="3805" s="2" customFormat="1" ht="37.8" customHeight="1">
      <c r="A3805" s="41"/>
      <c r="B3805" s="42"/>
      <c r="C3805" s="216" t="s">
        <v>6104</v>
      </c>
      <c r="D3805" s="216" t="s">
        <v>184</v>
      </c>
      <c r="E3805" s="217" t="s">
        <v>6105</v>
      </c>
      <c r="F3805" s="218" t="s">
        <v>6106</v>
      </c>
      <c r="G3805" s="219" t="s">
        <v>283</v>
      </c>
      <c r="H3805" s="220">
        <v>1831.011</v>
      </c>
      <c r="I3805" s="221"/>
      <c r="J3805" s="222">
        <f>ROUND(I3805*H3805,2)</f>
        <v>0</v>
      </c>
      <c r="K3805" s="218" t="s">
        <v>188</v>
      </c>
      <c r="L3805" s="47"/>
      <c r="M3805" s="223" t="s">
        <v>19</v>
      </c>
      <c r="N3805" s="224" t="s">
        <v>42</v>
      </c>
      <c r="O3805" s="87"/>
      <c r="P3805" s="225">
        <f>O3805*H3805</f>
        <v>0</v>
      </c>
      <c r="Q3805" s="225">
        <v>0.0055799999999999999</v>
      </c>
      <c r="R3805" s="225">
        <f>Q3805*H3805</f>
        <v>10.21704138</v>
      </c>
      <c r="S3805" s="225">
        <v>0</v>
      </c>
      <c r="T3805" s="226">
        <f>S3805*H3805</f>
        <v>0</v>
      </c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R3805" s="227" t="s">
        <v>308</v>
      </c>
      <c r="AT3805" s="227" t="s">
        <v>184</v>
      </c>
      <c r="AU3805" s="227" t="s">
        <v>80</v>
      </c>
      <c r="AY3805" s="20" t="s">
        <v>182</v>
      </c>
      <c r="BE3805" s="228">
        <f>IF(N3805="základní",J3805,0)</f>
        <v>0</v>
      </c>
      <c r="BF3805" s="228">
        <f>IF(N3805="snížená",J3805,0)</f>
        <v>0</v>
      </c>
      <c r="BG3805" s="228">
        <f>IF(N3805="zákl. přenesená",J3805,0)</f>
        <v>0</v>
      </c>
      <c r="BH3805" s="228">
        <f>IF(N3805="sníž. přenesená",J3805,0)</f>
        <v>0</v>
      </c>
      <c r="BI3805" s="228">
        <f>IF(N3805="nulová",J3805,0)</f>
        <v>0</v>
      </c>
      <c r="BJ3805" s="20" t="s">
        <v>78</v>
      </c>
      <c r="BK3805" s="228">
        <f>ROUND(I3805*H3805,2)</f>
        <v>0</v>
      </c>
      <c r="BL3805" s="20" t="s">
        <v>308</v>
      </c>
      <c r="BM3805" s="227" t="s">
        <v>6107</v>
      </c>
    </row>
    <row r="3806" s="2" customFormat="1">
      <c r="A3806" s="41"/>
      <c r="B3806" s="42"/>
      <c r="C3806" s="43"/>
      <c r="D3806" s="229" t="s">
        <v>191</v>
      </c>
      <c r="E3806" s="43"/>
      <c r="F3806" s="230" t="s">
        <v>6108</v>
      </c>
      <c r="G3806" s="43"/>
      <c r="H3806" s="43"/>
      <c r="I3806" s="231"/>
      <c r="J3806" s="43"/>
      <c r="K3806" s="43"/>
      <c r="L3806" s="47"/>
      <c r="M3806" s="232"/>
      <c r="N3806" s="233"/>
      <c r="O3806" s="87"/>
      <c r="P3806" s="87"/>
      <c r="Q3806" s="87"/>
      <c r="R3806" s="87"/>
      <c r="S3806" s="87"/>
      <c r="T3806" s="88"/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T3806" s="20" t="s">
        <v>191</v>
      </c>
      <c r="AU3806" s="20" t="s">
        <v>80</v>
      </c>
    </row>
    <row r="3807" s="13" customFormat="1">
      <c r="A3807" s="13"/>
      <c r="B3807" s="234"/>
      <c r="C3807" s="235"/>
      <c r="D3807" s="236" t="s">
        <v>193</v>
      </c>
      <c r="E3807" s="237" t="s">
        <v>19</v>
      </c>
      <c r="F3807" s="238" t="s">
        <v>205</v>
      </c>
      <c r="G3807" s="235"/>
      <c r="H3807" s="237" t="s">
        <v>19</v>
      </c>
      <c r="I3807" s="239"/>
      <c r="J3807" s="235"/>
      <c r="K3807" s="235"/>
      <c r="L3807" s="240"/>
      <c r="M3807" s="241"/>
      <c r="N3807" s="242"/>
      <c r="O3807" s="242"/>
      <c r="P3807" s="242"/>
      <c r="Q3807" s="242"/>
      <c r="R3807" s="242"/>
      <c r="S3807" s="242"/>
      <c r="T3807" s="24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44" t="s">
        <v>193</v>
      </c>
      <c r="AU3807" s="244" t="s">
        <v>80</v>
      </c>
      <c r="AV3807" s="13" t="s">
        <v>78</v>
      </c>
      <c r="AW3807" s="13" t="s">
        <v>195</v>
      </c>
      <c r="AX3807" s="13" t="s">
        <v>71</v>
      </c>
      <c r="AY3807" s="244" t="s">
        <v>182</v>
      </c>
    </row>
    <row r="3808" s="13" customFormat="1">
      <c r="A3808" s="13"/>
      <c r="B3808" s="234"/>
      <c r="C3808" s="235"/>
      <c r="D3808" s="236" t="s">
        <v>193</v>
      </c>
      <c r="E3808" s="237" t="s">
        <v>19</v>
      </c>
      <c r="F3808" s="238" t="s">
        <v>455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193</v>
      </c>
      <c r="AU3808" s="244" t="s">
        <v>80</v>
      </c>
      <c r="AV3808" s="13" t="s">
        <v>78</v>
      </c>
      <c r="AW3808" s="13" t="s">
        <v>195</v>
      </c>
      <c r="AX3808" s="13" t="s">
        <v>71</v>
      </c>
      <c r="AY3808" s="244" t="s">
        <v>182</v>
      </c>
    </row>
    <row r="3809" s="14" customFormat="1">
      <c r="A3809" s="14"/>
      <c r="B3809" s="245"/>
      <c r="C3809" s="246"/>
      <c r="D3809" s="236" t="s">
        <v>193</v>
      </c>
      <c r="E3809" s="247" t="s">
        <v>19</v>
      </c>
      <c r="F3809" s="248" t="s">
        <v>6109</v>
      </c>
      <c r="G3809" s="246"/>
      <c r="H3809" s="249">
        <v>8.7975000000000012</v>
      </c>
      <c r="I3809" s="250"/>
      <c r="J3809" s="246"/>
      <c r="K3809" s="246"/>
      <c r="L3809" s="251"/>
      <c r="M3809" s="252"/>
      <c r="N3809" s="253"/>
      <c r="O3809" s="253"/>
      <c r="P3809" s="253"/>
      <c r="Q3809" s="253"/>
      <c r="R3809" s="253"/>
      <c r="S3809" s="253"/>
      <c r="T3809" s="25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5" t="s">
        <v>193</v>
      </c>
      <c r="AU3809" s="255" t="s">
        <v>80</v>
      </c>
      <c r="AV3809" s="14" t="s">
        <v>80</v>
      </c>
      <c r="AW3809" s="14" t="s">
        <v>195</v>
      </c>
      <c r="AX3809" s="14" t="s">
        <v>71</v>
      </c>
      <c r="AY3809" s="255" t="s">
        <v>182</v>
      </c>
    </row>
    <row r="3810" s="14" customFormat="1">
      <c r="A3810" s="14"/>
      <c r="B3810" s="245"/>
      <c r="C3810" s="246"/>
      <c r="D3810" s="236" t="s">
        <v>193</v>
      </c>
      <c r="E3810" s="247" t="s">
        <v>19</v>
      </c>
      <c r="F3810" s="248" t="s">
        <v>6110</v>
      </c>
      <c r="G3810" s="246"/>
      <c r="H3810" s="249">
        <v>461.80815000000001</v>
      </c>
      <c r="I3810" s="250"/>
      <c r="J3810" s="246"/>
      <c r="K3810" s="246"/>
      <c r="L3810" s="251"/>
      <c r="M3810" s="252"/>
      <c r="N3810" s="253"/>
      <c r="O3810" s="253"/>
      <c r="P3810" s="253"/>
      <c r="Q3810" s="253"/>
      <c r="R3810" s="253"/>
      <c r="S3810" s="253"/>
      <c r="T3810" s="25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5" t="s">
        <v>193</v>
      </c>
      <c r="AU3810" s="255" t="s">
        <v>80</v>
      </c>
      <c r="AV3810" s="14" t="s">
        <v>80</v>
      </c>
      <c r="AW3810" s="14" t="s">
        <v>195</v>
      </c>
      <c r="AX3810" s="14" t="s">
        <v>71</v>
      </c>
      <c r="AY3810" s="255" t="s">
        <v>182</v>
      </c>
    </row>
    <row r="3811" s="14" customFormat="1">
      <c r="A3811" s="14"/>
      <c r="B3811" s="245"/>
      <c r="C3811" s="246"/>
      <c r="D3811" s="236" t="s">
        <v>193</v>
      </c>
      <c r="E3811" s="247" t="s">
        <v>19</v>
      </c>
      <c r="F3811" s="248" t="s">
        <v>6111</v>
      </c>
      <c r="G3811" s="246"/>
      <c r="H3811" s="249">
        <v>52</v>
      </c>
      <c r="I3811" s="250"/>
      <c r="J3811" s="246"/>
      <c r="K3811" s="246"/>
      <c r="L3811" s="251"/>
      <c r="M3811" s="252"/>
      <c r="N3811" s="253"/>
      <c r="O3811" s="253"/>
      <c r="P3811" s="253"/>
      <c r="Q3811" s="253"/>
      <c r="R3811" s="253"/>
      <c r="S3811" s="253"/>
      <c r="T3811" s="25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5" t="s">
        <v>193</v>
      </c>
      <c r="AU3811" s="255" t="s">
        <v>80</v>
      </c>
      <c r="AV3811" s="14" t="s">
        <v>80</v>
      </c>
      <c r="AW3811" s="14" t="s">
        <v>195</v>
      </c>
      <c r="AX3811" s="14" t="s">
        <v>71</v>
      </c>
      <c r="AY3811" s="255" t="s">
        <v>182</v>
      </c>
    </row>
    <row r="3812" s="14" customFormat="1">
      <c r="A3812" s="14"/>
      <c r="B3812" s="245"/>
      <c r="C3812" s="246"/>
      <c r="D3812" s="236" t="s">
        <v>193</v>
      </c>
      <c r="E3812" s="247" t="s">
        <v>19</v>
      </c>
      <c r="F3812" s="248" t="s">
        <v>6112</v>
      </c>
      <c r="G3812" s="246"/>
      <c r="H3812" s="249">
        <v>5.4850000000000003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193</v>
      </c>
      <c r="AU3812" s="255" t="s">
        <v>80</v>
      </c>
      <c r="AV3812" s="14" t="s">
        <v>80</v>
      </c>
      <c r="AW3812" s="14" t="s">
        <v>195</v>
      </c>
      <c r="AX3812" s="14" t="s">
        <v>71</v>
      </c>
      <c r="AY3812" s="255" t="s">
        <v>182</v>
      </c>
    </row>
    <row r="3813" s="15" customFormat="1">
      <c r="A3813" s="15"/>
      <c r="B3813" s="256"/>
      <c r="C3813" s="257"/>
      <c r="D3813" s="236" t="s">
        <v>193</v>
      </c>
      <c r="E3813" s="258" t="s">
        <v>19</v>
      </c>
      <c r="F3813" s="259" t="s">
        <v>215</v>
      </c>
      <c r="G3813" s="257"/>
      <c r="H3813" s="260">
        <v>528.09064999999998</v>
      </c>
      <c r="I3813" s="261"/>
      <c r="J3813" s="257"/>
      <c r="K3813" s="257"/>
      <c r="L3813" s="262"/>
      <c r="M3813" s="263"/>
      <c r="N3813" s="264"/>
      <c r="O3813" s="264"/>
      <c r="P3813" s="264"/>
      <c r="Q3813" s="264"/>
      <c r="R3813" s="264"/>
      <c r="S3813" s="264"/>
      <c r="T3813" s="26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T3813" s="266" t="s">
        <v>193</v>
      </c>
      <c r="AU3813" s="266" t="s">
        <v>80</v>
      </c>
      <c r="AV3813" s="15" t="s">
        <v>97</v>
      </c>
      <c r="AW3813" s="15" t="s">
        <v>195</v>
      </c>
      <c r="AX3813" s="15" t="s">
        <v>71</v>
      </c>
      <c r="AY3813" s="266" t="s">
        <v>182</v>
      </c>
    </row>
    <row r="3814" s="13" customFormat="1">
      <c r="A3814" s="13"/>
      <c r="B3814" s="234"/>
      <c r="C3814" s="235"/>
      <c r="D3814" s="236" t="s">
        <v>193</v>
      </c>
      <c r="E3814" s="237" t="s">
        <v>19</v>
      </c>
      <c r="F3814" s="238" t="s">
        <v>460</v>
      </c>
      <c r="G3814" s="235"/>
      <c r="H3814" s="237" t="s">
        <v>19</v>
      </c>
      <c r="I3814" s="239"/>
      <c r="J3814" s="235"/>
      <c r="K3814" s="235"/>
      <c r="L3814" s="240"/>
      <c r="M3814" s="241"/>
      <c r="N3814" s="242"/>
      <c r="O3814" s="242"/>
      <c r="P3814" s="242"/>
      <c r="Q3814" s="242"/>
      <c r="R3814" s="242"/>
      <c r="S3814" s="242"/>
      <c r="T3814" s="24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44" t="s">
        <v>193</v>
      </c>
      <c r="AU3814" s="244" t="s">
        <v>80</v>
      </c>
      <c r="AV3814" s="13" t="s">
        <v>78</v>
      </c>
      <c r="AW3814" s="13" t="s">
        <v>195</v>
      </c>
      <c r="AX3814" s="13" t="s">
        <v>71</v>
      </c>
      <c r="AY3814" s="244" t="s">
        <v>182</v>
      </c>
    </row>
    <row r="3815" s="14" customFormat="1">
      <c r="A3815" s="14"/>
      <c r="B3815" s="245"/>
      <c r="C3815" s="246"/>
      <c r="D3815" s="236" t="s">
        <v>193</v>
      </c>
      <c r="E3815" s="247" t="s">
        <v>19</v>
      </c>
      <c r="F3815" s="248" t="s">
        <v>6113</v>
      </c>
      <c r="G3815" s="246"/>
      <c r="H3815" s="249">
        <v>509.40000000000003</v>
      </c>
      <c r="I3815" s="250"/>
      <c r="J3815" s="246"/>
      <c r="K3815" s="246"/>
      <c r="L3815" s="251"/>
      <c r="M3815" s="252"/>
      <c r="N3815" s="253"/>
      <c r="O3815" s="253"/>
      <c r="P3815" s="253"/>
      <c r="Q3815" s="253"/>
      <c r="R3815" s="253"/>
      <c r="S3815" s="253"/>
      <c r="T3815" s="25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55" t="s">
        <v>193</v>
      </c>
      <c r="AU3815" s="255" t="s">
        <v>80</v>
      </c>
      <c r="AV3815" s="14" t="s">
        <v>80</v>
      </c>
      <c r="AW3815" s="14" t="s">
        <v>195</v>
      </c>
      <c r="AX3815" s="14" t="s">
        <v>71</v>
      </c>
      <c r="AY3815" s="255" t="s">
        <v>182</v>
      </c>
    </row>
    <row r="3816" s="14" customFormat="1">
      <c r="A3816" s="14"/>
      <c r="B3816" s="245"/>
      <c r="C3816" s="246"/>
      <c r="D3816" s="236" t="s">
        <v>193</v>
      </c>
      <c r="E3816" s="247" t="s">
        <v>19</v>
      </c>
      <c r="F3816" s="248" t="s">
        <v>6114</v>
      </c>
      <c r="G3816" s="246"/>
      <c r="H3816" s="249">
        <v>10.92</v>
      </c>
      <c r="I3816" s="250"/>
      <c r="J3816" s="246"/>
      <c r="K3816" s="246"/>
      <c r="L3816" s="251"/>
      <c r="M3816" s="252"/>
      <c r="N3816" s="253"/>
      <c r="O3816" s="253"/>
      <c r="P3816" s="253"/>
      <c r="Q3816" s="253"/>
      <c r="R3816" s="253"/>
      <c r="S3816" s="253"/>
      <c r="T3816" s="25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5" t="s">
        <v>193</v>
      </c>
      <c r="AU3816" s="255" t="s">
        <v>80</v>
      </c>
      <c r="AV3816" s="14" t="s">
        <v>80</v>
      </c>
      <c r="AW3816" s="14" t="s">
        <v>195</v>
      </c>
      <c r="AX3816" s="14" t="s">
        <v>71</v>
      </c>
      <c r="AY3816" s="255" t="s">
        <v>182</v>
      </c>
    </row>
    <row r="3817" s="15" customFormat="1">
      <c r="A3817" s="15"/>
      <c r="B3817" s="256"/>
      <c r="C3817" s="257"/>
      <c r="D3817" s="236" t="s">
        <v>193</v>
      </c>
      <c r="E3817" s="258" t="s">
        <v>19</v>
      </c>
      <c r="F3817" s="259" t="s">
        <v>215</v>
      </c>
      <c r="G3817" s="257"/>
      <c r="H3817" s="260">
        <v>520.32000000000005</v>
      </c>
      <c r="I3817" s="261"/>
      <c r="J3817" s="257"/>
      <c r="K3817" s="257"/>
      <c r="L3817" s="262"/>
      <c r="M3817" s="263"/>
      <c r="N3817" s="264"/>
      <c r="O3817" s="264"/>
      <c r="P3817" s="264"/>
      <c r="Q3817" s="264"/>
      <c r="R3817" s="264"/>
      <c r="S3817" s="264"/>
      <c r="T3817" s="26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T3817" s="266" t="s">
        <v>193</v>
      </c>
      <c r="AU3817" s="266" t="s">
        <v>80</v>
      </c>
      <c r="AV3817" s="15" t="s">
        <v>97</v>
      </c>
      <c r="AW3817" s="15" t="s">
        <v>195</v>
      </c>
      <c r="AX3817" s="15" t="s">
        <v>71</v>
      </c>
      <c r="AY3817" s="266" t="s">
        <v>182</v>
      </c>
    </row>
    <row r="3818" s="13" customFormat="1">
      <c r="A3818" s="13"/>
      <c r="B3818" s="234"/>
      <c r="C3818" s="235"/>
      <c r="D3818" s="236" t="s">
        <v>193</v>
      </c>
      <c r="E3818" s="237" t="s">
        <v>19</v>
      </c>
      <c r="F3818" s="238" t="s">
        <v>462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193</v>
      </c>
      <c r="AU3818" s="244" t="s">
        <v>80</v>
      </c>
      <c r="AV3818" s="13" t="s">
        <v>78</v>
      </c>
      <c r="AW3818" s="13" t="s">
        <v>195</v>
      </c>
      <c r="AX3818" s="13" t="s">
        <v>71</v>
      </c>
      <c r="AY3818" s="244" t="s">
        <v>182</v>
      </c>
    </row>
    <row r="3819" s="14" customFormat="1">
      <c r="A3819" s="14"/>
      <c r="B3819" s="245"/>
      <c r="C3819" s="246"/>
      <c r="D3819" s="236" t="s">
        <v>193</v>
      </c>
      <c r="E3819" s="247" t="s">
        <v>19</v>
      </c>
      <c r="F3819" s="248" t="s">
        <v>6115</v>
      </c>
      <c r="G3819" s="246"/>
      <c r="H3819" s="249">
        <v>389.39999999999998</v>
      </c>
      <c r="I3819" s="250"/>
      <c r="J3819" s="246"/>
      <c r="K3819" s="246"/>
      <c r="L3819" s="251"/>
      <c r="M3819" s="252"/>
      <c r="N3819" s="253"/>
      <c r="O3819" s="253"/>
      <c r="P3819" s="253"/>
      <c r="Q3819" s="253"/>
      <c r="R3819" s="253"/>
      <c r="S3819" s="253"/>
      <c r="T3819" s="25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5" t="s">
        <v>193</v>
      </c>
      <c r="AU3819" s="255" t="s">
        <v>80</v>
      </c>
      <c r="AV3819" s="14" t="s">
        <v>80</v>
      </c>
      <c r="AW3819" s="14" t="s">
        <v>195</v>
      </c>
      <c r="AX3819" s="14" t="s">
        <v>71</v>
      </c>
      <c r="AY3819" s="255" t="s">
        <v>182</v>
      </c>
    </row>
    <row r="3820" s="15" customFormat="1">
      <c r="A3820" s="15"/>
      <c r="B3820" s="256"/>
      <c r="C3820" s="257"/>
      <c r="D3820" s="236" t="s">
        <v>193</v>
      </c>
      <c r="E3820" s="258" t="s">
        <v>19</v>
      </c>
      <c r="F3820" s="259" t="s">
        <v>215</v>
      </c>
      <c r="G3820" s="257"/>
      <c r="H3820" s="260">
        <v>389.39999999999998</v>
      </c>
      <c r="I3820" s="261"/>
      <c r="J3820" s="257"/>
      <c r="K3820" s="257"/>
      <c r="L3820" s="262"/>
      <c r="M3820" s="263"/>
      <c r="N3820" s="264"/>
      <c r="O3820" s="264"/>
      <c r="P3820" s="264"/>
      <c r="Q3820" s="264"/>
      <c r="R3820" s="264"/>
      <c r="S3820" s="264"/>
      <c r="T3820" s="26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6" t="s">
        <v>193</v>
      </c>
      <c r="AU3820" s="266" t="s">
        <v>80</v>
      </c>
      <c r="AV3820" s="15" t="s">
        <v>97</v>
      </c>
      <c r="AW3820" s="15" t="s">
        <v>195</v>
      </c>
      <c r="AX3820" s="15" t="s">
        <v>71</v>
      </c>
      <c r="AY3820" s="266" t="s">
        <v>182</v>
      </c>
    </row>
    <row r="3821" s="13" customFormat="1">
      <c r="A3821" s="13"/>
      <c r="B3821" s="234"/>
      <c r="C3821" s="235"/>
      <c r="D3821" s="236" t="s">
        <v>193</v>
      </c>
      <c r="E3821" s="237" t="s">
        <v>19</v>
      </c>
      <c r="F3821" s="238" t="s">
        <v>706</v>
      </c>
      <c r="G3821" s="235"/>
      <c r="H3821" s="237" t="s">
        <v>19</v>
      </c>
      <c r="I3821" s="239"/>
      <c r="J3821" s="235"/>
      <c r="K3821" s="235"/>
      <c r="L3821" s="240"/>
      <c r="M3821" s="241"/>
      <c r="N3821" s="242"/>
      <c r="O3821" s="242"/>
      <c r="P3821" s="242"/>
      <c r="Q3821" s="242"/>
      <c r="R3821" s="242"/>
      <c r="S3821" s="242"/>
      <c r="T3821" s="24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44" t="s">
        <v>193</v>
      </c>
      <c r="AU3821" s="244" t="s">
        <v>80</v>
      </c>
      <c r="AV3821" s="13" t="s">
        <v>78</v>
      </c>
      <c r="AW3821" s="13" t="s">
        <v>195</v>
      </c>
      <c r="AX3821" s="13" t="s">
        <v>71</v>
      </c>
      <c r="AY3821" s="244" t="s">
        <v>182</v>
      </c>
    </row>
    <row r="3822" s="14" customFormat="1">
      <c r="A3822" s="14"/>
      <c r="B3822" s="245"/>
      <c r="C3822" s="246"/>
      <c r="D3822" s="236" t="s">
        <v>193</v>
      </c>
      <c r="E3822" s="247" t="s">
        <v>19</v>
      </c>
      <c r="F3822" s="248" t="s">
        <v>6116</v>
      </c>
      <c r="G3822" s="246"/>
      <c r="H3822" s="249">
        <v>57.899999999999999</v>
      </c>
      <c r="I3822" s="250"/>
      <c r="J3822" s="246"/>
      <c r="K3822" s="246"/>
      <c r="L3822" s="251"/>
      <c r="M3822" s="252"/>
      <c r="N3822" s="253"/>
      <c r="O3822" s="253"/>
      <c r="P3822" s="253"/>
      <c r="Q3822" s="253"/>
      <c r="R3822" s="253"/>
      <c r="S3822" s="253"/>
      <c r="T3822" s="25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T3822" s="255" t="s">
        <v>193</v>
      </c>
      <c r="AU3822" s="255" t="s">
        <v>80</v>
      </c>
      <c r="AV3822" s="14" t="s">
        <v>80</v>
      </c>
      <c r="AW3822" s="14" t="s">
        <v>195</v>
      </c>
      <c r="AX3822" s="14" t="s">
        <v>71</v>
      </c>
      <c r="AY3822" s="255" t="s">
        <v>182</v>
      </c>
    </row>
    <row r="3823" s="15" customFormat="1">
      <c r="A3823" s="15"/>
      <c r="B3823" s="256"/>
      <c r="C3823" s="257"/>
      <c r="D3823" s="236" t="s">
        <v>193</v>
      </c>
      <c r="E3823" s="258" t="s">
        <v>19</v>
      </c>
      <c r="F3823" s="259" t="s">
        <v>215</v>
      </c>
      <c r="G3823" s="257"/>
      <c r="H3823" s="260">
        <v>57.899999999999999</v>
      </c>
      <c r="I3823" s="261"/>
      <c r="J3823" s="257"/>
      <c r="K3823" s="257"/>
      <c r="L3823" s="262"/>
      <c r="M3823" s="263"/>
      <c r="N3823" s="264"/>
      <c r="O3823" s="264"/>
      <c r="P3823" s="264"/>
      <c r="Q3823" s="264"/>
      <c r="R3823" s="264"/>
      <c r="S3823" s="264"/>
      <c r="T3823" s="26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T3823" s="266" t="s">
        <v>193</v>
      </c>
      <c r="AU3823" s="266" t="s">
        <v>80</v>
      </c>
      <c r="AV3823" s="15" t="s">
        <v>97</v>
      </c>
      <c r="AW3823" s="15" t="s">
        <v>195</v>
      </c>
      <c r="AX3823" s="15" t="s">
        <v>71</v>
      </c>
      <c r="AY3823" s="266" t="s">
        <v>182</v>
      </c>
    </row>
    <row r="3824" s="13" customFormat="1">
      <c r="A3824" s="13"/>
      <c r="B3824" s="234"/>
      <c r="C3824" s="235"/>
      <c r="D3824" s="236" t="s">
        <v>193</v>
      </c>
      <c r="E3824" s="237" t="s">
        <v>19</v>
      </c>
      <c r="F3824" s="238" t="s">
        <v>216</v>
      </c>
      <c r="G3824" s="235"/>
      <c r="H3824" s="237" t="s">
        <v>19</v>
      </c>
      <c r="I3824" s="239"/>
      <c r="J3824" s="235"/>
      <c r="K3824" s="235"/>
      <c r="L3824" s="240"/>
      <c r="M3824" s="241"/>
      <c r="N3824" s="242"/>
      <c r="O3824" s="242"/>
      <c r="P3824" s="242"/>
      <c r="Q3824" s="242"/>
      <c r="R3824" s="242"/>
      <c r="S3824" s="242"/>
      <c r="T3824" s="24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4" t="s">
        <v>193</v>
      </c>
      <c r="AU3824" s="244" t="s">
        <v>80</v>
      </c>
      <c r="AV3824" s="13" t="s">
        <v>78</v>
      </c>
      <c r="AW3824" s="13" t="s">
        <v>195</v>
      </c>
      <c r="AX3824" s="13" t="s">
        <v>71</v>
      </c>
      <c r="AY3824" s="244" t="s">
        <v>182</v>
      </c>
    </row>
    <row r="3825" s="14" customFormat="1">
      <c r="A3825" s="14"/>
      <c r="B3825" s="245"/>
      <c r="C3825" s="246"/>
      <c r="D3825" s="236" t="s">
        <v>193</v>
      </c>
      <c r="E3825" s="247" t="s">
        <v>19</v>
      </c>
      <c r="F3825" s="248" t="s">
        <v>6117</v>
      </c>
      <c r="G3825" s="246"/>
      <c r="H3825" s="249">
        <v>53.100000000000001</v>
      </c>
      <c r="I3825" s="250"/>
      <c r="J3825" s="246"/>
      <c r="K3825" s="246"/>
      <c r="L3825" s="251"/>
      <c r="M3825" s="252"/>
      <c r="N3825" s="253"/>
      <c r="O3825" s="253"/>
      <c r="P3825" s="253"/>
      <c r="Q3825" s="253"/>
      <c r="R3825" s="253"/>
      <c r="S3825" s="253"/>
      <c r="T3825" s="25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5" t="s">
        <v>193</v>
      </c>
      <c r="AU3825" s="255" t="s">
        <v>80</v>
      </c>
      <c r="AV3825" s="14" t="s">
        <v>80</v>
      </c>
      <c r="AW3825" s="14" t="s">
        <v>195</v>
      </c>
      <c r="AX3825" s="14" t="s">
        <v>71</v>
      </c>
      <c r="AY3825" s="255" t="s">
        <v>182</v>
      </c>
    </row>
    <row r="3826" s="14" customFormat="1">
      <c r="A3826" s="14"/>
      <c r="B3826" s="245"/>
      <c r="C3826" s="246"/>
      <c r="D3826" s="236" t="s">
        <v>193</v>
      </c>
      <c r="E3826" s="247" t="s">
        <v>19</v>
      </c>
      <c r="F3826" s="248" t="s">
        <v>6118</v>
      </c>
      <c r="G3826" s="246"/>
      <c r="H3826" s="249">
        <v>6.5</v>
      </c>
      <c r="I3826" s="250"/>
      <c r="J3826" s="246"/>
      <c r="K3826" s="246"/>
      <c r="L3826" s="251"/>
      <c r="M3826" s="252"/>
      <c r="N3826" s="253"/>
      <c r="O3826" s="253"/>
      <c r="P3826" s="253"/>
      <c r="Q3826" s="253"/>
      <c r="R3826" s="253"/>
      <c r="S3826" s="253"/>
      <c r="T3826" s="25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5" t="s">
        <v>193</v>
      </c>
      <c r="AU3826" s="255" t="s">
        <v>80</v>
      </c>
      <c r="AV3826" s="14" t="s">
        <v>80</v>
      </c>
      <c r="AW3826" s="14" t="s">
        <v>195</v>
      </c>
      <c r="AX3826" s="14" t="s">
        <v>71</v>
      </c>
      <c r="AY3826" s="255" t="s">
        <v>182</v>
      </c>
    </row>
    <row r="3827" s="14" customFormat="1">
      <c r="A3827" s="14"/>
      <c r="B3827" s="245"/>
      <c r="C3827" s="246"/>
      <c r="D3827" s="236" t="s">
        <v>193</v>
      </c>
      <c r="E3827" s="247" t="s">
        <v>19</v>
      </c>
      <c r="F3827" s="248" t="s">
        <v>6119</v>
      </c>
      <c r="G3827" s="246"/>
      <c r="H3827" s="249">
        <v>177.5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193</v>
      </c>
      <c r="AU3827" s="255" t="s">
        <v>80</v>
      </c>
      <c r="AV3827" s="14" t="s">
        <v>80</v>
      </c>
      <c r="AW3827" s="14" t="s">
        <v>195</v>
      </c>
      <c r="AX3827" s="14" t="s">
        <v>71</v>
      </c>
      <c r="AY3827" s="255" t="s">
        <v>182</v>
      </c>
    </row>
    <row r="3828" s="15" customFormat="1">
      <c r="A3828" s="15"/>
      <c r="B3828" s="256"/>
      <c r="C3828" s="257"/>
      <c r="D3828" s="236" t="s">
        <v>193</v>
      </c>
      <c r="E3828" s="258" t="s">
        <v>19</v>
      </c>
      <c r="F3828" s="259" t="s">
        <v>215</v>
      </c>
      <c r="G3828" s="257"/>
      <c r="H3828" s="260">
        <v>237.09999999999999</v>
      </c>
      <c r="I3828" s="261"/>
      <c r="J3828" s="257"/>
      <c r="K3828" s="257"/>
      <c r="L3828" s="262"/>
      <c r="M3828" s="263"/>
      <c r="N3828" s="264"/>
      <c r="O3828" s="264"/>
      <c r="P3828" s="264"/>
      <c r="Q3828" s="264"/>
      <c r="R3828" s="264"/>
      <c r="S3828" s="264"/>
      <c r="T3828" s="26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T3828" s="266" t="s">
        <v>193</v>
      </c>
      <c r="AU3828" s="266" t="s">
        <v>80</v>
      </c>
      <c r="AV3828" s="15" t="s">
        <v>97</v>
      </c>
      <c r="AW3828" s="15" t="s">
        <v>195</v>
      </c>
      <c r="AX3828" s="15" t="s">
        <v>71</v>
      </c>
      <c r="AY3828" s="266" t="s">
        <v>182</v>
      </c>
    </row>
    <row r="3829" s="13" customFormat="1">
      <c r="A3829" s="13"/>
      <c r="B3829" s="234"/>
      <c r="C3829" s="235"/>
      <c r="D3829" s="236" t="s">
        <v>193</v>
      </c>
      <c r="E3829" s="237" t="s">
        <v>19</v>
      </c>
      <c r="F3829" s="238" t="s">
        <v>218</v>
      </c>
      <c r="G3829" s="235"/>
      <c r="H3829" s="237" t="s">
        <v>19</v>
      </c>
      <c r="I3829" s="239"/>
      <c r="J3829" s="235"/>
      <c r="K3829" s="235"/>
      <c r="L3829" s="240"/>
      <c r="M3829" s="241"/>
      <c r="N3829" s="242"/>
      <c r="O3829" s="242"/>
      <c r="P3829" s="242"/>
      <c r="Q3829" s="242"/>
      <c r="R3829" s="242"/>
      <c r="S3829" s="242"/>
      <c r="T3829" s="24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T3829" s="244" t="s">
        <v>193</v>
      </c>
      <c r="AU3829" s="244" t="s">
        <v>80</v>
      </c>
      <c r="AV3829" s="13" t="s">
        <v>78</v>
      </c>
      <c r="AW3829" s="13" t="s">
        <v>195</v>
      </c>
      <c r="AX3829" s="13" t="s">
        <v>71</v>
      </c>
      <c r="AY3829" s="244" t="s">
        <v>182</v>
      </c>
    </row>
    <row r="3830" s="14" customFormat="1">
      <c r="A3830" s="14"/>
      <c r="B3830" s="245"/>
      <c r="C3830" s="246"/>
      <c r="D3830" s="236" t="s">
        <v>193</v>
      </c>
      <c r="E3830" s="247" t="s">
        <v>19</v>
      </c>
      <c r="F3830" s="248" t="s">
        <v>6120</v>
      </c>
      <c r="G3830" s="246"/>
      <c r="H3830" s="249">
        <v>62.200000000000003</v>
      </c>
      <c r="I3830" s="250"/>
      <c r="J3830" s="246"/>
      <c r="K3830" s="246"/>
      <c r="L3830" s="251"/>
      <c r="M3830" s="252"/>
      <c r="N3830" s="253"/>
      <c r="O3830" s="253"/>
      <c r="P3830" s="253"/>
      <c r="Q3830" s="253"/>
      <c r="R3830" s="253"/>
      <c r="S3830" s="253"/>
      <c r="T3830" s="25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T3830" s="255" t="s">
        <v>193</v>
      </c>
      <c r="AU3830" s="255" t="s">
        <v>80</v>
      </c>
      <c r="AV3830" s="14" t="s">
        <v>80</v>
      </c>
      <c r="AW3830" s="14" t="s">
        <v>195</v>
      </c>
      <c r="AX3830" s="14" t="s">
        <v>71</v>
      </c>
      <c r="AY3830" s="255" t="s">
        <v>182</v>
      </c>
    </row>
    <row r="3831" s="14" customFormat="1">
      <c r="A3831" s="14"/>
      <c r="B3831" s="245"/>
      <c r="C3831" s="246"/>
      <c r="D3831" s="236" t="s">
        <v>193</v>
      </c>
      <c r="E3831" s="247" t="s">
        <v>19</v>
      </c>
      <c r="F3831" s="248" t="s">
        <v>6121</v>
      </c>
      <c r="G3831" s="246"/>
      <c r="H3831" s="249">
        <v>36</v>
      </c>
      <c r="I3831" s="250"/>
      <c r="J3831" s="246"/>
      <c r="K3831" s="246"/>
      <c r="L3831" s="251"/>
      <c r="M3831" s="252"/>
      <c r="N3831" s="253"/>
      <c r="O3831" s="253"/>
      <c r="P3831" s="253"/>
      <c r="Q3831" s="253"/>
      <c r="R3831" s="253"/>
      <c r="S3831" s="253"/>
      <c r="T3831" s="25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5" t="s">
        <v>193</v>
      </c>
      <c r="AU3831" s="255" t="s">
        <v>80</v>
      </c>
      <c r="AV3831" s="14" t="s">
        <v>80</v>
      </c>
      <c r="AW3831" s="14" t="s">
        <v>195</v>
      </c>
      <c r="AX3831" s="14" t="s">
        <v>71</v>
      </c>
      <c r="AY3831" s="255" t="s">
        <v>182</v>
      </c>
    </row>
    <row r="3832" s="15" customFormat="1">
      <c r="A3832" s="15"/>
      <c r="B3832" s="256"/>
      <c r="C3832" s="257"/>
      <c r="D3832" s="236" t="s">
        <v>193</v>
      </c>
      <c r="E3832" s="258" t="s">
        <v>19</v>
      </c>
      <c r="F3832" s="259" t="s">
        <v>215</v>
      </c>
      <c r="G3832" s="257"/>
      <c r="H3832" s="260">
        <v>98.200000000000003</v>
      </c>
      <c r="I3832" s="261"/>
      <c r="J3832" s="257"/>
      <c r="K3832" s="257"/>
      <c r="L3832" s="262"/>
      <c r="M3832" s="263"/>
      <c r="N3832" s="264"/>
      <c r="O3832" s="264"/>
      <c r="P3832" s="264"/>
      <c r="Q3832" s="264"/>
      <c r="R3832" s="264"/>
      <c r="S3832" s="264"/>
      <c r="T3832" s="26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T3832" s="266" t="s">
        <v>193</v>
      </c>
      <c r="AU3832" s="266" t="s">
        <v>80</v>
      </c>
      <c r="AV3832" s="15" t="s">
        <v>97</v>
      </c>
      <c r="AW3832" s="15" t="s">
        <v>195</v>
      </c>
      <c r="AX3832" s="15" t="s">
        <v>71</v>
      </c>
      <c r="AY3832" s="266" t="s">
        <v>182</v>
      </c>
    </row>
    <row r="3833" s="16" customFormat="1">
      <c r="A3833" s="16"/>
      <c r="B3833" s="267"/>
      <c r="C3833" s="268"/>
      <c r="D3833" s="236" t="s">
        <v>193</v>
      </c>
      <c r="E3833" s="269" t="s">
        <v>19</v>
      </c>
      <c r="F3833" s="270" t="s">
        <v>220</v>
      </c>
      <c r="G3833" s="268"/>
      <c r="H3833" s="271">
        <v>1831.0106499999999</v>
      </c>
      <c r="I3833" s="272"/>
      <c r="J3833" s="268"/>
      <c r="K3833" s="268"/>
      <c r="L3833" s="273"/>
      <c r="M3833" s="274"/>
      <c r="N3833" s="275"/>
      <c r="O3833" s="275"/>
      <c r="P3833" s="275"/>
      <c r="Q3833" s="275"/>
      <c r="R3833" s="275"/>
      <c r="S3833" s="275"/>
      <c r="T3833" s="27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T3833" s="277" t="s">
        <v>193</v>
      </c>
      <c r="AU3833" s="277" t="s">
        <v>80</v>
      </c>
      <c r="AV3833" s="16" t="s">
        <v>189</v>
      </c>
      <c r="AW3833" s="16" t="s">
        <v>195</v>
      </c>
      <c r="AX3833" s="16" t="s">
        <v>78</v>
      </c>
      <c r="AY3833" s="277" t="s">
        <v>182</v>
      </c>
    </row>
    <row r="3834" s="2" customFormat="1" ht="24.15" customHeight="1">
      <c r="A3834" s="41"/>
      <c r="B3834" s="42"/>
      <c r="C3834" s="216" t="s">
        <v>6122</v>
      </c>
      <c r="D3834" s="216" t="s">
        <v>184</v>
      </c>
      <c r="E3834" s="217" t="s">
        <v>6123</v>
      </c>
      <c r="F3834" s="218" t="s">
        <v>6124</v>
      </c>
      <c r="G3834" s="219" t="s">
        <v>425</v>
      </c>
      <c r="H3834" s="220">
        <v>1</v>
      </c>
      <c r="I3834" s="221"/>
      <c r="J3834" s="222">
        <f>ROUND(I3834*H3834,2)</f>
        <v>0</v>
      </c>
      <c r="K3834" s="218" t="s">
        <v>19</v>
      </c>
      <c r="L3834" s="47"/>
      <c r="M3834" s="223" t="s">
        <v>19</v>
      </c>
      <c r="N3834" s="224" t="s">
        <v>42</v>
      </c>
      <c r="O3834" s="87"/>
      <c r="P3834" s="225">
        <f>O3834*H3834</f>
        <v>0</v>
      </c>
      <c r="Q3834" s="225">
        <v>0.01</v>
      </c>
      <c r="R3834" s="225">
        <f>Q3834*H3834</f>
        <v>0.01</v>
      </c>
      <c r="S3834" s="225">
        <v>0</v>
      </c>
      <c r="T3834" s="226">
        <f>S3834*H3834</f>
        <v>0</v>
      </c>
      <c r="U3834" s="41"/>
      <c r="V3834" s="41"/>
      <c r="W3834" s="41"/>
      <c r="X3834" s="41"/>
      <c r="Y3834" s="41"/>
      <c r="Z3834" s="41"/>
      <c r="AA3834" s="41"/>
      <c r="AB3834" s="41"/>
      <c r="AC3834" s="41"/>
      <c r="AD3834" s="41"/>
      <c r="AE3834" s="41"/>
      <c r="AR3834" s="227" t="s">
        <v>308</v>
      </c>
      <c r="AT3834" s="227" t="s">
        <v>184</v>
      </c>
      <c r="AU3834" s="227" t="s">
        <v>80</v>
      </c>
      <c r="AY3834" s="20" t="s">
        <v>182</v>
      </c>
      <c r="BE3834" s="228">
        <f>IF(N3834="základní",J3834,0)</f>
        <v>0</v>
      </c>
      <c r="BF3834" s="228">
        <f>IF(N3834="snížená",J3834,0)</f>
        <v>0</v>
      </c>
      <c r="BG3834" s="228">
        <f>IF(N3834="zákl. přenesená",J3834,0)</f>
        <v>0</v>
      </c>
      <c r="BH3834" s="228">
        <f>IF(N3834="sníž. přenesená",J3834,0)</f>
        <v>0</v>
      </c>
      <c r="BI3834" s="228">
        <f>IF(N3834="nulová",J3834,0)</f>
        <v>0</v>
      </c>
      <c r="BJ3834" s="20" t="s">
        <v>78</v>
      </c>
      <c r="BK3834" s="228">
        <f>ROUND(I3834*H3834,2)</f>
        <v>0</v>
      </c>
      <c r="BL3834" s="20" t="s">
        <v>308</v>
      </c>
      <c r="BM3834" s="227" t="s">
        <v>6125</v>
      </c>
    </row>
    <row r="3835" s="2" customFormat="1" ht="24.15" customHeight="1">
      <c r="A3835" s="41"/>
      <c r="B3835" s="42"/>
      <c r="C3835" s="278" t="s">
        <v>6126</v>
      </c>
      <c r="D3835" s="278" t="s">
        <v>296</v>
      </c>
      <c r="E3835" s="279" t="s">
        <v>5991</v>
      </c>
      <c r="F3835" s="280" t="s">
        <v>5992</v>
      </c>
      <c r="G3835" s="281" t="s">
        <v>283</v>
      </c>
      <c r="H3835" s="282">
        <v>2014.7059999999999</v>
      </c>
      <c r="I3835" s="283"/>
      <c r="J3835" s="284">
        <f>ROUND(I3835*H3835,2)</f>
        <v>0</v>
      </c>
      <c r="K3835" s="280" t="s">
        <v>188</v>
      </c>
      <c r="L3835" s="285"/>
      <c r="M3835" s="286" t="s">
        <v>19</v>
      </c>
      <c r="N3835" s="287" t="s">
        <v>42</v>
      </c>
      <c r="O3835" s="87"/>
      <c r="P3835" s="225">
        <f>O3835*H3835</f>
        <v>0</v>
      </c>
      <c r="Q3835" s="225">
        <v>0.021999999999999999</v>
      </c>
      <c r="R3835" s="225">
        <f>Q3835*H3835</f>
        <v>44.323531999999993</v>
      </c>
      <c r="S3835" s="225">
        <v>0</v>
      </c>
      <c r="T3835" s="226">
        <f>S3835*H3835</f>
        <v>0</v>
      </c>
      <c r="U3835" s="41"/>
      <c r="V3835" s="41"/>
      <c r="W3835" s="41"/>
      <c r="X3835" s="41"/>
      <c r="Y3835" s="41"/>
      <c r="Z3835" s="41"/>
      <c r="AA3835" s="41"/>
      <c r="AB3835" s="41"/>
      <c r="AC3835" s="41"/>
      <c r="AD3835" s="41"/>
      <c r="AE3835" s="41"/>
      <c r="AR3835" s="227" t="s">
        <v>410</v>
      </c>
      <c r="AT3835" s="227" t="s">
        <v>296</v>
      </c>
      <c r="AU3835" s="227" t="s">
        <v>80</v>
      </c>
      <c r="AY3835" s="20" t="s">
        <v>182</v>
      </c>
      <c r="BE3835" s="228">
        <f>IF(N3835="základní",J3835,0)</f>
        <v>0</v>
      </c>
      <c r="BF3835" s="228">
        <f>IF(N3835="snížená",J3835,0)</f>
        <v>0</v>
      </c>
      <c r="BG3835" s="228">
        <f>IF(N3835="zákl. přenesená",J3835,0)</f>
        <v>0</v>
      </c>
      <c r="BH3835" s="228">
        <f>IF(N3835="sníž. přenesená",J3835,0)</f>
        <v>0</v>
      </c>
      <c r="BI3835" s="228">
        <f>IF(N3835="nulová",J3835,0)</f>
        <v>0</v>
      </c>
      <c r="BJ3835" s="20" t="s">
        <v>78</v>
      </c>
      <c r="BK3835" s="228">
        <f>ROUND(I3835*H3835,2)</f>
        <v>0</v>
      </c>
      <c r="BL3835" s="20" t="s">
        <v>308</v>
      </c>
      <c r="BM3835" s="227" t="s">
        <v>6127</v>
      </c>
    </row>
    <row r="3836" s="14" customFormat="1">
      <c r="A3836" s="14"/>
      <c r="B3836" s="245"/>
      <c r="C3836" s="246"/>
      <c r="D3836" s="236" t="s">
        <v>193</v>
      </c>
      <c r="E3836" s="247" t="s">
        <v>19</v>
      </c>
      <c r="F3836" s="248" t="s">
        <v>6128</v>
      </c>
      <c r="G3836" s="246"/>
      <c r="H3836" s="249">
        <v>1831.5509999999999</v>
      </c>
      <c r="I3836" s="250"/>
      <c r="J3836" s="246"/>
      <c r="K3836" s="246"/>
      <c r="L3836" s="251"/>
      <c r="M3836" s="252"/>
      <c r="N3836" s="253"/>
      <c r="O3836" s="253"/>
      <c r="P3836" s="253"/>
      <c r="Q3836" s="253"/>
      <c r="R3836" s="253"/>
      <c r="S3836" s="253"/>
      <c r="T3836" s="25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5" t="s">
        <v>193</v>
      </c>
      <c r="AU3836" s="255" t="s">
        <v>80</v>
      </c>
      <c r="AV3836" s="14" t="s">
        <v>80</v>
      </c>
      <c r="AW3836" s="14" t="s">
        <v>195</v>
      </c>
      <c r="AX3836" s="14" t="s">
        <v>71</v>
      </c>
      <c r="AY3836" s="255" t="s">
        <v>182</v>
      </c>
    </row>
    <row r="3837" s="14" customFormat="1">
      <c r="A3837" s="14"/>
      <c r="B3837" s="245"/>
      <c r="C3837" s="246"/>
      <c r="D3837" s="236" t="s">
        <v>193</v>
      </c>
      <c r="E3837" s="246"/>
      <c r="F3837" s="248" t="s">
        <v>6129</v>
      </c>
      <c r="G3837" s="246"/>
      <c r="H3837" s="249">
        <v>2014.7059999999999</v>
      </c>
      <c r="I3837" s="250"/>
      <c r="J3837" s="246"/>
      <c r="K3837" s="246"/>
      <c r="L3837" s="251"/>
      <c r="M3837" s="252"/>
      <c r="N3837" s="253"/>
      <c r="O3837" s="253"/>
      <c r="P3837" s="253"/>
      <c r="Q3837" s="253"/>
      <c r="R3837" s="253"/>
      <c r="S3837" s="253"/>
      <c r="T3837" s="25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5" t="s">
        <v>193</v>
      </c>
      <c r="AU3837" s="255" t="s">
        <v>80</v>
      </c>
      <c r="AV3837" s="14" t="s">
        <v>80</v>
      </c>
      <c r="AW3837" s="14" t="s">
        <v>4</v>
      </c>
      <c r="AX3837" s="14" t="s">
        <v>78</v>
      </c>
      <c r="AY3837" s="255" t="s">
        <v>182</v>
      </c>
    </row>
    <row r="3838" s="2" customFormat="1" ht="37.8" customHeight="1">
      <c r="A3838" s="41"/>
      <c r="B3838" s="42"/>
      <c r="C3838" s="216" t="s">
        <v>6130</v>
      </c>
      <c r="D3838" s="216" t="s">
        <v>184</v>
      </c>
      <c r="E3838" s="217" t="s">
        <v>6131</v>
      </c>
      <c r="F3838" s="218" t="s">
        <v>6132</v>
      </c>
      <c r="G3838" s="219" t="s">
        <v>283</v>
      </c>
      <c r="H3838" s="220">
        <v>109.691</v>
      </c>
      <c r="I3838" s="221"/>
      <c r="J3838" s="222">
        <f>ROUND(I3838*H3838,2)</f>
        <v>0</v>
      </c>
      <c r="K3838" s="218" t="s">
        <v>188</v>
      </c>
      <c r="L3838" s="47"/>
      <c r="M3838" s="223" t="s">
        <v>19</v>
      </c>
      <c r="N3838" s="224" t="s">
        <v>42</v>
      </c>
      <c r="O3838" s="87"/>
      <c r="P3838" s="225">
        <f>O3838*H3838</f>
        <v>0</v>
      </c>
      <c r="Q3838" s="225">
        <v>0</v>
      </c>
      <c r="R3838" s="225">
        <f>Q3838*H3838</f>
        <v>0</v>
      </c>
      <c r="S3838" s="225">
        <v>0</v>
      </c>
      <c r="T3838" s="226">
        <f>S3838*H3838</f>
        <v>0</v>
      </c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R3838" s="227" t="s">
        <v>308</v>
      </c>
      <c r="AT3838" s="227" t="s">
        <v>184</v>
      </c>
      <c r="AU3838" s="227" t="s">
        <v>80</v>
      </c>
      <c r="AY3838" s="20" t="s">
        <v>182</v>
      </c>
      <c r="BE3838" s="228">
        <f>IF(N3838="základní",J3838,0)</f>
        <v>0</v>
      </c>
      <c r="BF3838" s="228">
        <f>IF(N3838="snížená",J3838,0)</f>
        <v>0</v>
      </c>
      <c r="BG3838" s="228">
        <f>IF(N3838="zákl. přenesená",J3838,0)</f>
        <v>0</v>
      </c>
      <c r="BH3838" s="228">
        <f>IF(N3838="sníž. přenesená",J3838,0)</f>
        <v>0</v>
      </c>
      <c r="BI3838" s="228">
        <f>IF(N3838="nulová",J3838,0)</f>
        <v>0</v>
      </c>
      <c r="BJ3838" s="20" t="s">
        <v>78</v>
      </c>
      <c r="BK3838" s="228">
        <f>ROUND(I3838*H3838,2)</f>
        <v>0</v>
      </c>
      <c r="BL3838" s="20" t="s">
        <v>308</v>
      </c>
      <c r="BM3838" s="227" t="s">
        <v>6133</v>
      </c>
    </row>
    <row r="3839" s="2" customFormat="1">
      <c r="A3839" s="41"/>
      <c r="B3839" s="42"/>
      <c r="C3839" s="43"/>
      <c r="D3839" s="229" t="s">
        <v>191</v>
      </c>
      <c r="E3839" s="43"/>
      <c r="F3839" s="230" t="s">
        <v>6134</v>
      </c>
      <c r="G3839" s="43"/>
      <c r="H3839" s="43"/>
      <c r="I3839" s="231"/>
      <c r="J3839" s="43"/>
      <c r="K3839" s="43"/>
      <c r="L3839" s="47"/>
      <c r="M3839" s="232"/>
      <c r="N3839" s="233"/>
      <c r="O3839" s="87"/>
      <c r="P3839" s="87"/>
      <c r="Q3839" s="87"/>
      <c r="R3839" s="87"/>
      <c r="S3839" s="87"/>
      <c r="T3839" s="88"/>
      <c r="U3839" s="41"/>
      <c r="V3839" s="41"/>
      <c r="W3839" s="41"/>
      <c r="X3839" s="41"/>
      <c r="Y3839" s="41"/>
      <c r="Z3839" s="41"/>
      <c r="AA3839" s="41"/>
      <c r="AB3839" s="41"/>
      <c r="AC3839" s="41"/>
      <c r="AD3839" s="41"/>
      <c r="AE3839" s="41"/>
      <c r="AT3839" s="20" t="s">
        <v>191</v>
      </c>
      <c r="AU3839" s="20" t="s">
        <v>80</v>
      </c>
    </row>
    <row r="3840" s="13" customFormat="1">
      <c r="A3840" s="13"/>
      <c r="B3840" s="234"/>
      <c r="C3840" s="235"/>
      <c r="D3840" s="236" t="s">
        <v>193</v>
      </c>
      <c r="E3840" s="237" t="s">
        <v>19</v>
      </c>
      <c r="F3840" s="238" t="s">
        <v>205</v>
      </c>
      <c r="G3840" s="235"/>
      <c r="H3840" s="237" t="s">
        <v>19</v>
      </c>
      <c r="I3840" s="239"/>
      <c r="J3840" s="235"/>
      <c r="K3840" s="235"/>
      <c r="L3840" s="240"/>
      <c r="M3840" s="241"/>
      <c r="N3840" s="242"/>
      <c r="O3840" s="242"/>
      <c r="P3840" s="242"/>
      <c r="Q3840" s="242"/>
      <c r="R3840" s="242"/>
      <c r="S3840" s="242"/>
      <c r="T3840" s="24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4" t="s">
        <v>193</v>
      </c>
      <c r="AU3840" s="244" t="s">
        <v>80</v>
      </c>
      <c r="AV3840" s="13" t="s">
        <v>78</v>
      </c>
      <c r="AW3840" s="13" t="s">
        <v>195</v>
      </c>
      <c r="AX3840" s="13" t="s">
        <v>71</v>
      </c>
      <c r="AY3840" s="244" t="s">
        <v>182</v>
      </c>
    </row>
    <row r="3841" s="14" customFormat="1">
      <c r="A3841" s="14"/>
      <c r="B3841" s="245"/>
      <c r="C3841" s="246"/>
      <c r="D3841" s="236" t="s">
        <v>193</v>
      </c>
      <c r="E3841" s="247" t="s">
        <v>19</v>
      </c>
      <c r="F3841" s="248" t="s">
        <v>6135</v>
      </c>
      <c r="G3841" s="246"/>
      <c r="H3841" s="249">
        <v>24.100000000000001</v>
      </c>
      <c r="I3841" s="250"/>
      <c r="J3841" s="246"/>
      <c r="K3841" s="246"/>
      <c r="L3841" s="251"/>
      <c r="M3841" s="252"/>
      <c r="N3841" s="253"/>
      <c r="O3841" s="253"/>
      <c r="P3841" s="253"/>
      <c r="Q3841" s="253"/>
      <c r="R3841" s="253"/>
      <c r="S3841" s="253"/>
      <c r="T3841" s="25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5" t="s">
        <v>193</v>
      </c>
      <c r="AU3841" s="255" t="s">
        <v>80</v>
      </c>
      <c r="AV3841" s="14" t="s">
        <v>80</v>
      </c>
      <c r="AW3841" s="14" t="s">
        <v>195</v>
      </c>
      <c r="AX3841" s="14" t="s">
        <v>71</v>
      </c>
      <c r="AY3841" s="255" t="s">
        <v>182</v>
      </c>
    </row>
    <row r="3842" s="14" customFormat="1">
      <c r="A3842" s="14"/>
      <c r="B3842" s="245"/>
      <c r="C3842" s="246"/>
      <c r="D3842" s="236" t="s">
        <v>193</v>
      </c>
      <c r="E3842" s="247" t="s">
        <v>19</v>
      </c>
      <c r="F3842" s="248" t="s">
        <v>6136</v>
      </c>
      <c r="G3842" s="246"/>
      <c r="H3842" s="249">
        <v>21.699999999999999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193</v>
      </c>
      <c r="AU3842" s="255" t="s">
        <v>80</v>
      </c>
      <c r="AV3842" s="14" t="s">
        <v>80</v>
      </c>
      <c r="AW3842" s="14" t="s">
        <v>195</v>
      </c>
      <c r="AX3842" s="14" t="s">
        <v>71</v>
      </c>
      <c r="AY3842" s="255" t="s">
        <v>182</v>
      </c>
    </row>
    <row r="3843" s="14" customFormat="1">
      <c r="A3843" s="14"/>
      <c r="B3843" s="245"/>
      <c r="C3843" s="246"/>
      <c r="D3843" s="236" t="s">
        <v>193</v>
      </c>
      <c r="E3843" s="247" t="s">
        <v>19</v>
      </c>
      <c r="F3843" s="248" t="s">
        <v>6137</v>
      </c>
      <c r="G3843" s="246"/>
      <c r="H3843" s="249">
        <v>12.9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193</v>
      </c>
      <c r="AU3843" s="255" t="s">
        <v>80</v>
      </c>
      <c r="AV3843" s="14" t="s">
        <v>80</v>
      </c>
      <c r="AW3843" s="14" t="s">
        <v>195</v>
      </c>
      <c r="AX3843" s="14" t="s">
        <v>71</v>
      </c>
      <c r="AY3843" s="255" t="s">
        <v>182</v>
      </c>
    </row>
    <row r="3844" s="14" customFormat="1">
      <c r="A3844" s="14"/>
      <c r="B3844" s="245"/>
      <c r="C3844" s="246"/>
      <c r="D3844" s="236" t="s">
        <v>193</v>
      </c>
      <c r="E3844" s="247" t="s">
        <v>19</v>
      </c>
      <c r="F3844" s="248" t="s">
        <v>6138</v>
      </c>
      <c r="G3844" s="246"/>
      <c r="H3844" s="249">
        <v>12.806000000000001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193</v>
      </c>
      <c r="AU3844" s="255" t="s">
        <v>80</v>
      </c>
      <c r="AV3844" s="14" t="s">
        <v>80</v>
      </c>
      <c r="AW3844" s="14" t="s">
        <v>195</v>
      </c>
      <c r="AX3844" s="14" t="s">
        <v>71</v>
      </c>
      <c r="AY3844" s="255" t="s">
        <v>182</v>
      </c>
    </row>
    <row r="3845" s="14" customFormat="1">
      <c r="A3845" s="14"/>
      <c r="B3845" s="245"/>
      <c r="C3845" s="246"/>
      <c r="D3845" s="236" t="s">
        <v>193</v>
      </c>
      <c r="E3845" s="247" t="s">
        <v>19</v>
      </c>
      <c r="F3845" s="248" t="s">
        <v>6139</v>
      </c>
      <c r="G3845" s="246"/>
      <c r="H3845" s="249">
        <v>5.4850000000000003</v>
      </c>
      <c r="I3845" s="250"/>
      <c r="J3845" s="246"/>
      <c r="K3845" s="246"/>
      <c r="L3845" s="251"/>
      <c r="M3845" s="252"/>
      <c r="N3845" s="253"/>
      <c r="O3845" s="253"/>
      <c r="P3845" s="253"/>
      <c r="Q3845" s="253"/>
      <c r="R3845" s="253"/>
      <c r="S3845" s="253"/>
      <c r="T3845" s="25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T3845" s="255" t="s">
        <v>193</v>
      </c>
      <c r="AU3845" s="255" t="s">
        <v>80</v>
      </c>
      <c r="AV3845" s="14" t="s">
        <v>80</v>
      </c>
      <c r="AW3845" s="14" t="s">
        <v>195</v>
      </c>
      <c r="AX3845" s="14" t="s">
        <v>71</v>
      </c>
      <c r="AY3845" s="255" t="s">
        <v>182</v>
      </c>
    </row>
    <row r="3846" s="15" customFormat="1">
      <c r="A3846" s="15"/>
      <c r="B3846" s="256"/>
      <c r="C3846" s="257"/>
      <c r="D3846" s="236" t="s">
        <v>193</v>
      </c>
      <c r="E3846" s="258" t="s">
        <v>19</v>
      </c>
      <c r="F3846" s="259" t="s">
        <v>215</v>
      </c>
      <c r="G3846" s="257"/>
      <c r="H3846" s="260">
        <v>76.991</v>
      </c>
      <c r="I3846" s="261"/>
      <c r="J3846" s="257"/>
      <c r="K3846" s="257"/>
      <c r="L3846" s="262"/>
      <c r="M3846" s="263"/>
      <c r="N3846" s="264"/>
      <c r="O3846" s="264"/>
      <c r="P3846" s="264"/>
      <c r="Q3846" s="264"/>
      <c r="R3846" s="264"/>
      <c r="S3846" s="264"/>
      <c r="T3846" s="26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T3846" s="266" t="s">
        <v>193</v>
      </c>
      <c r="AU3846" s="266" t="s">
        <v>80</v>
      </c>
      <c r="AV3846" s="15" t="s">
        <v>97</v>
      </c>
      <c r="AW3846" s="15" t="s">
        <v>195</v>
      </c>
      <c r="AX3846" s="15" t="s">
        <v>71</v>
      </c>
      <c r="AY3846" s="266" t="s">
        <v>182</v>
      </c>
    </row>
    <row r="3847" s="14" customFormat="1">
      <c r="A3847" s="14"/>
      <c r="B3847" s="245"/>
      <c r="C3847" s="246"/>
      <c r="D3847" s="236" t="s">
        <v>193</v>
      </c>
      <c r="E3847" s="247" t="s">
        <v>19</v>
      </c>
      <c r="F3847" s="248" t="s">
        <v>6140</v>
      </c>
      <c r="G3847" s="246"/>
      <c r="H3847" s="249">
        <v>10.5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193</v>
      </c>
      <c r="AU3847" s="255" t="s">
        <v>80</v>
      </c>
      <c r="AV3847" s="14" t="s">
        <v>80</v>
      </c>
      <c r="AW3847" s="14" t="s">
        <v>195</v>
      </c>
      <c r="AX3847" s="14" t="s">
        <v>71</v>
      </c>
      <c r="AY3847" s="255" t="s">
        <v>182</v>
      </c>
    </row>
    <row r="3848" s="14" customFormat="1">
      <c r="A3848" s="14"/>
      <c r="B3848" s="245"/>
      <c r="C3848" s="246"/>
      <c r="D3848" s="236" t="s">
        <v>193</v>
      </c>
      <c r="E3848" s="247" t="s">
        <v>19</v>
      </c>
      <c r="F3848" s="248" t="s">
        <v>6141</v>
      </c>
      <c r="G3848" s="246"/>
      <c r="H3848" s="249">
        <v>22.199999999999999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193</v>
      </c>
      <c r="AU3848" s="255" t="s">
        <v>80</v>
      </c>
      <c r="AV3848" s="14" t="s">
        <v>80</v>
      </c>
      <c r="AW3848" s="14" t="s">
        <v>195</v>
      </c>
      <c r="AX3848" s="14" t="s">
        <v>71</v>
      </c>
      <c r="AY3848" s="255" t="s">
        <v>182</v>
      </c>
    </row>
    <row r="3849" s="16" customFormat="1">
      <c r="A3849" s="16"/>
      <c r="B3849" s="267"/>
      <c r="C3849" s="268"/>
      <c r="D3849" s="236" t="s">
        <v>193</v>
      </c>
      <c r="E3849" s="269" t="s">
        <v>19</v>
      </c>
      <c r="F3849" s="270" t="s">
        <v>220</v>
      </c>
      <c r="G3849" s="268"/>
      <c r="H3849" s="271">
        <v>109.691</v>
      </c>
      <c r="I3849" s="272"/>
      <c r="J3849" s="268"/>
      <c r="K3849" s="268"/>
      <c r="L3849" s="273"/>
      <c r="M3849" s="274"/>
      <c r="N3849" s="275"/>
      <c r="O3849" s="275"/>
      <c r="P3849" s="275"/>
      <c r="Q3849" s="275"/>
      <c r="R3849" s="275"/>
      <c r="S3849" s="275"/>
      <c r="T3849" s="27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T3849" s="277" t="s">
        <v>193</v>
      </c>
      <c r="AU3849" s="277" t="s">
        <v>80</v>
      </c>
      <c r="AV3849" s="16" t="s">
        <v>189</v>
      </c>
      <c r="AW3849" s="16" t="s">
        <v>195</v>
      </c>
      <c r="AX3849" s="16" t="s">
        <v>78</v>
      </c>
      <c r="AY3849" s="277" t="s">
        <v>182</v>
      </c>
    </row>
    <row r="3850" s="2" customFormat="1" ht="24.15" customHeight="1">
      <c r="A3850" s="41"/>
      <c r="B3850" s="42"/>
      <c r="C3850" s="216" t="s">
        <v>6142</v>
      </c>
      <c r="D3850" s="216" t="s">
        <v>184</v>
      </c>
      <c r="E3850" s="217" t="s">
        <v>6143</v>
      </c>
      <c r="F3850" s="218" t="s">
        <v>6144</v>
      </c>
      <c r="G3850" s="219" t="s">
        <v>283</v>
      </c>
      <c r="H3850" s="220">
        <v>7.4649999999999999</v>
      </c>
      <c r="I3850" s="221"/>
      <c r="J3850" s="222">
        <f>ROUND(I3850*H3850,2)</f>
        <v>0</v>
      </c>
      <c r="K3850" s="218" t="s">
        <v>19</v>
      </c>
      <c r="L3850" s="47"/>
      <c r="M3850" s="223" t="s">
        <v>19</v>
      </c>
      <c r="N3850" s="224" t="s">
        <v>42</v>
      </c>
      <c r="O3850" s="87"/>
      <c r="P3850" s="225">
        <f>O3850*H3850</f>
        <v>0</v>
      </c>
      <c r="Q3850" s="225">
        <v>0.0044999999999999997</v>
      </c>
      <c r="R3850" s="225">
        <f>Q3850*H3850</f>
        <v>0.033592499999999997</v>
      </c>
      <c r="S3850" s="225">
        <v>0</v>
      </c>
      <c r="T3850" s="226">
        <f>S3850*H3850</f>
        <v>0</v>
      </c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R3850" s="227" t="s">
        <v>308</v>
      </c>
      <c r="AT3850" s="227" t="s">
        <v>184</v>
      </c>
      <c r="AU3850" s="227" t="s">
        <v>80</v>
      </c>
      <c r="AY3850" s="20" t="s">
        <v>182</v>
      </c>
      <c r="BE3850" s="228">
        <f>IF(N3850="základní",J3850,0)</f>
        <v>0</v>
      </c>
      <c r="BF3850" s="228">
        <f>IF(N3850="snížená",J3850,0)</f>
        <v>0</v>
      </c>
      <c r="BG3850" s="228">
        <f>IF(N3850="zákl. přenesená",J3850,0)</f>
        <v>0</v>
      </c>
      <c r="BH3850" s="228">
        <f>IF(N3850="sníž. přenesená",J3850,0)</f>
        <v>0</v>
      </c>
      <c r="BI3850" s="228">
        <f>IF(N3850="nulová",J3850,0)</f>
        <v>0</v>
      </c>
      <c r="BJ3850" s="20" t="s">
        <v>78</v>
      </c>
      <c r="BK3850" s="228">
        <f>ROUND(I3850*H3850,2)</f>
        <v>0</v>
      </c>
      <c r="BL3850" s="20" t="s">
        <v>308</v>
      </c>
      <c r="BM3850" s="227" t="s">
        <v>6145</v>
      </c>
    </row>
    <row r="3851" s="14" customFormat="1">
      <c r="A3851" s="14"/>
      <c r="B3851" s="245"/>
      <c r="C3851" s="246"/>
      <c r="D3851" s="236" t="s">
        <v>193</v>
      </c>
      <c r="E3851" s="247" t="s">
        <v>19</v>
      </c>
      <c r="F3851" s="248" t="s">
        <v>6146</v>
      </c>
      <c r="G3851" s="246"/>
      <c r="H3851" s="249">
        <v>7.4652000000000003</v>
      </c>
      <c r="I3851" s="250"/>
      <c r="J3851" s="246"/>
      <c r="K3851" s="246"/>
      <c r="L3851" s="251"/>
      <c r="M3851" s="252"/>
      <c r="N3851" s="253"/>
      <c r="O3851" s="253"/>
      <c r="P3851" s="253"/>
      <c r="Q3851" s="253"/>
      <c r="R3851" s="253"/>
      <c r="S3851" s="253"/>
      <c r="T3851" s="25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5" t="s">
        <v>193</v>
      </c>
      <c r="AU3851" s="255" t="s">
        <v>80</v>
      </c>
      <c r="AV3851" s="14" t="s">
        <v>80</v>
      </c>
      <c r="AW3851" s="14" t="s">
        <v>195</v>
      </c>
      <c r="AX3851" s="14" t="s">
        <v>71</v>
      </c>
      <c r="AY3851" s="255" t="s">
        <v>182</v>
      </c>
    </row>
    <row r="3852" s="2" customFormat="1" ht="21.75" customHeight="1">
      <c r="A3852" s="41"/>
      <c r="B3852" s="42"/>
      <c r="C3852" s="278" t="s">
        <v>6147</v>
      </c>
      <c r="D3852" s="278" t="s">
        <v>296</v>
      </c>
      <c r="E3852" s="279" t="s">
        <v>6148</v>
      </c>
      <c r="F3852" s="280" t="s">
        <v>6149</v>
      </c>
      <c r="G3852" s="281" t="s">
        <v>425</v>
      </c>
      <c r="H3852" s="282">
        <v>13</v>
      </c>
      <c r="I3852" s="283"/>
      <c r="J3852" s="284">
        <f>ROUND(I3852*H3852,2)</f>
        <v>0</v>
      </c>
      <c r="K3852" s="280" t="s">
        <v>19</v>
      </c>
      <c r="L3852" s="285"/>
      <c r="M3852" s="286" t="s">
        <v>19</v>
      </c>
      <c r="N3852" s="287" t="s">
        <v>42</v>
      </c>
      <c r="O3852" s="87"/>
      <c r="P3852" s="225">
        <f>O3852*H3852</f>
        <v>0</v>
      </c>
      <c r="Q3852" s="225">
        <v>0.00080000000000000004</v>
      </c>
      <c r="R3852" s="225">
        <f>Q3852*H3852</f>
        <v>0.010400000000000001</v>
      </c>
      <c r="S3852" s="225">
        <v>0</v>
      </c>
      <c r="T3852" s="226">
        <f>S3852*H3852</f>
        <v>0</v>
      </c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R3852" s="227" t="s">
        <v>410</v>
      </c>
      <c r="AT3852" s="227" t="s">
        <v>296</v>
      </c>
      <c r="AU3852" s="227" t="s">
        <v>80</v>
      </c>
      <c r="AY3852" s="20" t="s">
        <v>182</v>
      </c>
      <c r="BE3852" s="228">
        <f>IF(N3852="základní",J3852,0)</f>
        <v>0</v>
      </c>
      <c r="BF3852" s="228">
        <f>IF(N3852="snížená",J3852,0)</f>
        <v>0</v>
      </c>
      <c r="BG3852" s="228">
        <f>IF(N3852="zákl. přenesená",J3852,0)</f>
        <v>0</v>
      </c>
      <c r="BH3852" s="228">
        <f>IF(N3852="sníž. přenesená",J3852,0)</f>
        <v>0</v>
      </c>
      <c r="BI3852" s="228">
        <f>IF(N3852="nulová",J3852,0)</f>
        <v>0</v>
      </c>
      <c r="BJ3852" s="20" t="s">
        <v>78</v>
      </c>
      <c r="BK3852" s="228">
        <f>ROUND(I3852*H3852,2)</f>
        <v>0</v>
      </c>
      <c r="BL3852" s="20" t="s">
        <v>308</v>
      </c>
      <c r="BM3852" s="227" t="s">
        <v>6150</v>
      </c>
    </row>
    <row r="3853" s="2" customFormat="1" ht="55.5" customHeight="1">
      <c r="A3853" s="41"/>
      <c r="B3853" s="42"/>
      <c r="C3853" s="216" t="s">
        <v>6151</v>
      </c>
      <c r="D3853" s="216" t="s">
        <v>184</v>
      </c>
      <c r="E3853" s="217" t="s">
        <v>6152</v>
      </c>
      <c r="F3853" s="218" t="s">
        <v>6153</v>
      </c>
      <c r="G3853" s="219" t="s">
        <v>256</v>
      </c>
      <c r="H3853" s="220">
        <v>71.863</v>
      </c>
      <c r="I3853" s="221"/>
      <c r="J3853" s="222">
        <f>ROUND(I3853*H3853,2)</f>
        <v>0</v>
      </c>
      <c r="K3853" s="218" t="s">
        <v>188</v>
      </c>
      <c r="L3853" s="47"/>
      <c r="M3853" s="223" t="s">
        <v>19</v>
      </c>
      <c r="N3853" s="224" t="s">
        <v>42</v>
      </c>
      <c r="O3853" s="87"/>
      <c r="P3853" s="225">
        <f>O3853*H3853</f>
        <v>0</v>
      </c>
      <c r="Q3853" s="225">
        <v>0</v>
      </c>
      <c r="R3853" s="225">
        <f>Q3853*H3853</f>
        <v>0</v>
      </c>
      <c r="S3853" s="225">
        <v>0</v>
      </c>
      <c r="T3853" s="226">
        <f>S3853*H3853</f>
        <v>0</v>
      </c>
      <c r="U3853" s="41"/>
      <c r="V3853" s="41"/>
      <c r="W3853" s="41"/>
      <c r="X3853" s="41"/>
      <c r="Y3853" s="41"/>
      <c r="Z3853" s="41"/>
      <c r="AA3853" s="41"/>
      <c r="AB3853" s="41"/>
      <c r="AC3853" s="41"/>
      <c r="AD3853" s="41"/>
      <c r="AE3853" s="41"/>
      <c r="AR3853" s="227" t="s">
        <v>308</v>
      </c>
      <c r="AT3853" s="227" t="s">
        <v>184</v>
      </c>
      <c r="AU3853" s="227" t="s">
        <v>80</v>
      </c>
      <c r="AY3853" s="20" t="s">
        <v>182</v>
      </c>
      <c r="BE3853" s="228">
        <f>IF(N3853="základní",J3853,0)</f>
        <v>0</v>
      </c>
      <c r="BF3853" s="228">
        <f>IF(N3853="snížená",J3853,0)</f>
        <v>0</v>
      </c>
      <c r="BG3853" s="228">
        <f>IF(N3853="zákl. přenesená",J3853,0)</f>
        <v>0</v>
      </c>
      <c r="BH3853" s="228">
        <f>IF(N3853="sníž. přenesená",J3853,0)</f>
        <v>0</v>
      </c>
      <c r="BI3853" s="228">
        <f>IF(N3853="nulová",J3853,0)</f>
        <v>0</v>
      </c>
      <c r="BJ3853" s="20" t="s">
        <v>78</v>
      </c>
      <c r="BK3853" s="228">
        <f>ROUND(I3853*H3853,2)</f>
        <v>0</v>
      </c>
      <c r="BL3853" s="20" t="s">
        <v>308</v>
      </c>
      <c r="BM3853" s="227" t="s">
        <v>6154</v>
      </c>
    </row>
    <row r="3854" s="2" customFormat="1">
      <c r="A3854" s="41"/>
      <c r="B3854" s="42"/>
      <c r="C3854" s="43"/>
      <c r="D3854" s="229" t="s">
        <v>191</v>
      </c>
      <c r="E3854" s="43"/>
      <c r="F3854" s="230" t="s">
        <v>6155</v>
      </c>
      <c r="G3854" s="43"/>
      <c r="H3854" s="43"/>
      <c r="I3854" s="231"/>
      <c r="J3854" s="43"/>
      <c r="K3854" s="43"/>
      <c r="L3854" s="47"/>
      <c r="M3854" s="232"/>
      <c r="N3854" s="233"/>
      <c r="O3854" s="87"/>
      <c r="P3854" s="87"/>
      <c r="Q3854" s="87"/>
      <c r="R3854" s="87"/>
      <c r="S3854" s="87"/>
      <c r="T3854" s="88"/>
      <c r="U3854" s="41"/>
      <c r="V3854" s="41"/>
      <c r="W3854" s="41"/>
      <c r="X3854" s="41"/>
      <c r="Y3854" s="41"/>
      <c r="Z3854" s="41"/>
      <c r="AA3854" s="41"/>
      <c r="AB3854" s="41"/>
      <c r="AC3854" s="41"/>
      <c r="AD3854" s="41"/>
      <c r="AE3854" s="41"/>
      <c r="AT3854" s="20" t="s">
        <v>191</v>
      </c>
      <c r="AU3854" s="20" t="s">
        <v>80</v>
      </c>
    </row>
    <row r="3855" s="12" customFormat="1" ht="22.8" customHeight="1">
      <c r="A3855" s="12"/>
      <c r="B3855" s="200"/>
      <c r="C3855" s="201"/>
      <c r="D3855" s="202" t="s">
        <v>70</v>
      </c>
      <c r="E3855" s="214" t="s">
        <v>5127</v>
      </c>
      <c r="F3855" s="214" t="s">
        <v>6156</v>
      </c>
      <c r="G3855" s="201"/>
      <c r="H3855" s="201"/>
      <c r="I3855" s="204"/>
      <c r="J3855" s="215">
        <f>BK3855</f>
        <v>0</v>
      </c>
      <c r="K3855" s="201"/>
      <c r="L3855" s="206"/>
      <c r="M3855" s="207"/>
      <c r="N3855" s="208"/>
      <c r="O3855" s="208"/>
      <c r="P3855" s="209">
        <f>SUM(P3856:P3869)</f>
        <v>0</v>
      </c>
      <c r="Q3855" s="208"/>
      <c r="R3855" s="209">
        <f>SUM(R3856:R3869)</f>
        <v>0.0055125</v>
      </c>
      <c r="S3855" s="208"/>
      <c r="T3855" s="210">
        <f>SUM(T3856:T3869)</f>
        <v>7.3399130000000001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R3855" s="211" t="s">
        <v>80</v>
      </c>
      <c r="AT3855" s="212" t="s">
        <v>70</v>
      </c>
      <c r="AU3855" s="212" t="s">
        <v>78</v>
      </c>
      <c r="AY3855" s="211" t="s">
        <v>182</v>
      </c>
      <c r="BK3855" s="213">
        <f>SUM(BK3856:BK3869)</f>
        <v>0</v>
      </c>
    </row>
    <row r="3856" s="2" customFormat="1" ht="24.15" customHeight="1">
      <c r="A3856" s="41"/>
      <c r="B3856" s="42"/>
      <c r="C3856" s="216" t="s">
        <v>6157</v>
      </c>
      <c r="D3856" s="216" t="s">
        <v>184</v>
      </c>
      <c r="E3856" s="217" t="s">
        <v>6158</v>
      </c>
      <c r="F3856" s="218" t="s">
        <v>6159</v>
      </c>
      <c r="G3856" s="219" t="s">
        <v>304</v>
      </c>
      <c r="H3856" s="220">
        <v>29.925000000000001</v>
      </c>
      <c r="I3856" s="221"/>
      <c r="J3856" s="222">
        <f>ROUND(I3856*H3856,2)</f>
        <v>0</v>
      </c>
      <c r="K3856" s="218" t="s">
        <v>188</v>
      </c>
      <c r="L3856" s="47"/>
      <c r="M3856" s="223" t="s">
        <v>19</v>
      </c>
      <c r="N3856" s="224" t="s">
        <v>42</v>
      </c>
      <c r="O3856" s="87"/>
      <c r="P3856" s="225">
        <f>O3856*H3856</f>
        <v>0</v>
      </c>
      <c r="Q3856" s="225">
        <v>0</v>
      </c>
      <c r="R3856" s="225">
        <f>Q3856*H3856</f>
        <v>0</v>
      </c>
      <c r="S3856" s="225">
        <v>0.017999999999999999</v>
      </c>
      <c r="T3856" s="226">
        <f>S3856*H3856</f>
        <v>0.53864999999999996</v>
      </c>
      <c r="U3856" s="41"/>
      <c r="V3856" s="41"/>
      <c r="W3856" s="41"/>
      <c r="X3856" s="41"/>
      <c r="Y3856" s="41"/>
      <c r="Z3856" s="41"/>
      <c r="AA3856" s="41"/>
      <c r="AB3856" s="41"/>
      <c r="AC3856" s="41"/>
      <c r="AD3856" s="41"/>
      <c r="AE3856" s="41"/>
      <c r="AR3856" s="227" t="s">
        <v>308</v>
      </c>
      <c r="AT3856" s="227" t="s">
        <v>184</v>
      </c>
      <c r="AU3856" s="227" t="s">
        <v>80</v>
      </c>
      <c r="AY3856" s="20" t="s">
        <v>182</v>
      </c>
      <c r="BE3856" s="228">
        <f>IF(N3856="základní",J3856,0)</f>
        <v>0</v>
      </c>
      <c r="BF3856" s="228">
        <f>IF(N3856="snížená",J3856,0)</f>
        <v>0</v>
      </c>
      <c r="BG3856" s="228">
        <f>IF(N3856="zákl. přenesená",J3856,0)</f>
        <v>0</v>
      </c>
      <c r="BH3856" s="228">
        <f>IF(N3856="sníž. přenesená",J3856,0)</f>
        <v>0</v>
      </c>
      <c r="BI3856" s="228">
        <f>IF(N3856="nulová",J3856,0)</f>
        <v>0</v>
      </c>
      <c r="BJ3856" s="20" t="s">
        <v>78</v>
      </c>
      <c r="BK3856" s="228">
        <f>ROUND(I3856*H3856,2)</f>
        <v>0</v>
      </c>
      <c r="BL3856" s="20" t="s">
        <v>308</v>
      </c>
      <c r="BM3856" s="227" t="s">
        <v>6160</v>
      </c>
    </row>
    <row r="3857" s="2" customFormat="1">
      <c r="A3857" s="41"/>
      <c r="B3857" s="42"/>
      <c r="C3857" s="43"/>
      <c r="D3857" s="229" t="s">
        <v>191</v>
      </c>
      <c r="E3857" s="43"/>
      <c r="F3857" s="230" t="s">
        <v>6161</v>
      </c>
      <c r="G3857" s="43"/>
      <c r="H3857" s="43"/>
      <c r="I3857" s="231"/>
      <c r="J3857" s="43"/>
      <c r="K3857" s="43"/>
      <c r="L3857" s="47"/>
      <c r="M3857" s="232"/>
      <c r="N3857" s="233"/>
      <c r="O3857" s="87"/>
      <c r="P3857" s="87"/>
      <c r="Q3857" s="87"/>
      <c r="R3857" s="87"/>
      <c r="S3857" s="87"/>
      <c r="T3857" s="88"/>
      <c r="U3857" s="41"/>
      <c r="V3857" s="41"/>
      <c r="W3857" s="41"/>
      <c r="X3857" s="41"/>
      <c r="Y3857" s="41"/>
      <c r="Z3857" s="41"/>
      <c r="AA3857" s="41"/>
      <c r="AB3857" s="41"/>
      <c r="AC3857" s="41"/>
      <c r="AD3857" s="41"/>
      <c r="AE3857" s="41"/>
      <c r="AT3857" s="20" t="s">
        <v>191</v>
      </c>
      <c r="AU3857" s="20" t="s">
        <v>80</v>
      </c>
    </row>
    <row r="3858" s="14" customFormat="1">
      <c r="A3858" s="14"/>
      <c r="B3858" s="245"/>
      <c r="C3858" s="246"/>
      <c r="D3858" s="236" t="s">
        <v>193</v>
      </c>
      <c r="E3858" s="247" t="s">
        <v>19</v>
      </c>
      <c r="F3858" s="248" t="s">
        <v>6162</v>
      </c>
      <c r="G3858" s="246"/>
      <c r="H3858" s="249">
        <v>29.925000000000001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193</v>
      </c>
      <c r="AU3858" s="255" t="s">
        <v>80</v>
      </c>
      <c r="AV3858" s="14" t="s">
        <v>80</v>
      </c>
      <c r="AW3858" s="14" t="s">
        <v>195</v>
      </c>
      <c r="AX3858" s="14" t="s">
        <v>71</v>
      </c>
      <c r="AY3858" s="255" t="s">
        <v>182</v>
      </c>
    </row>
    <row r="3859" s="2" customFormat="1" ht="24.15" customHeight="1">
      <c r="A3859" s="41"/>
      <c r="B3859" s="42"/>
      <c r="C3859" s="216" t="s">
        <v>6163</v>
      </c>
      <c r="D3859" s="216" t="s">
        <v>184</v>
      </c>
      <c r="E3859" s="217" t="s">
        <v>6164</v>
      </c>
      <c r="F3859" s="218" t="s">
        <v>6165</v>
      </c>
      <c r="G3859" s="219" t="s">
        <v>283</v>
      </c>
      <c r="H3859" s="220">
        <v>51.652999999999999</v>
      </c>
      <c r="I3859" s="221"/>
      <c r="J3859" s="222">
        <f>ROUND(I3859*H3859,2)</f>
        <v>0</v>
      </c>
      <c r="K3859" s="218" t="s">
        <v>188</v>
      </c>
      <c r="L3859" s="47"/>
      <c r="M3859" s="223" t="s">
        <v>19</v>
      </c>
      <c r="N3859" s="224" t="s">
        <v>42</v>
      </c>
      <c r="O3859" s="87"/>
      <c r="P3859" s="225">
        <f>O3859*H3859</f>
        <v>0</v>
      </c>
      <c r="Q3859" s="225">
        <v>0</v>
      </c>
      <c r="R3859" s="225">
        <f>Q3859*H3859</f>
        <v>0</v>
      </c>
      <c r="S3859" s="225">
        <v>0.121</v>
      </c>
      <c r="T3859" s="226">
        <f>S3859*H3859</f>
        <v>6.250013</v>
      </c>
      <c r="U3859" s="41"/>
      <c r="V3859" s="41"/>
      <c r="W3859" s="41"/>
      <c r="X3859" s="41"/>
      <c r="Y3859" s="41"/>
      <c r="Z3859" s="41"/>
      <c r="AA3859" s="41"/>
      <c r="AB3859" s="41"/>
      <c r="AC3859" s="41"/>
      <c r="AD3859" s="41"/>
      <c r="AE3859" s="41"/>
      <c r="AR3859" s="227" t="s">
        <v>308</v>
      </c>
      <c r="AT3859" s="227" t="s">
        <v>184</v>
      </c>
      <c r="AU3859" s="227" t="s">
        <v>80</v>
      </c>
      <c r="AY3859" s="20" t="s">
        <v>182</v>
      </c>
      <c r="BE3859" s="228">
        <f>IF(N3859="základní",J3859,0)</f>
        <v>0</v>
      </c>
      <c r="BF3859" s="228">
        <f>IF(N3859="snížená",J3859,0)</f>
        <v>0</v>
      </c>
      <c r="BG3859" s="228">
        <f>IF(N3859="zákl. přenesená",J3859,0)</f>
        <v>0</v>
      </c>
      <c r="BH3859" s="228">
        <f>IF(N3859="sníž. přenesená",J3859,0)</f>
        <v>0</v>
      </c>
      <c r="BI3859" s="228">
        <f>IF(N3859="nulová",J3859,0)</f>
        <v>0</v>
      </c>
      <c r="BJ3859" s="20" t="s">
        <v>78</v>
      </c>
      <c r="BK3859" s="228">
        <f>ROUND(I3859*H3859,2)</f>
        <v>0</v>
      </c>
      <c r="BL3859" s="20" t="s">
        <v>308</v>
      </c>
      <c r="BM3859" s="227" t="s">
        <v>6166</v>
      </c>
    </row>
    <row r="3860" s="2" customFormat="1">
      <c r="A3860" s="41"/>
      <c r="B3860" s="42"/>
      <c r="C3860" s="43"/>
      <c r="D3860" s="229" t="s">
        <v>191</v>
      </c>
      <c r="E3860" s="43"/>
      <c r="F3860" s="230" t="s">
        <v>6167</v>
      </c>
      <c r="G3860" s="43"/>
      <c r="H3860" s="43"/>
      <c r="I3860" s="231"/>
      <c r="J3860" s="43"/>
      <c r="K3860" s="43"/>
      <c r="L3860" s="47"/>
      <c r="M3860" s="232"/>
      <c r="N3860" s="233"/>
      <c r="O3860" s="87"/>
      <c r="P3860" s="87"/>
      <c r="Q3860" s="87"/>
      <c r="R3860" s="87"/>
      <c r="S3860" s="87"/>
      <c r="T3860" s="88"/>
      <c r="U3860" s="41"/>
      <c r="V3860" s="41"/>
      <c r="W3860" s="41"/>
      <c r="X3860" s="41"/>
      <c r="Y3860" s="41"/>
      <c r="Z3860" s="41"/>
      <c r="AA3860" s="41"/>
      <c r="AB3860" s="41"/>
      <c r="AC3860" s="41"/>
      <c r="AD3860" s="41"/>
      <c r="AE3860" s="41"/>
      <c r="AT3860" s="20" t="s">
        <v>191</v>
      </c>
      <c r="AU3860" s="20" t="s">
        <v>80</v>
      </c>
    </row>
    <row r="3861" s="14" customFormat="1">
      <c r="A3861" s="14"/>
      <c r="B3861" s="245"/>
      <c r="C3861" s="246"/>
      <c r="D3861" s="236" t="s">
        <v>193</v>
      </c>
      <c r="E3861" s="247" t="s">
        <v>19</v>
      </c>
      <c r="F3861" s="248" t="s">
        <v>6168</v>
      </c>
      <c r="G3861" s="246"/>
      <c r="H3861" s="249">
        <v>51.652574999999999</v>
      </c>
      <c r="I3861" s="250"/>
      <c r="J3861" s="246"/>
      <c r="K3861" s="246"/>
      <c r="L3861" s="251"/>
      <c r="M3861" s="252"/>
      <c r="N3861" s="253"/>
      <c r="O3861" s="253"/>
      <c r="P3861" s="253"/>
      <c r="Q3861" s="253"/>
      <c r="R3861" s="253"/>
      <c r="S3861" s="253"/>
      <c r="T3861" s="25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5" t="s">
        <v>193</v>
      </c>
      <c r="AU3861" s="255" t="s">
        <v>80</v>
      </c>
      <c r="AV3861" s="14" t="s">
        <v>80</v>
      </c>
      <c r="AW3861" s="14" t="s">
        <v>195</v>
      </c>
      <c r="AX3861" s="14" t="s">
        <v>71</v>
      </c>
      <c r="AY3861" s="255" t="s">
        <v>182</v>
      </c>
    </row>
    <row r="3862" s="2" customFormat="1" ht="24.15" customHeight="1">
      <c r="A3862" s="41"/>
      <c r="B3862" s="42"/>
      <c r="C3862" s="216" t="s">
        <v>6169</v>
      </c>
      <c r="D3862" s="216" t="s">
        <v>184</v>
      </c>
      <c r="E3862" s="217" t="s">
        <v>6170</v>
      </c>
      <c r="F3862" s="218" t="s">
        <v>6171</v>
      </c>
      <c r="G3862" s="219" t="s">
        <v>283</v>
      </c>
      <c r="H3862" s="220">
        <v>22.050000000000001</v>
      </c>
      <c r="I3862" s="221"/>
      <c r="J3862" s="222">
        <f>ROUND(I3862*H3862,2)</f>
        <v>0</v>
      </c>
      <c r="K3862" s="218" t="s">
        <v>188</v>
      </c>
      <c r="L3862" s="47"/>
      <c r="M3862" s="223" t="s">
        <v>19</v>
      </c>
      <c r="N3862" s="224" t="s">
        <v>42</v>
      </c>
      <c r="O3862" s="87"/>
      <c r="P3862" s="225">
        <f>O3862*H3862</f>
        <v>0</v>
      </c>
      <c r="Q3862" s="225">
        <v>0.00025000000000000001</v>
      </c>
      <c r="R3862" s="225">
        <f>Q3862*H3862</f>
        <v>0.0055125</v>
      </c>
      <c r="S3862" s="225">
        <v>0</v>
      </c>
      <c r="T3862" s="226">
        <f>S3862*H3862</f>
        <v>0</v>
      </c>
      <c r="U3862" s="41"/>
      <c r="V3862" s="41"/>
      <c r="W3862" s="41"/>
      <c r="X3862" s="41"/>
      <c r="Y3862" s="41"/>
      <c r="Z3862" s="41"/>
      <c r="AA3862" s="41"/>
      <c r="AB3862" s="41"/>
      <c r="AC3862" s="41"/>
      <c r="AD3862" s="41"/>
      <c r="AE3862" s="41"/>
      <c r="AR3862" s="227" t="s">
        <v>308</v>
      </c>
      <c r="AT3862" s="227" t="s">
        <v>184</v>
      </c>
      <c r="AU3862" s="227" t="s">
        <v>80</v>
      </c>
      <c r="AY3862" s="20" t="s">
        <v>182</v>
      </c>
      <c r="BE3862" s="228">
        <f>IF(N3862="základní",J3862,0)</f>
        <v>0</v>
      </c>
      <c r="BF3862" s="228">
        <f>IF(N3862="snížená",J3862,0)</f>
        <v>0</v>
      </c>
      <c r="BG3862" s="228">
        <f>IF(N3862="zákl. přenesená",J3862,0)</f>
        <v>0</v>
      </c>
      <c r="BH3862" s="228">
        <f>IF(N3862="sníž. přenesená",J3862,0)</f>
        <v>0</v>
      </c>
      <c r="BI3862" s="228">
        <f>IF(N3862="nulová",J3862,0)</f>
        <v>0</v>
      </c>
      <c r="BJ3862" s="20" t="s">
        <v>78</v>
      </c>
      <c r="BK3862" s="228">
        <f>ROUND(I3862*H3862,2)</f>
        <v>0</v>
      </c>
      <c r="BL3862" s="20" t="s">
        <v>308</v>
      </c>
      <c r="BM3862" s="227" t="s">
        <v>6172</v>
      </c>
    </row>
    <row r="3863" s="2" customFormat="1">
      <c r="A3863" s="41"/>
      <c r="B3863" s="42"/>
      <c r="C3863" s="43"/>
      <c r="D3863" s="229" t="s">
        <v>191</v>
      </c>
      <c r="E3863" s="43"/>
      <c r="F3863" s="230" t="s">
        <v>6173</v>
      </c>
      <c r="G3863" s="43"/>
      <c r="H3863" s="43"/>
      <c r="I3863" s="231"/>
      <c r="J3863" s="43"/>
      <c r="K3863" s="43"/>
      <c r="L3863" s="47"/>
      <c r="M3863" s="232"/>
      <c r="N3863" s="233"/>
      <c r="O3863" s="87"/>
      <c r="P3863" s="87"/>
      <c r="Q3863" s="87"/>
      <c r="R3863" s="87"/>
      <c r="S3863" s="87"/>
      <c r="T3863" s="88"/>
      <c r="U3863" s="41"/>
      <c r="V3863" s="41"/>
      <c r="W3863" s="41"/>
      <c r="X3863" s="41"/>
      <c r="Y3863" s="41"/>
      <c r="Z3863" s="41"/>
      <c r="AA3863" s="41"/>
      <c r="AB3863" s="41"/>
      <c r="AC3863" s="41"/>
      <c r="AD3863" s="41"/>
      <c r="AE3863" s="41"/>
      <c r="AT3863" s="20" t="s">
        <v>191</v>
      </c>
      <c r="AU3863" s="20" t="s">
        <v>80</v>
      </c>
    </row>
    <row r="3864" s="2" customFormat="1" ht="24.15" customHeight="1">
      <c r="A3864" s="41"/>
      <c r="B3864" s="42"/>
      <c r="C3864" s="216" t="s">
        <v>6174</v>
      </c>
      <c r="D3864" s="216" t="s">
        <v>184</v>
      </c>
      <c r="E3864" s="217" t="s">
        <v>6175</v>
      </c>
      <c r="F3864" s="218" t="s">
        <v>6176</v>
      </c>
      <c r="G3864" s="219" t="s">
        <v>283</v>
      </c>
      <c r="H3864" s="220">
        <v>22.050000000000001</v>
      </c>
      <c r="I3864" s="221"/>
      <c r="J3864" s="222">
        <f>ROUND(I3864*H3864,2)</f>
        <v>0</v>
      </c>
      <c r="K3864" s="218" t="s">
        <v>188</v>
      </c>
      <c r="L3864" s="47"/>
      <c r="M3864" s="223" t="s">
        <v>19</v>
      </c>
      <c r="N3864" s="224" t="s">
        <v>42</v>
      </c>
      <c r="O3864" s="87"/>
      <c r="P3864" s="225">
        <f>O3864*H3864</f>
        <v>0</v>
      </c>
      <c r="Q3864" s="225">
        <v>0</v>
      </c>
      <c r="R3864" s="225">
        <f>Q3864*H3864</f>
        <v>0</v>
      </c>
      <c r="S3864" s="225">
        <v>0.025000000000000001</v>
      </c>
      <c r="T3864" s="226">
        <f>S3864*H3864</f>
        <v>0.55125000000000002</v>
      </c>
      <c r="U3864" s="41"/>
      <c r="V3864" s="41"/>
      <c r="W3864" s="41"/>
      <c r="X3864" s="41"/>
      <c r="Y3864" s="41"/>
      <c r="Z3864" s="41"/>
      <c r="AA3864" s="41"/>
      <c r="AB3864" s="41"/>
      <c r="AC3864" s="41"/>
      <c r="AD3864" s="41"/>
      <c r="AE3864" s="41"/>
      <c r="AR3864" s="227" t="s">
        <v>308</v>
      </c>
      <c r="AT3864" s="227" t="s">
        <v>184</v>
      </c>
      <c r="AU3864" s="227" t="s">
        <v>80</v>
      </c>
      <c r="AY3864" s="20" t="s">
        <v>182</v>
      </c>
      <c r="BE3864" s="228">
        <f>IF(N3864="základní",J3864,0)</f>
        <v>0</v>
      </c>
      <c r="BF3864" s="228">
        <f>IF(N3864="snížená",J3864,0)</f>
        <v>0</v>
      </c>
      <c r="BG3864" s="228">
        <f>IF(N3864="zákl. přenesená",J3864,0)</f>
        <v>0</v>
      </c>
      <c r="BH3864" s="228">
        <f>IF(N3864="sníž. přenesená",J3864,0)</f>
        <v>0</v>
      </c>
      <c r="BI3864" s="228">
        <f>IF(N3864="nulová",J3864,0)</f>
        <v>0</v>
      </c>
      <c r="BJ3864" s="20" t="s">
        <v>78</v>
      </c>
      <c r="BK3864" s="228">
        <f>ROUND(I3864*H3864,2)</f>
        <v>0</v>
      </c>
      <c r="BL3864" s="20" t="s">
        <v>308</v>
      </c>
      <c r="BM3864" s="227" t="s">
        <v>6177</v>
      </c>
    </row>
    <row r="3865" s="2" customFormat="1">
      <c r="A3865" s="41"/>
      <c r="B3865" s="42"/>
      <c r="C3865" s="43"/>
      <c r="D3865" s="229" t="s">
        <v>191</v>
      </c>
      <c r="E3865" s="43"/>
      <c r="F3865" s="230" t="s">
        <v>6178</v>
      </c>
      <c r="G3865" s="43"/>
      <c r="H3865" s="43"/>
      <c r="I3865" s="231"/>
      <c r="J3865" s="43"/>
      <c r="K3865" s="43"/>
      <c r="L3865" s="47"/>
      <c r="M3865" s="232"/>
      <c r="N3865" s="233"/>
      <c r="O3865" s="87"/>
      <c r="P3865" s="87"/>
      <c r="Q3865" s="87"/>
      <c r="R3865" s="87"/>
      <c r="S3865" s="87"/>
      <c r="T3865" s="88"/>
      <c r="U3865" s="41"/>
      <c r="V3865" s="41"/>
      <c r="W3865" s="41"/>
      <c r="X3865" s="41"/>
      <c r="Y3865" s="41"/>
      <c r="Z3865" s="41"/>
      <c r="AA3865" s="41"/>
      <c r="AB3865" s="41"/>
      <c r="AC3865" s="41"/>
      <c r="AD3865" s="41"/>
      <c r="AE3865" s="41"/>
      <c r="AT3865" s="20" t="s">
        <v>191</v>
      </c>
      <c r="AU3865" s="20" t="s">
        <v>80</v>
      </c>
    </row>
    <row r="3866" s="14" customFormat="1">
      <c r="A3866" s="14"/>
      <c r="B3866" s="245"/>
      <c r="C3866" s="246"/>
      <c r="D3866" s="236" t="s">
        <v>193</v>
      </c>
      <c r="E3866" s="247" t="s">
        <v>19</v>
      </c>
      <c r="F3866" s="248" t="s">
        <v>6179</v>
      </c>
      <c r="G3866" s="246"/>
      <c r="H3866" s="249">
        <v>17.248000000000001</v>
      </c>
      <c r="I3866" s="250"/>
      <c r="J3866" s="246"/>
      <c r="K3866" s="246"/>
      <c r="L3866" s="251"/>
      <c r="M3866" s="252"/>
      <c r="N3866" s="253"/>
      <c r="O3866" s="253"/>
      <c r="P3866" s="253"/>
      <c r="Q3866" s="253"/>
      <c r="R3866" s="253"/>
      <c r="S3866" s="253"/>
      <c r="T3866" s="25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5" t="s">
        <v>193</v>
      </c>
      <c r="AU3866" s="255" t="s">
        <v>80</v>
      </c>
      <c r="AV3866" s="14" t="s">
        <v>80</v>
      </c>
      <c r="AW3866" s="14" t="s">
        <v>195</v>
      </c>
      <c r="AX3866" s="14" t="s">
        <v>71</v>
      </c>
      <c r="AY3866" s="255" t="s">
        <v>182</v>
      </c>
    </row>
    <row r="3867" s="14" customFormat="1">
      <c r="A3867" s="14"/>
      <c r="B3867" s="245"/>
      <c r="C3867" s="246"/>
      <c r="D3867" s="236" t="s">
        <v>193</v>
      </c>
      <c r="E3867" s="247" t="s">
        <v>19</v>
      </c>
      <c r="F3867" s="248" t="s">
        <v>6180</v>
      </c>
      <c r="G3867" s="246"/>
      <c r="H3867" s="249">
        <v>4.8017999999999992</v>
      </c>
      <c r="I3867" s="250"/>
      <c r="J3867" s="246"/>
      <c r="K3867" s="246"/>
      <c r="L3867" s="251"/>
      <c r="M3867" s="252"/>
      <c r="N3867" s="253"/>
      <c r="O3867" s="253"/>
      <c r="P3867" s="253"/>
      <c r="Q3867" s="253"/>
      <c r="R3867" s="253"/>
      <c r="S3867" s="253"/>
      <c r="T3867" s="25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5" t="s">
        <v>193</v>
      </c>
      <c r="AU3867" s="255" t="s">
        <v>80</v>
      </c>
      <c r="AV3867" s="14" t="s">
        <v>80</v>
      </c>
      <c r="AW3867" s="14" t="s">
        <v>195</v>
      </c>
      <c r="AX3867" s="14" t="s">
        <v>71</v>
      </c>
      <c r="AY3867" s="255" t="s">
        <v>182</v>
      </c>
    </row>
    <row r="3868" s="2" customFormat="1" ht="66.75" customHeight="1">
      <c r="A3868" s="41"/>
      <c r="B3868" s="42"/>
      <c r="C3868" s="216" t="s">
        <v>6181</v>
      </c>
      <c r="D3868" s="216" t="s">
        <v>184</v>
      </c>
      <c r="E3868" s="217" t="s">
        <v>6182</v>
      </c>
      <c r="F3868" s="218" t="s">
        <v>6183</v>
      </c>
      <c r="G3868" s="219" t="s">
        <v>256</v>
      </c>
      <c r="H3868" s="220">
        <v>0.0060000000000000001</v>
      </c>
      <c r="I3868" s="221"/>
      <c r="J3868" s="222">
        <f>ROUND(I3868*H3868,2)</f>
        <v>0</v>
      </c>
      <c r="K3868" s="218" t="s">
        <v>188</v>
      </c>
      <c r="L3868" s="47"/>
      <c r="M3868" s="223" t="s">
        <v>19</v>
      </c>
      <c r="N3868" s="224" t="s">
        <v>42</v>
      </c>
      <c r="O3868" s="87"/>
      <c r="P3868" s="225">
        <f>O3868*H3868</f>
        <v>0</v>
      </c>
      <c r="Q3868" s="225">
        <v>0</v>
      </c>
      <c r="R3868" s="225">
        <f>Q3868*H3868</f>
        <v>0</v>
      </c>
      <c r="S3868" s="225">
        <v>0</v>
      </c>
      <c r="T3868" s="226">
        <f>S3868*H3868</f>
        <v>0</v>
      </c>
      <c r="U3868" s="41"/>
      <c r="V3868" s="41"/>
      <c r="W3868" s="41"/>
      <c r="X3868" s="41"/>
      <c r="Y3868" s="41"/>
      <c r="Z3868" s="41"/>
      <c r="AA3868" s="41"/>
      <c r="AB3868" s="41"/>
      <c r="AC3868" s="41"/>
      <c r="AD3868" s="41"/>
      <c r="AE3868" s="41"/>
      <c r="AR3868" s="227" t="s">
        <v>308</v>
      </c>
      <c r="AT3868" s="227" t="s">
        <v>184</v>
      </c>
      <c r="AU3868" s="227" t="s">
        <v>80</v>
      </c>
      <c r="AY3868" s="20" t="s">
        <v>182</v>
      </c>
      <c r="BE3868" s="228">
        <f>IF(N3868="základní",J3868,0)</f>
        <v>0</v>
      </c>
      <c r="BF3868" s="228">
        <f>IF(N3868="snížená",J3868,0)</f>
        <v>0</v>
      </c>
      <c r="BG3868" s="228">
        <f>IF(N3868="zákl. přenesená",J3868,0)</f>
        <v>0</v>
      </c>
      <c r="BH3868" s="228">
        <f>IF(N3868="sníž. přenesená",J3868,0)</f>
        <v>0</v>
      </c>
      <c r="BI3868" s="228">
        <f>IF(N3868="nulová",J3868,0)</f>
        <v>0</v>
      </c>
      <c r="BJ3868" s="20" t="s">
        <v>78</v>
      </c>
      <c r="BK3868" s="228">
        <f>ROUND(I3868*H3868,2)</f>
        <v>0</v>
      </c>
      <c r="BL3868" s="20" t="s">
        <v>308</v>
      </c>
      <c r="BM3868" s="227" t="s">
        <v>6184</v>
      </c>
    </row>
    <row r="3869" s="2" customFormat="1">
      <c r="A3869" s="41"/>
      <c r="B3869" s="42"/>
      <c r="C3869" s="43"/>
      <c r="D3869" s="229" t="s">
        <v>191</v>
      </c>
      <c r="E3869" s="43"/>
      <c r="F3869" s="230" t="s">
        <v>6185</v>
      </c>
      <c r="G3869" s="43"/>
      <c r="H3869" s="43"/>
      <c r="I3869" s="231"/>
      <c r="J3869" s="43"/>
      <c r="K3869" s="43"/>
      <c r="L3869" s="47"/>
      <c r="M3869" s="232"/>
      <c r="N3869" s="233"/>
      <c r="O3869" s="87"/>
      <c r="P3869" s="87"/>
      <c r="Q3869" s="87"/>
      <c r="R3869" s="87"/>
      <c r="S3869" s="87"/>
      <c r="T3869" s="88"/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T3869" s="20" t="s">
        <v>191</v>
      </c>
      <c r="AU3869" s="20" t="s">
        <v>80</v>
      </c>
    </row>
    <row r="3870" s="12" customFormat="1" ht="22.8" customHeight="1">
      <c r="A3870" s="12"/>
      <c r="B3870" s="200"/>
      <c r="C3870" s="201"/>
      <c r="D3870" s="202" t="s">
        <v>70</v>
      </c>
      <c r="E3870" s="214" t="s">
        <v>5133</v>
      </c>
      <c r="F3870" s="214" t="s">
        <v>6186</v>
      </c>
      <c r="G3870" s="201"/>
      <c r="H3870" s="201"/>
      <c r="I3870" s="204"/>
      <c r="J3870" s="215">
        <f>BK3870</f>
        <v>0</v>
      </c>
      <c r="K3870" s="201"/>
      <c r="L3870" s="206"/>
      <c r="M3870" s="207"/>
      <c r="N3870" s="208"/>
      <c r="O3870" s="208"/>
      <c r="P3870" s="209">
        <f>SUM(P3871:P3884)</f>
        <v>0</v>
      </c>
      <c r="Q3870" s="208"/>
      <c r="R3870" s="209">
        <f>SUM(R3871:R3884)</f>
        <v>0.56641078</v>
      </c>
      <c r="S3870" s="208"/>
      <c r="T3870" s="210">
        <f>SUM(T3871:T3884)</f>
        <v>0</v>
      </c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R3870" s="211" t="s">
        <v>80</v>
      </c>
      <c r="AT3870" s="212" t="s">
        <v>70</v>
      </c>
      <c r="AU3870" s="212" t="s">
        <v>78</v>
      </c>
      <c r="AY3870" s="211" t="s">
        <v>182</v>
      </c>
      <c r="BK3870" s="213">
        <f>SUM(BK3871:BK3884)</f>
        <v>0</v>
      </c>
    </row>
    <row r="3871" s="2" customFormat="1" ht="24.15" customHeight="1">
      <c r="A3871" s="41"/>
      <c r="B3871" s="42"/>
      <c r="C3871" s="216" t="s">
        <v>6187</v>
      </c>
      <c r="D3871" s="216" t="s">
        <v>184</v>
      </c>
      <c r="E3871" s="217" t="s">
        <v>6188</v>
      </c>
      <c r="F3871" s="218" t="s">
        <v>6189</v>
      </c>
      <c r="G3871" s="219" t="s">
        <v>283</v>
      </c>
      <c r="H3871" s="220">
        <v>54.938000000000002</v>
      </c>
      <c r="I3871" s="221"/>
      <c r="J3871" s="222">
        <f>ROUND(I3871*H3871,2)</f>
        <v>0</v>
      </c>
      <c r="K3871" s="218" t="s">
        <v>188</v>
      </c>
      <c r="L3871" s="47"/>
      <c r="M3871" s="223" t="s">
        <v>19</v>
      </c>
      <c r="N3871" s="224" t="s">
        <v>42</v>
      </c>
      <c r="O3871" s="87"/>
      <c r="P3871" s="225">
        <f>O3871*H3871</f>
        <v>0</v>
      </c>
      <c r="Q3871" s="225">
        <v>0.0050000000000000001</v>
      </c>
      <c r="R3871" s="225">
        <f>Q3871*H3871</f>
        <v>0.27469000000000005</v>
      </c>
      <c r="S3871" s="225">
        <v>0</v>
      </c>
      <c r="T3871" s="226">
        <f>S3871*H3871</f>
        <v>0</v>
      </c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R3871" s="227" t="s">
        <v>308</v>
      </c>
      <c r="AT3871" s="227" t="s">
        <v>184</v>
      </c>
      <c r="AU3871" s="227" t="s">
        <v>80</v>
      </c>
      <c r="AY3871" s="20" t="s">
        <v>182</v>
      </c>
      <c r="BE3871" s="228">
        <f>IF(N3871="základní",J3871,0)</f>
        <v>0</v>
      </c>
      <c r="BF3871" s="228">
        <f>IF(N3871="snížená",J3871,0)</f>
        <v>0</v>
      </c>
      <c r="BG3871" s="228">
        <f>IF(N3871="zákl. přenesená",J3871,0)</f>
        <v>0</v>
      </c>
      <c r="BH3871" s="228">
        <f>IF(N3871="sníž. přenesená",J3871,0)</f>
        <v>0</v>
      </c>
      <c r="BI3871" s="228">
        <f>IF(N3871="nulová",J3871,0)</f>
        <v>0</v>
      </c>
      <c r="BJ3871" s="20" t="s">
        <v>78</v>
      </c>
      <c r="BK3871" s="228">
        <f>ROUND(I3871*H3871,2)</f>
        <v>0</v>
      </c>
      <c r="BL3871" s="20" t="s">
        <v>308</v>
      </c>
      <c r="BM3871" s="227" t="s">
        <v>6190</v>
      </c>
    </row>
    <row r="3872" s="2" customFormat="1">
      <c r="A3872" s="41"/>
      <c r="B3872" s="42"/>
      <c r="C3872" s="43"/>
      <c r="D3872" s="229" t="s">
        <v>191</v>
      </c>
      <c r="E3872" s="43"/>
      <c r="F3872" s="230" t="s">
        <v>6191</v>
      </c>
      <c r="G3872" s="43"/>
      <c r="H3872" s="43"/>
      <c r="I3872" s="231"/>
      <c r="J3872" s="43"/>
      <c r="K3872" s="43"/>
      <c r="L3872" s="47"/>
      <c r="M3872" s="232"/>
      <c r="N3872" s="233"/>
      <c r="O3872" s="87"/>
      <c r="P3872" s="87"/>
      <c r="Q3872" s="87"/>
      <c r="R3872" s="87"/>
      <c r="S3872" s="87"/>
      <c r="T3872" s="88"/>
      <c r="U3872" s="41"/>
      <c r="V3872" s="41"/>
      <c r="W3872" s="41"/>
      <c r="X3872" s="41"/>
      <c r="Y3872" s="41"/>
      <c r="Z3872" s="41"/>
      <c r="AA3872" s="41"/>
      <c r="AB3872" s="41"/>
      <c r="AC3872" s="41"/>
      <c r="AD3872" s="41"/>
      <c r="AE3872" s="41"/>
      <c r="AT3872" s="20" t="s">
        <v>191</v>
      </c>
      <c r="AU3872" s="20" t="s">
        <v>80</v>
      </c>
    </row>
    <row r="3873" s="14" customFormat="1">
      <c r="A3873" s="14"/>
      <c r="B3873" s="245"/>
      <c r="C3873" s="246"/>
      <c r="D3873" s="236" t="s">
        <v>193</v>
      </c>
      <c r="E3873" s="247" t="s">
        <v>19</v>
      </c>
      <c r="F3873" s="248" t="s">
        <v>6192</v>
      </c>
      <c r="G3873" s="246"/>
      <c r="H3873" s="249">
        <v>21.862500000000001</v>
      </c>
      <c r="I3873" s="250"/>
      <c r="J3873" s="246"/>
      <c r="K3873" s="246"/>
      <c r="L3873" s="251"/>
      <c r="M3873" s="252"/>
      <c r="N3873" s="253"/>
      <c r="O3873" s="253"/>
      <c r="P3873" s="253"/>
      <c r="Q3873" s="253"/>
      <c r="R3873" s="253"/>
      <c r="S3873" s="253"/>
      <c r="T3873" s="25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5" t="s">
        <v>193</v>
      </c>
      <c r="AU3873" s="255" t="s">
        <v>80</v>
      </c>
      <c r="AV3873" s="14" t="s">
        <v>80</v>
      </c>
      <c r="AW3873" s="14" t="s">
        <v>195</v>
      </c>
      <c r="AX3873" s="14" t="s">
        <v>71</v>
      </c>
      <c r="AY3873" s="255" t="s">
        <v>182</v>
      </c>
    </row>
    <row r="3874" s="14" customFormat="1">
      <c r="A3874" s="14"/>
      <c r="B3874" s="245"/>
      <c r="C3874" s="246"/>
      <c r="D3874" s="236" t="s">
        <v>193</v>
      </c>
      <c r="E3874" s="247" t="s">
        <v>19</v>
      </c>
      <c r="F3874" s="248" t="s">
        <v>6193</v>
      </c>
      <c r="G3874" s="246"/>
      <c r="H3874" s="249">
        <v>33.075000000000003</v>
      </c>
      <c r="I3874" s="250"/>
      <c r="J3874" s="246"/>
      <c r="K3874" s="246"/>
      <c r="L3874" s="251"/>
      <c r="M3874" s="252"/>
      <c r="N3874" s="253"/>
      <c r="O3874" s="253"/>
      <c r="P3874" s="253"/>
      <c r="Q3874" s="253"/>
      <c r="R3874" s="253"/>
      <c r="S3874" s="253"/>
      <c r="T3874" s="25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5" t="s">
        <v>193</v>
      </c>
      <c r="AU3874" s="255" t="s">
        <v>80</v>
      </c>
      <c r="AV3874" s="14" t="s">
        <v>80</v>
      </c>
      <c r="AW3874" s="14" t="s">
        <v>195</v>
      </c>
      <c r="AX3874" s="14" t="s">
        <v>71</v>
      </c>
      <c r="AY3874" s="255" t="s">
        <v>182</v>
      </c>
    </row>
    <row r="3875" s="2" customFormat="1" ht="16.5" customHeight="1">
      <c r="A3875" s="41"/>
      <c r="B3875" s="42"/>
      <c r="C3875" s="216" t="s">
        <v>6194</v>
      </c>
      <c r="D3875" s="216" t="s">
        <v>184</v>
      </c>
      <c r="E3875" s="217" t="s">
        <v>6195</v>
      </c>
      <c r="F3875" s="218" t="s">
        <v>6196</v>
      </c>
      <c r="G3875" s="219" t="s">
        <v>283</v>
      </c>
      <c r="H3875" s="220">
        <v>54.938000000000002</v>
      </c>
      <c r="I3875" s="221"/>
      <c r="J3875" s="222">
        <f>ROUND(I3875*H3875,2)</f>
        <v>0</v>
      </c>
      <c r="K3875" s="218" t="s">
        <v>188</v>
      </c>
      <c r="L3875" s="47"/>
      <c r="M3875" s="223" t="s">
        <v>19</v>
      </c>
      <c r="N3875" s="224" t="s">
        <v>42</v>
      </c>
      <c r="O3875" s="87"/>
      <c r="P3875" s="225">
        <f>O3875*H3875</f>
        <v>0</v>
      </c>
      <c r="Q3875" s="225">
        <v>0.0051000000000000004</v>
      </c>
      <c r="R3875" s="225">
        <f>Q3875*H3875</f>
        <v>0.28018380000000004</v>
      </c>
      <c r="S3875" s="225">
        <v>0</v>
      </c>
      <c r="T3875" s="226">
        <f>S3875*H3875</f>
        <v>0</v>
      </c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1"/>
      <c r="AE3875" s="41"/>
      <c r="AR3875" s="227" t="s">
        <v>308</v>
      </c>
      <c r="AT3875" s="227" t="s">
        <v>184</v>
      </c>
      <c r="AU3875" s="227" t="s">
        <v>80</v>
      </c>
      <c r="AY3875" s="20" t="s">
        <v>182</v>
      </c>
      <c r="BE3875" s="228">
        <f>IF(N3875="základní",J3875,0)</f>
        <v>0</v>
      </c>
      <c r="BF3875" s="228">
        <f>IF(N3875="snížená",J3875,0)</f>
        <v>0</v>
      </c>
      <c r="BG3875" s="228">
        <f>IF(N3875="zákl. přenesená",J3875,0)</f>
        <v>0</v>
      </c>
      <c r="BH3875" s="228">
        <f>IF(N3875="sníž. přenesená",J3875,0)</f>
        <v>0</v>
      </c>
      <c r="BI3875" s="228">
        <f>IF(N3875="nulová",J3875,0)</f>
        <v>0</v>
      </c>
      <c r="BJ3875" s="20" t="s">
        <v>78</v>
      </c>
      <c r="BK3875" s="228">
        <f>ROUND(I3875*H3875,2)</f>
        <v>0</v>
      </c>
      <c r="BL3875" s="20" t="s">
        <v>308</v>
      </c>
      <c r="BM3875" s="227" t="s">
        <v>6197</v>
      </c>
    </row>
    <row r="3876" s="2" customFormat="1">
      <c r="A3876" s="41"/>
      <c r="B3876" s="42"/>
      <c r="C3876" s="43"/>
      <c r="D3876" s="229" t="s">
        <v>191</v>
      </c>
      <c r="E3876" s="43"/>
      <c r="F3876" s="230" t="s">
        <v>6198</v>
      </c>
      <c r="G3876" s="43"/>
      <c r="H3876" s="43"/>
      <c r="I3876" s="231"/>
      <c r="J3876" s="43"/>
      <c r="K3876" s="43"/>
      <c r="L3876" s="47"/>
      <c r="M3876" s="232"/>
      <c r="N3876" s="233"/>
      <c r="O3876" s="87"/>
      <c r="P3876" s="87"/>
      <c r="Q3876" s="87"/>
      <c r="R3876" s="87"/>
      <c r="S3876" s="87"/>
      <c r="T3876" s="88"/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T3876" s="20" t="s">
        <v>191</v>
      </c>
      <c r="AU3876" s="20" t="s">
        <v>80</v>
      </c>
    </row>
    <row r="3877" s="14" customFormat="1">
      <c r="A3877" s="14"/>
      <c r="B3877" s="245"/>
      <c r="C3877" s="246"/>
      <c r="D3877" s="236" t="s">
        <v>193</v>
      </c>
      <c r="E3877" s="247" t="s">
        <v>19</v>
      </c>
      <c r="F3877" s="248" t="s">
        <v>6192</v>
      </c>
      <c r="G3877" s="246"/>
      <c r="H3877" s="249">
        <v>21.862500000000001</v>
      </c>
      <c r="I3877" s="250"/>
      <c r="J3877" s="246"/>
      <c r="K3877" s="246"/>
      <c r="L3877" s="251"/>
      <c r="M3877" s="252"/>
      <c r="N3877" s="253"/>
      <c r="O3877" s="253"/>
      <c r="P3877" s="253"/>
      <c r="Q3877" s="253"/>
      <c r="R3877" s="253"/>
      <c r="S3877" s="253"/>
      <c r="T3877" s="25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5" t="s">
        <v>193</v>
      </c>
      <c r="AU3877" s="255" t="s">
        <v>80</v>
      </c>
      <c r="AV3877" s="14" t="s">
        <v>80</v>
      </c>
      <c r="AW3877" s="14" t="s">
        <v>195</v>
      </c>
      <c r="AX3877" s="14" t="s">
        <v>71</v>
      </c>
      <c r="AY3877" s="255" t="s">
        <v>182</v>
      </c>
    </row>
    <row r="3878" s="14" customFormat="1">
      <c r="A3878" s="14"/>
      <c r="B3878" s="245"/>
      <c r="C3878" s="246"/>
      <c r="D3878" s="236" t="s">
        <v>193</v>
      </c>
      <c r="E3878" s="247" t="s">
        <v>19</v>
      </c>
      <c r="F3878" s="248" t="s">
        <v>6193</v>
      </c>
      <c r="G3878" s="246"/>
      <c r="H3878" s="249">
        <v>33.075000000000003</v>
      </c>
      <c r="I3878" s="250"/>
      <c r="J3878" s="246"/>
      <c r="K3878" s="246"/>
      <c r="L3878" s="251"/>
      <c r="M3878" s="252"/>
      <c r="N3878" s="253"/>
      <c r="O3878" s="253"/>
      <c r="P3878" s="253"/>
      <c r="Q3878" s="253"/>
      <c r="R3878" s="253"/>
      <c r="S3878" s="253"/>
      <c r="T3878" s="25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5" t="s">
        <v>193</v>
      </c>
      <c r="AU3878" s="255" t="s">
        <v>80</v>
      </c>
      <c r="AV3878" s="14" t="s">
        <v>80</v>
      </c>
      <c r="AW3878" s="14" t="s">
        <v>195</v>
      </c>
      <c r="AX3878" s="14" t="s">
        <v>71</v>
      </c>
      <c r="AY3878" s="255" t="s">
        <v>182</v>
      </c>
    </row>
    <row r="3879" s="2" customFormat="1" ht="24.15" customHeight="1">
      <c r="A3879" s="41"/>
      <c r="B3879" s="42"/>
      <c r="C3879" s="216" t="s">
        <v>6199</v>
      </c>
      <c r="D3879" s="216" t="s">
        <v>184</v>
      </c>
      <c r="E3879" s="217" t="s">
        <v>6200</v>
      </c>
      <c r="F3879" s="218" t="s">
        <v>6201</v>
      </c>
      <c r="G3879" s="219" t="s">
        <v>283</v>
      </c>
      <c r="H3879" s="220">
        <v>54.938000000000002</v>
      </c>
      <c r="I3879" s="221"/>
      <c r="J3879" s="222">
        <f>ROUND(I3879*H3879,2)</f>
        <v>0</v>
      </c>
      <c r="K3879" s="218" t="s">
        <v>188</v>
      </c>
      <c r="L3879" s="47"/>
      <c r="M3879" s="223" t="s">
        <v>19</v>
      </c>
      <c r="N3879" s="224" t="s">
        <v>42</v>
      </c>
      <c r="O3879" s="87"/>
      <c r="P3879" s="225">
        <f>O3879*H3879</f>
        <v>0</v>
      </c>
      <c r="Q3879" s="225">
        <v>6.0000000000000002E-05</v>
      </c>
      <c r="R3879" s="225">
        <f>Q3879*H3879</f>
        <v>0.0032962800000000004</v>
      </c>
      <c r="S3879" s="225">
        <v>0</v>
      </c>
      <c r="T3879" s="226">
        <f>S3879*H3879</f>
        <v>0</v>
      </c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R3879" s="227" t="s">
        <v>308</v>
      </c>
      <c r="AT3879" s="227" t="s">
        <v>184</v>
      </c>
      <c r="AU3879" s="227" t="s">
        <v>80</v>
      </c>
      <c r="AY3879" s="20" t="s">
        <v>182</v>
      </c>
      <c r="BE3879" s="228">
        <f>IF(N3879="základní",J3879,0)</f>
        <v>0</v>
      </c>
      <c r="BF3879" s="228">
        <f>IF(N3879="snížená",J3879,0)</f>
        <v>0</v>
      </c>
      <c r="BG3879" s="228">
        <f>IF(N3879="zákl. přenesená",J3879,0)</f>
        <v>0</v>
      </c>
      <c r="BH3879" s="228">
        <f>IF(N3879="sníž. přenesená",J3879,0)</f>
        <v>0</v>
      </c>
      <c r="BI3879" s="228">
        <f>IF(N3879="nulová",J3879,0)</f>
        <v>0</v>
      </c>
      <c r="BJ3879" s="20" t="s">
        <v>78</v>
      </c>
      <c r="BK3879" s="228">
        <f>ROUND(I3879*H3879,2)</f>
        <v>0</v>
      </c>
      <c r="BL3879" s="20" t="s">
        <v>308</v>
      </c>
      <c r="BM3879" s="227" t="s">
        <v>6202</v>
      </c>
    </row>
    <row r="3880" s="2" customFormat="1">
      <c r="A3880" s="41"/>
      <c r="B3880" s="42"/>
      <c r="C3880" s="43"/>
      <c r="D3880" s="229" t="s">
        <v>191</v>
      </c>
      <c r="E3880" s="43"/>
      <c r="F3880" s="230" t="s">
        <v>6203</v>
      </c>
      <c r="G3880" s="43"/>
      <c r="H3880" s="43"/>
      <c r="I3880" s="231"/>
      <c r="J3880" s="43"/>
      <c r="K3880" s="43"/>
      <c r="L3880" s="47"/>
      <c r="M3880" s="232"/>
      <c r="N3880" s="233"/>
      <c r="O3880" s="87"/>
      <c r="P3880" s="87"/>
      <c r="Q3880" s="87"/>
      <c r="R3880" s="87"/>
      <c r="S3880" s="87"/>
      <c r="T3880" s="88"/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T3880" s="20" t="s">
        <v>191</v>
      </c>
      <c r="AU3880" s="20" t="s">
        <v>80</v>
      </c>
    </row>
    <row r="3881" s="2" customFormat="1" ht="16.5" customHeight="1">
      <c r="A3881" s="41"/>
      <c r="B3881" s="42"/>
      <c r="C3881" s="216" t="s">
        <v>6204</v>
      </c>
      <c r="D3881" s="216" t="s">
        <v>184</v>
      </c>
      <c r="E3881" s="217" t="s">
        <v>6205</v>
      </c>
      <c r="F3881" s="218" t="s">
        <v>6206</v>
      </c>
      <c r="G3881" s="219" t="s">
        <v>283</v>
      </c>
      <c r="H3881" s="220">
        <v>54.938000000000002</v>
      </c>
      <c r="I3881" s="221"/>
      <c r="J3881" s="222">
        <f>ROUND(I3881*H3881,2)</f>
        <v>0</v>
      </c>
      <c r="K3881" s="218" t="s">
        <v>188</v>
      </c>
      <c r="L3881" s="47"/>
      <c r="M3881" s="223" t="s">
        <v>19</v>
      </c>
      <c r="N3881" s="224" t="s">
        <v>42</v>
      </c>
      <c r="O3881" s="87"/>
      <c r="P3881" s="225">
        <f>O3881*H3881</f>
        <v>0</v>
      </c>
      <c r="Q3881" s="225">
        <v>0.00014999999999999999</v>
      </c>
      <c r="R3881" s="225">
        <f>Q3881*H3881</f>
        <v>0.0082407000000000001</v>
      </c>
      <c r="S3881" s="225">
        <v>0</v>
      </c>
      <c r="T3881" s="226">
        <f>S3881*H3881</f>
        <v>0</v>
      </c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R3881" s="227" t="s">
        <v>308</v>
      </c>
      <c r="AT3881" s="227" t="s">
        <v>184</v>
      </c>
      <c r="AU3881" s="227" t="s">
        <v>80</v>
      </c>
      <c r="AY3881" s="20" t="s">
        <v>182</v>
      </c>
      <c r="BE3881" s="228">
        <f>IF(N3881="základní",J3881,0)</f>
        <v>0</v>
      </c>
      <c r="BF3881" s="228">
        <f>IF(N3881="snížená",J3881,0)</f>
        <v>0</v>
      </c>
      <c r="BG3881" s="228">
        <f>IF(N3881="zákl. přenesená",J3881,0)</f>
        <v>0</v>
      </c>
      <c r="BH3881" s="228">
        <f>IF(N3881="sníž. přenesená",J3881,0)</f>
        <v>0</v>
      </c>
      <c r="BI3881" s="228">
        <f>IF(N3881="nulová",J3881,0)</f>
        <v>0</v>
      </c>
      <c r="BJ3881" s="20" t="s">
        <v>78</v>
      </c>
      <c r="BK3881" s="228">
        <f>ROUND(I3881*H3881,2)</f>
        <v>0</v>
      </c>
      <c r="BL3881" s="20" t="s">
        <v>308</v>
      </c>
      <c r="BM3881" s="227" t="s">
        <v>6207</v>
      </c>
    </row>
    <row r="3882" s="2" customFormat="1">
      <c r="A3882" s="41"/>
      <c r="B3882" s="42"/>
      <c r="C3882" s="43"/>
      <c r="D3882" s="229" t="s">
        <v>191</v>
      </c>
      <c r="E3882" s="43"/>
      <c r="F3882" s="230" t="s">
        <v>6208</v>
      </c>
      <c r="G3882" s="43"/>
      <c r="H3882" s="43"/>
      <c r="I3882" s="231"/>
      <c r="J3882" s="43"/>
      <c r="K3882" s="43"/>
      <c r="L3882" s="47"/>
      <c r="M3882" s="232"/>
      <c r="N3882" s="233"/>
      <c r="O3882" s="87"/>
      <c r="P3882" s="87"/>
      <c r="Q3882" s="87"/>
      <c r="R3882" s="87"/>
      <c r="S3882" s="87"/>
      <c r="T3882" s="88"/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T3882" s="20" t="s">
        <v>191</v>
      </c>
      <c r="AU3882" s="20" t="s">
        <v>80</v>
      </c>
    </row>
    <row r="3883" s="2" customFormat="1" ht="55.5" customHeight="1">
      <c r="A3883" s="41"/>
      <c r="B3883" s="42"/>
      <c r="C3883" s="216" t="s">
        <v>6209</v>
      </c>
      <c r="D3883" s="216" t="s">
        <v>184</v>
      </c>
      <c r="E3883" s="217" t="s">
        <v>6210</v>
      </c>
      <c r="F3883" s="218" t="s">
        <v>6211</v>
      </c>
      <c r="G3883" s="219" t="s">
        <v>256</v>
      </c>
      <c r="H3883" s="220">
        <v>0.56599999999999995</v>
      </c>
      <c r="I3883" s="221"/>
      <c r="J3883" s="222">
        <f>ROUND(I3883*H3883,2)</f>
        <v>0</v>
      </c>
      <c r="K3883" s="218" t="s">
        <v>188</v>
      </c>
      <c r="L3883" s="47"/>
      <c r="M3883" s="223" t="s">
        <v>19</v>
      </c>
      <c r="N3883" s="224" t="s">
        <v>42</v>
      </c>
      <c r="O3883" s="87"/>
      <c r="P3883" s="225">
        <f>O3883*H3883</f>
        <v>0</v>
      </c>
      <c r="Q3883" s="225">
        <v>0</v>
      </c>
      <c r="R3883" s="225">
        <f>Q3883*H3883</f>
        <v>0</v>
      </c>
      <c r="S3883" s="225">
        <v>0</v>
      </c>
      <c r="T3883" s="226">
        <f>S3883*H3883</f>
        <v>0</v>
      </c>
      <c r="U3883" s="41"/>
      <c r="V3883" s="41"/>
      <c r="W3883" s="41"/>
      <c r="X3883" s="41"/>
      <c r="Y3883" s="41"/>
      <c r="Z3883" s="41"/>
      <c r="AA3883" s="41"/>
      <c r="AB3883" s="41"/>
      <c r="AC3883" s="41"/>
      <c r="AD3883" s="41"/>
      <c r="AE3883" s="41"/>
      <c r="AR3883" s="227" t="s">
        <v>308</v>
      </c>
      <c r="AT3883" s="227" t="s">
        <v>184</v>
      </c>
      <c r="AU3883" s="227" t="s">
        <v>80</v>
      </c>
      <c r="AY3883" s="20" t="s">
        <v>182</v>
      </c>
      <c r="BE3883" s="228">
        <f>IF(N3883="základní",J3883,0)</f>
        <v>0</v>
      </c>
      <c r="BF3883" s="228">
        <f>IF(N3883="snížená",J3883,0)</f>
        <v>0</v>
      </c>
      <c r="BG3883" s="228">
        <f>IF(N3883="zákl. přenesená",J3883,0)</f>
        <v>0</v>
      </c>
      <c r="BH3883" s="228">
        <f>IF(N3883="sníž. přenesená",J3883,0)</f>
        <v>0</v>
      </c>
      <c r="BI3883" s="228">
        <f>IF(N3883="nulová",J3883,0)</f>
        <v>0</v>
      </c>
      <c r="BJ3883" s="20" t="s">
        <v>78</v>
      </c>
      <c r="BK3883" s="228">
        <f>ROUND(I3883*H3883,2)</f>
        <v>0</v>
      </c>
      <c r="BL3883" s="20" t="s">
        <v>308</v>
      </c>
      <c r="BM3883" s="227" t="s">
        <v>6212</v>
      </c>
    </row>
    <row r="3884" s="2" customFormat="1">
      <c r="A3884" s="41"/>
      <c r="B3884" s="42"/>
      <c r="C3884" s="43"/>
      <c r="D3884" s="229" t="s">
        <v>191</v>
      </c>
      <c r="E3884" s="43"/>
      <c r="F3884" s="230" t="s">
        <v>6213</v>
      </c>
      <c r="G3884" s="43"/>
      <c r="H3884" s="43"/>
      <c r="I3884" s="231"/>
      <c r="J3884" s="43"/>
      <c r="K3884" s="43"/>
      <c r="L3884" s="47"/>
      <c r="M3884" s="232"/>
      <c r="N3884" s="233"/>
      <c r="O3884" s="87"/>
      <c r="P3884" s="87"/>
      <c r="Q3884" s="87"/>
      <c r="R3884" s="87"/>
      <c r="S3884" s="87"/>
      <c r="T3884" s="88"/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T3884" s="20" t="s">
        <v>191</v>
      </c>
      <c r="AU3884" s="20" t="s">
        <v>80</v>
      </c>
    </row>
    <row r="3885" s="12" customFormat="1" ht="22.8" customHeight="1">
      <c r="A3885" s="12"/>
      <c r="B3885" s="200"/>
      <c r="C3885" s="201"/>
      <c r="D3885" s="202" t="s">
        <v>70</v>
      </c>
      <c r="E3885" s="214" t="s">
        <v>5150</v>
      </c>
      <c r="F3885" s="214" t="s">
        <v>6214</v>
      </c>
      <c r="G3885" s="201"/>
      <c r="H3885" s="201"/>
      <c r="I3885" s="204"/>
      <c r="J3885" s="215">
        <f>BK3885</f>
        <v>0</v>
      </c>
      <c r="K3885" s="201"/>
      <c r="L3885" s="206"/>
      <c r="M3885" s="207"/>
      <c r="N3885" s="208"/>
      <c r="O3885" s="208"/>
      <c r="P3885" s="209">
        <f>SUM(P3886:P4160)</f>
        <v>0</v>
      </c>
      <c r="Q3885" s="208"/>
      <c r="R3885" s="209">
        <f>SUM(R3886:R4160)</f>
        <v>33.894003218375985</v>
      </c>
      <c r="S3885" s="208"/>
      <c r="T3885" s="210">
        <f>SUM(T3886:T4160)</f>
        <v>15.2981655</v>
      </c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R3885" s="211" t="s">
        <v>80</v>
      </c>
      <c r="AT3885" s="212" t="s">
        <v>70</v>
      </c>
      <c r="AU3885" s="212" t="s">
        <v>78</v>
      </c>
      <c r="AY3885" s="211" t="s">
        <v>182</v>
      </c>
      <c r="BK3885" s="213">
        <f>SUM(BK3886:BK4160)</f>
        <v>0</v>
      </c>
    </row>
    <row r="3886" s="2" customFormat="1" ht="37.8" customHeight="1">
      <c r="A3886" s="41"/>
      <c r="B3886" s="42"/>
      <c r="C3886" s="216" t="s">
        <v>6215</v>
      </c>
      <c r="D3886" s="216" t="s">
        <v>184</v>
      </c>
      <c r="E3886" s="217" t="s">
        <v>6216</v>
      </c>
      <c r="F3886" s="218" t="s">
        <v>6217</v>
      </c>
      <c r="G3886" s="219" t="s">
        <v>283</v>
      </c>
      <c r="H3886" s="220">
        <v>738.01999999999998</v>
      </c>
      <c r="I3886" s="221"/>
      <c r="J3886" s="222">
        <f>ROUND(I3886*H3886,2)</f>
        <v>0</v>
      </c>
      <c r="K3886" s="218" t="s">
        <v>188</v>
      </c>
      <c r="L3886" s="47"/>
      <c r="M3886" s="223" t="s">
        <v>19</v>
      </c>
      <c r="N3886" s="224" t="s">
        <v>42</v>
      </c>
      <c r="O3886" s="87"/>
      <c r="P3886" s="225">
        <f>O3886*H3886</f>
        <v>0</v>
      </c>
      <c r="Q3886" s="225">
        <v>0</v>
      </c>
      <c r="R3886" s="225">
        <f>Q3886*H3886</f>
        <v>0</v>
      </c>
      <c r="S3886" s="225">
        <v>0</v>
      </c>
      <c r="T3886" s="226">
        <f>S3886*H3886</f>
        <v>0</v>
      </c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R3886" s="227" t="s">
        <v>308</v>
      </c>
      <c r="AT3886" s="227" t="s">
        <v>184</v>
      </c>
      <c r="AU3886" s="227" t="s">
        <v>80</v>
      </c>
      <c r="AY3886" s="20" t="s">
        <v>182</v>
      </c>
      <c r="BE3886" s="228">
        <f>IF(N3886="základní",J3886,0)</f>
        <v>0</v>
      </c>
      <c r="BF3886" s="228">
        <f>IF(N3886="snížená",J3886,0)</f>
        <v>0</v>
      </c>
      <c r="BG3886" s="228">
        <f>IF(N3886="zákl. přenesená",J3886,0)</f>
        <v>0</v>
      </c>
      <c r="BH3886" s="228">
        <f>IF(N3886="sníž. přenesená",J3886,0)</f>
        <v>0</v>
      </c>
      <c r="BI3886" s="228">
        <f>IF(N3886="nulová",J3886,0)</f>
        <v>0</v>
      </c>
      <c r="BJ3886" s="20" t="s">
        <v>78</v>
      </c>
      <c r="BK3886" s="228">
        <f>ROUND(I3886*H3886,2)</f>
        <v>0</v>
      </c>
      <c r="BL3886" s="20" t="s">
        <v>308</v>
      </c>
      <c r="BM3886" s="227" t="s">
        <v>6218</v>
      </c>
    </row>
    <row r="3887" s="2" customFormat="1">
      <c r="A3887" s="41"/>
      <c r="B3887" s="42"/>
      <c r="C3887" s="43"/>
      <c r="D3887" s="229" t="s">
        <v>191</v>
      </c>
      <c r="E3887" s="43"/>
      <c r="F3887" s="230" t="s">
        <v>6219</v>
      </c>
      <c r="G3887" s="43"/>
      <c r="H3887" s="43"/>
      <c r="I3887" s="231"/>
      <c r="J3887" s="43"/>
      <c r="K3887" s="43"/>
      <c r="L3887" s="47"/>
      <c r="M3887" s="232"/>
      <c r="N3887" s="233"/>
      <c r="O3887" s="87"/>
      <c r="P3887" s="87"/>
      <c r="Q3887" s="87"/>
      <c r="R3887" s="87"/>
      <c r="S3887" s="87"/>
      <c r="T3887" s="88"/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1"/>
      <c r="AE3887" s="41"/>
      <c r="AT3887" s="20" t="s">
        <v>191</v>
      </c>
      <c r="AU3887" s="20" t="s">
        <v>80</v>
      </c>
    </row>
    <row r="3888" s="13" customFormat="1">
      <c r="A3888" s="13"/>
      <c r="B3888" s="234"/>
      <c r="C3888" s="235"/>
      <c r="D3888" s="236" t="s">
        <v>193</v>
      </c>
      <c r="E3888" s="237" t="s">
        <v>19</v>
      </c>
      <c r="F3888" s="238" t="s">
        <v>205</v>
      </c>
      <c r="G3888" s="235"/>
      <c r="H3888" s="237" t="s">
        <v>19</v>
      </c>
      <c r="I3888" s="239"/>
      <c r="J3888" s="235"/>
      <c r="K3888" s="235"/>
      <c r="L3888" s="240"/>
      <c r="M3888" s="241"/>
      <c r="N3888" s="242"/>
      <c r="O3888" s="242"/>
      <c r="P3888" s="242"/>
      <c r="Q3888" s="242"/>
      <c r="R3888" s="242"/>
      <c r="S3888" s="242"/>
      <c r="T3888" s="24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T3888" s="244" t="s">
        <v>193</v>
      </c>
      <c r="AU3888" s="244" t="s">
        <v>80</v>
      </c>
      <c r="AV3888" s="13" t="s">
        <v>78</v>
      </c>
      <c r="AW3888" s="13" t="s">
        <v>195</v>
      </c>
      <c r="AX3888" s="13" t="s">
        <v>71</v>
      </c>
      <c r="AY3888" s="244" t="s">
        <v>182</v>
      </c>
    </row>
    <row r="3889" s="14" customFormat="1">
      <c r="A3889" s="14"/>
      <c r="B3889" s="245"/>
      <c r="C3889" s="246"/>
      <c r="D3889" s="236" t="s">
        <v>193</v>
      </c>
      <c r="E3889" s="247" t="s">
        <v>19</v>
      </c>
      <c r="F3889" s="248" t="s">
        <v>6220</v>
      </c>
      <c r="G3889" s="246"/>
      <c r="H3889" s="249">
        <v>432.09999999999997</v>
      </c>
      <c r="I3889" s="250"/>
      <c r="J3889" s="246"/>
      <c r="K3889" s="246"/>
      <c r="L3889" s="251"/>
      <c r="M3889" s="252"/>
      <c r="N3889" s="253"/>
      <c r="O3889" s="253"/>
      <c r="P3889" s="253"/>
      <c r="Q3889" s="253"/>
      <c r="R3889" s="253"/>
      <c r="S3889" s="253"/>
      <c r="T3889" s="25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T3889" s="255" t="s">
        <v>193</v>
      </c>
      <c r="AU3889" s="255" t="s">
        <v>80</v>
      </c>
      <c r="AV3889" s="14" t="s">
        <v>80</v>
      </c>
      <c r="AW3889" s="14" t="s">
        <v>195</v>
      </c>
      <c r="AX3889" s="14" t="s">
        <v>71</v>
      </c>
      <c r="AY3889" s="255" t="s">
        <v>182</v>
      </c>
    </row>
    <row r="3890" s="14" customFormat="1">
      <c r="A3890" s="14"/>
      <c r="B3890" s="245"/>
      <c r="C3890" s="246"/>
      <c r="D3890" s="236" t="s">
        <v>193</v>
      </c>
      <c r="E3890" s="247" t="s">
        <v>19</v>
      </c>
      <c r="F3890" s="248" t="s">
        <v>6221</v>
      </c>
      <c r="G3890" s="246"/>
      <c r="H3890" s="249">
        <v>174.80000000000001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193</v>
      </c>
      <c r="AU3890" s="255" t="s">
        <v>80</v>
      </c>
      <c r="AV3890" s="14" t="s">
        <v>80</v>
      </c>
      <c r="AW3890" s="14" t="s">
        <v>195</v>
      </c>
      <c r="AX3890" s="14" t="s">
        <v>71</v>
      </c>
      <c r="AY3890" s="255" t="s">
        <v>182</v>
      </c>
    </row>
    <row r="3891" s="14" customFormat="1">
      <c r="A3891" s="14"/>
      <c r="B3891" s="245"/>
      <c r="C3891" s="246"/>
      <c r="D3891" s="236" t="s">
        <v>193</v>
      </c>
      <c r="E3891" s="247" t="s">
        <v>19</v>
      </c>
      <c r="F3891" s="248" t="s">
        <v>6222</v>
      </c>
      <c r="G3891" s="246"/>
      <c r="H3891" s="249">
        <v>27.300000000000001</v>
      </c>
      <c r="I3891" s="250"/>
      <c r="J3891" s="246"/>
      <c r="K3891" s="246"/>
      <c r="L3891" s="251"/>
      <c r="M3891" s="252"/>
      <c r="N3891" s="253"/>
      <c r="O3891" s="253"/>
      <c r="P3891" s="253"/>
      <c r="Q3891" s="253"/>
      <c r="R3891" s="253"/>
      <c r="S3891" s="253"/>
      <c r="T3891" s="25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T3891" s="255" t="s">
        <v>193</v>
      </c>
      <c r="AU3891" s="255" t="s">
        <v>80</v>
      </c>
      <c r="AV3891" s="14" t="s">
        <v>80</v>
      </c>
      <c r="AW3891" s="14" t="s">
        <v>195</v>
      </c>
      <c r="AX3891" s="14" t="s">
        <v>71</v>
      </c>
      <c r="AY3891" s="255" t="s">
        <v>182</v>
      </c>
    </row>
    <row r="3892" s="15" customFormat="1">
      <c r="A3892" s="15"/>
      <c r="B3892" s="256"/>
      <c r="C3892" s="257"/>
      <c r="D3892" s="236" t="s">
        <v>193</v>
      </c>
      <c r="E3892" s="258" t="s">
        <v>19</v>
      </c>
      <c r="F3892" s="259" t="s">
        <v>215</v>
      </c>
      <c r="G3892" s="257"/>
      <c r="H3892" s="260">
        <v>634.19999999999993</v>
      </c>
      <c r="I3892" s="261"/>
      <c r="J3892" s="257"/>
      <c r="K3892" s="257"/>
      <c r="L3892" s="262"/>
      <c r="M3892" s="263"/>
      <c r="N3892" s="264"/>
      <c r="O3892" s="264"/>
      <c r="P3892" s="264"/>
      <c r="Q3892" s="264"/>
      <c r="R3892" s="264"/>
      <c r="S3892" s="264"/>
      <c r="T3892" s="26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T3892" s="266" t="s">
        <v>193</v>
      </c>
      <c r="AU3892" s="266" t="s">
        <v>80</v>
      </c>
      <c r="AV3892" s="15" t="s">
        <v>97</v>
      </c>
      <c r="AW3892" s="15" t="s">
        <v>195</v>
      </c>
      <c r="AX3892" s="15" t="s">
        <v>71</v>
      </c>
      <c r="AY3892" s="266" t="s">
        <v>182</v>
      </c>
    </row>
    <row r="3893" s="13" customFormat="1">
      <c r="A3893" s="13"/>
      <c r="B3893" s="234"/>
      <c r="C3893" s="235"/>
      <c r="D3893" s="236" t="s">
        <v>193</v>
      </c>
      <c r="E3893" s="237" t="s">
        <v>19</v>
      </c>
      <c r="F3893" s="238" t="s">
        <v>216</v>
      </c>
      <c r="G3893" s="235"/>
      <c r="H3893" s="237" t="s">
        <v>19</v>
      </c>
      <c r="I3893" s="239"/>
      <c r="J3893" s="235"/>
      <c r="K3893" s="235"/>
      <c r="L3893" s="240"/>
      <c r="M3893" s="241"/>
      <c r="N3893" s="242"/>
      <c r="O3893" s="242"/>
      <c r="P3893" s="242"/>
      <c r="Q3893" s="242"/>
      <c r="R3893" s="242"/>
      <c r="S3893" s="242"/>
      <c r="T3893" s="24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44" t="s">
        <v>193</v>
      </c>
      <c r="AU3893" s="244" t="s">
        <v>80</v>
      </c>
      <c r="AV3893" s="13" t="s">
        <v>78</v>
      </c>
      <c r="AW3893" s="13" t="s">
        <v>195</v>
      </c>
      <c r="AX3893" s="13" t="s">
        <v>71</v>
      </c>
      <c r="AY3893" s="244" t="s">
        <v>182</v>
      </c>
    </row>
    <row r="3894" s="14" customFormat="1">
      <c r="A3894" s="14"/>
      <c r="B3894" s="245"/>
      <c r="C3894" s="246"/>
      <c r="D3894" s="236" t="s">
        <v>193</v>
      </c>
      <c r="E3894" s="247" t="s">
        <v>19</v>
      </c>
      <c r="F3894" s="248" t="s">
        <v>6223</v>
      </c>
      <c r="G3894" s="246"/>
      <c r="H3894" s="249">
        <v>42.700000000000003</v>
      </c>
      <c r="I3894" s="250"/>
      <c r="J3894" s="246"/>
      <c r="K3894" s="246"/>
      <c r="L3894" s="251"/>
      <c r="M3894" s="252"/>
      <c r="N3894" s="253"/>
      <c r="O3894" s="253"/>
      <c r="P3894" s="253"/>
      <c r="Q3894" s="253"/>
      <c r="R3894" s="253"/>
      <c r="S3894" s="253"/>
      <c r="T3894" s="25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5" t="s">
        <v>193</v>
      </c>
      <c r="AU3894" s="255" t="s">
        <v>80</v>
      </c>
      <c r="AV3894" s="14" t="s">
        <v>80</v>
      </c>
      <c r="AW3894" s="14" t="s">
        <v>195</v>
      </c>
      <c r="AX3894" s="14" t="s">
        <v>71</v>
      </c>
      <c r="AY3894" s="255" t="s">
        <v>182</v>
      </c>
    </row>
    <row r="3895" s="15" customFormat="1">
      <c r="A3895" s="15"/>
      <c r="B3895" s="256"/>
      <c r="C3895" s="257"/>
      <c r="D3895" s="236" t="s">
        <v>193</v>
      </c>
      <c r="E3895" s="258" t="s">
        <v>19</v>
      </c>
      <c r="F3895" s="259" t="s">
        <v>215</v>
      </c>
      <c r="G3895" s="257"/>
      <c r="H3895" s="260">
        <v>42.700000000000003</v>
      </c>
      <c r="I3895" s="261"/>
      <c r="J3895" s="257"/>
      <c r="K3895" s="257"/>
      <c r="L3895" s="262"/>
      <c r="M3895" s="263"/>
      <c r="N3895" s="264"/>
      <c r="O3895" s="264"/>
      <c r="P3895" s="264"/>
      <c r="Q3895" s="264"/>
      <c r="R3895" s="264"/>
      <c r="S3895" s="264"/>
      <c r="T3895" s="26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T3895" s="266" t="s">
        <v>193</v>
      </c>
      <c r="AU3895" s="266" t="s">
        <v>80</v>
      </c>
      <c r="AV3895" s="15" t="s">
        <v>97</v>
      </c>
      <c r="AW3895" s="15" t="s">
        <v>195</v>
      </c>
      <c r="AX3895" s="15" t="s">
        <v>71</v>
      </c>
      <c r="AY3895" s="266" t="s">
        <v>182</v>
      </c>
    </row>
    <row r="3896" s="13" customFormat="1">
      <c r="A3896" s="13"/>
      <c r="B3896" s="234"/>
      <c r="C3896" s="235"/>
      <c r="D3896" s="236" t="s">
        <v>193</v>
      </c>
      <c r="E3896" s="237" t="s">
        <v>19</v>
      </c>
      <c r="F3896" s="238" t="s">
        <v>218</v>
      </c>
      <c r="G3896" s="235"/>
      <c r="H3896" s="237" t="s">
        <v>19</v>
      </c>
      <c r="I3896" s="239"/>
      <c r="J3896" s="235"/>
      <c r="K3896" s="235"/>
      <c r="L3896" s="240"/>
      <c r="M3896" s="241"/>
      <c r="N3896" s="242"/>
      <c r="O3896" s="242"/>
      <c r="P3896" s="242"/>
      <c r="Q3896" s="242"/>
      <c r="R3896" s="242"/>
      <c r="S3896" s="242"/>
      <c r="T3896" s="24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44" t="s">
        <v>193</v>
      </c>
      <c r="AU3896" s="244" t="s">
        <v>80</v>
      </c>
      <c r="AV3896" s="13" t="s">
        <v>78</v>
      </c>
      <c r="AW3896" s="13" t="s">
        <v>195</v>
      </c>
      <c r="AX3896" s="13" t="s">
        <v>71</v>
      </c>
      <c r="AY3896" s="244" t="s">
        <v>182</v>
      </c>
    </row>
    <row r="3897" s="14" customFormat="1">
      <c r="A3897" s="14"/>
      <c r="B3897" s="245"/>
      <c r="C3897" s="246"/>
      <c r="D3897" s="236" t="s">
        <v>193</v>
      </c>
      <c r="E3897" s="247" t="s">
        <v>19</v>
      </c>
      <c r="F3897" s="248" t="s">
        <v>6224</v>
      </c>
      <c r="G3897" s="246"/>
      <c r="H3897" s="249">
        <v>61.119999999999997</v>
      </c>
      <c r="I3897" s="250"/>
      <c r="J3897" s="246"/>
      <c r="K3897" s="246"/>
      <c r="L3897" s="251"/>
      <c r="M3897" s="252"/>
      <c r="N3897" s="253"/>
      <c r="O3897" s="253"/>
      <c r="P3897" s="253"/>
      <c r="Q3897" s="253"/>
      <c r="R3897" s="253"/>
      <c r="S3897" s="253"/>
      <c r="T3897" s="25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T3897" s="255" t="s">
        <v>193</v>
      </c>
      <c r="AU3897" s="255" t="s">
        <v>80</v>
      </c>
      <c r="AV3897" s="14" t="s">
        <v>80</v>
      </c>
      <c r="AW3897" s="14" t="s">
        <v>195</v>
      </c>
      <c r="AX3897" s="14" t="s">
        <v>71</v>
      </c>
      <c r="AY3897" s="255" t="s">
        <v>182</v>
      </c>
    </row>
    <row r="3898" s="15" customFormat="1">
      <c r="A3898" s="15"/>
      <c r="B3898" s="256"/>
      <c r="C3898" s="257"/>
      <c r="D3898" s="236" t="s">
        <v>193</v>
      </c>
      <c r="E3898" s="258" t="s">
        <v>19</v>
      </c>
      <c r="F3898" s="259" t="s">
        <v>215</v>
      </c>
      <c r="G3898" s="257"/>
      <c r="H3898" s="260">
        <v>61.119999999999997</v>
      </c>
      <c r="I3898" s="261"/>
      <c r="J3898" s="257"/>
      <c r="K3898" s="257"/>
      <c r="L3898" s="262"/>
      <c r="M3898" s="263"/>
      <c r="N3898" s="264"/>
      <c r="O3898" s="264"/>
      <c r="P3898" s="264"/>
      <c r="Q3898" s="264"/>
      <c r="R3898" s="264"/>
      <c r="S3898" s="264"/>
      <c r="T3898" s="26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T3898" s="266" t="s">
        <v>193</v>
      </c>
      <c r="AU3898" s="266" t="s">
        <v>80</v>
      </c>
      <c r="AV3898" s="15" t="s">
        <v>97</v>
      </c>
      <c r="AW3898" s="15" t="s">
        <v>195</v>
      </c>
      <c r="AX3898" s="15" t="s">
        <v>71</v>
      </c>
      <c r="AY3898" s="266" t="s">
        <v>182</v>
      </c>
    </row>
    <row r="3899" s="16" customFormat="1">
      <c r="A3899" s="16"/>
      <c r="B3899" s="267"/>
      <c r="C3899" s="268"/>
      <c r="D3899" s="236" t="s">
        <v>193</v>
      </c>
      <c r="E3899" s="269" t="s">
        <v>19</v>
      </c>
      <c r="F3899" s="270" t="s">
        <v>220</v>
      </c>
      <c r="G3899" s="268"/>
      <c r="H3899" s="271">
        <v>738.01999999999998</v>
      </c>
      <c r="I3899" s="272"/>
      <c r="J3899" s="268"/>
      <c r="K3899" s="268"/>
      <c r="L3899" s="273"/>
      <c r="M3899" s="274"/>
      <c r="N3899" s="275"/>
      <c r="O3899" s="275"/>
      <c r="P3899" s="275"/>
      <c r="Q3899" s="275"/>
      <c r="R3899" s="275"/>
      <c r="S3899" s="275"/>
      <c r="T3899" s="27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/>
      <c r="AT3899" s="277" t="s">
        <v>193</v>
      </c>
      <c r="AU3899" s="277" t="s">
        <v>80</v>
      </c>
      <c r="AV3899" s="16" t="s">
        <v>189</v>
      </c>
      <c r="AW3899" s="16" t="s">
        <v>195</v>
      </c>
      <c r="AX3899" s="16" t="s">
        <v>78</v>
      </c>
      <c r="AY3899" s="277" t="s">
        <v>182</v>
      </c>
    </row>
    <row r="3900" s="2" customFormat="1" ht="37.8" customHeight="1">
      <c r="A3900" s="41"/>
      <c r="B3900" s="42"/>
      <c r="C3900" s="216" t="s">
        <v>6225</v>
      </c>
      <c r="D3900" s="216" t="s">
        <v>184</v>
      </c>
      <c r="E3900" s="217" t="s">
        <v>6226</v>
      </c>
      <c r="F3900" s="218" t="s">
        <v>6227</v>
      </c>
      <c r="G3900" s="219" t="s">
        <v>283</v>
      </c>
      <c r="H3900" s="220">
        <v>129.5</v>
      </c>
      <c r="I3900" s="221"/>
      <c r="J3900" s="222">
        <f>ROUND(I3900*H3900,2)</f>
        <v>0</v>
      </c>
      <c r="K3900" s="218" t="s">
        <v>188</v>
      </c>
      <c r="L3900" s="47"/>
      <c r="M3900" s="223" t="s">
        <v>19</v>
      </c>
      <c r="N3900" s="224" t="s">
        <v>42</v>
      </c>
      <c r="O3900" s="87"/>
      <c r="P3900" s="225">
        <f>O3900*H3900</f>
        <v>0</v>
      </c>
      <c r="Q3900" s="225">
        <v>0</v>
      </c>
      <c r="R3900" s="225">
        <f>Q3900*H3900</f>
        <v>0</v>
      </c>
      <c r="S3900" s="225">
        <v>0</v>
      </c>
      <c r="T3900" s="226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7" t="s">
        <v>308</v>
      </c>
      <c r="AT3900" s="227" t="s">
        <v>184</v>
      </c>
      <c r="AU3900" s="227" t="s">
        <v>80</v>
      </c>
      <c r="AY3900" s="20" t="s">
        <v>182</v>
      </c>
      <c r="BE3900" s="228">
        <f>IF(N3900="základní",J3900,0)</f>
        <v>0</v>
      </c>
      <c r="BF3900" s="228">
        <f>IF(N3900="snížená",J3900,0)</f>
        <v>0</v>
      </c>
      <c r="BG3900" s="228">
        <f>IF(N3900="zákl. přenesená",J3900,0)</f>
        <v>0</v>
      </c>
      <c r="BH3900" s="228">
        <f>IF(N3900="sníž. přenesená",J3900,0)</f>
        <v>0</v>
      </c>
      <c r="BI3900" s="228">
        <f>IF(N3900="nulová",J3900,0)</f>
        <v>0</v>
      </c>
      <c r="BJ3900" s="20" t="s">
        <v>78</v>
      </c>
      <c r="BK3900" s="228">
        <f>ROUND(I3900*H3900,2)</f>
        <v>0</v>
      </c>
      <c r="BL3900" s="20" t="s">
        <v>308</v>
      </c>
      <c r="BM3900" s="227" t="s">
        <v>6228</v>
      </c>
    </row>
    <row r="3901" s="2" customFormat="1">
      <c r="A3901" s="41"/>
      <c r="B3901" s="42"/>
      <c r="C3901" s="43"/>
      <c r="D3901" s="229" t="s">
        <v>191</v>
      </c>
      <c r="E3901" s="43"/>
      <c r="F3901" s="230" t="s">
        <v>6229</v>
      </c>
      <c r="G3901" s="43"/>
      <c r="H3901" s="43"/>
      <c r="I3901" s="231"/>
      <c r="J3901" s="43"/>
      <c r="K3901" s="43"/>
      <c r="L3901" s="47"/>
      <c r="M3901" s="232"/>
      <c r="N3901" s="233"/>
      <c r="O3901" s="87"/>
      <c r="P3901" s="87"/>
      <c r="Q3901" s="87"/>
      <c r="R3901" s="87"/>
      <c r="S3901" s="87"/>
      <c r="T3901" s="88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T3901" s="20" t="s">
        <v>191</v>
      </c>
      <c r="AU3901" s="20" t="s">
        <v>80</v>
      </c>
    </row>
    <row r="3902" s="14" customFormat="1">
      <c r="A3902" s="14"/>
      <c r="B3902" s="245"/>
      <c r="C3902" s="246"/>
      <c r="D3902" s="236" t="s">
        <v>193</v>
      </c>
      <c r="E3902" s="247" t="s">
        <v>19</v>
      </c>
      <c r="F3902" s="248" t="s">
        <v>6230</v>
      </c>
      <c r="G3902" s="246"/>
      <c r="H3902" s="249">
        <v>129.5</v>
      </c>
      <c r="I3902" s="250"/>
      <c r="J3902" s="246"/>
      <c r="K3902" s="246"/>
      <c r="L3902" s="251"/>
      <c r="M3902" s="252"/>
      <c r="N3902" s="253"/>
      <c r="O3902" s="253"/>
      <c r="P3902" s="253"/>
      <c r="Q3902" s="253"/>
      <c r="R3902" s="253"/>
      <c r="S3902" s="253"/>
      <c r="T3902" s="25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55" t="s">
        <v>193</v>
      </c>
      <c r="AU3902" s="255" t="s">
        <v>80</v>
      </c>
      <c r="AV3902" s="14" t="s">
        <v>80</v>
      </c>
      <c r="AW3902" s="14" t="s">
        <v>195</v>
      </c>
      <c r="AX3902" s="14" t="s">
        <v>71</v>
      </c>
      <c r="AY3902" s="255" t="s">
        <v>182</v>
      </c>
    </row>
    <row r="3903" s="2" customFormat="1" ht="24.15" customHeight="1">
      <c r="A3903" s="41"/>
      <c r="B3903" s="42"/>
      <c r="C3903" s="216" t="s">
        <v>6231</v>
      </c>
      <c r="D3903" s="216" t="s">
        <v>184</v>
      </c>
      <c r="E3903" s="217" t="s">
        <v>6232</v>
      </c>
      <c r="F3903" s="218" t="s">
        <v>6233</v>
      </c>
      <c r="G3903" s="219" t="s">
        <v>283</v>
      </c>
      <c r="H3903" s="220">
        <v>3154.5360000000001</v>
      </c>
      <c r="I3903" s="221"/>
      <c r="J3903" s="222">
        <f>ROUND(I3903*H3903,2)</f>
        <v>0</v>
      </c>
      <c r="K3903" s="218" t="s">
        <v>188</v>
      </c>
      <c r="L3903" s="47"/>
      <c r="M3903" s="223" t="s">
        <v>19</v>
      </c>
      <c r="N3903" s="224" t="s">
        <v>42</v>
      </c>
      <c r="O3903" s="87"/>
      <c r="P3903" s="225">
        <f>O3903*H3903</f>
        <v>0</v>
      </c>
      <c r="Q3903" s="225">
        <v>0</v>
      </c>
      <c r="R3903" s="225">
        <f>Q3903*H3903</f>
        <v>0</v>
      </c>
      <c r="S3903" s="225">
        <v>0</v>
      </c>
      <c r="T3903" s="226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7" t="s">
        <v>308</v>
      </c>
      <c r="AT3903" s="227" t="s">
        <v>184</v>
      </c>
      <c r="AU3903" s="227" t="s">
        <v>80</v>
      </c>
      <c r="AY3903" s="20" t="s">
        <v>182</v>
      </c>
      <c r="BE3903" s="228">
        <f>IF(N3903="základní",J3903,0)</f>
        <v>0</v>
      </c>
      <c r="BF3903" s="228">
        <f>IF(N3903="snížená",J3903,0)</f>
        <v>0</v>
      </c>
      <c r="BG3903" s="228">
        <f>IF(N3903="zákl. přenesená",J3903,0)</f>
        <v>0</v>
      </c>
      <c r="BH3903" s="228">
        <f>IF(N3903="sníž. přenesená",J3903,0)</f>
        <v>0</v>
      </c>
      <c r="BI3903" s="228">
        <f>IF(N3903="nulová",J3903,0)</f>
        <v>0</v>
      </c>
      <c r="BJ3903" s="20" t="s">
        <v>78</v>
      </c>
      <c r="BK3903" s="228">
        <f>ROUND(I3903*H3903,2)</f>
        <v>0</v>
      </c>
      <c r="BL3903" s="20" t="s">
        <v>308</v>
      </c>
      <c r="BM3903" s="227" t="s">
        <v>6234</v>
      </c>
    </row>
    <row r="3904" s="2" customFormat="1">
      <c r="A3904" s="41"/>
      <c r="B3904" s="42"/>
      <c r="C3904" s="43"/>
      <c r="D3904" s="229" t="s">
        <v>191</v>
      </c>
      <c r="E3904" s="43"/>
      <c r="F3904" s="230" t="s">
        <v>6235</v>
      </c>
      <c r="G3904" s="43"/>
      <c r="H3904" s="43"/>
      <c r="I3904" s="231"/>
      <c r="J3904" s="43"/>
      <c r="K3904" s="43"/>
      <c r="L3904" s="47"/>
      <c r="M3904" s="232"/>
      <c r="N3904" s="233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191</v>
      </c>
      <c r="AU3904" s="20" t="s">
        <v>80</v>
      </c>
    </row>
    <row r="3905" s="2" customFormat="1">
      <c r="A3905" s="41"/>
      <c r="B3905" s="42"/>
      <c r="C3905" s="43"/>
      <c r="D3905" s="236" t="s">
        <v>1123</v>
      </c>
      <c r="E3905" s="43"/>
      <c r="F3905" s="288" t="s">
        <v>6236</v>
      </c>
      <c r="G3905" s="43"/>
      <c r="H3905" s="43"/>
      <c r="I3905" s="231"/>
      <c r="J3905" s="43"/>
      <c r="K3905" s="43"/>
      <c r="L3905" s="47"/>
      <c r="M3905" s="232"/>
      <c r="N3905" s="233"/>
      <c r="O3905" s="87"/>
      <c r="P3905" s="87"/>
      <c r="Q3905" s="87"/>
      <c r="R3905" s="87"/>
      <c r="S3905" s="87"/>
      <c r="T3905" s="88"/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1"/>
      <c r="AE3905" s="41"/>
      <c r="AT3905" s="20" t="s">
        <v>1123</v>
      </c>
      <c r="AU3905" s="20" t="s">
        <v>80</v>
      </c>
    </row>
    <row r="3906" s="13" customFormat="1">
      <c r="A3906" s="13"/>
      <c r="B3906" s="234"/>
      <c r="C3906" s="235"/>
      <c r="D3906" s="236" t="s">
        <v>193</v>
      </c>
      <c r="E3906" s="237" t="s">
        <v>19</v>
      </c>
      <c r="F3906" s="238" t="s">
        <v>205</v>
      </c>
      <c r="G3906" s="235"/>
      <c r="H3906" s="237" t="s">
        <v>19</v>
      </c>
      <c r="I3906" s="239"/>
      <c r="J3906" s="235"/>
      <c r="K3906" s="235"/>
      <c r="L3906" s="240"/>
      <c r="M3906" s="241"/>
      <c r="N3906" s="242"/>
      <c r="O3906" s="242"/>
      <c r="P3906" s="242"/>
      <c r="Q3906" s="242"/>
      <c r="R3906" s="242"/>
      <c r="S3906" s="242"/>
      <c r="T3906" s="24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T3906" s="244" t="s">
        <v>193</v>
      </c>
      <c r="AU3906" s="244" t="s">
        <v>80</v>
      </c>
      <c r="AV3906" s="13" t="s">
        <v>78</v>
      </c>
      <c r="AW3906" s="13" t="s">
        <v>195</v>
      </c>
      <c r="AX3906" s="13" t="s">
        <v>71</v>
      </c>
      <c r="AY3906" s="244" t="s">
        <v>182</v>
      </c>
    </row>
    <row r="3907" s="13" customFormat="1">
      <c r="A3907" s="13"/>
      <c r="B3907" s="234"/>
      <c r="C3907" s="235"/>
      <c r="D3907" s="236" t="s">
        <v>193</v>
      </c>
      <c r="E3907" s="237" t="s">
        <v>19</v>
      </c>
      <c r="F3907" s="238" t="s">
        <v>455</v>
      </c>
      <c r="G3907" s="235"/>
      <c r="H3907" s="237" t="s">
        <v>19</v>
      </c>
      <c r="I3907" s="239"/>
      <c r="J3907" s="235"/>
      <c r="K3907" s="235"/>
      <c r="L3907" s="240"/>
      <c r="M3907" s="241"/>
      <c r="N3907" s="242"/>
      <c r="O3907" s="242"/>
      <c r="P3907" s="242"/>
      <c r="Q3907" s="242"/>
      <c r="R3907" s="242"/>
      <c r="S3907" s="242"/>
      <c r="T3907" s="24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T3907" s="244" t="s">
        <v>193</v>
      </c>
      <c r="AU3907" s="244" t="s">
        <v>80</v>
      </c>
      <c r="AV3907" s="13" t="s">
        <v>78</v>
      </c>
      <c r="AW3907" s="13" t="s">
        <v>195</v>
      </c>
      <c r="AX3907" s="13" t="s">
        <v>71</v>
      </c>
      <c r="AY3907" s="244" t="s">
        <v>182</v>
      </c>
    </row>
    <row r="3908" s="14" customFormat="1">
      <c r="A3908" s="14"/>
      <c r="B3908" s="245"/>
      <c r="C3908" s="246"/>
      <c r="D3908" s="236" t="s">
        <v>193</v>
      </c>
      <c r="E3908" s="247" t="s">
        <v>19</v>
      </c>
      <c r="F3908" s="248" t="s">
        <v>6237</v>
      </c>
      <c r="G3908" s="246"/>
      <c r="H3908" s="249">
        <v>174.80000000000001</v>
      </c>
      <c r="I3908" s="250"/>
      <c r="J3908" s="246"/>
      <c r="K3908" s="246"/>
      <c r="L3908" s="251"/>
      <c r="M3908" s="252"/>
      <c r="N3908" s="253"/>
      <c r="O3908" s="253"/>
      <c r="P3908" s="253"/>
      <c r="Q3908" s="253"/>
      <c r="R3908" s="253"/>
      <c r="S3908" s="253"/>
      <c r="T3908" s="25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5" t="s">
        <v>193</v>
      </c>
      <c r="AU3908" s="255" t="s">
        <v>80</v>
      </c>
      <c r="AV3908" s="14" t="s">
        <v>80</v>
      </c>
      <c r="AW3908" s="14" t="s">
        <v>195</v>
      </c>
      <c r="AX3908" s="14" t="s">
        <v>71</v>
      </c>
      <c r="AY3908" s="255" t="s">
        <v>182</v>
      </c>
    </row>
    <row r="3909" s="14" customFormat="1">
      <c r="A3909" s="14"/>
      <c r="B3909" s="245"/>
      <c r="C3909" s="246"/>
      <c r="D3909" s="236" t="s">
        <v>193</v>
      </c>
      <c r="E3909" s="247" t="s">
        <v>19</v>
      </c>
      <c r="F3909" s="248" t="s">
        <v>6238</v>
      </c>
      <c r="G3909" s="246"/>
      <c r="H3909" s="249">
        <v>68.859999999999999</v>
      </c>
      <c r="I3909" s="250"/>
      <c r="J3909" s="246"/>
      <c r="K3909" s="246"/>
      <c r="L3909" s="251"/>
      <c r="M3909" s="252"/>
      <c r="N3909" s="253"/>
      <c r="O3909" s="253"/>
      <c r="P3909" s="253"/>
      <c r="Q3909" s="253"/>
      <c r="R3909" s="253"/>
      <c r="S3909" s="253"/>
      <c r="T3909" s="25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T3909" s="255" t="s">
        <v>193</v>
      </c>
      <c r="AU3909" s="255" t="s">
        <v>80</v>
      </c>
      <c r="AV3909" s="14" t="s">
        <v>80</v>
      </c>
      <c r="AW3909" s="14" t="s">
        <v>195</v>
      </c>
      <c r="AX3909" s="14" t="s">
        <v>71</v>
      </c>
      <c r="AY3909" s="255" t="s">
        <v>182</v>
      </c>
    </row>
    <row r="3910" s="15" customFormat="1">
      <c r="A3910" s="15"/>
      <c r="B3910" s="256"/>
      <c r="C3910" s="257"/>
      <c r="D3910" s="236" t="s">
        <v>193</v>
      </c>
      <c r="E3910" s="258" t="s">
        <v>19</v>
      </c>
      <c r="F3910" s="259" t="s">
        <v>215</v>
      </c>
      <c r="G3910" s="257"/>
      <c r="H3910" s="260">
        <v>243.66000000000003</v>
      </c>
      <c r="I3910" s="261"/>
      <c r="J3910" s="257"/>
      <c r="K3910" s="257"/>
      <c r="L3910" s="262"/>
      <c r="M3910" s="263"/>
      <c r="N3910" s="264"/>
      <c r="O3910" s="264"/>
      <c r="P3910" s="264"/>
      <c r="Q3910" s="264"/>
      <c r="R3910" s="264"/>
      <c r="S3910" s="264"/>
      <c r="T3910" s="26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T3910" s="266" t="s">
        <v>193</v>
      </c>
      <c r="AU3910" s="266" t="s">
        <v>80</v>
      </c>
      <c r="AV3910" s="15" t="s">
        <v>97</v>
      </c>
      <c r="AW3910" s="15" t="s">
        <v>195</v>
      </c>
      <c r="AX3910" s="15" t="s">
        <v>71</v>
      </c>
      <c r="AY3910" s="266" t="s">
        <v>182</v>
      </c>
    </row>
    <row r="3911" s="13" customFormat="1">
      <c r="A3911" s="13"/>
      <c r="B3911" s="234"/>
      <c r="C3911" s="235"/>
      <c r="D3911" s="236" t="s">
        <v>193</v>
      </c>
      <c r="E3911" s="237" t="s">
        <v>19</v>
      </c>
      <c r="F3911" s="238" t="s">
        <v>460</v>
      </c>
      <c r="G3911" s="235"/>
      <c r="H3911" s="237" t="s">
        <v>19</v>
      </c>
      <c r="I3911" s="239"/>
      <c r="J3911" s="235"/>
      <c r="K3911" s="235"/>
      <c r="L3911" s="240"/>
      <c r="M3911" s="241"/>
      <c r="N3911" s="242"/>
      <c r="O3911" s="242"/>
      <c r="P3911" s="242"/>
      <c r="Q3911" s="242"/>
      <c r="R3911" s="242"/>
      <c r="S3911" s="242"/>
      <c r="T3911" s="24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T3911" s="244" t="s">
        <v>193</v>
      </c>
      <c r="AU3911" s="244" t="s">
        <v>80</v>
      </c>
      <c r="AV3911" s="13" t="s">
        <v>78</v>
      </c>
      <c r="AW3911" s="13" t="s">
        <v>195</v>
      </c>
      <c r="AX3911" s="13" t="s">
        <v>71</v>
      </c>
      <c r="AY3911" s="244" t="s">
        <v>182</v>
      </c>
    </row>
    <row r="3912" s="14" customFormat="1">
      <c r="A3912" s="14"/>
      <c r="B3912" s="245"/>
      <c r="C3912" s="246"/>
      <c r="D3912" s="236" t="s">
        <v>193</v>
      </c>
      <c r="E3912" s="247" t="s">
        <v>19</v>
      </c>
      <c r="F3912" s="248" t="s">
        <v>6239</v>
      </c>
      <c r="G3912" s="246"/>
      <c r="H3912" s="249">
        <v>142.5</v>
      </c>
      <c r="I3912" s="250"/>
      <c r="J3912" s="246"/>
      <c r="K3912" s="246"/>
      <c r="L3912" s="251"/>
      <c r="M3912" s="252"/>
      <c r="N3912" s="253"/>
      <c r="O3912" s="253"/>
      <c r="P3912" s="253"/>
      <c r="Q3912" s="253"/>
      <c r="R3912" s="253"/>
      <c r="S3912" s="253"/>
      <c r="T3912" s="25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T3912" s="255" t="s">
        <v>193</v>
      </c>
      <c r="AU3912" s="255" t="s">
        <v>80</v>
      </c>
      <c r="AV3912" s="14" t="s">
        <v>80</v>
      </c>
      <c r="AW3912" s="14" t="s">
        <v>195</v>
      </c>
      <c r="AX3912" s="14" t="s">
        <v>71</v>
      </c>
      <c r="AY3912" s="255" t="s">
        <v>182</v>
      </c>
    </row>
    <row r="3913" s="14" customFormat="1">
      <c r="A3913" s="14"/>
      <c r="B3913" s="245"/>
      <c r="C3913" s="246"/>
      <c r="D3913" s="236" t="s">
        <v>193</v>
      </c>
      <c r="E3913" s="247" t="s">
        <v>19</v>
      </c>
      <c r="F3913" s="248" t="s">
        <v>6240</v>
      </c>
      <c r="G3913" s="246"/>
      <c r="H3913" s="249">
        <v>165.40000000000001</v>
      </c>
      <c r="I3913" s="250"/>
      <c r="J3913" s="246"/>
      <c r="K3913" s="246"/>
      <c r="L3913" s="251"/>
      <c r="M3913" s="252"/>
      <c r="N3913" s="253"/>
      <c r="O3913" s="253"/>
      <c r="P3913" s="253"/>
      <c r="Q3913" s="253"/>
      <c r="R3913" s="253"/>
      <c r="S3913" s="253"/>
      <c r="T3913" s="25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T3913" s="255" t="s">
        <v>193</v>
      </c>
      <c r="AU3913" s="255" t="s">
        <v>80</v>
      </c>
      <c r="AV3913" s="14" t="s">
        <v>80</v>
      </c>
      <c r="AW3913" s="14" t="s">
        <v>195</v>
      </c>
      <c r="AX3913" s="14" t="s">
        <v>71</v>
      </c>
      <c r="AY3913" s="255" t="s">
        <v>182</v>
      </c>
    </row>
    <row r="3914" s="14" customFormat="1">
      <c r="A3914" s="14"/>
      <c r="B3914" s="245"/>
      <c r="C3914" s="246"/>
      <c r="D3914" s="236" t="s">
        <v>193</v>
      </c>
      <c r="E3914" s="247" t="s">
        <v>19</v>
      </c>
      <c r="F3914" s="248" t="s">
        <v>6241</v>
      </c>
      <c r="G3914" s="246"/>
      <c r="H3914" s="249">
        <v>136.423</v>
      </c>
      <c r="I3914" s="250"/>
      <c r="J3914" s="246"/>
      <c r="K3914" s="246"/>
      <c r="L3914" s="251"/>
      <c r="M3914" s="252"/>
      <c r="N3914" s="253"/>
      <c r="O3914" s="253"/>
      <c r="P3914" s="253"/>
      <c r="Q3914" s="253"/>
      <c r="R3914" s="253"/>
      <c r="S3914" s="253"/>
      <c r="T3914" s="25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T3914" s="255" t="s">
        <v>193</v>
      </c>
      <c r="AU3914" s="255" t="s">
        <v>80</v>
      </c>
      <c r="AV3914" s="14" t="s">
        <v>80</v>
      </c>
      <c r="AW3914" s="14" t="s">
        <v>195</v>
      </c>
      <c r="AX3914" s="14" t="s">
        <v>71</v>
      </c>
      <c r="AY3914" s="255" t="s">
        <v>182</v>
      </c>
    </row>
    <row r="3915" s="14" customFormat="1">
      <c r="A3915" s="14"/>
      <c r="B3915" s="245"/>
      <c r="C3915" s="246"/>
      <c r="D3915" s="236" t="s">
        <v>193</v>
      </c>
      <c r="E3915" s="247" t="s">
        <v>19</v>
      </c>
      <c r="F3915" s="248" t="s">
        <v>6242</v>
      </c>
      <c r="G3915" s="246"/>
      <c r="H3915" s="249">
        <v>26.600000000000001</v>
      </c>
      <c r="I3915" s="250"/>
      <c r="J3915" s="246"/>
      <c r="K3915" s="246"/>
      <c r="L3915" s="251"/>
      <c r="M3915" s="252"/>
      <c r="N3915" s="253"/>
      <c r="O3915" s="253"/>
      <c r="P3915" s="253"/>
      <c r="Q3915" s="253"/>
      <c r="R3915" s="253"/>
      <c r="S3915" s="253"/>
      <c r="T3915" s="25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T3915" s="255" t="s">
        <v>193</v>
      </c>
      <c r="AU3915" s="255" t="s">
        <v>80</v>
      </c>
      <c r="AV3915" s="14" t="s">
        <v>80</v>
      </c>
      <c r="AW3915" s="14" t="s">
        <v>195</v>
      </c>
      <c r="AX3915" s="14" t="s">
        <v>71</v>
      </c>
      <c r="AY3915" s="255" t="s">
        <v>182</v>
      </c>
    </row>
    <row r="3916" s="14" customFormat="1">
      <c r="A3916" s="14"/>
      <c r="B3916" s="245"/>
      <c r="C3916" s="246"/>
      <c r="D3916" s="236" t="s">
        <v>193</v>
      </c>
      <c r="E3916" s="247" t="s">
        <v>19</v>
      </c>
      <c r="F3916" s="248" t="s">
        <v>6243</v>
      </c>
      <c r="G3916" s="246"/>
      <c r="H3916" s="249">
        <v>26.335000000000001</v>
      </c>
      <c r="I3916" s="250"/>
      <c r="J3916" s="246"/>
      <c r="K3916" s="246"/>
      <c r="L3916" s="251"/>
      <c r="M3916" s="252"/>
      <c r="N3916" s="253"/>
      <c r="O3916" s="253"/>
      <c r="P3916" s="253"/>
      <c r="Q3916" s="253"/>
      <c r="R3916" s="253"/>
      <c r="S3916" s="253"/>
      <c r="T3916" s="25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T3916" s="255" t="s">
        <v>193</v>
      </c>
      <c r="AU3916" s="255" t="s">
        <v>80</v>
      </c>
      <c r="AV3916" s="14" t="s">
        <v>80</v>
      </c>
      <c r="AW3916" s="14" t="s">
        <v>195</v>
      </c>
      <c r="AX3916" s="14" t="s">
        <v>71</v>
      </c>
      <c r="AY3916" s="255" t="s">
        <v>182</v>
      </c>
    </row>
    <row r="3917" s="14" customFormat="1">
      <c r="A3917" s="14"/>
      <c r="B3917" s="245"/>
      <c r="C3917" s="246"/>
      <c r="D3917" s="236" t="s">
        <v>193</v>
      </c>
      <c r="E3917" s="247" t="s">
        <v>19</v>
      </c>
      <c r="F3917" s="248" t="s">
        <v>6244</v>
      </c>
      <c r="G3917" s="246"/>
      <c r="H3917" s="249">
        <v>22.609999999999999</v>
      </c>
      <c r="I3917" s="250"/>
      <c r="J3917" s="246"/>
      <c r="K3917" s="246"/>
      <c r="L3917" s="251"/>
      <c r="M3917" s="252"/>
      <c r="N3917" s="253"/>
      <c r="O3917" s="253"/>
      <c r="P3917" s="253"/>
      <c r="Q3917" s="253"/>
      <c r="R3917" s="253"/>
      <c r="S3917" s="253"/>
      <c r="T3917" s="25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T3917" s="255" t="s">
        <v>193</v>
      </c>
      <c r="AU3917" s="255" t="s">
        <v>80</v>
      </c>
      <c r="AV3917" s="14" t="s">
        <v>80</v>
      </c>
      <c r="AW3917" s="14" t="s">
        <v>195</v>
      </c>
      <c r="AX3917" s="14" t="s">
        <v>71</v>
      </c>
      <c r="AY3917" s="255" t="s">
        <v>182</v>
      </c>
    </row>
    <row r="3918" s="15" customFormat="1">
      <c r="A3918" s="15"/>
      <c r="B3918" s="256"/>
      <c r="C3918" s="257"/>
      <c r="D3918" s="236" t="s">
        <v>193</v>
      </c>
      <c r="E3918" s="258" t="s">
        <v>19</v>
      </c>
      <c r="F3918" s="259" t="s">
        <v>215</v>
      </c>
      <c r="G3918" s="257"/>
      <c r="H3918" s="260">
        <v>519.86799999999994</v>
      </c>
      <c r="I3918" s="261"/>
      <c r="J3918" s="257"/>
      <c r="K3918" s="257"/>
      <c r="L3918" s="262"/>
      <c r="M3918" s="263"/>
      <c r="N3918" s="264"/>
      <c r="O3918" s="264"/>
      <c r="P3918" s="264"/>
      <c r="Q3918" s="264"/>
      <c r="R3918" s="264"/>
      <c r="S3918" s="264"/>
      <c r="T3918" s="26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T3918" s="266" t="s">
        <v>193</v>
      </c>
      <c r="AU3918" s="266" t="s">
        <v>80</v>
      </c>
      <c r="AV3918" s="15" t="s">
        <v>97</v>
      </c>
      <c r="AW3918" s="15" t="s">
        <v>195</v>
      </c>
      <c r="AX3918" s="15" t="s">
        <v>71</v>
      </c>
      <c r="AY3918" s="266" t="s">
        <v>182</v>
      </c>
    </row>
    <row r="3919" s="13" customFormat="1">
      <c r="A3919" s="13"/>
      <c r="B3919" s="234"/>
      <c r="C3919" s="235"/>
      <c r="D3919" s="236" t="s">
        <v>193</v>
      </c>
      <c r="E3919" s="237" t="s">
        <v>19</v>
      </c>
      <c r="F3919" s="238" t="s">
        <v>462</v>
      </c>
      <c r="G3919" s="235"/>
      <c r="H3919" s="237" t="s">
        <v>19</v>
      </c>
      <c r="I3919" s="239"/>
      <c r="J3919" s="235"/>
      <c r="K3919" s="235"/>
      <c r="L3919" s="240"/>
      <c r="M3919" s="241"/>
      <c r="N3919" s="242"/>
      <c r="O3919" s="242"/>
      <c r="P3919" s="242"/>
      <c r="Q3919" s="242"/>
      <c r="R3919" s="242"/>
      <c r="S3919" s="242"/>
      <c r="T3919" s="24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T3919" s="244" t="s">
        <v>193</v>
      </c>
      <c r="AU3919" s="244" t="s">
        <v>80</v>
      </c>
      <c r="AV3919" s="13" t="s">
        <v>78</v>
      </c>
      <c r="AW3919" s="13" t="s">
        <v>195</v>
      </c>
      <c r="AX3919" s="13" t="s">
        <v>71</v>
      </c>
      <c r="AY3919" s="244" t="s">
        <v>182</v>
      </c>
    </row>
    <row r="3920" s="14" customFormat="1">
      <c r="A3920" s="14"/>
      <c r="B3920" s="245"/>
      <c r="C3920" s="246"/>
      <c r="D3920" s="236" t="s">
        <v>193</v>
      </c>
      <c r="E3920" s="247" t="s">
        <v>19</v>
      </c>
      <c r="F3920" s="248" t="s">
        <v>6245</v>
      </c>
      <c r="G3920" s="246"/>
      <c r="H3920" s="249">
        <v>289.59999999999997</v>
      </c>
      <c r="I3920" s="250"/>
      <c r="J3920" s="246"/>
      <c r="K3920" s="246"/>
      <c r="L3920" s="251"/>
      <c r="M3920" s="252"/>
      <c r="N3920" s="253"/>
      <c r="O3920" s="253"/>
      <c r="P3920" s="253"/>
      <c r="Q3920" s="253"/>
      <c r="R3920" s="253"/>
      <c r="S3920" s="253"/>
      <c r="T3920" s="25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T3920" s="255" t="s">
        <v>193</v>
      </c>
      <c r="AU3920" s="255" t="s">
        <v>80</v>
      </c>
      <c r="AV3920" s="14" t="s">
        <v>80</v>
      </c>
      <c r="AW3920" s="14" t="s">
        <v>195</v>
      </c>
      <c r="AX3920" s="14" t="s">
        <v>71</v>
      </c>
      <c r="AY3920" s="255" t="s">
        <v>182</v>
      </c>
    </row>
    <row r="3921" s="14" customFormat="1">
      <c r="A3921" s="14"/>
      <c r="B3921" s="245"/>
      <c r="C3921" s="246"/>
      <c r="D3921" s="236" t="s">
        <v>193</v>
      </c>
      <c r="E3921" s="247" t="s">
        <v>19</v>
      </c>
      <c r="F3921" s="248" t="s">
        <v>6246</v>
      </c>
      <c r="G3921" s="246"/>
      <c r="H3921" s="249">
        <v>246.80000000000001</v>
      </c>
      <c r="I3921" s="250"/>
      <c r="J3921" s="246"/>
      <c r="K3921" s="246"/>
      <c r="L3921" s="251"/>
      <c r="M3921" s="252"/>
      <c r="N3921" s="253"/>
      <c r="O3921" s="253"/>
      <c r="P3921" s="253"/>
      <c r="Q3921" s="253"/>
      <c r="R3921" s="253"/>
      <c r="S3921" s="253"/>
      <c r="T3921" s="25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5" t="s">
        <v>193</v>
      </c>
      <c r="AU3921" s="255" t="s">
        <v>80</v>
      </c>
      <c r="AV3921" s="14" t="s">
        <v>80</v>
      </c>
      <c r="AW3921" s="14" t="s">
        <v>195</v>
      </c>
      <c r="AX3921" s="14" t="s">
        <v>71</v>
      </c>
      <c r="AY3921" s="255" t="s">
        <v>182</v>
      </c>
    </row>
    <row r="3922" s="14" customFormat="1">
      <c r="A3922" s="14"/>
      <c r="B3922" s="245"/>
      <c r="C3922" s="246"/>
      <c r="D3922" s="236" t="s">
        <v>193</v>
      </c>
      <c r="E3922" s="247" t="s">
        <v>19</v>
      </c>
      <c r="F3922" s="248" t="s">
        <v>6247</v>
      </c>
      <c r="G3922" s="246"/>
      <c r="H3922" s="249">
        <v>14.6</v>
      </c>
      <c r="I3922" s="250"/>
      <c r="J3922" s="246"/>
      <c r="K3922" s="246"/>
      <c r="L3922" s="251"/>
      <c r="M3922" s="252"/>
      <c r="N3922" s="253"/>
      <c r="O3922" s="253"/>
      <c r="P3922" s="253"/>
      <c r="Q3922" s="253"/>
      <c r="R3922" s="253"/>
      <c r="S3922" s="253"/>
      <c r="T3922" s="25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5" t="s">
        <v>193</v>
      </c>
      <c r="AU3922" s="255" t="s">
        <v>80</v>
      </c>
      <c r="AV3922" s="14" t="s">
        <v>80</v>
      </c>
      <c r="AW3922" s="14" t="s">
        <v>195</v>
      </c>
      <c r="AX3922" s="14" t="s">
        <v>71</v>
      </c>
      <c r="AY3922" s="255" t="s">
        <v>182</v>
      </c>
    </row>
    <row r="3923" s="14" customFormat="1">
      <c r="A3923" s="14"/>
      <c r="B3923" s="245"/>
      <c r="C3923" s="246"/>
      <c r="D3923" s="236" t="s">
        <v>193</v>
      </c>
      <c r="E3923" s="247" t="s">
        <v>19</v>
      </c>
      <c r="F3923" s="248" t="s">
        <v>6248</v>
      </c>
      <c r="G3923" s="246"/>
      <c r="H3923" s="249">
        <v>2.4940000000000002</v>
      </c>
      <c r="I3923" s="250"/>
      <c r="J3923" s="246"/>
      <c r="K3923" s="246"/>
      <c r="L3923" s="251"/>
      <c r="M3923" s="252"/>
      <c r="N3923" s="253"/>
      <c r="O3923" s="253"/>
      <c r="P3923" s="253"/>
      <c r="Q3923" s="253"/>
      <c r="R3923" s="253"/>
      <c r="S3923" s="253"/>
      <c r="T3923" s="25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5" t="s">
        <v>193</v>
      </c>
      <c r="AU3923" s="255" t="s">
        <v>80</v>
      </c>
      <c r="AV3923" s="14" t="s">
        <v>80</v>
      </c>
      <c r="AW3923" s="14" t="s">
        <v>195</v>
      </c>
      <c r="AX3923" s="14" t="s">
        <v>71</v>
      </c>
      <c r="AY3923" s="255" t="s">
        <v>182</v>
      </c>
    </row>
    <row r="3924" s="14" customFormat="1">
      <c r="A3924" s="14"/>
      <c r="B3924" s="245"/>
      <c r="C3924" s="246"/>
      <c r="D3924" s="236" t="s">
        <v>193</v>
      </c>
      <c r="E3924" s="247" t="s">
        <v>19</v>
      </c>
      <c r="F3924" s="248" t="s">
        <v>6249</v>
      </c>
      <c r="G3924" s="246"/>
      <c r="H3924" s="249">
        <v>15.445999999999998</v>
      </c>
      <c r="I3924" s="250"/>
      <c r="J3924" s="246"/>
      <c r="K3924" s="246"/>
      <c r="L3924" s="251"/>
      <c r="M3924" s="252"/>
      <c r="N3924" s="253"/>
      <c r="O3924" s="253"/>
      <c r="P3924" s="253"/>
      <c r="Q3924" s="253"/>
      <c r="R3924" s="253"/>
      <c r="S3924" s="253"/>
      <c r="T3924" s="25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T3924" s="255" t="s">
        <v>193</v>
      </c>
      <c r="AU3924" s="255" t="s">
        <v>80</v>
      </c>
      <c r="AV3924" s="14" t="s">
        <v>80</v>
      </c>
      <c r="AW3924" s="14" t="s">
        <v>195</v>
      </c>
      <c r="AX3924" s="14" t="s">
        <v>71</v>
      </c>
      <c r="AY3924" s="255" t="s">
        <v>182</v>
      </c>
    </row>
    <row r="3925" s="15" customFormat="1">
      <c r="A3925" s="15"/>
      <c r="B3925" s="256"/>
      <c r="C3925" s="257"/>
      <c r="D3925" s="236" t="s">
        <v>193</v>
      </c>
      <c r="E3925" s="258" t="s">
        <v>19</v>
      </c>
      <c r="F3925" s="259" t="s">
        <v>215</v>
      </c>
      <c r="G3925" s="257"/>
      <c r="H3925" s="260">
        <v>568.94000000000017</v>
      </c>
      <c r="I3925" s="261"/>
      <c r="J3925" s="257"/>
      <c r="K3925" s="257"/>
      <c r="L3925" s="262"/>
      <c r="M3925" s="263"/>
      <c r="N3925" s="264"/>
      <c r="O3925" s="264"/>
      <c r="P3925" s="264"/>
      <c r="Q3925" s="264"/>
      <c r="R3925" s="264"/>
      <c r="S3925" s="264"/>
      <c r="T3925" s="26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T3925" s="266" t="s">
        <v>193</v>
      </c>
      <c r="AU3925" s="266" t="s">
        <v>80</v>
      </c>
      <c r="AV3925" s="15" t="s">
        <v>97</v>
      </c>
      <c r="AW3925" s="15" t="s">
        <v>195</v>
      </c>
      <c r="AX3925" s="15" t="s">
        <v>71</v>
      </c>
      <c r="AY3925" s="266" t="s">
        <v>182</v>
      </c>
    </row>
    <row r="3926" s="13" customFormat="1">
      <c r="A3926" s="13"/>
      <c r="B3926" s="234"/>
      <c r="C3926" s="235"/>
      <c r="D3926" s="236" t="s">
        <v>193</v>
      </c>
      <c r="E3926" s="237" t="s">
        <v>19</v>
      </c>
      <c r="F3926" s="238" t="s">
        <v>706</v>
      </c>
      <c r="G3926" s="235"/>
      <c r="H3926" s="237" t="s">
        <v>19</v>
      </c>
      <c r="I3926" s="239"/>
      <c r="J3926" s="235"/>
      <c r="K3926" s="235"/>
      <c r="L3926" s="240"/>
      <c r="M3926" s="241"/>
      <c r="N3926" s="242"/>
      <c r="O3926" s="242"/>
      <c r="P3926" s="242"/>
      <c r="Q3926" s="242"/>
      <c r="R3926" s="242"/>
      <c r="S3926" s="242"/>
      <c r="T3926" s="24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4" t="s">
        <v>193</v>
      </c>
      <c r="AU3926" s="244" t="s">
        <v>80</v>
      </c>
      <c r="AV3926" s="13" t="s">
        <v>78</v>
      </c>
      <c r="AW3926" s="13" t="s">
        <v>195</v>
      </c>
      <c r="AX3926" s="13" t="s">
        <v>71</v>
      </c>
      <c r="AY3926" s="244" t="s">
        <v>182</v>
      </c>
    </row>
    <row r="3927" s="14" customFormat="1">
      <c r="A3927" s="14"/>
      <c r="B3927" s="245"/>
      <c r="C3927" s="246"/>
      <c r="D3927" s="236" t="s">
        <v>193</v>
      </c>
      <c r="E3927" s="247" t="s">
        <v>19</v>
      </c>
      <c r="F3927" s="248" t="s">
        <v>6250</v>
      </c>
      <c r="G3927" s="246"/>
      <c r="H3927" s="249">
        <v>135</v>
      </c>
      <c r="I3927" s="250"/>
      <c r="J3927" s="246"/>
      <c r="K3927" s="246"/>
      <c r="L3927" s="251"/>
      <c r="M3927" s="252"/>
      <c r="N3927" s="253"/>
      <c r="O3927" s="253"/>
      <c r="P3927" s="253"/>
      <c r="Q3927" s="253"/>
      <c r="R3927" s="253"/>
      <c r="S3927" s="253"/>
      <c r="T3927" s="25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5" t="s">
        <v>193</v>
      </c>
      <c r="AU3927" s="255" t="s">
        <v>80</v>
      </c>
      <c r="AV3927" s="14" t="s">
        <v>80</v>
      </c>
      <c r="AW3927" s="14" t="s">
        <v>195</v>
      </c>
      <c r="AX3927" s="14" t="s">
        <v>71</v>
      </c>
      <c r="AY3927" s="255" t="s">
        <v>182</v>
      </c>
    </row>
    <row r="3928" s="15" customFormat="1">
      <c r="A3928" s="15"/>
      <c r="B3928" s="256"/>
      <c r="C3928" s="257"/>
      <c r="D3928" s="236" t="s">
        <v>193</v>
      </c>
      <c r="E3928" s="258" t="s">
        <v>19</v>
      </c>
      <c r="F3928" s="259" t="s">
        <v>215</v>
      </c>
      <c r="G3928" s="257"/>
      <c r="H3928" s="260">
        <v>135</v>
      </c>
      <c r="I3928" s="261"/>
      <c r="J3928" s="257"/>
      <c r="K3928" s="257"/>
      <c r="L3928" s="262"/>
      <c r="M3928" s="263"/>
      <c r="N3928" s="264"/>
      <c r="O3928" s="264"/>
      <c r="P3928" s="264"/>
      <c r="Q3928" s="264"/>
      <c r="R3928" s="264"/>
      <c r="S3928" s="264"/>
      <c r="T3928" s="26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T3928" s="266" t="s">
        <v>193</v>
      </c>
      <c r="AU3928" s="266" t="s">
        <v>80</v>
      </c>
      <c r="AV3928" s="15" t="s">
        <v>97</v>
      </c>
      <c r="AW3928" s="15" t="s">
        <v>195</v>
      </c>
      <c r="AX3928" s="15" t="s">
        <v>71</v>
      </c>
      <c r="AY3928" s="266" t="s">
        <v>182</v>
      </c>
    </row>
    <row r="3929" s="13" customFormat="1">
      <c r="A3929" s="13"/>
      <c r="B3929" s="234"/>
      <c r="C3929" s="235"/>
      <c r="D3929" s="236" t="s">
        <v>193</v>
      </c>
      <c r="E3929" s="237" t="s">
        <v>19</v>
      </c>
      <c r="F3929" s="238" t="s">
        <v>216</v>
      </c>
      <c r="G3929" s="235"/>
      <c r="H3929" s="237" t="s">
        <v>19</v>
      </c>
      <c r="I3929" s="239"/>
      <c r="J3929" s="235"/>
      <c r="K3929" s="235"/>
      <c r="L3929" s="240"/>
      <c r="M3929" s="241"/>
      <c r="N3929" s="242"/>
      <c r="O3929" s="242"/>
      <c r="P3929" s="242"/>
      <c r="Q3929" s="242"/>
      <c r="R3929" s="242"/>
      <c r="S3929" s="242"/>
      <c r="T3929" s="24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T3929" s="244" t="s">
        <v>193</v>
      </c>
      <c r="AU3929" s="244" t="s">
        <v>80</v>
      </c>
      <c r="AV3929" s="13" t="s">
        <v>78</v>
      </c>
      <c r="AW3929" s="13" t="s">
        <v>195</v>
      </c>
      <c r="AX3929" s="13" t="s">
        <v>71</v>
      </c>
      <c r="AY3929" s="244" t="s">
        <v>182</v>
      </c>
    </row>
    <row r="3930" s="14" customFormat="1">
      <c r="A3930" s="14"/>
      <c r="B3930" s="245"/>
      <c r="C3930" s="246"/>
      <c r="D3930" s="236" t="s">
        <v>193</v>
      </c>
      <c r="E3930" s="247" t="s">
        <v>19</v>
      </c>
      <c r="F3930" s="248" t="s">
        <v>6251</v>
      </c>
      <c r="G3930" s="246"/>
      <c r="H3930" s="249">
        <v>54.100000000000001</v>
      </c>
      <c r="I3930" s="250"/>
      <c r="J3930" s="246"/>
      <c r="K3930" s="246"/>
      <c r="L3930" s="251"/>
      <c r="M3930" s="252"/>
      <c r="N3930" s="253"/>
      <c r="O3930" s="253"/>
      <c r="P3930" s="253"/>
      <c r="Q3930" s="253"/>
      <c r="R3930" s="253"/>
      <c r="S3930" s="253"/>
      <c r="T3930" s="25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5" t="s">
        <v>193</v>
      </c>
      <c r="AU3930" s="255" t="s">
        <v>80</v>
      </c>
      <c r="AV3930" s="14" t="s">
        <v>80</v>
      </c>
      <c r="AW3930" s="14" t="s">
        <v>195</v>
      </c>
      <c r="AX3930" s="14" t="s">
        <v>71</v>
      </c>
      <c r="AY3930" s="255" t="s">
        <v>182</v>
      </c>
    </row>
    <row r="3931" s="15" customFormat="1">
      <c r="A3931" s="15"/>
      <c r="B3931" s="256"/>
      <c r="C3931" s="257"/>
      <c r="D3931" s="236" t="s">
        <v>193</v>
      </c>
      <c r="E3931" s="258" t="s">
        <v>19</v>
      </c>
      <c r="F3931" s="259" t="s">
        <v>215</v>
      </c>
      <c r="G3931" s="257"/>
      <c r="H3931" s="260">
        <v>54.100000000000001</v>
      </c>
      <c r="I3931" s="261"/>
      <c r="J3931" s="257"/>
      <c r="K3931" s="257"/>
      <c r="L3931" s="262"/>
      <c r="M3931" s="263"/>
      <c r="N3931" s="264"/>
      <c r="O3931" s="264"/>
      <c r="P3931" s="264"/>
      <c r="Q3931" s="264"/>
      <c r="R3931" s="264"/>
      <c r="S3931" s="264"/>
      <c r="T3931" s="26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T3931" s="266" t="s">
        <v>193</v>
      </c>
      <c r="AU3931" s="266" t="s">
        <v>80</v>
      </c>
      <c r="AV3931" s="15" t="s">
        <v>97</v>
      </c>
      <c r="AW3931" s="15" t="s">
        <v>195</v>
      </c>
      <c r="AX3931" s="15" t="s">
        <v>71</v>
      </c>
      <c r="AY3931" s="266" t="s">
        <v>182</v>
      </c>
    </row>
    <row r="3932" s="13" customFormat="1">
      <c r="A3932" s="13"/>
      <c r="B3932" s="234"/>
      <c r="C3932" s="235"/>
      <c r="D3932" s="236" t="s">
        <v>193</v>
      </c>
      <c r="E3932" s="237" t="s">
        <v>19</v>
      </c>
      <c r="F3932" s="238" t="s">
        <v>218</v>
      </c>
      <c r="G3932" s="235"/>
      <c r="H3932" s="237" t="s">
        <v>19</v>
      </c>
      <c r="I3932" s="239"/>
      <c r="J3932" s="235"/>
      <c r="K3932" s="235"/>
      <c r="L3932" s="240"/>
      <c r="M3932" s="241"/>
      <c r="N3932" s="242"/>
      <c r="O3932" s="242"/>
      <c r="P3932" s="242"/>
      <c r="Q3932" s="242"/>
      <c r="R3932" s="242"/>
      <c r="S3932" s="242"/>
      <c r="T3932" s="24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T3932" s="244" t="s">
        <v>193</v>
      </c>
      <c r="AU3932" s="244" t="s">
        <v>80</v>
      </c>
      <c r="AV3932" s="13" t="s">
        <v>78</v>
      </c>
      <c r="AW3932" s="13" t="s">
        <v>195</v>
      </c>
      <c r="AX3932" s="13" t="s">
        <v>71</v>
      </c>
      <c r="AY3932" s="244" t="s">
        <v>182</v>
      </c>
    </row>
    <row r="3933" s="14" customFormat="1">
      <c r="A3933" s="14"/>
      <c r="B3933" s="245"/>
      <c r="C3933" s="246"/>
      <c r="D3933" s="236" t="s">
        <v>193</v>
      </c>
      <c r="E3933" s="247" t="s">
        <v>19</v>
      </c>
      <c r="F3933" s="248" t="s">
        <v>6252</v>
      </c>
      <c r="G3933" s="246"/>
      <c r="H3933" s="249">
        <v>55.700000000000003</v>
      </c>
      <c r="I3933" s="250"/>
      <c r="J3933" s="246"/>
      <c r="K3933" s="246"/>
      <c r="L3933" s="251"/>
      <c r="M3933" s="252"/>
      <c r="N3933" s="253"/>
      <c r="O3933" s="253"/>
      <c r="P3933" s="253"/>
      <c r="Q3933" s="253"/>
      <c r="R3933" s="253"/>
      <c r="S3933" s="253"/>
      <c r="T3933" s="25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5" t="s">
        <v>193</v>
      </c>
      <c r="AU3933" s="255" t="s">
        <v>80</v>
      </c>
      <c r="AV3933" s="14" t="s">
        <v>80</v>
      </c>
      <c r="AW3933" s="14" t="s">
        <v>195</v>
      </c>
      <c r="AX3933" s="14" t="s">
        <v>71</v>
      </c>
      <c r="AY3933" s="255" t="s">
        <v>182</v>
      </c>
    </row>
    <row r="3934" s="15" customFormat="1">
      <c r="A3934" s="15"/>
      <c r="B3934" s="256"/>
      <c r="C3934" s="257"/>
      <c r="D3934" s="236" t="s">
        <v>193</v>
      </c>
      <c r="E3934" s="258" t="s">
        <v>19</v>
      </c>
      <c r="F3934" s="259" t="s">
        <v>215</v>
      </c>
      <c r="G3934" s="257"/>
      <c r="H3934" s="260">
        <v>55.700000000000003</v>
      </c>
      <c r="I3934" s="261"/>
      <c r="J3934" s="257"/>
      <c r="K3934" s="257"/>
      <c r="L3934" s="262"/>
      <c r="M3934" s="263"/>
      <c r="N3934" s="264"/>
      <c r="O3934" s="264"/>
      <c r="P3934" s="264"/>
      <c r="Q3934" s="264"/>
      <c r="R3934" s="264"/>
      <c r="S3934" s="264"/>
      <c r="T3934" s="26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T3934" s="266" t="s">
        <v>193</v>
      </c>
      <c r="AU3934" s="266" t="s">
        <v>80</v>
      </c>
      <c r="AV3934" s="15" t="s">
        <v>97</v>
      </c>
      <c r="AW3934" s="15" t="s">
        <v>195</v>
      </c>
      <c r="AX3934" s="15" t="s">
        <v>71</v>
      </c>
      <c r="AY3934" s="266" t="s">
        <v>182</v>
      </c>
    </row>
    <row r="3935" s="16" customFormat="1">
      <c r="A3935" s="16"/>
      <c r="B3935" s="267"/>
      <c r="C3935" s="268"/>
      <c r="D3935" s="236" t="s">
        <v>193</v>
      </c>
      <c r="E3935" s="269" t="s">
        <v>19</v>
      </c>
      <c r="F3935" s="270" t="s">
        <v>220</v>
      </c>
      <c r="G3935" s="268"/>
      <c r="H3935" s="271">
        <v>1577.2679999999998</v>
      </c>
      <c r="I3935" s="272"/>
      <c r="J3935" s="268"/>
      <c r="K3935" s="268"/>
      <c r="L3935" s="273"/>
      <c r="M3935" s="274"/>
      <c r="N3935" s="275"/>
      <c r="O3935" s="275"/>
      <c r="P3935" s="275"/>
      <c r="Q3935" s="275"/>
      <c r="R3935" s="275"/>
      <c r="S3935" s="275"/>
      <c r="T3935" s="27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/>
      <c r="AT3935" s="277" t="s">
        <v>193</v>
      </c>
      <c r="AU3935" s="277" t="s">
        <v>80</v>
      </c>
      <c r="AV3935" s="16" t="s">
        <v>189</v>
      </c>
      <c r="AW3935" s="16" t="s">
        <v>195</v>
      </c>
      <c r="AX3935" s="16" t="s">
        <v>78</v>
      </c>
      <c r="AY3935" s="277" t="s">
        <v>182</v>
      </c>
    </row>
    <row r="3936" s="14" customFormat="1">
      <c r="A3936" s="14"/>
      <c r="B3936" s="245"/>
      <c r="C3936" s="246"/>
      <c r="D3936" s="236" t="s">
        <v>193</v>
      </c>
      <c r="E3936" s="246"/>
      <c r="F3936" s="248" t="s">
        <v>6253</v>
      </c>
      <c r="G3936" s="246"/>
      <c r="H3936" s="249">
        <v>3154.5360000000001</v>
      </c>
      <c r="I3936" s="250"/>
      <c r="J3936" s="246"/>
      <c r="K3936" s="246"/>
      <c r="L3936" s="251"/>
      <c r="M3936" s="252"/>
      <c r="N3936" s="253"/>
      <c r="O3936" s="253"/>
      <c r="P3936" s="253"/>
      <c r="Q3936" s="253"/>
      <c r="R3936" s="253"/>
      <c r="S3936" s="253"/>
      <c r="T3936" s="25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T3936" s="255" t="s">
        <v>193</v>
      </c>
      <c r="AU3936" s="255" t="s">
        <v>80</v>
      </c>
      <c r="AV3936" s="14" t="s">
        <v>80</v>
      </c>
      <c r="AW3936" s="14" t="s">
        <v>4</v>
      </c>
      <c r="AX3936" s="14" t="s">
        <v>78</v>
      </c>
      <c r="AY3936" s="255" t="s">
        <v>182</v>
      </c>
    </row>
    <row r="3937" s="2" customFormat="1" ht="24.15" customHeight="1">
      <c r="A3937" s="41"/>
      <c r="B3937" s="42"/>
      <c r="C3937" s="216" t="s">
        <v>6254</v>
      </c>
      <c r="D3937" s="216" t="s">
        <v>184</v>
      </c>
      <c r="E3937" s="217" t="s">
        <v>6255</v>
      </c>
      <c r="F3937" s="218" t="s">
        <v>6256</v>
      </c>
      <c r="G3937" s="219" t="s">
        <v>304</v>
      </c>
      <c r="H3937" s="220">
        <v>1088.836</v>
      </c>
      <c r="I3937" s="221"/>
      <c r="J3937" s="222">
        <f>ROUND(I3937*H3937,2)</f>
        <v>0</v>
      </c>
      <c r="K3937" s="218" t="s">
        <v>188</v>
      </c>
      <c r="L3937" s="47"/>
      <c r="M3937" s="223" t="s">
        <v>19</v>
      </c>
      <c r="N3937" s="224" t="s">
        <v>42</v>
      </c>
      <c r="O3937" s="87"/>
      <c r="P3937" s="225">
        <f>O3937*H3937</f>
        <v>0</v>
      </c>
      <c r="Q3937" s="225">
        <v>0</v>
      </c>
      <c r="R3937" s="225">
        <f>Q3937*H3937</f>
        <v>0</v>
      </c>
      <c r="S3937" s="225">
        <v>0</v>
      </c>
      <c r="T3937" s="226">
        <f>S3937*H3937</f>
        <v>0</v>
      </c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R3937" s="227" t="s">
        <v>308</v>
      </c>
      <c r="AT3937" s="227" t="s">
        <v>184</v>
      </c>
      <c r="AU3937" s="227" t="s">
        <v>80</v>
      </c>
      <c r="AY3937" s="20" t="s">
        <v>182</v>
      </c>
      <c r="BE3937" s="228">
        <f>IF(N3937="základní",J3937,0)</f>
        <v>0</v>
      </c>
      <c r="BF3937" s="228">
        <f>IF(N3937="snížená",J3937,0)</f>
        <v>0</v>
      </c>
      <c r="BG3937" s="228">
        <f>IF(N3937="zákl. přenesená",J3937,0)</f>
        <v>0</v>
      </c>
      <c r="BH3937" s="228">
        <f>IF(N3937="sníž. přenesená",J3937,0)</f>
        <v>0</v>
      </c>
      <c r="BI3937" s="228">
        <f>IF(N3937="nulová",J3937,0)</f>
        <v>0</v>
      </c>
      <c r="BJ3937" s="20" t="s">
        <v>78</v>
      </c>
      <c r="BK3937" s="228">
        <f>ROUND(I3937*H3937,2)</f>
        <v>0</v>
      </c>
      <c r="BL3937" s="20" t="s">
        <v>308</v>
      </c>
      <c r="BM3937" s="227" t="s">
        <v>6257</v>
      </c>
    </row>
    <row r="3938" s="2" customFormat="1">
      <c r="A3938" s="41"/>
      <c r="B3938" s="42"/>
      <c r="C3938" s="43"/>
      <c r="D3938" s="229" t="s">
        <v>191</v>
      </c>
      <c r="E3938" s="43"/>
      <c r="F3938" s="230" t="s">
        <v>6258</v>
      </c>
      <c r="G3938" s="43"/>
      <c r="H3938" s="43"/>
      <c r="I3938" s="231"/>
      <c r="J3938" s="43"/>
      <c r="K3938" s="43"/>
      <c r="L3938" s="47"/>
      <c r="M3938" s="232"/>
      <c r="N3938" s="233"/>
      <c r="O3938" s="87"/>
      <c r="P3938" s="87"/>
      <c r="Q3938" s="87"/>
      <c r="R3938" s="87"/>
      <c r="S3938" s="87"/>
      <c r="T3938" s="88"/>
      <c r="U3938" s="41"/>
      <c r="V3938" s="41"/>
      <c r="W3938" s="41"/>
      <c r="X3938" s="41"/>
      <c r="Y3938" s="41"/>
      <c r="Z3938" s="41"/>
      <c r="AA3938" s="41"/>
      <c r="AB3938" s="41"/>
      <c r="AC3938" s="41"/>
      <c r="AD3938" s="41"/>
      <c r="AE3938" s="41"/>
      <c r="AT3938" s="20" t="s">
        <v>191</v>
      </c>
      <c r="AU3938" s="20" t="s">
        <v>80</v>
      </c>
    </row>
    <row r="3939" s="14" customFormat="1">
      <c r="A3939" s="14"/>
      <c r="B3939" s="245"/>
      <c r="C3939" s="246"/>
      <c r="D3939" s="236" t="s">
        <v>193</v>
      </c>
      <c r="E3939" s="247" t="s">
        <v>19</v>
      </c>
      <c r="F3939" s="248" t="s">
        <v>6259</v>
      </c>
      <c r="G3939" s="246"/>
      <c r="H3939" s="249">
        <v>1088.836</v>
      </c>
      <c r="I3939" s="250"/>
      <c r="J3939" s="246"/>
      <c r="K3939" s="246"/>
      <c r="L3939" s="251"/>
      <c r="M3939" s="252"/>
      <c r="N3939" s="253"/>
      <c r="O3939" s="253"/>
      <c r="P3939" s="253"/>
      <c r="Q3939" s="253"/>
      <c r="R3939" s="253"/>
      <c r="S3939" s="253"/>
      <c r="T3939" s="25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5" t="s">
        <v>193</v>
      </c>
      <c r="AU3939" s="255" t="s">
        <v>80</v>
      </c>
      <c r="AV3939" s="14" t="s">
        <v>80</v>
      </c>
      <c r="AW3939" s="14" t="s">
        <v>195</v>
      </c>
      <c r="AX3939" s="14" t="s">
        <v>71</v>
      </c>
      <c r="AY3939" s="255" t="s">
        <v>182</v>
      </c>
    </row>
    <row r="3940" s="2" customFormat="1" ht="16.5" customHeight="1">
      <c r="A3940" s="41"/>
      <c r="B3940" s="42"/>
      <c r="C3940" s="278" t="s">
        <v>6260</v>
      </c>
      <c r="D3940" s="278" t="s">
        <v>296</v>
      </c>
      <c r="E3940" s="279" t="s">
        <v>6261</v>
      </c>
      <c r="F3940" s="280" t="s">
        <v>6262</v>
      </c>
      <c r="G3940" s="281" t="s">
        <v>304</v>
      </c>
      <c r="H3940" s="282">
        <v>1197.72</v>
      </c>
      <c r="I3940" s="283"/>
      <c r="J3940" s="284">
        <f>ROUND(I3940*H3940,2)</f>
        <v>0</v>
      </c>
      <c r="K3940" s="280" t="s">
        <v>188</v>
      </c>
      <c r="L3940" s="285"/>
      <c r="M3940" s="286" t="s">
        <v>19</v>
      </c>
      <c r="N3940" s="287" t="s">
        <v>42</v>
      </c>
      <c r="O3940" s="87"/>
      <c r="P3940" s="225">
        <f>O3940*H3940</f>
        <v>0</v>
      </c>
      <c r="Q3940" s="225">
        <v>5.0000000000000002E-05</v>
      </c>
      <c r="R3940" s="225">
        <f>Q3940*H3940</f>
        <v>0.059886000000000002</v>
      </c>
      <c r="S3940" s="225">
        <v>0</v>
      </c>
      <c r="T3940" s="226">
        <f>S3940*H3940</f>
        <v>0</v>
      </c>
      <c r="U3940" s="41"/>
      <c r="V3940" s="41"/>
      <c r="W3940" s="41"/>
      <c r="X3940" s="41"/>
      <c r="Y3940" s="41"/>
      <c r="Z3940" s="41"/>
      <c r="AA3940" s="41"/>
      <c r="AB3940" s="41"/>
      <c r="AC3940" s="41"/>
      <c r="AD3940" s="41"/>
      <c r="AE3940" s="41"/>
      <c r="AR3940" s="227" t="s">
        <v>410</v>
      </c>
      <c r="AT3940" s="227" t="s">
        <v>296</v>
      </c>
      <c r="AU3940" s="227" t="s">
        <v>80</v>
      </c>
      <c r="AY3940" s="20" t="s">
        <v>182</v>
      </c>
      <c r="BE3940" s="228">
        <f>IF(N3940="základní",J3940,0)</f>
        <v>0</v>
      </c>
      <c r="BF3940" s="228">
        <f>IF(N3940="snížená",J3940,0)</f>
        <v>0</v>
      </c>
      <c r="BG3940" s="228">
        <f>IF(N3940="zákl. přenesená",J3940,0)</f>
        <v>0</v>
      </c>
      <c r="BH3940" s="228">
        <f>IF(N3940="sníž. přenesená",J3940,0)</f>
        <v>0</v>
      </c>
      <c r="BI3940" s="228">
        <f>IF(N3940="nulová",J3940,0)</f>
        <v>0</v>
      </c>
      <c r="BJ3940" s="20" t="s">
        <v>78</v>
      </c>
      <c r="BK3940" s="228">
        <f>ROUND(I3940*H3940,2)</f>
        <v>0</v>
      </c>
      <c r="BL3940" s="20" t="s">
        <v>308</v>
      </c>
      <c r="BM3940" s="227" t="s">
        <v>6263</v>
      </c>
    </row>
    <row r="3941" s="14" customFormat="1">
      <c r="A3941" s="14"/>
      <c r="B3941" s="245"/>
      <c r="C3941" s="246"/>
      <c r="D3941" s="236" t="s">
        <v>193</v>
      </c>
      <c r="E3941" s="246"/>
      <c r="F3941" s="248" t="s">
        <v>6264</v>
      </c>
      <c r="G3941" s="246"/>
      <c r="H3941" s="249">
        <v>1197.72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193</v>
      </c>
      <c r="AU3941" s="255" t="s">
        <v>80</v>
      </c>
      <c r="AV3941" s="14" t="s">
        <v>80</v>
      </c>
      <c r="AW3941" s="14" t="s">
        <v>4</v>
      </c>
      <c r="AX3941" s="14" t="s">
        <v>78</v>
      </c>
      <c r="AY3941" s="255" t="s">
        <v>182</v>
      </c>
    </row>
    <row r="3942" s="2" customFormat="1" ht="44.25" customHeight="1">
      <c r="A3942" s="41"/>
      <c r="B3942" s="42"/>
      <c r="C3942" s="216" t="s">
        <v>6265</v>
      </c>
      <c r="D3942" s="216" t="s">
        <v>184</v>
      </c>
      <c r="E3942" s="217" t="s">
        <v>6266</v>
      </c>
      <c r="F3942" s="218" t="s">
        <v>6267</v>
      </c>
      <c r="G3942" s="219" t="s">
        <v>283</v>
      </c>
      <c r="H3942" s="220">
        <v>963.18299999999999</v>
      </c>
      <c r="I3942" s="221"/>
      <c r="J3942" s="222">
        <f>ROUND(I3942*H3942,2)</f>
        <v>0</v>
      </c>
      <c r="K3942" s="218" t="s">
        <v>188</v>
      </c>
      <c r="L3942" s="47"/>
      <c r="M3942" s="223" t="s">
        <v>19</v>
      </c>
      <c r="N3942" s="224" t="s">
        <v>42</v>
      </c>
      <c r="O3942" s="87"/>
      <c r="P3942" s="225">
        <f>O3942*H3942</f>
        <v>0</v>
      </c>
      <c r="Q3942" s="225">
        <v>0.014999999999999999</v>
      </c>
      <c r="R3942" s="225">
        <f>Q3942*H3942</f>
        <v>14.447744999999999</v>
      </c>
      <c r="S3942" s="225">
        <v>0</v>
      </c>
      <c r="T3942" s="226">
        <f>S3942*H3942</f>
        <v>0</v>
      </c>
      <c r="U3942" s="41"/>
      <c r="V3942" s="41"/>
      <c r="W3942" s="41"/>
      <c r="X3942" s="41"/>
      <c r="Y3942" s="41"/>
      <c r="Z3942" s="41"/>
      <c r="AA3942" s="41"/>
      <c r="AB3942" s="41"/>
      <c r="AC3942" s="41"/>
      <c r="AD3942" s="41"/>
      <c r="AE3942" s="41"/>
      <c r="AR3942" s="227" t="s">
        <v>308</v>
      </c>
      <c r="AT3942" s="227" t="s">
        <v>184</v>
      </c>
      <c r="AU3942" s="227" t="s">
        <v>80</v>
      </c>
      <c r="AY3942" s="20" t="s">
        <v>182</v>
      </c>
      <c r="BE3942" s="228">
        <f>IF(N3942="základní",J3942,0)</f>
        <v>0</v>
      </c>
      <c r="BF3942" s="228">
        <f>IF(N3942="snížená",J3942,0)</f>
        <v>0</v>
      </c>
      <c r="BG3942" s="228">
        <f>IF(N3942="zákl. přenesená",J3942,0)</f>
        <v>0</v>
      </c>
      <c r="BH3942" s="228">
        <f>IF(N3942="sníž. přenesená",J3942,0)</f>
        <v>0</v>
      </c>
      <c r="BI3942" s="228">
        <f>IF(N3942="nulová",J3942,0)</f>
        <v>0</v>
      </c>
      <c r="BJ3942" s="20" t="s">
        <v>78</v>
      </c>
      <c r="BK3942" s="228">
        <f>ROUND(I3942*H3942,2)</f>
        <v>0</v>
      </c>
      <c r="BL3942" s="20" t="s">
        <v>308</v>
      </c>
      <c r="BM3942" s="227" t="s">
        <v>6268</v>
      </c>
    </row>
    <row r="3943" s="2" customFormat="1">
      <c r="A3943" s="41"/>
      <c r="B3943" s="42"/>
      <c r="C3943" s="43"/>
      <c r="D3943" s="229" t="s">
        <v>191</v>
      </c>
      <c r="E3943" s="43"/>
      <c r="F3943" s="230" t="s">
        <v>6269</v>
      </c>
      <c r="G3943" s="43"/>
      <c r="H3943" s="43"/>
      <c r="I3943" s="231"/>
      <c r="J3943" s="43"/>
      <c r="K3943" s="43"/>
      <c r="L3943" s="47"/>
      <c r="M3943" s="232"/>
      <c r="N3943" s="233"/>
      <c r="O3943" s="87"/>
      <c r="P3943" s="87"/>
      <c r="Q3943" s="87"/>
      <c r="R3943" s="87"/>
      <c r="S3943" s="87"/>
      <c r="T3943" s="88"/>
      <c r="U3943" s="41"/>
      <c r="V3943" s="41"/>
      <c r="W3943" s="41"/>
      <c r="X3943" s="41"/>
      <c r="Y3943" s="41"/>
      <c r="Z3943" s="41"/>
      <c r="AA3943" s="41"/>
      <c r="AB3943" s="41"/>
      <c r="AC3943" s="41"/>
      <c r="AD3943" s="41"/>
      <c r="AE3943" s="41"/>
      <c r="AT3943" s="20" t="s">
        <v>191</v>
      </c>
      <c r="AU3943" s="20" t="s">
        <v>80</v>
      </c>
    </row>
    <row r="3944" s="2" customFormat="1">
      <c r="A3944" s="41"/>
      <c r="B3944" s="42"/>
      <c r="C3944" s="43"/>
      <c r="D3944" s="236" t="s">
        <v>1123</v>
      </c>
      <c r="E3944" s="43"/>
      <c r="F3944" s="288" t="s">
        <v>6270</v>
      </c>
      <c r="G3944" s="43"/>
      <c r="H3944" s="43"/>
      <c r="I3944" s="231"/>
      <c r="J3944" s="43"/>
      <c r="K3944" s="43"/>
      <c r="L3944" s="47"/>
      <c r="M3944" s="232"/>
      <c r="N3944" s="233"/>
      <c r="O3944" s="87"/>
      <c r="P3944" s="87"/>
      <c r="Q3944" s="87"/>
      <c r="R3944" s="87"/>
      <c r="S3944" s="87"/>
      <c r="T3944" s="88"/>
      <c r="U3944" s="41"/>
      <c r="V3944" s="41"/>
      <c r="W3944" s="41"/>
      <c r="X3944" s="41"/>
      <c r="Y3944" s="41"/>
      <c r="Z3944" s="41"/>
      <c r="AA3944" s="41"/>
      <c r="AB3944" s="41"/>
      <c r="AC3944" s="41"/>
      <c r="AD3944" s="41"/>
      <c r="AE3944" s="41"/>
      <c r="AT3944" s="20" t="s">
        <v>1123</v>
      </c>
      <c r="AU3944" s="20" t="s">
        <v>80</v>
      </c>
    </row>
    <row r="3945" s="14" customFormat="1">
      <c r="A3945" s="14"/>
      <c r="B3945" s="245"/>
      <c r="C3945" s="246"/>
      <c r="D3945" s="236" t="s">
        <v>193</v>
      </c>
      <c r="E3945" s="247" t="s">
        <v>19</v>
      </c>
      <c r="F3945" s="248" t="s">
        <v>6271</v>
      </c>
      <c r="G3945" s="246"/>
      <c r="H3945" s="249">
        <v>963.18299999999999</v>
      </c>
      <c r="I3945" s="250"/>
      <c r="J3945" s="246"/>
      <c r="K3945" s="246"/>
      <c r="L3945" s="251"/>
      <c r="M3945" s="252"/>
      <c r="N3945" s="253"/>
      <c r="O3945" s="253"/>
      <c r="P3945" s="253"/>
      <c r="Q3945" s="253"/>
      <c r="R3945" s="253"/>
      <c r="S3945" s="253"/>
      <c r="T3945" s="25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5" t="s">
        <v>193</v>
      </c>
      <c r="AU3945" s="255" t="s">
        <v>80</v>
      </c>
      <c r="AV3945" s="14" t="s">
        <v>80</v>
      </c>
      <c r="AW3945" s="14" t="s">
        <v>195</v>
      </c>
      <c r="AX3945" s="14" t="s">
        <v>78</v>
      </c>
      <c r="AY3945" s="255" t="s">
        <v>182</v>
      </c>
    </row>
    <row r="3946" s="2" customFormat="1" ht="24.15" customHeight="1">
      <c r="A3946" s="41"/>
      <c r="B3946" s="42"/>
      <c r="C3946" s="216" t="s">
        <v>6272</v>
      </c>
      <c r="D3946" s="216" t="s">
        <v>184</v>
      </c>
      <c r="E3946" s="217" t="s">
        <v>6273</v>
      </c>
      <c r="F3946" s="218" t="s">
        <v>6274</v>
      </c>
      <c r="G3946" s="219" t="s">
        <v>283</v>
      </c>
      <c r="H3946" s="220">
        <v>343.637</v>
      </c>
      <c r="I3946" s="221"/>
      <c r="J3946" s="222">
        <f>ROUND(I3946*H3946,2)</f>
        <v>0</v>
      </c>
      <c r="K3946" s="218" t="s">
        <v>188</v>
      </c>
      <c r="L3946" s="47"/>
      <c r="M3946" s="223" t="s">
        <v>19</v>
      </c>
      <c r="N3946" s="224" t="s">
        <v>42</v>
      </c>
      <c r="O3946" s="87"/>
      <c r="P3946" s="225">
        <f>O3946*H3946</f>
        <v>0</v>
      </c>
      <c r="Q3946" s="225">
        <v>0</v>
      </c>
      <c r="R3946" s="225">
        <f>Q3946*H3946</f>
        <v>0</v>
      </c>
      <c r="S3946" s="225">
        <v>0.00050000000000000001</v>
      </c>
      <c r="T3946" s="226">
        <f>S3946*H3946</f>
        <v>0.17181850000000001</v>
      </c>
      <c r="U3946" s="41"/>
      <c r="V3946" s="41"/>
      <c r="W3946" s="41"/>
      <c r="X3946" s="41"/>
      <c r="Y3946" s="41"/>
      <c r="Z3946" s="41"/>
      <c r="AA3946" s="41"/>
      <c r="AB3946" s="41"/>
      <c r="AC3946" s="41"/>
      <c r="AD3946" s="41"/>
      <c r="AE3946" s="41"/>
      <c r="AR3946" s="227" t="s">
        <v>308</v>
      </c>
      <c r="AT3946" s="227" t="s">
        <v>184</v>
      </c>
      <c r="AU3946" s="227" t="s">
        <v>80</v>
      </c>
      <c r="AY3946" s="20" t="s">
        <v>182</v>
      </c>
      <c r="BE3946" s="228">
        <f>IF(N3946="základní",J3946,0)</f>
        <v>0</v>
      </c>
      <c r="BF3946" s="228">
        <f>IF(N3946="snížená",J3946,0)</f>
        <v>0</v>
      </c>
      <c r="BG3946" s="228">
        <f>IF(N3946="zákl. přenesená",J3946,0)</f>
        <v>0</v>
      </c>
      <c r="BH3946" s="228">
        <f>IF(N3946="sníž. přenesená",J3946,0)</f>
        <v>0</v>
      </c>
      <c r="BI3946" s="228">
        <f>IF(N3946="nulová",J3946,0)</f>
        <v>0</v>
      </c>
      <c r="BJ3946" s="20" t="s">
        <v>78</v>
      </c>
      <c r="BK3946" s="228">
        <f>ROUND(I3946*H3946,2)</f>
        <v>0</v>
      </c>
      <c r="BL3946" s="20" t="s">
        <v>308</v>
      </c>
      <c r="BM3946" s="227" t="s">
        <v>6275</v>
      </c>
    </row>
    <row r="3947" s="2" customFormat="1">
      <c r="A3947" s="41"/>
      <c r="B3947" s="42"/>
      <c r="C3947" s="43"/>
      <c r="D3947" s="229" t="s">
        <v>191</v>
      </c>
      <c r="E3947" s="43"/>
      <c r="F3947" s="230" t="s">
        <v>6276</v>
      </c>
      <c r="G3947" s="43"/>
      <c r="H3947" s="43"/>
      <c r="I3947" s="231"/>
      <c r="J3947" s="43"/>
      <c r="K3947" s="43"/>
      <c r="L3947" s="47"/>
      <c r="M3947" s="232"/>
      <c r="N3947" s="233"/>
      <c r="O3947" s="87"/>
      <c r="P3947" s="87"/>
      <c r="Q3947" s="87"/>
      <c r="R3947" s="87"/>
      <c r="S3947" s="87"/>
      <c r="T3947" s="88"/>
      <c r="U3947" s="41"/>
      <c r="V3947" s="41"/>
      <c r="W3947" s="41"/>
      <c r="X3947" s="41"/>
      <c r="Y3947" s="41"/>
      <c r="Z3947" s="41"/>
      <c r="AA3947" s="41"/>
      <c r="AB3947" s="41"/>
      <c r="AC3947" s="41"/>
      <c r="AD3947" s="41"/>
      <c r="AE3947" s="41"/>
      <c r="AT3947" s="20" t="s">
        <v>191</v>
      </c>
      <c r="AU3947" s="20" t="s">
        <v>80</v>
      </c>
    </row>
    <row r="3948" s="14" customFormat="1">
      <c r="A3948" s="14"/>
      <c r="B3948" s="245"/>
      <c r="C3948" s="246"/>
      <c r="D3948" s="236" t="s">
        <v>193</v>
      </c>
      <c r="E3948" s="247" t="s">
        <v>19</v>
      </c>
      <c r="F3948" s="248" t="s">
        <v>6277</v>
      </c>
      <c r="G3948" s="246"/>
      <c r="H3948" s="249">
        <v>343.63650000000001</v>
      </c>
      <c r="I3948" s="250"/>
      <c r="J3948" s="246"/>
      <c r="K3948" s="246"/>
      <c r="L3948" s="251"/>
      <c r="M3948" s="252"/>
      <c r="N3948" s="253"/>
      <c r="O3948" s="253"/>
      <c r="P3948" s="253"/>
      <c r="Q3948" s="253"/>
      <c r="R3948" s="253"/>
      <c r="S3948" s="253"/>
      <c r="T3948" s="25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T3948" s="255" t="s">
        <v>193</v>
      </c>
      <c r="AU3948" s="255" t="s">
        <v>80</v>
      </c>
      <c r="AV3948" s="14" t="s">
        <v>80</v>
      </c>
      <c r="AW3948" s="14" t="s">
        <v>195</v>
      </c>
      <c r="AX3948" s="14" t="s">
        <v>71</v>
      </c>
      <c r="AY3948" s="255" t="s">
        <v>182</v>
      </c>
    </row>
    <row r="3949" s="2" customFormat="1" ht="24.15" customHeight="1">
      <c r="A3949" s="41"/>
      <c r="B3949" s="42"/>
      <c r="C3949" s="216" t="s">
        <v>6278</v>
      </c>
      <c r="D3949" s="216" t="s">
        <v>184</v>
      </c>
      <c r="E3949" s="217" t="s">
        <v>6279</v>
      </c>
      <c r="F3949" s="218" t="s">
        <v>6280</v>
      </c>
      <c r="G3949" s="219" t="s">
        <v>304</v>
      </c>
      <c r="H3949" s="220">
        <v>609.27999999999997</v>
      </c>
      <c r="I3949" s="221"/>
      <c r="J3949" s="222">
        <f>ROUND(I3949*H3949,2)</f>
        <v>0</v>
      </c>
      <c r="K3949" s="218" t="s">
        <v>188</v>
      </c>
      <c r="L3949" s="47"/>
      <c r="M3949" s="223" t="s">
        <v>19</v>
      </c>
      <c r="N3949" s="224" t="s">
        <v>42</v>
      </c>
      <c r="O3949" s="87"/>
      <c r="P3949" s="225">
        <f>O3949*H3949</f>
        <v>0</v>
      </c>
      <c r="Q3949" s="225">
        <v>0</v>
      </c>
      <c r="R3949" s="225">
        <f>Q3949*H3949</f>
        <v>0</v>
      </c>
      <c r="S3949" s="225">
        <v>0.001</v>
      </c>
      <c r="T3949" s="226">
        <f>S3949*H3949</f>
        <v>0.60927999999999993</v>
      </c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R3949" s="227" t="s">
        <v>308</v>
      </c>
      <c r="AT3949" s="227" t="s">
        <v>184</v>
      </c>
      <c r="AU3949" s="227" t="s">
        <v>80</v>
      </c>
      <c r="AY3949" s="20" t="s">
        <v>182</v>
      </c>
      <c r="BE3949" s="228">
        <f>IF(N3949="základní",J3949,0)</f>
        <v>0</v>
      </c>
      <c r="BF3949" s="228">
        <f>IF(N3949="snížená",J3949,0)</f>
        <v>0</v>
      </c>
      <c r="BG3949" s="228">
        <f>IF(N3949="zákl. přenesená",J3949,0)</f>
        <v>0</v>
      </c>
      <c r="BH3949" s="228">
        <f>IF(N3949="sníž. přenesená",J3949,0)</f>
        <v>0</v>
      </c>
      <c r="BI3949" s="228">
        <f>IF(N3949="nulová",J3949,0)</f>
        <v>0</v>
      </c>
      <c r="BJ3949" s="20" t="s">
        <v>78</v>
      </c>
      <c r="BK3949" s="228">
        <f>ROUND(I3949*H3949,2)</f>
        <v>0</v>
      </c>
      <c r="BL3949" s="20" t="s">
        <v>308</v>
      </c>
      <c r="BM3949" s="227" t="s">
        <v>6281</v>
      </c>
    </row>
    <row r="3950" s="2" customFormat="1">
      <c r="A3950" s="41"/>
      <c r="B3950" s="42"/>
      <c r="C3950" s="43"/>
      <c r="D3950" s="229" t="s">
        <v>191</v>
      </c>
      <c r="E3950" s="43"/>
      <c r="F3950" s="230" t="s">
        <v>6282</v>
      </c>
      <c r="G3950" s="43"/>
      <c r="H3950" s="43"/>
      <c r="I3950" s="231"/>
      <c r="J3950" s="43"/>
      <c r="K3950" s="43"/>
      <c r="L3950" s="47"/>
      <c r="M3950" s="232"/>
      <c r="N3950" s="233"/>
      <c r="O3950" s="87"/>
      <c r="P3950" s="87"/>
      <c r="Q3950" s="87"/>
      <c r="R3950" s="87"/>
      <c r="S3950" s="87"/>
      <c r="T3950" s="88"/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T3950" s="20" t="s">
        <v>191</v>
      </c>
      <c r="AU3950" s="20" t="s">
        <v>80</v>
      </c>
    </row>
    <row r="3951" s="13" customFormat="1">
      <c r="A3951" s="13"/>
      <c r="B3951" s="234"/>
      <c r="C3951" s="235"/>
      <c r="D3951" s="236" t="s">
        <v>193</v>
      </c>
      <c r="E3951" s="237" t="s">
        <v>19</v>
      </c>
      <c r="F3951" s="238" t="s">
        <v>205</v>
      </c>
      <c r="G3951" s="235"/>
      <c r="H3951" s="237" t="s">
        <v>19</v>
      </c>
      <c r="I3951" s="239"/>
      <c r="J3951" s="235"/>
      <c r="K3951" s="235"/>
      <c r="L3951" s="240"/>
      <c r="M3951" s="241"/>
      <c r="N3951" s="242"/>
      <c r="O3951" s="242"/>
      <c r="P3951" s="242"/>
      <c r="Q3951" s="242"/>
      <c r="R3951" s="242"/>
      <c r="S3951" s="242"/>
      <c r="T3951" s="24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44" t="s">
        <v>193</v>
      </c>
      <c r="AU3951" s="244" t="s">
        <v>80</v>
      </c>
      <c r="AV3951" s="13" t="s">
        <v>78</v>
      </c>
      <c r="AW3951" s="13" t="s">
        <v>195</v>
      </c>
      <c r="AX3951" s="13" t="s">
        <v>71</v>
      </c>
      <c r="AY3951" s="244" t="s">
        <v>182</v>
      </c>
    </row>
    <row r="3952" s="13" customFormat="1">
      <c r="A3952" s="13"/>
      <c r="B3952" s="234"/>
      <c r="C3952" s="235"/>
      <c r="D3952" s="236" t="s">
        <v>193</v>
      </c>
      <c r="E3952" s="237" t="s">
        <v>19</v>
      </c>
      <c r="F3952" s="238" t="s">
        <v>460</v>
      </c>
      <c r="G3952" s="235"/>
      <c r="H3952" s="237" t="s">
        <v>19</v>
      </c>
      <c r="I3952" s="239"/>
      <c r="J3952" s="235"/>
      <c r="K3952" s="235"/>
      <c r="L3952" s="240"/>
      <c r="M3952" s="241"/>
      <c r="N3952" s="242"/>
      <c r="O3952" s="242"/>
      <c r="P3952" s="242"/>
      <c r="Q3952" s="242"/>
      <c r="R3952" s="242"/>
      <c r="S3952" s="242"/>
      <c r="T3952" s="24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T3952" s="244" t="s">
        <v>193</v>
      </c>
      <c r="AU3952" s="244" t="s">
        <v>80</v>
      </c>
      <c r="AV3952" s="13" t="s">
        <v>78</v>
      </c>
      <c r="AW3952" s="13" t="s">
        <v>195</v>
      </c>
      <c r="AX3952" s="13" t="s">
        <v>71</v>
      </c>
      <c r="AY3952" s="244" t="s">
        <v>182</v>
      </c>
    </row>
    <row r="3953" s="14" customFormat="1">
      <c r="A3953" s="14"/>
      <c r="B3953" s="245"/>
      <c r="C3953" s="246"/>
      <c r="D3953" s="236" t="s">
        <v>193</v>
      </c>
      <c r="E3953" s="247" t="s">
        <v>19</v>
      </c>
      <c r="F3953" s="248" t="s">
        <v>6283</v>
      </c>
      <c r="G3953" s="246"/>
      <c r="H3953" s="249">
        <v>195.99000000000001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193</v>
      </c>
      <c r="AU3953" s="255" t="s">
        <v>80</v>
      </c>
      <c r="AV3953" s="14" t="s">
        <v>80</v>
      </c>
      <c r="AW3953" s="14" t="s">
        <v>195</v>
      </c>
      <c r="AX3953" s="14" t="s">
        <v>71</v>
      </c>
      <c r="AY3953" s="255" t="s">
        <v>182</v>
      </c>
    </row>
    <row r="3954" s="15" customFormat="1">
      <c r="A3954" s="15"/>
      <c r="B3954" s="256"/>
      <c r="C3954" s="257"/>
      <c r="D3954" s="236" t="s">
        <v>193</v>
      </c>
      <c r="E3954" s="258" t="s">
        <v>19</v>
      </c>
      <c r="F3954" s="259" t="s">
        <v>215</v>
      </c>
      <c r="G3954" s="257"/>
      <c r="H3954" s="260">
        <v>195.99000000000001</v>
      </c>
      <c r="I3954" s="261"/>
      <c r="J3954" s="257"/>
      <c r="K3954" s="257"/>
      <c r="L3954" s="262"/>
      <c r="M3954" s="263"/>
      <c r="N3954" s="264"/>
      <c r="O3954" s="264"/>
      <c r="P3954" s="264"/>
      <c r="Q3954" s="264"/>
      <c r="R3954" s="264"/>
      <c r="S3954" s="264"/>
      <c r="T3954" s="26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T3954" s="266" t="s">
        <v>193</v>
      </c>
      <c r="AU3954" s="266" t="s">
        <v>80</v>
      </c>
      <c r="AV3954" s="15" t="s">
        <v>97</v>
      </c>
      <c r="AW3954" s="15" t="s">
        <v>195</v>
      </c>
      <c r="AX3954" s="15" t="s">
        <v>71</v>
      </c>
      <c r="AY3954" s="266" t="s">
        <v>182</v>
      </c>
    </row>
    <row r="3955" s="13" customFormat="1">
      <c r="A3955" s="13"/>
      <c r="B3955" s="234"/>
      <c r="C3955" s="235"/>
      <c r="D3955" s="236" t="s">
        <v>193</v>
      </c>
      <c r="E3955" s="237" t="s">
        <v>19</v>
      </c>
      <c r="F3955" s="238" t="s">
        <v>462</v>
      </c>
      <c r="G3955" s="235"/>
      <c r="H3955" s="237" t="s">
        <v>19</v>
      </c>
      <c r="I3955" s="239"/>
      <c r="J3955" s="235"/>
      <c r="K3955" s="235"/>
      <c r="L3955" s="240"/>
      <c r="M3955" s="241"/>
      <c r="N3955" s="242"/>
      <c r="O3955" s="242"/>
      <c r="P3955" s="242"/>
      <c r="Q3955" s="242"/>
      <c r="R3955" s="242"/>
      <c r="S3955" s="242"/>
      <c r="T3955" s="24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T3955" s="244" t="s">
        <v>193</v>
      </c>
      <c r="AU3955" s="244" t="s">
        <v>80</v>
      </c>
      <c r="AV3955" s="13" t="s">
        <v>78</v>
      </c>
      <c r="AW3955" s="13" t="s">
        <v>195</v>
      </c>
      <c r="AX3955" s="13" t="s">
        <v>71</v>
      </c>
      <c r="AY3955" s="244" t="s">
        <v>182</v>
      </c>
    </row>
    <row r="3956" s="14" customFormat="1">
      <c r="A3956" s="14"/>
      <c r="B3956" s="245"/>
      <c r="C3956" s="246"/>
      <c r="D3956" s="236" t="s">
        <v>193</v>
      </c>
      <c r="E3956" s="247" t="s">
        <v>19</v>
      </c>
      <c r="F3956" s="248" t="s">
        <v>6284</v>
      </c>
      <c r="G3956" s="246"/>
      <c r="H3956" s="249">
        <v>66.419999999999987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193</v>
      </c>
      <c r="AU3956" s="255" t="s">
        <v>80</v>
      </c>
      <c r="AV3956" s="14" t="s">
        <v>80</v>
      </c>
      <c r="AW3956" s="14" t="s">
        <v>195</v>
      </c>
      <c r="AX3956" s="14" t="s">
        <v>71</v>
      </c>
      <c r="AY3956" s="255" t="s">
        <v>182</v>
      </c>
    </row>
    <row r="3957" s="14" customFormat="1">
      <c r="A3957" s="14"/>
      <c r="B3957" s="245"/>
      <c r="C3957" s="246"/>
      <c r="D3957" s="236" t="s">
        <v>193</v>
      </c>
      <c r="E3957" s="247" t="s">
        <v>19</v>
      </c>
      <c r="F3957" s="248" t="s">
        <v>6285</v>
      </c>
      <c r="G3957" s="246"/>
      <c r="H3957" s="249">
        <v>88.015000000000001</v>
      </c>
      <c r="I3957" s="250"/>
      <c r="J3957" s="246"/>
      <c r="K3957" s="246"/>
      <c r="L3957" s="251"/>
      <c r="M3957" s="252"/>
      <c r="N3957" s="253"/>
      <c r="O3957" s="253"/>
      <c r="P3957" s="253"/>
      <c r="Q3957" s="253"/>
      <c r="R3957" s="253"/>
      <c r="S3957" s="253"/>
      <c r="T3957" s="25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T3957" s="255" t="s">
        <v>193</v>
      </c>
      <c r="AU3957" s="255" t="s">
        <v>80</v>
      </c>
      <c r="AV3957" s="14" t="s">
        <v>80</v>
      </c>
      <c r="AW3957" s="14" t="s">
        <v>195</v>
      </c>
      <c r="AX3957" s="14" t="s">
        <v>71</v>
      </c>
      <c r="AY3957" s="255" t="s">
        <v>182</v>
      </c>
    </row>
    <row r="3958" s="14" customFormat="1">
      <c r="A3958" s="14"/>
      <c r="B3958" s="245"/>
      <c r="C3958" s="246"/>
      <c r="D3958" s="236" t="s">
        <v>193</v>
      </c>
      <c r="E3958" s="247" t="s">
        <v>19</v>
      </c>
      <c r="F3958" s="248" t="s">
        <v>6286</v>
      </c>
      <c r="G3958" s="246"/>
      <c r="H3958" s="249">
        <v>15.73</v>
      </c>
      <c r="I3958" s="250"/>
      <c r="J3958" s="246"/>
      <c r="K3958" s="246"/>
      <c r="L3958" s="251"/>
      <c r="M3958" s="252"/>
      <c r="N3958" s="253"/>
      <c r="O3958" s="253"/>
      <c r="P3958" s="253"/>
      <c r="Q3958" s="253"/>
      <c r="R3958" s="253"/>
      <c r="S3958" s="253"/>
      <c r="T3958" s="25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5" t="s">
        <v>193</v>
      </c>
      <c r="AU3958" s="255" t="s">
        <v>80</v>
      </c>
      <c r="AV3958" s="14" t="s">
        <v>80</v>
      </c>
      <c r="AW3958" s="14" t="s">
        <v>195</v>
      </c>
      <c r="AX3958" s="14" t="s">
        <v>71</v>
      </c>
      <c r="AY3958" s="255" t="s">
        <v>182</v>
      </c>
    </row>
    <row r="3959" s="15" customFormat="1">
      <c r="A3959" s="15"/>
      <c r="B3959" s="256"/>
      <c r="C3959" s="257"/>
      <c r="D3959" s="236" t="s">
        <v>193</v>
      </c>
      <c r="E3959" s="258" t="s">
        <v>19</v>
      </c>
      <c r="F3959" s="259" t="s">
        <v>215</v>
      </c>
      <c r="G3959" s="257"/>
      <c r="H3959" s="260">
        <v>170.16499999999999</v>
      </c>
      <c r="I3959" s="261"/>
      <c r="J3959" s="257"/>
      <c r="K3959" s="257"/>
      <c r="L3959" s="262"/>
      <c r="M3959" s="263"/>
      <c r="N3959" s="264"/>
      <c r="O3959" s="264"/>
      <c r="P3959" s="264"/>
      <c r="Q3959" s="264"/>
      <c r="R3959" s="264"/>
      <c r="S3959" s="264"/>
      <c r="T3959" s="26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T3959" s="266" t="s">
        <v>193</v>
      </c>
      <c r="AU3959" s="266" t="s">
        <v>80</v>
      </c>
      <c r="AV3959" s="15" t="s">
        <v>97</v>
      </c>
      <c r="AW3959" s="15" t="s">
        <v>195</v>
      </c>
      <c r="AX3959" s="15" t="s">
        <v>71</v>
      </c>
      <c r="AY3959" s="266" t="s">
        <v>182</v>
      </c>
    </row>
    <row r="3960" s="13" customFormat="1">
      <c r="A3960" s="13"/>
      <c r="B3960" s="234"/>
      <c r="C3960" s="235"/>
      <c r="D3960" s="236" t="s">
        <v>193</v>
      </c>
      <c r="E3960" s="237" t="s">
        <v>19</v>
      </c>
      <c r="F3960" s="238" t="s">
        <v>706</v>
      </c>
      <c r="G3960" s="235"/>
      <c r="H3960" s="237" t="s">
        <v>19</v>
      </c>
      <c r="I3960" s="239"/>
      <c r="J3960" s="235"/>
      <c r="K3960" s="235"/>
      <c r="L3960" s="240"/>
      <c r="M3960" s="241"/>
      <c r="N3960" s="242"/>
      <c r="O3960" s="242"/>
      <c r="P3960" s="242"/>
      <c r="Q3960" s="242"/>
      <c r="R3960" s="242"/>
      <c r="S3960" s="242"/>
      <c r="T3960" s="24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T3960" s="244" t="s">
        <v>193</v>
      </c>
      <c r="AU3960" s="244" t="s">
        <v>80</v>
      </c>
      <c r="AV3960" s="13" t="s">
        <v>78</v>
      </c>
      <c r="AW3960" s="13" t="s">
        <v>195</v>
      </c>
      <c r="AX3960" s="13" t="s">
        <v>71</v>
      </c>
      <c r="AY3960" s="244" t="s">
        <v>182</v>
      </c>
    </row>
    <row r="3961" s="14" customFormat="1">
      <c r="A3961" s="14"/>
      <c r="B3961" s="245"/>
      <c r="C3961" s="246"/>
      <c r="D3961" s="236" t="s">
        <v>193</v>
      </c>
      <c r="E3961" s="247" t="s">
        <v>19</v>
      </c>
      <c r="F3961" s="248" t="s">
        <v>6287</v>
      </c>
      <c r="G3961" s="246"/>
      <c r="H3961" s="249">
        <v>131.97000000000003</v>
      </c>
      <c r="I3961" s="250"/>
      <c r="J3961" s="246"/>
      <c r="K3961" s="246"/>
      <c r="L3961" s="251"/>
      <c r="M3961" s="252"/>
      <c r="N3961" s="253"/>
      <c r="O3961" s="253"/>
      <c r="P3961" s="253"/>
      <c r="Q3961" s="253"/>
      <c r="R3961" s="253"/>
      <c r="S3961" s="253"/>
      <c r="T3961" s="25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5" t="s">
        <v>193</v>
      </c>
      <c r="AU3961" s="255" t="s">
        <v>80</v>
      </c>
      <c r="AV3961" s="14" t="s">
        <v>80</v>
      </c>
      <c r="AW3961" s="14" t="s">
        <v>195</v>
      </c>
      <c r="AX3961" s="14" t="s">
        <v>71</v>
      </c>
      <c r="AY3961" s="255" t="s">
        <v>182</v>
      </c>
    </row>
    <row r="3962" s="15" customFormat="1">
      <c r="A3962" s="15"/>
      <c r="B3962" s="256"/>
      <c r="C3962" s="257"/>
      <c r="D3962" s="236" t="s">
        <v>193</v>
      </c>
      <c r="E3962" s="258" t="s">
        <v>19</v>
      </c>
      <c r="F3962" s="259" t="s">
        <v>215</v>
      </c>
      <c r="G3962" s="257"/>
      <c r="H3962" s="260">
        <v>131.97000000000003</v>
      </c>
      <c r="I3962" s="261"/>
      <c r="J3962" s="257"/>
      <c r="K3962" s="257"/>
      <c r="L3962" s="262"/>
      <c r="M3962" s="263"/>
      <c r="N3962" s="264"/>
      <c r="O3962" s="264"/>
      <c r="P3962" s="264"/>
      <c r="Q3962" s="264"/>
      <c r="R3962" s="264"/>
      <c r="S3962" s="264"/>
      <c r="T3962" s="26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T3962" s="266" t="s">
        <v>193</v>
      </c>
      <c r="AU3962" s="266" t="s">
        <v>80</v>
      </c>
      <c r="AV3962" s="15" t="s">
        <v>97</v>
      </c>
      <c r="AW3962" s="15" t="s">
        <v>195</v>
      </c>
      <c r="AX3962" s="15" t="s">
        <v>71</v>
      </c>
      <c r="AY3962" s="266" t="s">
        <v>182</v>
      </c>
    </row>
    <row r="3963" s="13" customFormat="1">
      <c r="A3963" s="13"/>
      <c r="B3963" s="234"/>
      <c r="C3963" s="235"/>
      <c r="D3963" s="236" t="s">
        <v>193</v>
      </c>
      <c r="E3963" s="237" t="s">
        <v>19</v>
      </c>
      <c r="F3963" s="238" t="s">
        <v>216</v>
      </c>
      <c r="G3963" s="235"/>
      <c r="H3963" s="237" t="s">
        <v>19</v>
      </c>
      <c r="I3963" s="239"/>
      <c r="J3963" s="235"/>
      <c r="K3963" s="235"/>
      <c r="L3963" s="240"/>
      <c r="M3963" s="241"/>
      <c r="N3963" s="242"/>
      <c r="O3963" s="242"/>
      <c r="P3963" s="242"/>
      <c r="Q3963" s="242"/>
      <c r="R3963" s="242"/>
      <c r="S3963" s="242"/>
      <c r="T3963" s="24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T3963" s="244" t="s">
        <v>193</v>
      </c>
      <c r="AU3963" s="244" t="s">
        <v>80</v>
      </c>
      <c r="AV3963" s="13" t="s">
        <v>78</v>
      </c>
      <c r="AW3963" s="13" t="s">
        <v>195</v>
      </c>
      <c r="AX3963" s="13" t="s">
        <v>71</v>
      </c>
      <c r="AY3963" s="244" t="s">
        <v>182</v>
      </c>
    </row>
    <row r="3964" s="14" customFormat="1">
      <c r="A3964" s="14"/>
      <c r="B3964" s="245"/>
      <c r="C3964" s="246"/>
      <c r="D3964" s="236" t="s">
        <v>193</v>
      </c>
      <c r="E3964" s="247" t="s">
        <v>19</v>
      </c>
      <c r="F3964" s="248" t="s">
        <v>6288</v>
      </c>
      <c r="G3964" s="246"/>
      <c r="H3964" s="249">
        <v>32.954999999999998</v>
      </c>
      <c r="I3964" s="250"/>
      <c r="J3964" s="246"/>
      <c r="K3964" s="246"/>
      <c r="L3964" s="251"/>
      <c r="M3964" s="252"/>
      <c r="N3964" s="253"/>
      <c r="O3964" s="253"/>
      <c r="P3964" s="253"/>
      <c r="Q3964" s="253"/>
      <c r="R3964" s="253"/>
      <c r="S3964" s="253"/>
      <c r="T3964" s="25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T3964" s="255" t="s">
        <v>193</v>
      </c>
      <c r="AU3964" s="255" t="s">
        <v>80</v>
      </c>
      <c r="AV3964" s="14" t="s">
        <v>80</v>
      </c>
      <c r="AW3964" s="14" t="s">
        <v>195</v>
      </c>
      <c r="AX3964" s="14" t="s">
        <v>71</v>
      </c>
      <c r="AY3964" s="255" t="s">
        <v>182</v>
      </c>
    </row>
    <row r="3965" s="14" customFormat="1">
      <c r="A3965" s="14"/>
      <c r="B3965" s="245"/>
      <c r="C3965" s="246"/>
      <c r="D3965" s="236" t="s">
        <v>193</v>
      </c>
      <c r="E3965" s="247" t="s">
        <v>19</v>
      </c>
      <c r="F3965" s="248" t="s">
        <v>6289</v>
      </c>
      <c r="G3965" s="246"/>
      <c r="H3965" s="249">
        <v>39.674999999999997</v>
      </c>
      <c r="I3965" s="250"/>
      <c r="J3965" s="246"/>
      <c r="K3965" s="246"/>
      <c r="L3965" s="251"/>
      <c r="M3965" s="252"/>
      <c r="N3965" s="253"/>
      <c r="O3965" s="253"/>
      <c r="P3965" s="253"/>
      <c r="Q3965" s="253"/>
      <c r="R3965" s="253"/>
      <c r="S3965" s="253"/>
      <c r="T3965" s="25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5" t="s">
        <v>193</v>
      </c>
      <c r="AU3965" s="255" t="s">
        <v>80</v>
      </c>
      <c r="AV3965" s="14" t="s">
        <v>80</v>
      </c>
      <c r="AW3965" s="14" t="s">
        <v>195</v>
      </c>
      <c r="AX3965" s="14" t="s">
        <v>71</v>
      </c>
      <c r="AY3965" s="255" t="s">
        <v>182</v>
      </c>
    </row>
    <row r="3966" s="14" customFormat="1">
      <c r="A3966" s="14"/>
      <c r="B3966" s="245"/>
      <c r="C3966" s="246"/>
      <c r="D3966" s="236" t="s">
        <v>193</v>
      </c>
      <c r="E3966" s="247" t="s">
        <v>19</v>
      </c>
      <c r="F3966" s="248" t="s">
        <v>6290</v>
      </c>
      <c r="G3966" s="246"/>
      <c r="H3966" s="249">
        <v>16.829999999999998</v>
      </c>
      <c r="I3966" s="250"/>
      <c r="J3966" s="246"/>
      <c r="K3966" s="246"/>
      <c r="L3966" s="251"/>
      <c r="M3966" s="252"/>
      <c r="N3966" s="253"/>
      <c r="O3966" s="253"/>
      <c r="P3966" s="253"/>
      <c r="Q3966" s="253"/>
      <c r="R3966" s="253"/>
      <c r="S3966" s="253"/>
      <c r="T3966" s="25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55" t="s">
        <v>193</v>
      </c>
      <c r="AU3966" s="255" t="s">
        <v>80</v>
      </c>
      <c r="AV3966" s="14" t="s">
        <v>80</v>
      </c>
      <c r="AW3966" s="14" t="s">
        <v>195</v>
      </c>
      <c r="AX3966" s="14" t="s">
        <v>71</v>
      </c>
      <c r="AY3966" s="255" t="s">
        <v>182</v>
      </c>
    </row>
    <row r="3967" s="15" customFormat="1">
      <c r="A3967" s="15"/>
      <c r="B3967" s="256"/>
      <c r="C3967" s="257"/>
      <c r="D3967" s="236" t="s">
        <v>193</v>
      </c>
      <c r="E3967" s="258" t="s">
        <v>19</v>
      </c>
      <c r="F3967" s="259" t="s">
        <v>215</v>
      </c>
      <c r="G3967" s="257"/>
      <c r="H3967" s="260">
        <v>89.459999999999994</v>
      </c>
      <c r="I3967" s="261"/>
      <c r="J3967" s="257"/>
      <c r="K3967" s="257"/>
      <c r="L3967" s="262"/>
      <c r="M3967" s="263"/>
      <c r="N3967" s="264"/>
      <c r="O3967" s="264"/>
      <c r="P3967" s="264"/>
      <c r="Q3967" s="264"/>
      <c r="R3967" s="264"/>
      <c r="S3967" s="264"/>
      <c r="T3967" s="26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T3967" s="266" t="s">
        <v>193</v>
      </c>
      <c r="AU3967" s="266" t="s">
        <v>80</v>
      </c>
      <c r="AV3967" s="15" t="s">
        <v>97</v>
      </c>
      <c r="AW3967" s="15" t="s">
        <v>195</v>
      </c>
      <c r="AX3967" s="15" t="s">
        <v>71</v>
      </c>
      <c r="AY3967" s="266" t="s">
        <v>182</v>
      </c>
    </row>
    <row r="3968" s="13" customFormat="1">
      <c r="A3968" s="13"/>
      <c r="B3968" s="234"/>
      <c r="C3968" s="235"/>
      <c r="D3968" s="236" t="s">
        <v>193</v>
      </c>
      <c r="E3968" s="237" t="s">
        <v>19</v>
      </c>
      <c r="F3968" s="238" t="s">
        <v>218</v>
      </c>
      <c r="G3968" s="235"/>
      <c r="H3968" s="237" t="s">
        <v>19</v>
      </c>
      <c r="I3968" s="239"/>
      <c r="J3968" s="235"/>
      <c r="K3968" s="235"/>
      <c r="L3968" s="240"/>
      <c r="M3968" s="241"/>
      <c r="N3968" s="242"/>
      <c r="O3968" s="242"/>
      <c r="P3968" s="242"/>
      <c r="Q3968" s="242"/>
      <c r="R3968" s="242"/>
      <c r="S3968" s="242"/>
      <c r="T3968" s="24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4" t="s">
        <v>193</v>
      </c>
      <c r="AU3968" s="244" t="s">
        <v>80</v>
      </c>
      <c r="AV3968" s="13" t="s">
        <v>78</v>
      </c>
      <c r="AW3968" s="13" t="s">
        <v>195</v>
      </c>
      <c r="AX3968" s="13" t="s">
        <v>71</v>
      </c>
      <c r="AY3968" s="244" t="s">
        <v>182</v>
      </c>
    </row>
    <row r="3969" s="14" customFormat="1">
      <c r="A3969" s="14"/>
      <c r="B3969" s="245"/>
      <c r="C3969" s="246"/>
      <c r="D3969" s="236" t="s">
        <v>193</v>
      </c>
      <c r="E3969" s="247" t="s">
        <v>19</v>
      </c>
      <c r="F3969" s="248" t="s">
        <v>6291</v>
      </c>
      <c r="G3969" s="246"/>
      <c r="H3969" s="249">
        <v>21.695</v>
      </c>
      <c r="I3969" s="250"/>
      <c r="J3969" s="246"/>
      <c r="K3969" s="246"/>
      <c r="L3969" s="251"/>
      <c r="M3969" s="252"/>
      <c r="N3969" s="253"/>
      <c r="O3969" s="253"/>
      <c r="P3969" s="253"/>
      <c r="Q3969" s="253"/>
      <c r="R3969" s="253"/>
      <c r="S3969" s="253"/>
      <c r="T3969" s="25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55" t="s">
        <v>193</v>
      </c>
      <c r="AU3969" s="255" t="s">
        <v>80</v>
      </c>
      <c r="AV3969" s="14" t="s">
        <v>80</v>
      </c>
      <c r="AW3969" s="14" t="s">
        <v>195</v>
      </c>
      <c r="AX3969" s="14" t="s">
        <v>71</v>
      </c>
      <c r="AY3969" s="255" t="s">
        <v>182</v>
      </c>
    </row>
    <row r="3970" s="15" customFormat="1">
      <c r="A3970" s="15"/>
      <c r="B3970" s="256"/>
      <c r="C3970" s="257"/>
      <c r="D3970" s="236" t="s">
        <v>193</v>
      </c>
      <c r="E3970" s="258" t="s">
        <v>19</v>
      </c>
      <c r="F3970" s="259" t="s">
        <v>215</v>
      </c>
      <c r="G3970" s="257"/>
      <c r="H3970" s="260">
        <v>21.695</v>
      </c>
      <c r="I3970" s="261"/>
      <c r="J3970" s="257"/>
      <c r="K3970" s="257"/>
      <c r="L3970" s="262"/>
      <c r="M3970" s="263"/>
      <c r="N3970" s="264"/>
      <c r="O3970" s="264"/>
      <c r="P3970" s="264"/>
      <c r="Q3970" s="264"/>
      <c r="R3970" s="264"/>
      <c r="S3970" s="264"/>
      <c r="T3970" s="26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T3970" s="266" t="s">
        <v>193</v>
      </c>
      <c r="AU3970" s="266" t="s">
        <v>80</v>
      </c>
      <c r="AV3970" s="15" t="s">
        <v>97</v>
      </c>
      <c r="AW3970" s="15" t="s">
        <v>195</v>
      </c>
      <c r="AX3970" s="15" t="s">
        <v>71</v>
      </c>
      <c r="AY3970" s="266" t="s">
        <v>182</v>
      </c>
    </row>
    <row r="3971" s="16" customFormat="1">
      <c r="A3971" s="16"/>
      <c r="B3971" s="267"/>
      <c r="C3971" s="268"/>
      <c r="D3971" s="236" t="s">
        <v>193</v>
      </c>
      <c r="E3971" s="269" t="s">
        <v>19</v>
      </c>
      <c r="F3971" s="270" t="s">
        <v>220</v>
      </c>
      <c r="G3971" s="268"/>
      <c r="H3971" s="271">
        <v>609.28000000000009</v>
      </c>
      <c r="I3971" s="272"/>
      <c r="J3971" s="268"/>
      <c r="K3971" s="268"/>
      <c r="L3971" s="273"/>
      <c r="M3971" s="274"/>
      <c r="N3971" s="275"/>
      <c r="O3971" s="275"/>
      <c r="P3971" s="275"/>
      <c r="Q3971" s="275"/>
      <c r="R3971" s="275"/>
      <c r="S3971" s="275"/>
      <c r="T3971" s="27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T3971" s="277" t="s">
        <v>193</v>
      </c>
      <c r="AU3971" s="277" t="s">
        <v>80</v>
      </c>
      <c r="AV3971" s="16" t="s">
        <v>189</v>
      </c>
      <c r="AW3971" s="16" t="s">
        <v>195</v>
      </c>
      <c r="AX3971" s="16" t="s">
        <v>78</v>
      </c>
      <c r="AY3971" s="277" t="s">
        <v>182</v>
      </c>
    </row>
    <row r="3972" s="2" customFormat="1" ht="16.5" customHeight="1">
      <c r="A3972" s="41"/>
      <c r="B3972" s="42"/>
      <c r="C3972" s="216" t="s">
        <v>6292</v>
      </c>
      <c r="D3972" s="216" t="s">
        <v>184</v>
      </c>
      <c r="E3972" s="217" t="s">
        <v>6293</v>
      </c>
      <c r="F3972" s="218" t="s">
        <v>6294</v>
      </c>
      <c r="G3972" s="219" t="s">
        <v>304</v>
      </c>
      <c r="H3972" s="220">
        <v>1088.836</v>
      </c>
      <c r="I3972" s="221"/>
      <c r="J3972" s="222">
        <f>ROUND(I3972*H3972,2)</f>
        <v>0</v>
      </c>
      <c r="K3972" s="218" t="s">
        <v>188</v>
      </c>
      <c r="L3972" s="47"/>
      <c r="M3972" s="223" t="s">
        <v>19</v>
      </c>
      <c r="N3972" s="224" t="s">
        <v>42</v>
      </c>
      <c r="O3972" s="87"/>
      <c r="P3972" s="225">
        <f>O3972*H3972</f>
        <v>0</v>
      </c>
      <c r="Q3972" s="225">
        <v>0</v>
      </c>
      <c r="R3972" s="225">
        <f>Q3972*H3972</f>
        <v>0</v>
      </c>
      <c r="S3972" s="225">
        <v>0</v>
      </c>
      <c r="T3972" s="226">
        <f>S3972*H3972</f>
        <v>0</v>
      </c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  <c r="AR3972" s="227" t="s">
        <v>308</v>
      </c>
      <c r="AT3972" s="227" t="s">
        <v>184</v>
      </c>
      <c r="AU3972" s="227" t="s">
        <v>80</v>
      </c>
      <c r="AY3972" s="20" t="s">
        <v>182</v>
      </c>
      <c r="BE3972" s="228">
        <f>IF(N3972="základní",J3972,0)</f>
        <v>0</v>
      </c>
      <c r="BF3972" s="228">
        <f>IF(N3972="snížená",J3972,0)</f>
        <v>0</v>
      </c>
      <c r="BG3972" s="228">
        <f>IF(N3972="zákl. přenesená",J3972,0)</f>
        <v>0</v>
      </c>
      <c r="BH3972" s="228">
        <f>IF(N3972="sníž. přenesená",J3972,0)</f>
        <v>0</v>
      </c>
      <c r="BI3972" s="228">
        <f>IF(N3972="nulová",J3972,0)</f>
        <v>0</v>
      </c>
      <c r="BJ3972" s="20" t="s">
        <v>78</v>
      </c>
      <c r="BK3972" s="228">
        <f>ROUND(I3972*H3972,2)</f>
        <v>0</v>
      </c>
      <c r="BL3972" s="20" t="s">
        <v>308</v>
      </c>
      <c r="BM3972" s="227" t="s">
        <v>6295</v>
      </c>
    </row>
    <row r="3973" s="2" customFormat="1">
      <c r="A3973" s="41"/>
      <c r="B3973" s="42"/>
      <c r="C3973" s="43"/>
      <c r="D3973" s="229" t="s">
        <v>191</v>
      </c>
      <c r="E3973" s="43"/>
      <c r="F3973" s="230" t="s">
        <v>6296</v>
      </c>
      <c r="G3973" s="43"/>
      <c r="H3973" s="43"/>
      <c r="I3973" s="231"/>
      <c r="J3973" s="43"/>
      <c r="K3973" s="43"/>
      <c r="L3973" s="47"/>
      <c r="M3973" s="232"/>
      <c r="N3973" s="233"/>
      <c r="O3973" s="87"/>
      <c r="P3973" s="87"/>
      <c r="Q3973" s="87"/>
      <c r="R3973" s="87"/>
      <c r="S3973" s="87"/>
      <c r="T3973" s="88"/>
      <c r="U3973" s="41"/>
      <c r="V3973" s="41"/>
      <c r="W3973" s="41"/>
      <c r="X3973" s="41"/>
      <c r="Y3973" s="41"/>
      <c r="Z3973" s="41"/>
      <c r="AA3973" s="41"/>
      <c r="AB3973" s="41"/>
      <c r="AC3973" s="41"/>
      <c r="AD3973" s="41"/>
      <c r="AE3973" s="41"/>
      <c r="AT3973" s="20" t="s">
        <v>191</v>
      </c>
      <c r="AU3973" s="20" t="s">
        <v>80</v>
      </c>
    </row>
    <row r="3974" s="13" customFormat="1">
      <c r="A3974" s="13"/>
      <c r="B3974" s="234"/>
      <c r="C3974" s="235"/>
      <c r="D3974" s="236" t="s">
        <v>193</v>
      </c>
      <c r="E3974" s="237" t="s">
        <v>19</v>
      </c>
      <c r="F3974" s="238" t="s">
        <v>205</v>
      </c>
      <c r="G3974" s="235"/>
      <c r="H3974" s="237" t="s">
        <v>19</v>
      </c>
      <c r="I3974" s="239"/>
      <c r="J3974" s="235"/>
      <c r="K3974" s="235"/>
      <c r="L3974" s="240"/>
      <c r="M3974" s="241"/>
      <c r="N3974" s="242"/>
      <c r="O3974" s="242"/>
      <c r="P3974" s="242"/>
      <c r="Q3974" s="242"/>
      <c r="R3974" s="242"/>
      <c r="S3974" s="242"/>
      <c r="T3974" s="24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T3974" s="244" t="s">
        <v>193</v>
      </c>
      <c r="AU3974" s="244" t="s">
        <v>80</v>
      </c>
      <c r="AV3974" s="13" t="s">
        <v>78</v>
      </c>
      <c r="AW3974" s="13" t="s">
        <v>195</v>
      </c>
      <c r="AX3974" s="13" t="s">
        <v>71</v>
      </c>
      <c r="AY3974" s="244" t="s">
        <v>182</v>
      </c>
    </row>
    <row r="3975" s="13" customFormat="1">
      <c r="A3975" s="13"/>
      <c r="B3975" s="234"/>
      <c r="C3975" s="235"/>
      <c r="D3975" s="236" t="s">
        <v>193</v>
      </c>
      <c r="E3975" s="237" t="s">
        <v>19</v>
      </c>
      <c r="F3975" s="238" t="s">
        <v>455</v>
      </c>
      <c r="G3975" s="235"/>
      <c r="H3975" s="237" t="s">
        <v>19</v>
      </c>
      <c r="I3975" s="239"/>
      <c r="J3975" s="235"/>
      <c r="K3975" s="235"/>
      <c r="L3975" s="240"/>
      <c r="M3975" s="241"/>
      <c r="N3975" s="242"/>
      <c r="O3975" s="242"/>
      <c r="P3975" s="242"/>
      <c r="Q3975" s="242"/>
      <c r="R3975" s="242"/>
      <c r="S3975" s="242"/>
      <c r="T3975" s="24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T3975" s="244" t="s">
        <v>193</v>
      </c>
      <c r="AU3975" s="244" t="s">
        <v>80</v>
      </c>
      <c r="AV3975" s="13" t="s">
        <v>78</v>
      </c>
      <c r="AW3975" s="13" t="s">
        <v>195</v>
      </c>
      <c r="AX3975" s="13" t="s">
        <v>71</v>
      </c>
      <c r="AY3975" s="244" t="s">
        <v>182</v>
      </c>
    </row>
    <row r="3976" s="14" customFormat="1">
      <c r="A3976" s="14"/>
      <c r="B3976" s="245"/>
      <c r="C3976" s="246"/>
      <c r="D3976" s="236" t="s">
        <v>193</v>
      </c>
      <c r="E3976" s="247" t="s">
        <v>19</v>
      </c>
      <c r="F3976" s="248" t="s">
        <v>6297</v>
      </c>
      <c r="G3976" s="246"/>
      <c r="H3976" s="249">
        <v>47.710000000000001</v>
      </c>
      <c r="I3976" s="250"/>
      <c r="J3976" s="246"/>
      <c r="K3976" s="246"/>
      <c r="L3976" s="251"/>
      <c r="M3976" s="252"/>
      <c r="N3976" s="253"/>
      <c r="O3976" s="253"/>
      <c r="P3976" s="253"/>
      <c r="Q3976" s="253"/>
      <c r="R3976" s="253"/>
      <c r="S3976" s="253"/>
      <c r="T3976" s="25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T3976" s="255" t="s">
        <v>193</v>
      </c>
      <c r="AU3976" s="255" t="s">
        <v>80</v>
      </c>
      <c r="AV3976" s="14" t="s">
        <v>80</v>
      </c>
      <c r="AW3976" s="14" t="s">
        <v>195</v>
      </c>
      <c r="AX3976" s="14" t="s">
        <v>71</v>
      </c>
      <c r="AY3976" s="255" t="s">
        <v>182</v>
      </c>
    </row>
    <row r="3977" s="14" customFormat="1">
      <c r="A3977" s="14"/>
      <c r="B3977" s="245"/>
      <c r="C3977" s="246"/>
      <c r="D3977" s="236" t="s">
        <v>193</v>
      </c>
      <c r="E3977" s="247" t="s">
        <v>19</v>
      </c>
      <c r="F3977" s="248" t="s">
        <v>6298</v>
      </c>
      <c r="G3977" s="246"/>
      <c r="H3977" s="249">
        <v>37.494999999999997</v>
      </c>
      <c r="I3977" s="250"/>
      <c r="J3977" s="246"/>
      <c r="K3977" s="246"/>
      <c r="L3977" s="251"/>
      <c r="M3977" s="252"/>
      <c r="N3977" s="253"/>
      <c r="O3977" s="253"/>
      <c r="P3977" s="253"/>
      <c r="Q3977" s="253"/>
      <c r="R3977" s="253"/>
      <c r="S3977" s="253"/>
      <c r="T3977" s="25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55" t="s">
        <v>193</v>
      </c>
      <c r="AU3977" s="255" t="s">
        <v>80</v>
      </c>
      <c r="AV3977" s="14" t="s">
        <v>80</v>
      </c>
      <c r="AW3977" s="14" t="s">
        <v>195</v>
      </c>
      <c r="AX3977" s="14" t="s">
        <v>71</v>
      </c>
      <c r="AY3977" s="255" t="s">
        <v>182</v>
      </c>
    </row>
    <row r="3978" s="15" customFormat="1">
      <c r="A3978" s="15"/>
      <c r="B3978" s="256"/>
      <c r="C3978" s="257"/>
      <c r="D3978" s="236" t="s">
        <v>193</v>
      </c>
      <c r="E3978" s="258" t="s">
        <v>19</v>
      </c>
      <c r="F3978" s="259" t="s">
        <v>215</v>
      </c>
      <c r="G3978" s="257"/>
      <c r="H3978" s="260">
        <v>85.204999999999998</v>
      </c>
      <c r="I3978" s="261"/>
      <c r="J3978" s="257"/>
      <c r="K3978" s="257"/>
      <c r="L3978" s="262"/>
      <c r="M3978" s="263"/>
      <c r="N3978" s="264"/>
      <c r="O3978" s="264"/>
      <c r="P3978" s="264"/>
      <c r="Q3978" s="264"/>
      <c r="R3978" s="264"/>
      <c r="S3978" s="264"/>
      <c r="T3978" s="26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T3978" s="266" t="s">
        <v>193</v>
      </c>
      <c r="AU3978" s="266" t="s">
        <v>80</v>
      </c>
      <c r="AV3978" s="15" t="s">
        <v>97</v>
      </c>
      <c r="AW3978" s="15" t="s">
        <v>195</v>
      </c>
      <c r="AX3978" s="15" t="s">
        <v>71</v>
      </c>
      <c r="AY3978" s="266" t="s">
        <v>182</v>
      </c>
    </row>
    <row r="3979" s="13" customFormat="1">
      <c r="A3979" s="13"/>
      <c r="B3979" s="234"/>
      <c r="C3979" s="235"/>
      <c r="D3979" s="236" t="s">
        <v>193</v>
      </c>
      <c r="E3979" s="237" t="s">
        <v>19</v>
      </c>
      <c r="F3979" s="238" t="s">
        <v>460</v>
      </c>
      <c r="G3979" s="235"/>
      <c r="H3979" s="237" t="s">
        <v>19</v>
      </c>
      <c r="I3979" s="239"/>
      <c r="J3979" s="235"/>
      <c r="K3979" s="235"/>
      <c r="L3979" s="240"/>
      <c r="M3979" s="241"/>
      <c r="N3979" s="242"/>
      <c r="O3979" s="242"/>
      <c r="P3979" s="242"/>
      <c r="Q3979" s="242"/>
      <c r="R3979" s="242"/>
      <c r="S3979" s="242"/>
      <c r="T3979" s="24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T3979" s="244" t="s">
        <v>193</v>
      </c>
      <c r="AU3979" s="244" t="s">
        <v>80</v>
      </c>
      <c r="AV3979" s="13" t="s">
        <v>78</v>
      </c>
      <c r="AW3979" s="13" t="s">
        <v>195</v>
      </c>
      <c r="AX3979" s="13" t="s">
        <v>71</v>
      </c>
      <c r="AY3979" s="244" t="s">
        <v>182</v>
      </c>
    </row>
    <row r="3980" s="14" customFormat="1">
      <c r="A3980" s="14"/>
      <c r="B3980" s="245"/>
      <c r="C3980" s="246"/>
      <c r="D3980" s="236" t="s">
        <v>193</v>
      </c>
      <c r="E3980" s="247" t="s">
        <v>19</v>
      </c>
      <c r="F3980" s="248" t="s">
        <v>6299</v>
      </c>
      <c r="G3980" s="246"/>
      <c r="H3980" s="249">
        <v>23.27</v>
      </c>
      <c r="I3980" s="250"/>
      <c r="J3980" s="246"/>
      <c r="K3980" s="246"/>
      <c r="L3980" s="251"/>
      <c r="M3980" s="252"/>
      <c r="N3980" s="253"/>
      <c r="O3980" s="253"/>
      <c r="P3980" s="253"/>
      <c r="Q3980" s="253"/>
      <c r="R3980" s="253"/>
      <c r="S3980" s="253"/>
      <c r="T3980" s="25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T3980" s="255" t="s">
        <v>193</v>
      </c>
      <c r="AU3980" s="255" t="s">
        <v>80</v>
      </c>
      <c r="AV3980" s="14" t="s">
        <v>80</v>
      </c>
      <c r="AW3980" s="14" t="s">
        <v>195</v>
      </c>
      <c r="AX3980" s="14" t="s">
        <v>71</v>
      </c>
      <c r="AY3980" s="255" t="s">
        <v>182</v>
      </c>
    </row>
    <row r="3981" s="14" customFormat="1">
      <c r="A3981" s="14"/>
      <c r="B3981" s="245"/>
      <c r="C3981" s="246"/>
      <c r="D3981" s="236" t="s">
        <v>193</v>
      </c>
      <c r="E3981" s="247" t="s">
        <v>19</v>
      </c>
      <c r="F3981" s="248" t="s">
        <v>6300</v>
      </c>
      <c r="G3981" s="246"/>
      <c r="H3981" s="249">
        <v>60.490000000000009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193</v>
      </c>
      <c r="AU3981" s="255" t="s">
        <v>80</v>
      </c>
      <c r="AV3981" s="14" t="s">
        <v>80</v>
      </c>
      <c r="AW3981" s="14" t="s">
        <v>195</v>
      </c>
      <c r="AX3981" s="14" t="s">
        <v>71</v>
      </c>
      <c r="AY3981" s="255" t="s">
        <v>182</v>
      </c>
    </row>
    <row r="3982" s="14" customFormat="1">
      <c r="A3982" s="14"/>
      <c r="B3982" s="245"/>
      <c r="C3982" s="246"/>
      <c r="D3982" s="236" t="s">
        <v>193</v>
      </c>
      <c r="E3982" s="247" t="s">
        <v>19</v>
      </c>
      <c r="F3982" s="248" t="s">
        <v>6301</v>
      </c>
      <c r="G3982" s="246"/>
      <c r="H3982" s="249">
        <v>129.20000000000002</v>
      </c>
      <c r="I3982" s="250"/>
      <c r="J3982" s="246"/>
      <c r="K3982" s="246"/>
      <c r="L3982" s="251"/>
      <c r="M3982" s="252"/>
      <c r="N3982" s="253"/>
      <c r="O3982" s="253"/>
      <c r="P3982" s="253"/>
      <c r="Q3982" s="253"/>
      <c r="R3982" s="253"/>
      <c r="S3982" s="253"/>
      <c r="T3982" s="25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5" t="s">
        <v>193</v>
      </c>
      <c r="AU3982" s="255" t="s">
        <v>80</v>
      </c>
      <c r="AV3982" s="14" t="s">
        <v>80</v>
      </c>
      <c r="AW3982" s="14" t="s">
        <v>195</v>
      </c>
      <c r="AX3982" s="14" t="s">
        <v>71</v>
      </c>
      <c r="AY3982" s="255" t="s">
        <v>182</v>
      </c>
    </row>
    <row r="3983" s="14" customFormat="1">
      <c r="A3983" s="14"/>
      <c r="B3983" s="245"/>
      <c r="C3983" s="246"/>
      <c r="D3983" s="236" t="s">
        <v>193</v>
      </c>
      <c r="E3983" s="247" t="s">
        <v>19</v>
      </c>
      <c r="F3983" s="248" t="s">
        <v>6302</v>
      </c>
      <c r="G3983" s="246"/>
      <c r="H3983" s="249">
        <v>58.692</v>
      </c>
      <c r="I3983" s="250"/>
      <c r="J3983" s="246"/>
      <c r="K3983" s="246"/>
      <c r="L3983" s="251"/>
      <c r="M3983" s="252"/>
      <c r="N3983" s="253"/>
      <c r="O3983" s="253"/>
      <c r="P3983" s="253"/>
      <c r="Q3983" s="253"/>
      <c r="R3983" s="253"/>
      <c r="S3983" s="253"/>
      <c r="T3983" s="25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55" t="s">
        <v>193</v>
      </c>
      <c r="AU3983" s="255" t="s">
        <v>80</v>
      </c>
      <c r="AV3983" s="14" t="s">
        <v>80</v>
      </c>
      <c r="AW3983" s="14" t="s">
        <v>195</v>
      </c>
      <c r="AX3983" s="14" t="s">
        <v>71</v>
      </c>
      <c r="AY3983" s="255" t="s">
        <v>182</v>
      </c>
    </row>
    <row r="3984" s="14" customFormat="1">
      <c r="A3984" s="14"/>
      <c r="B3984" s="245"/>
      <c r="C3984" s="246"/>
      <c r="D3984" s="236" t="s">
        <v>193</v>
      </c>
      <c r="E3984" s="247" t="s">
        <v>19</v>
      </c>
      <c r="F3984" s="248" t="s">
        <v>6303</v>
      </c>
      <c r="G3984" s="246"/>
      <c r="H3984" s="249">
        <v>99.525000000000006</v>
      </c>
      <c r="I3984" s="250"/>
      <c r="J3984" s="246"/>
      <c r="K3984" s="246"/>
      <c r="L3984" s="251"/>
      <c r="M3984" s="252"/>
      <c r="N3984" s="253"/>
      <c r="O3984" s="253"/>
      <c r="P3984" s="253"/>
      <c r="Q3984" s="253"/>
      <c r="R3984" s="253"/>
      <c r="S3984" s="253"/>
      <c r="T3984" s="25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T3984" s="255" t="s">
        <v>193</v>
      </c>
      <c r="AU3984" s="255" t="s">
        <v>80</v>
      </c>
      <c r="AV3984" s="14" t="s">
        <v>80</v>
      </c>
      <c r="AW3984" s="14" t="s">
        <v>195</v>
      </c>
      <c r="AX3984" s="14" t="s">
        <v>71</v>
      </c>
      <c r="AY3984" s="255" t="s">
        <v>182</v>
      </c>
    </row>
    <row r="3985" s="15" customFormat="1">
      <c r="A3985" s="15"/>
      <c r="B3985" s="256"/>
      <c r="C3985" s="257"/>
      <c r="D3985" s="236" t="s">
        <v>193</v>
      </c>
      <c r="E3985" s="258" t="s">
        <v>19</v>
      </c>
      <c r="F3985" s="259" t="s">
        <v>215</v>
      </c>
      <c r="G3985" s="257"/>
      <c r="H3985" s="260">
        <v>371.17700000000002</v>
      </c>
      <c r="I3985" s="261"/>
      <c r="J3985" s="257"/>
      <c r="K3985" s="257"/>
      <c r="L3985" s="262"/>
      <c r="M3985" s="263"/>
      <c r="N3985" s="264"/>
      <c r="O3985" s="264"/>
      <c r="P3985" s="264"/>
      <c r="Q3985" s="264"/>
      <c r="R3985" s="264"/>
      <c r="S3985" s="264"/>
      <c r="T3985" s="26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T3985" s="266" t="s">
        <v>193</v>
      </c>
      <c r="AU3985" s="266" t="s">
        <v>80</v>
      </c>
      <c r="AV3985" s="15" t="s">
        <v>97</v>
      </c>
      <c r="AW3985" s="15" t="s">
        <v>195</v>
      </c>
      <c r="AX3985" s="15" t="s">
        <v>71</v>
      </c>
      <c r="AY3985" s="266" t="s">
        <v>182</v>
      </c>
    </row>
    <row r="3986" s="13" customFormat="1">
      <c r="A3986" s="13"/>
      <c r="B3986" s="234"/>
      <c r="C3986" s="235"/>
      <c r="D3986" s="236" t="s">
        <v>193</v>
      </c>
      <c r="E3986" s="237" t="s">
        <v>19</v>
      </c>
      <c r="F3986" s="238" t="s">
        <v>462</v>
      </c>
      <c r="G3986" s="235"/>
      <c r="H3986" s="237" t="s">
        <v>19</v>
      </c>
      <c r="I3986" s="239"/>
      <c r="J3986" s="235"/>
      <c r="K3986" s="235"/>
      <c r="L3986" s="240"/>
      <c r="M3986" s="241"/>
      <c r="N3986" s="242"/>
      <c r="O3986" s="242"/>
      <c r="P3986" s="242"/>
      <c r="Q3986" s="242"/>
      <c r="R3986" s="242"/>
      <c r="S3986" s="242"/>
      <c r="T3986" s="24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T3986" s="244" t="s">
        <v>193</v>
      </c>
      <c r="AU3986" s="244" t="s">
        <v>80</v>
      </c>
      <c r="AV3986" s="13" t="s">
        <v>78</v>
      </c>
      <c r="AW3986" s="13" t="s">
        <v>195</v>
      </c>
      <c r="AX3986" s="13" t="s">
        <v>71</v>
      </c>
      <c r="AY3986" s="244" t="s">
        <v>182</v>
      </c>
    </row>
    <row r="3987" s="14" customFormat="1">
      <c r="A3987" s="14"/>
      <c r="B3987" s="245"/>
      <c r="C3987" s="246"/>
      <c r="D3987" s="236" t="s">
        <v>193</v>
      </c>
      <c r="E3987" s="247" t="s">
        <v>19</v>
      </c>
      <c r="F3987" s="248" t="s">
        <v>6304</v>
      </c>
      <c r="G3987" s="246"/>
      <c r="H3987" s="249">
        <v>156.23500000000001</v>
      </c>
      <c r="I3987" s="250"/>
      <c r="J3987" s="246"/>
      <c r="K3987" s="246"/>
      <c r="L3987" s="251"/>
      <c r="M3987" s="252"/>
      <c r="N3987" s="253"/>
      <c r="O3987" s="253"/>
      <c r="P3987" s="253"/>
      <c r="Q3987" s="253"/>
      <c r="R3987" s="253"/>
      <c r="S3987" s="253"/>
      <c r="T3987" s="25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T3987" s="255" t="s">
        <v>193</v>
      </c>
      <c r="AU3987" s="255" t="s">
        <v>80</v>
      </c>
      <c r="AV3987" s="14" t="s">
        <v>80</v>
      </c>
      <c r="AW3987" s="14" t="s">
        <v>195</v>
      </c>
      <c r="AX3987" s="14" t="s">
        <v>71</v>
      </c>
      <c r="AY3987" s="255" t="s">
        <v>182</v>
      </c>
    </row>
    <row r="3988" s="14" customFormat="1">
      <c r="A3988" s="14"/>
      <c r="B3988" s="245"/>
      <c r="C3988" s="246"/>
      <c r="D3988" s="236" t="s">
        <v>193</v>
      </c>
      <c r="E3988" s="247" t="s">
        <v>19</v>
      </c>
      <c r="F3988" s="248" t="s">
        <v>6305</v>
      </c>
      <c r="G3988" s="246"/>
      <c r="H3988" s="249">
        <v>75.439999999999998</v>
      </c>
      <c r="I3988" s="250"/>
      <c r="J3988" s="246"/>
      <c r="K3988" s="246"/>
      <c r="L3988" s="251"/>
      <c r="M3988" s="252"/>
      <c r="N3988" s="253"/>
      <c r="O3988" s="253"/>
      <c r="P3988" s="253"/>
      <c r="Q3988" s="253"/>
      <c r="R3988" s="253"/>
      <c r="S3988" s="253"/>
      <c r="T3988" s="25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T3988" s="255" t="s">
        <v>193</v>
      </c>
      <c r="AU3988" s="255" t="s">
        <v>80</v>
      </c>
      <c r="AV3988" s="14" t="s">
        <v>80</v>
      </c>
      <c r="AW3988" s="14" t="s">
        <v>195</v>
      </c>
      <c r="AX3988" s="14" t="s">
        <v>71</v>
      </c>
      <c r="AY3988" s="255" t="s">
        <v>182</v>
      </c>
    </row>
    <row r="3989" s="14" customFormat="1">
      <c r="A3989" s="14"/>
      <c r="B3989" s="245"/>
      <c r="C3989" s="246"/>
      <c r="D3989" s="236" t="s">
        <v>193</v>
      </c>
      <c r="E3989" s="247" t="s">
        <v>19</v>
      </c>
      <c r="F3989" s="248" t="s">
        <v>6306</v>
      </c>
      <c r="G3989" s="246"/>
      <c r="H3989" s="249">
        <v>92.010000000000005</v>
      </c>
      <c r="I3989" s="250"/>
      <c r="J3989" s="246"/>
      <c r="K3989" s="246"/>
      <c r="L3989" s="251"/>
      <c r="M3989" s="252"/>
      <c r="N3989" s="253"/>
      <c r="O3989" s="253"/>
      <c r="P3989" s="253"/>
      <c r="Q3989" s="253"/>
      <c r="R3989" s="253"/>
      <c r="S3989" s="253"/>
      <c r="T3989" s="25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5" t="s">
        <v>193</v>
      </c>
      <c r="AU3989" s="255" t="s">
        <v>80</v>
      </c>
      <c r="AV3989" s="14" t="s">
        <v>80</v>
      </c>
      <c r="AW3989" s="14" t="s">
        <v>195</v>
      </c>
      <c r="AX3989" s="14" t="s">
        <v>71</v>
      </c>
      <c r="AY3989" s="255" t="s">
        <v>182</v>
      </c>
    </row>
    <row r="3990" s="14" customFormat="1">
      <c r="A3990" s="14"/>
      <c r="B3990" s="245"/>
      <c r="C3990" s="246"/>
      <c r="D3990" s="236" t="s">
        <v>193</v>
      </c>
      <c r="E3990" s="247" t="s">
        <v>19</v>
      </c>
      <c r="F3990" s="248" t="s">
        <v>6307</v>
      </c>
      <c r="G3990" s="246"/>
      <c r="H3990" s="249">
        <v>16.094999999999999</v>
      </c>
      <c r="I3990" s="250"/>
      <c r="J3990" s="246"/>
      <c r="K3990" s="246"/>
      <c r="L3990" s="251"/>
      <c r="M3990" s="252"/>
      <c r="N3990" s="253"/>
      <c r="O3990" s="253"/>
      <c r="P3990" s="253"/>
      <c r="Q3990" s="253"/>
      <c r="R3990" s="253"/>
      <c r="S3990" s="253"/>
      <c r="T3990" s="25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5" t="s">
        <v>193</v>
      </c>
      <c r="AU3990" s="255" t="s">
        <v>80</v>
      </c>
      <c r="AV3990" s="14" t="s">
        <v>80</v>
      </c>
      <c r="AW3990" s="14" t="s">
        <v>195</v>
      </c>
      <c r="AX3990" s="14" t="s">
        <v>71</v>
      </c>
      <c r="AY3990" s="255" t="s">
        <v>182</v>
      </c>
    </row>
    <row r="3991" s="15" customFormat="1">
      <c r="A3991" s="15"/>
      <c r="B3991" s="256"/>
      <c r="C3991" s="257"/>
      <c r="D3991" s="236" t="s">
        <v>193</v>
      </c>
      <c r="E3991" s="258" t="s">
        <v>19</v>
      </c>
      <c r="F3991" s="259" t="s">
        <v>215</v>
      </c>
      <c r="G3991" s="257"/>
      <c r="H3991" s="260">
        <v>339.77999999999997</v>
      </c>
      <c r="I3991" s="261"/>
      <c r="J3991" s="257"/>
      <c r="K3991" s="257"/>
      <c r="L3991" s="262"/>
      <c r="M3991" s="263"/>
      <c r="N3991" s="264"/>
      <c r="O3991" s="264"/>
      <c r="P3991" s="264"/>
      <c r="Q3991" s="264"/>
      <c r="R3991" s="264"/>
      <c r="S3991" s="264"/>
      <c r="T3991" s="26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T3991" s="266" t="s">
        <v>193</v>
      </c>
      <c r="AU3991" s="266" t="s">
        <v>80</v>
      </c>
      <c r="AV3991" s="15" t="s">
        <v>97</v>
      </c>
      <c r="AW3991" s="15" t="s">
        <v>195</v>
      </c>
      <c r="AX3991" s="15" t="s">
        <v>71</v>
      </c>
      <c r="AY3991" s="266" t="s">
        <v>182</v>
      </c>
    </row>
    <row r="3992" s="13" customFormat="1">
      <c r="A3992" s="13"/>
      <c r="B3992" s="234"/>
      <c r="C3992" s="235"/>
      <c r="D3992" s="236" t="s">
        <v>193</v>
      </c>
      <c r="E3992" s="237" t="s">
        <v>19</v>
      </c>
      <c r="F3992" s="238" t="s">
        <v>706</v>
      </c>
      <c r="G3992" s="235"/>
      <c r="H3992" s="237" t="s">
        <v>19</v>
      </c>
      <c r="I3992" s="239"/>
      <c r="J3992" s="235"/>
      <c r="K3992" s="235"/>
      <c r="L3992" s="240"/>
      <c r="M3992" s="241"/>
      <c r="N3992" s="242"/>
      <c r="O3992" s="242"/>
      <c r="P3992" s="242"/>
      <c r="Q3992" s="242"/>
      <c r="R3992" s="242"/>
      <c r="S3992" s="242"/>
      <c r="T3992" s="24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44" t="s">
        <v>193</v>
      </c>
      <c r="AU3992" s="244" t="s">
        <v>80</v>
      </c>
      <c r="AV3992" s="13" t="s">
        <v>78</v>
      </c>
      <c r="AW3992" s="13" t="s">
        <v>195</v>
      </c>
      <c r="AX3992" s="13" t="s">
        <v>71</v>
      </c>
      <c r="AY3992" s="244" t="s">
        <v>182</v>
      </c>
    </row>
    <row r="3993" s="14" customFormat="1">
      <c r="A3993" s="14"/>
      <c r="B3993" s="245"/>
      <c r="C3993" s="246"/>
      <c r="D3993" s="236" t="s">
        <v>193</v>
      </c>
      <c r="E3993" s="247" t="s">
        <v>19</v>
      </c>
      <c r="F3993" s="248" t="s">
        <v>6308</v>
      </c>
      <c r="G3993" s="246"/>
      <c r="H3993" s="249">
        <v>132.77000000000004</v>
      </c>
      <c r="I3993" s="250"/>
      <c r="J3993" s="246"/>
      <c r="K3993" s="246"/>
      <c r="L3993" s="251"/>
      <c r="M3993" s="252"/>
      <c r="N3993" s="253"/>
      <c r="O3993" s="253"/>
      <c r="P3993" s="253"/>
      <c r="Q3993" s="253"/>
      <c r="R3993" s="253"/>
      <c r="S3993" s="253"/>
      <c r="T3993" s="25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5" t="s">
        <v>193</v>
      </c>
      <c r="AU3993" s="255" t="s">
        <v>80</v>
      </c>
      <c r="AV3993" s="14" t="s">
        <v>80</v>
      </c>
      <c r="AW3993" s="14" t="s">
        <v>195</v>
      </c>
      <c r="AX3993" s="14" t="s">
        <v>71</v>
      </c>
      <c r="AY3993" s="255" t="s">
        <v>182</v>
      </c>
    </row>
    <row r="3994" s="15" customFormat="1">
      <c r="A3994" s="15"/>
      <c r="B3994" s="256"/>
      <c r="C3994" s="257"/>
      <c r="D3994" s="236" t="s">
        <v>193</v>
      </c>
      <c r="E3994" s="258" t="s">
        <v>19</v>
      </c>
      <c r="F3994" s="259" t="s">
        <v>215</v>
      </c>
      <c r="G3994" s="257"/>
      <c r="H3994" s="260">
        <v>132.77000000000004</v>
      </c>
      <c r="I3994" s="261"/>
      <c r="J3994" s="257"/>
      <c r="K3994" s="257"/>
      <c r="L3994" s="262"/>
      <c r="M3994" s="263"/>
      <c r="N3994" s="264"/>
      <c r="O3994" s="264"/>
      <c r="P3994" s="264"/>
      <c r="Q3994" s="264"/>
      <c r="R3994" s="264"/>
      <c r="S3994" s="264"/>
      <c r="T3994" s="26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T3994" s="266" t="s">
        <v>193</v>
      </c>
      <c r="AU3994" s="266" t="s">
        <v>80</v>
      </c>
      <c r="AV3994" s="15" t="s">
        <v>97</v>
      </c>
      <c r="AW3994" s="15" t="s">
        <v>195</v>
      </c>
      <c r="AX3994" s="15" t="s">
        <v>71</v>
      </c>
      <c r="AY3994" s="266" t="s">
        <v>182</v>
      </c>
    </row>
    <row r="3995" s="13" customFormat="1">
      <c r="A3995" s="13"/>
      <c r="B3995" s="234"/>
      <c r="C3995" s="235"/>
      <c r="D3995" s="236" t="s">
        <v>193</v>
      </c>
      <c r="E3995" s="237" t="s">
        <v>19</v>
      </c>
      <c r="F3995" s="238" t="s">
        <v>216</v>
      </c>
      <c r="G3995" s="235"/>
      <c r="H3995" s="237" t="s">
        <v>19</v>
      </c>
      <c r="I3995" s="239"/>
      <c r="J3995" s="235"/>
      <c r="K3995" s="235"/>
      <c r="L3995" s="240"/>
      <c r="M3995" s="241"/>
      <c r="N3995" s="242"/>
      <c r="O3995" s="242"/>
      <c r="P3995" s="242"/>
      <c r="Q3995" s="242"/>
      <c r="R3995" s="242"/>
      <c r="S3995" s="242"/>
      <c r="T3995" s="24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T3995" s="244" t="s">
        <v>193</v>
      </c>
      <c r="AU3995" s="244" t="s">
        <v>80</v>
      </c>
      <c r="AV3995" s="13" t="s">
        <v>78</v>
      </c>
      <c r="AW3995" s="13" t="s">
        <v>195</v>
      </c>
      <c r="AX3995" s="13" t="s">
        <v>71</v>
      </c>
      <c r="AY3995" s="244" t="s">
        <v>182</v>
      </c>
    </row>
    <row r="3996" s="14" customFormat="1">
      <c r="A3996" s="14"/>
      <c r="B3996" s="245"/>
      <c r="C3996" s="246"/>
      <c r="D3996" s="236" t="s">
        <v>193</v>
      </c>
      <c r="E3996" s="247" t="s">
        <v>19</v>
      </c>
      <c r="F3996" s="248" t="s">
        <v>6309</v>
      </c>
      <c r="G3996" s="246"/>
      <c r="H3996" s="249">
        <v>72.629999999999995</v>
      </c>
      <c r="I3996" s="250"/>
      <c r="J3996" s="246"/>
      <c r="K3996" s="246"/>
      <c r="L3996" s="251"/>
      <c r="M3996" s="252"/>
      <c r="N3996" s="253"/>
      <c r="O3996" s="253"/>
      <c r="P3996" s="253"/>
      <c r="Q3996" s="253"/>
      <c r="R3996" s="253"/>
      <c r="S3996" s="253"/>
      <c r="T3996" s="25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T3996" s="255" t="s">
        <v>193</v>
      </c>
      <c r="AU3996" s="255" t="s">
        <v>80</v>
      </c>
      <c r="AV3996" s="14" t="s">
        <v>80</v>
      </c>
      <c r="AW3996" s="14" t="s">
        <v>195</v>
      </c>
      <c r="AX3996" s="14" t="s">
        <v>71</v>
      </c>
      <c r="AY3996" s="255" t="s">
        <v>182</v>
      </c>
    </row>
    <row r="3997" s="14" customFormat="1">
      <c r="A3997" s="14"/>
      <c r="B3997" s="245"/>
      <c r="C3997" s="246"/>
      <c r="D3997" s="236" t="s">
        <v>193</v>
      </c>
      <c r="E3997" s="247" t="s">
        <v>19</v>
      </c>
      <c r="F3997" s="248" t="s">
        <v>6310</v>
      </c>
      <c r="G3997" s="246"/>
      <c r="H3997" s="249">
        <v>43.069000000000003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193</v>
      </c>
      <c r="AU3997" s="255" t="s">
        <v>80</v>
      </c>
      <c r="AV3997" s="14" t="s">
        <v>80</v>
      </c>
      <c r="AW3997" s="14" t="s">
        <v>195</v>
      </c>
      <c r="AX3997" s="14" t="s">
        <v>71</v>
      </c>
      <c r="AY3997" s="255" t="s">
        <v>182</v>
      </c>
    </row>
    <row r="3998" s="15" customFormat="1">
      <c r="A3998" s="15"/>
      <c r="B3998" s="256"/>
      <c r="C3998" s="257"/>
      <c r="D3998" s="236" t="s">
        <v>193</v>
      </c>
      <c r="E3998" s="258" t="s">
        <v>19</v>
      </c>
      <c r="F3998" s="259" t="s">
        <v>215</v>
      </c>
      <c r="G3998" s="257"/>
      <c r="H3998" s="260">
        <v>115.699</v>
      </c>
      <c r="I3998" s="261"/>
      <c r="J3998" s="257"/>
      <c r="K3998" s="257"/>
      <c r="L3998" s="262"/>
      <c r="M3998" s="263"/>
      <c r="N3998" s="264"/>
      <c r="O3998" s="264"/>
      <c r="P3998" s="264"/>
      <c r="Q3998" s="264"/>
      <c r="R3998" s="264"/>
      <c r="S3998" s="264"/>
      <c r="T3998" s="26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T3998" s="266" t="s">
        <v>193</v>
      </c>
      <c r="AU3998" s="266" t="s">
        <v>80</v>
      </c>
      <c r="AV3998" s="15" t="s">
        <v>97</v>
      </c>
      <c r="AW3998" s="15" t="s">
        <v>195</v>
      </c>
      <c r="AX3998" s="15" t="s">
        <v>71</v>
      </c>
      <c r="AY3998" s="266" t="s">
        <v>182</v>
      </c>
    </row>
    <row r="3999" s="13" customFormat="1">
      <c r="A3999" s="13"/>
      <c r="B3999" s="234"/>
      <c r="C3999" s="235"/>
      <c r="D3999" s="236" t="s">
        <v>193</v>
      </c>
      <c r="E3999" s="237" t="s">
        <v>19</v>
      </c>
      <c r="F3999" s="238" t="s">
        <v>218</v>
      </c>
      <c r="G3999" s="235"/>
      <c r="H3999" s="237" t="s">
        <v>19</v>
      </c>
      <c r="I3999" s="239"/>
      <c r="J3999" s="235"/>
      <c r="K3999" s="235"/>
      <c r="L3999" s="240"/>
      <c r="M3999" s="241"/>
      <c r="N3999" s="242"/>
      <c r="O3999" s="242"/>
      <c r="P3999" s="242"/>
      <c r="Q3999" s="242"/>
      <c r="R3999" s="242"/>
      <c r="S3999" s="242"/>
      <c r="T3999" s="24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T3999" s="244" t="s">
        <v>193</v>
      </c>
      <c r="AU3999" s="244" t="s">
        <v>80</v>
      </c>
      <c r="AV3999" s="13" t="s">
        <v>78</v>
      </c>
      <c r="AW3999" s="13" t="s">
        <v>195</v>
      </c>
      <c r="AX3999" s="13" t="s">
        <v>71</v>
      </c>
      <c r="AY3999" s="244" t="s">
        <v>182</v>
      </c>
    </row>
    <row r="4000" s="14" customFormat="1">
      <c r="A4000" s="14"/>
      <c r="B4000" s="245"/>
      <c r="C4000" s="246"/>
      <c r="D4000" s="236" t="s">
        <v>193</v>
      </c>
      <c r="E4000" s="247" t="s">
        <v>19</v>
      </c>
      <c r="F4000" s="248" t="s">
        <v>6311</v>
      </c>
      <c r="G4000" s="246"/>
      <c r="H4000" s="249">
        <v>44.205000000000005</v>
      </c>
      <c r="I4000" s="250"/>
      <c r="J4000" s="246"/>
      <c r="K4000" s="246"/>
      <c r="L4000" s="251"/>
      <c r="M4000" s="252"/>
      <c r="N4000" s="253"/>
      <c r="O4000" s="253"/>
      <c r="P4000" s="253"/>
      <c r="Q4000" s="253"/>
      <c r="R4000" s="253"/>
      <c r="S4000" s="253"/>
      <c r="T4000" s="25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5" t="s">
        <v>193</v>
      </c>
      <c r="AU4000" s="255" t="s">
        <v>80</v>
      </c>
      <c r="AV4000" s="14" t="s">
        <v>80</v>
      </c>
      <c r="AW4000" s="14" t="s">
        <v>195</v>
      </c>
      <c r="AX4000" s="14" t="s">
        <v>71</v>
      </c>
      <c r="AY4000" s="255" t="s">
        <v>182</v>
      </c>
    </row>
    <row r="4001" s="15" customFormat="1">
      <c r="A4001" s="15"/>
      <c r="B4001" s="256"/>
      <c r="C4001" s="257"/>
      <c r="D4001" s="236" t="s">
        <v>193</v>
      </c>
      <c r="E4001" s="258" t="s">
        <v>19</v>
      </c>
      <c r="F4001" s="259" t="s">
        <v>215</v>
      </c>
      <c r="G4001" s="257"/>
      <c r="H4001" s="260">
        <v>44.205000000000005</v>
      </c>
      <c r="I4001" s="261"/>
      <c r="J4001" s="257"/>
      <c r="K4001" s="257"/>
      <c r="L4001" s="262"/>
      <c r="M4001" s="263"/>
      <c r="N4001" s="264"/>
      <c r="O4001" s="264"/>
      <c r="P4001" s="264"/>
      <c r="Q4001" s="264"/>
      <c r="R4001" s="264"/>
      <c r="S4001" s="264"/>
      <c r="T4001" s="26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T4001" s="266" t="s">
        <v>193</v>
      </c>
      <c r="AU4001" s="266" t="s">
        <v>80</v>
      </c>
      <c r="AV4001" s="15" t="s">
        <v>97</v>
      </c>
      <c r="AW4001" s="15" t="s">
        <v>195</v>
      </c>
      <c r="AX4001" s="15" t="s">
        <v>71</v>
      </c>
      <c r="AY4001" s="266" t="s">
        <v>182</v>
      </c>
    </row>
    <row r="4002" s="16" customFormat="1">
      <c r="A4002" s="16"/>
      <c r="B4002" s="267"/>
      <c r="C4002" s="268"/>
      <c r="D4002" s="236" t="s">
        <v>193</v>
      </c>
      <c r="E4002" s="269" t="s">
        <v>19</v>
      </c>
      <c r="F4002" s="270" t="s">
        <v>220</v>
      </c>
      <c r="G4002" s="268"/>
      <c r="H4002" s="271">
        <v>1088.836</v>
      </c>
      <c r="I4002" s="272"/>
      <c r="J4002" s="268"/>
      <c r="K4002" s="268"/>
      <c r="L4002" s="273"/>
      <c r="M4002" s="274"/>
      <c r="N4002" s="275"/>
      <c r="O4002" s="275"/>
      <c r="P4002" s="275"/>
      <c r="Q4002" s="275"/>
      <c r="R4002" s="275"/>
      <c r="S4002" s="275"/>
      <c r="T4002" s="27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/>
      <c r="AT4002" s="277" t="s">
        <v>193</v>
      </c>
      <c r="AU4002" s="277" t="s">
        <v>80</v>
      </c>
      <c r="AV4002" s="16" t="s">
        <v>189</v>
      </c>
      <c r="AW4002" s="16" t="s">
        <v>195</v>
      </c>
      <c r="AX4002" s="16" t="s">
        <v>78</v>
      </c>
      <c r="AY4002" s="277" t="s">
        <v>182</v>
      </c>
    </row>
    <row r="4003" s="2" customFormat="1" ht="16.5" customHeight="1">
      <c r="A4003" s="41"/>
      <c r="B4003" s="42"/>
      <c r="C4003" s="278" t="s">
        <v>6312</v>
      </c>
      <c r="D4003" s="278" t="s">
        <v>296</v>
      </c>
      <c r="E4003" s="279" t="s">
        <v>6313</v>
      </c>
      <c r="F4003" s="280" t="s">
        <v>6314</v>
      </c>
      <c r="G4003" s="281" t="s">
        <v>304</v>
      </c>
      <c r="H4003" s="282">
        <v>1175.943</v>
      </c>
      <c r="I4003" s="283"/>
      <c r="J4003" s="284">
        <f>ROUND(I4003*H4003,2)</f>
        <v>0</v>
      </c>
      <c r="K4003" s="280" t="s">
        <v>188</v>
      </c>
      <c r="L4003" s="285"/>
      <c r="M4003" s="286" t="s">
        <v>19</v>
      </c>
      <c r="N4003" s="287" t="s">
        <v>42</v>
      </c>
      <c r="O4003" s="87"/>
      <c r="P4003" s="225">
        <f>O4003*H4003</f>
        <v>0</v>
      </c>
      <c r="Q4003" s="225">
        <v>0.00020000000000000001</v>
      </c>
      <c r="R4003" s="225">
        <f>Q4003*H4003</f>
        <v>0.2351886</v>
      </c>
      <c r="S4003" s="225">
        <v>0</v>
      </c>
      <c r="T4003" s="226">
        <f>S4003*H4003</f>
        <v>0</v>
      </c>
      <c r="U4003" s="41"/>
      <c r="V4003" s="41"/>
      <c r="W4003" s="41"/>
      <c r="X4003" s="41"/>
      <c r="Y4003" s="41"/>
      <c r="Z4003" s="41"/>
      <c r="AA4003" s="41"/>
      <c r="AB4003" s="41"/>
      <c r="AC4003" s="41"/>
      <c r="AD4003" s="41"/>
      <c r="AE4003" s="41"/>
      <c r="AR4003" s="227" t="s">
        <v>410</v>
      </c>
      <c r="AT4003" s="227" t="s">
        <v>296</v>
      </c>
      <c r="AU4003" s="227" t="s">
        <v>80</v>
      </c>
      <c r="AY4003" s="20" t="s">
        <v>182</v>
      </c>
      <c r="BE4003" s="228">
        <f>IF(N4003="základní",J4003,0)</f>
        <v>0</v>
      </c>
      <c r="BF4003" s="228">
        <f>IF(N4003="snížená",J4003,0)</f>
        <v>0</v>
      </c>
      <c r="BG4003" s="228">
        <f>IF(N4003="zákl. přenesená",J4003,0)</f>
        <v>0</v>
      </c>
      <c r="BH4003" s="228">
        <f>IF(N4003="sníž. přenesená",J4003,0)</f>
        <v>0</v>
      </c>
      <c r="BI4003" s="228">
        <f>IF(N4003="nulová",J4003,0)</f>
        <v>0</v>
      </c>
      <c r="BJ4003" s="20" t="s">
        <v>78</v>
      </c>
      <c r="BK4003" s="228">
        <f>ROUND(I4003*H4003,2)</f>
        <v>0</v>
      </c>
      <c r="BL4003" s="20" t="s">
        <v>308</v>
      </c>
      <c r="BM4003" s="227" t="s">
        <v>6315</v>
      </c>
    </row>
    <row r="4004" s="14" customFormat="1">
      <c r="A4004" s="14"/>
      <c r="B4004" s="245"/>
      <c r="C4004" s="246"/>
      <c r="D4004" s="236" t="s">
        <v>193</v>
      </c>
      <c r="E4004" s="246"/>
      <c r="F4004" s="248" t="s">
        <v>6316</v>
      </c>
      <c r="G4004" s="246"/>
      <c r="H4004" s="249">
        <v>1175.943</v>
      </c>
      <c r="I4004" s="250"/>
      <c r="J4004" s="246"/>
      <c r="K4004" s="246"/>
      <c r="L4004" s="251"/>
      <c r="M4004" s="252"/>
      <c r="N4004" s="253"/>
      <c r="O4004" s="253"/>
      <c r="P4004" s="253"/>
      <c r="Q4004" s="253"/>
      <c r="R4004" s="253"/>
      <c r="S4004" s="253"/>
      <c r="T4004" s="25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5" t="s">
        <v>193</v>
      </c>
      <c r="AU4004" s="255" t="s">
        <v>80</v>
      </c>
      <c r="AV4004" s="14" t="s">
        <v>80</v>
      </c>
      <c r="AW4004" s="14" t="s">
        <v>4</v>
      </c>
      <c r="AX4004" s="14" t="s">
        <v>78</v>
      </c>
      <c r="AY4004" s="255" t="s">
        <v>182</v>
      </c>
    </row>
    <row r="4005" s="2" customFormat="1" ht="16.5" customHeight="1">
      <c r="A4005" s="41"/>
      <c r="B4005" s="42"/>
      <c r="C4005" s="216" t="s">
        <v>6317</v>
      </c>
      <c r="D4005" s="216" t="s">
        <v>184</v>
      </c>
      <c r="E4005" s="217" t="s">
        <v>6318</v>
      </c>
      <c r="F4005" s="218" t="s">
        <v>6319</v>
      </c>
      <c r="G4005" s="219" t="s">
        <v>304</v>
      </c>
      <c r="H4005" s="220">
        <v>91.174999999999997</v>
      </c>
      <c r="I4005" s="221"/>
      <c r="J4005" s="222">
        <f>ROUND(I4005*H4005,2)</f>
        <v>0</v>
      </c>
      <c r="K4005" s="218" t="s">
        <v>188</v>
      </c>
      <c r="L4005" s="47"/>
      <c r="M4005" s="223" t="s">
        <v>19</v>
      </c>
      <c r="N4005" s="224" t="s">
        <v>42</v>
      </c>
      <c r="O4005" s="87"/>
      <c r="P4005" s="225">
        <f>O4005*H4005</f>
        <v>0</v>
      </c>
      <c r="Q4005" s="225">
        <v>5.0000000000000002E-05</v>
      </c>
      <c r="R4005" s="225">
        <f>Q4005*H4005</f>
        <v>0.0045587500000000003</v>
      </c>
      <c r="S4005" s="225">
        <v>0</v>
      </c>
      <c r="T4005" s="226">
        <f>S4005*H4005</f>
        <v>0</v>
      </c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R4005" s="227" t="s">
        <v>308</v>
      </c>
      <c r="AT4005" s="227" t="s">
        <v>184</v>
      </c>
      <c r="AU4005" s="227" t="s">
        <v>80</v>
      </c>
      <c r="AY4005" s="20" t="s">
        <v>182</v>
      </c>
      <c r="BE4005" s="228">
        <f>IF(N4005="základní",J4005,0)</f>
        <v>0</v>
      </c>
      <c r="BF4005" s="228">
        <f>IF(N4005="snížená",J4005,0)</f>
        <v>0</v>
      </c>
      <c r="BG4005" s="228">
        <f>IF(N4005="zákl. přenesená",J4005,0)</f>
        <v>0</v>
      </c>
      <c r="BH4005" s="228">
        <f>IF(N4005="sníž. přenesená",J4005,0)</f>
        <v>0</v>
      </c>
      <c r="BI4005" s="228">
        <f>IF(N4005="nulová",J4005,0)</f>
        <v>0</v>
      </c>
      <c r="BJ4005" s="20" t="s">
        <v>78</v>
      </c>
      <c r="BK4005" s="228">
        <f>ROUND(I4005*H4005,2)</f>
        <v>0</v>
      </c>
      <c r="BL4005" s="20" t="s">
        <v>308</v>
      </c>
      <c r="BM4005" s="227" t="s">
        <v>6320</v>
      </c>
    </row>
    <row r="4006" s="2" customFormat="1">
      <c r="A4006" s="41"/>
      <c r="B4006" s="42"/>
      <c r="C4006" s="43"/>
      <c r="D4006" s="229" t="s">
        <v>191</v>
      </c>
      <c r="E4006" s="43"/>
      <c r="F4006" s="230" t="s">
        <v>6321</v>
      </c>
      <c r="G4006" s="43"/>
      <c r="H4006" s="43"/>
      <c r="I4006" s="231"/>
      <c r="J4006" s="43"/>
      <c r="K4006" s="43"/>
      <c r="L4006" s="47"/>
      <c r="M4006" s="232"/>
      <c r="N4006" s="233"/>
      <c r="O4006" s="87"/>
      <c r="P4006" s="87"/>
      <c r="Q4006" s="87"/>
      <c r="R4006" s="87"/>
      <c r="S4006" s="87"/>
      <c r="T4006" s="88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T4006" s="20" t="s">
        <v>191</v>
      </c>
      <c r="AU4006" s="20" t="s">
        <v>80</v>
      </c>
    </row>
    <row r="4007" s="14" customFormat="1">
      <c r="A4007" s="14"/>
      <c r="B4007" s="245"/>
      <c r="C4007" s="246"/>
      <c r="D4007" s="236" t="s">
        <v>193</v>
      </c>
      <c r="E4007" s="247" t="s">
        <v>19</v>
      </c>
      <c r="F4007" s="248" t="s">
        <v>6322</v>
      </c>
      <c r="G4007" s="246"/>
      <c r="H4007" s="249">
        <v>8.4299999999999997</v>
      </c>
      <c r="I4007" s="250"/>
      <c r="J4007" s="246"/>
      <c r="K4007" s="246"/>
      <c r="L4007" s="251"/>
      <c r="M4007" s="252"/>
      <c r="N4007" s="253"/>
      <c r="O4007" s="253"/>
      <c r="P4007" s="253"/>
      <c r="Q4007" s="253"/>
      <c r="R4007" s="253"/>
      <c r="S4007" s="253"/>
      <c r="T4007" s="25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T4007" s="255" t="s">
        <v>193</v>
      </c>
      <c r="AU4007" s="255" t="s">
        <v>80</v>
      </c>
      <c r="AV4007" s="14" t="s">
        <v>80</v>
      </c>
      <c r="AW4007" s="14" t="s">
        <v>195</v>
      </c>
      <c r="AX4007" s="14" t="s">
        <v>71</v>
      </c>
      <c r="AY4007" s="255" t="s">
        <v>182</v>
      </c>
    </row>
    <row r="4008" s="14" customFormat="1">
      <c r="A4008" s="14"/>
      <c r="B4008" s="245"/>
      <c r="C4008" s="246"/>
      <c r="D4008" s="236" t="s">
        <v>193</v>
      </c>
      <c r="E4008" s="247" t="s">
        <v>19</v>
      </c>
      <c r="F4008" s="248" t="s">
        <v>6323</v>
      </c>
      <c r="G4008" s="246"/>
      <c r="H4008" s="249">
        <v>9.4800000000000004</v>
      </c>
      <c r="I4008" s="250"/>
      <c r="J4008" s="246"/>
      <c r="K4008" s="246"/>
      <c r="L4008" s="251"/>
      <c r="M4008" s="252"/>
      <c r="N4008" s="253"/>
      <c r="O4008" s="253"/>
      <c r="P4008" s="253"/>
      <c r="Q4008" s="253"/>
      <c r="R4008" s="253"/>
      <c r="S4008" s="253"/>
      <c r="T4008" s="25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T4008" s="255" t="s">
        <v>193</v>
      </c>
      <c r="AU4008" s="255" t="s">
        <v>80</v>
      </c>
      <c r="AV4008" s="14" t="s">
        <v>80</v>
      </c>
      <c r="AW4008" s="14" t="s">
        <v>195</v>
      </c>
      <c r="AX4008" s="14" t="s">
        <v>71</v>
      </c>
      <c r="AY4008" s="255" t="s">
        <v>182</v>
      </c>
    </row>
    <row r="4009" s="14" customFormat="1">
      <c r="A4009" s="14"/>
      <c r="B4009" s="245"/>
      <c r="C4009" s="246"/>
      <c r="D4009" s="236" t="s">
        <v>193</v>
      </c>
      <c r="E4009" s="247" t="s">
        <v>19</v>
      </c>
      <c r="F4009" s="248" t="s">
        <v>6324</v>
      </c>
      <c r="G4009" s="246"/>
      <c r="H4009" s="249">
        <v>68.064999999999998</v>
      </c>
      <c r="I4009" s="250"/>
      <c r="J4009" s="246"/>
      <c r="K4009" s="246"/>
      <c r="L4009" s="251"/>
      <c r="M4009" s="252"/>
      <c r="N4009" s="253"/>
      <c r="O4009" s="253"/>
      <c r="P4009" s="253"/>
      <c r="Q4009" s="253"/>
      <c r="R4009" s="253"/>
      <c r="S4009" s="253"/>
      <c r="T4009" s="25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5" t="s">
        <v>193</v>
      </c>
      <c r="AU4009" s="255" t="s">
        <v>80</v>
      </c>
      <c r="AV4009" s="14" t="s">
        <v>80</v>
      </c>
      <c r="AW4009" s="14" t="s">
        <v>195</v>
      </c>
      <c r="AX4009" s="14" t="s">
        <v>71</v>
      </c>
      <c r="AY4009" s="255" t="s">
        <v>182</v>
      </c>
    </row>
    <row r="4010" s="14" customFormat="1">
      <c r="A4010" s="14"/>
      <c r="B4010" s="245"/>
      <c r="C4010" s="246"/>
      <c r="D4010" s="236" t="s">
        <v>193</v>
      </c>
      <c r="E4010" s="247" t="s">
        <v>19</v>
      </c>
      <c r="F4010" s="248" t="s">
        <v>6325</v>
      </c>
      <c r="G4010" s="246"/>
      <c r="H4010" s="249">
        <v>5.2000000000000002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193</v>
      </c>
      <c r="AU4010" s="255" t="s">
        <v>80</v>
      </c>
      <c r="AV4010" s="14" t="s">
        <v>80</v>
      </c>
      <c r="AW4010" s="14" t="s">
        <v>195</v>
      </c>
      <c r="AX4010" s="14" t="s">
        <v>71</v>
      </c>
      <c r="AY4010" s="255" t="s">
        <v>182</v>
      </c>
    </row>
    <row r="4011" s="2" customFormat="1" ht="16.5" customHeight="1">
      <c r="A4011" s="41"/>
      <c r="B4011" s="42"/>
      <c r="C4011" s="278" t="s">
        <v>6326</v>
      </c>
      <c r="D4011" s="278" t="s">
        <v>296</v>
      </c>
      <c r="E4011" s="279" t="s">
        <v>6327</v>
      </c>
      <c r="F4011" s="280" t="s">
        <v>6328</v>
      </c>
      <c r="G4011" s="281" t="s">
        <v>304</v>
      </c>
      <c r="H4011" s="282">
        <v>100.29300000000001</v>
      </c>
      <c r="I4011" s="283"/>
      <c r="J4011" s="284">
        <f>ROUND(I4011*H4011,2)</f>
        <v>0</v>
      </c>
      <c r="K4011" s="280" t="s">
        <v>19</v>
      </c>
      <c r="L4011" s="285"/>
      <c r="M4011" s="286" t="s">
        <v>19</v>
      </c>
      <c r="N4011" s="287" t="s">
        <v>42</v>
      </c>
      <c r="O4011" s="87"/>
      <c r="P4011" s="225">
        <f>O4011*H4011</f>
        <v>0</v>
      </c>
      <c r="Q4011" s="225">
        <v>0.00020000000000000001</v>
      </c>
      <c r="R4011" s="225">
        <f>Q4011*H4011</f>
        <v>0.020058600000000003</v>
      </c>
      <c r="S4011" s="225">
        <v>0</v>
      </c>
      <c r="T4011" s="226">
        <f>S4011*H4011</f>
        <v>0</v>
      </c>
      <c r="U4011" s="41"/>
      <c r="V4011" s="41"/>
      <c r="W4011" s="41"/>
      <c r="X4011" s="41"/>
      <c r="Y4011" s="41"/>
      <c r="Z4011" s="41"/>
      <c r="AA4011" s="41"/>
      <c r="AB4011" s="41"/>
      <c r="AC4011" s="41"/>
      <c r="AD4011" s="41"/>
      <c r="AE4011" s="41"/>
      <c r="AR4011" s="227" t="s">
        <v>410</v>
      </c>
      <c r="AT4011" s="227" t="s">
        <v>296</v>
      </c>
      <c r="AU4011" s="227" t="s">
        <v>80</v>
      </c>
      <c r="AY4011" s="20" t="s">
        <v>182</v>
      </c>
      <c r="BE4011" s="228">
        <f>IF(N4011="základní",J4011,0)</f>
        <v>0</v>
      </c>
      <c r="BF4011" s="228">
        <f>IF(N4011="snížená",J4011,0)</f>
        <v>0</v>
      </c>
      <c r="BG4011" s="228">
        <f>IF(N4011="zákl. přenesená",J4011,0)</f>
        <v>0</v>
      </c>
      <c r="BH4011" s="228">
        <f>IF(N4011="sníž. přenesená",J4011,0)</f>
        <v>0</v>
      </c>
      <c r="BI4011" s="228">
        <f>IF(N4011="nulová",J4011,0)</f>
        <v>0</v>
      </c>
      <c r="BJ4011" s="20" t="s">
        <v>78</v>
      </c>
      <c r="BK4011" s="228">
        <f>ROUND(I4011*H4011,2)</f>
        <v>0</v>
      </c>
      <c r="BL4011" s="20" t="s">
        <v>308</v>
      </c>
      <c r="BM4011" s="227" t="s">
        <v>6329</v>
      </c>
    </row>
    <row r="4012" s="14" customFormat="1">
      <c r="A4012" s="14"/>
      <c r="B4012" s="245"/>
      <c r="C4012" s="246"/>
      <c r="D4012" s="236" t="s">
        <v>193</v>
      </c>
      <c r="E4012" s="246"/>
      <c r="F4012" s="248" t="s">
        <v>6330</v>
      </c>
      <c r="G4012" s="246"/>
      <c r="H4012" s="249">
        <v>100.29300000000001</v>
      </c>
      <c r="I4012" s="250"/>
      <c r="J4012" s="246"/>
      <c r="K4012" s="246"/>
      <c r="L4012" s="251"/>
      <c r="M4012" s="252"/>
      <c r="N4012" s="253"/>
      <c r="O4012" s="253"/>
      <c r="P4012" s="253"/>
      <c r="Q4012" s="253"/>
      <c r="R4012" s="253"/>
      <c r="S4012" s="253"/>
      <c r="T4012" s="25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T4012" s="255" t="s">
        <v>193</v>
      </c>
      <c r="AU4012" s="255" t="s">
        <v>80</v>
      </c>
      <c r="AV4012" s="14" t="s">
        <v>80</v>
      </c>
      <c r="AW4012" s="14" t="s">
        <v>4</v>
      </c>
      <c r="AX4012" s="14" t="s">
        <v>78</v>
      </c>
      <c r="AY4012" s="255" t="s">
        <v>182</v>
      </c>
    </row>
    <row r="4013" s="2" customFormat="1" ht="55.5" customHeight="1">
      <c r="A4013" s="41"/>
      <c r="B4013" s="42"/>
      <c r="C4013" s="216" t="s">
        <v>6331</v>
      </c>
      <c r="D4013" s="216" t="s">
        <v>184</v>
      </c>
      <c r="E4013" s="217" t="s">
        <v>6332</v>
      </c>
      <c r="F4013" s="218" t="s">
        <v>6333</v>
      </c>
      <c r="G4013" s="219" t="s">
        <v>283</v>
      </c>
      <c r="H4013" s="220">
        <v>907.48299999999995</v>
      </c>
      <c r="I4013" s="221"/>
      <c r="J4013" s="222">
        <f>ROUND(I4013*H4013,2)</f>
        <v>0</v>
      </c>
      <c r="K4013" s="218" t="s">
        <v>188</v>
      </c>
      <c r="L4013" s="47"/>
      <c r="M4013" s="223" t="s">
        <v>19</v>
      </c>
      <c r="N4013" s="224" t="s">
        <v>42</v>
      </c>
      <c r="O4013" s="87"/>
      <c r="P4013" s="225">
        <f>O4013*H4013</f>
        <v>0</v>
      </c>
      <c r="Q4013" s="225">
        <v>0.018929999999999999</v>
      </c>
      <c r="R4013" s="225">
        <f>Q4013*H4013</f>
        <v>17.178653189999999</v>
      </c>
      <c r="S4013" s="225">
        <v>0</v>
      </c>
      <c r="T4013" s="226">
        <f>S4013*H4013</f>
        <v>0</v>
      </c>
      <c r="U4013" s="41"/>
      <c r="V4013" s="41"/>
      <c r="W4013" s="41"/>
      <c r="X4013" s="41"/>
      <c r="Y4013" s="41"/>
      <c r="Z4013" s="41"/>
      <c r="AA4013" s="41"/>
      <c r="AB4013" s="41"/>
      <c r="AC4013" s="41"/>
      <c r="AD4013" s="41"/>
      <c r="AE4013" s="41"/>
      <c r="AR4013" s="227" t="s">
        <v>308</v>
      </c>
      <c r="AT4013" s="227" t="s">
        <v>184</v>
      </c>
      <c r="AU4013" s="227" t="s">
        <v>80</v>
      </c>
      <c r="AY4013" s="20" t="s">
        <v>182</v>
      </c>
      <c r="BE4013" s="228">
        <f>IF(N4013="základní",J4013,0)</f>
        <v>0</v>
      </c>
      <c r="BF4013" s="228">
        <f>IF(N4013="snížená",J4013,0)</f>
        <v>0</v>
      </c>
      <c r="BG4013" s="228">
        <f>IF(N4013="zákl. přenesená",J4013,0)</f>
        <v>0</v>
      </c>
      <c r="BH4013" s="228">
        <f>IF(N4013="sníž. přenesená",J4013,0)</f>
        <v>0</v>
      </c>
      <c r="BI4013" s="228">
        <f>IF(N4013="nulová",J4013,0)</f>
        <v>0</v>
      </c>
      <c r="BJ4013" s="20" t="s">
        <v>78</v>
      </c>
      <c r="BK4013" s="228">
        <f>ROUND(I4013*H4013,2)</f>
        <v>0</v>
      </c>
      <c r="BL4013" s="20" t="s">
        <v>308</v>
      </c>
      <c r="BM4013" s="227" t="s">
        <v>6334</v>
      </c>
    </row>
    <row r="4014" s="2" customFormat="1">
      <c r="A4014" s="41"/>
      <c r="B4014" s="42"/>
      <c r="C4014" s="43"/>
      <c r="D4014" s="229" t="s">
        <v>191</v>
      </c>
      <c r="E4014" s="43"/>
      <c r="F4014" s="230" t="s">
        <v>6335</v>
      </c>
      <c r="G4014" s="43"/>
      <c r="H4014" s="43"/>
      <c r="I4014" s="231"/>
      <c r="J4014" s="43"/>
      <c r="K4014" s="43"/>
      <c r="L4014" s="47"/>
      <c r="M4014" s="232"/>
      <c r="N4014" s="233"/>
      <c r="O4014" s="87"/>
      <c r="P4014" s="87"/>
      <c r="Q4014" s="87"/>
      <c r="R4014" s="87"/>
      <c r="S4014" s="87"/>
      <c r="T4014" s="88"/>
      <c r="U4014" s="41"/>
      <c r="V4014" s="41"/>
      <c r="W4014" s="41"/>
      <c r="X4014" s="41"/>
      <c r="Y4014" s="41"/>
      <c r="Z4014" s="41"/>
      <c r="AA4014" s="41"/>
      <c r="AB4014" s="41"/>
      <c r="AC4014" s="41"/>
      <c r="AD4014" s="41"/>
      <c r="AE4014" s="41"/>
      <c r="AT4014" s="20" t="s">
        <v>191</v>
      </c>
      <c r="AU4014" s="20" t="s">
        <v>80</v>
      </c>
    </row>
    <row r="4015" s="13" customFormat="1">
      <c r="A4015" s="13"/>
      <c r="B4015" s="234"/>
      <c r="C4015" s="235"/>
      <c r="D4015" s="236" t="s">
        <v>193</v>
      </c>
      <c r="E4015" s="237" t="s">
        <v>19</v>
      </c>
      <c r="F4015" s="238" t="s">
        <v>205</v>
      </c>
      <c r="G4015" s="235"/>
      <c r="H4015" s="237" t="s">
        <v>19</v>
      </c>
      <c r="I4015" s="239"/>
      <c r="J4015" s="235"/>
      <c r="K4015" s="235"/>
      <c r="L4015" s="240"/>
      <c r="M4015" s="241"/>
      <c r="N4015" s="242"/>
      <c r="O4015" s="242"/>
      <c r="P4015" s="242"/>
      <c r="Q4015" s="242"/>
      <c r="R4015" s="242"/>
      <c r="S4015" s="242"/>
      <c r="T4015" s="24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T4015" s="244" t="s">
        <v>193</v>
      </c>
      <c r="AU4015" s="244" t="s">
        <v>80</v>
      </c>
      <c r="AV4015" s="13" t="s">
        <v>78</v>
      </c>
      <c r="AW4015" s="13" t="s">
        <v>195</v>
      </c>
      <c r="AX4015" s="13" t="s">
        <v>71</v>
      </c>
      <c r="AY4015" s="244" t="s">
        <v>182</v>
      </c>
    </row>
    <row r="4016" s="13" customFormat="1">
      <c r="A4016" s="13"/>
      <c r="B4016" s="234"/>
      <c r="C4016" s="235"/>
      <c r="D4016" s="236" t="s">
        <v>193</v>
      </c>
      <c r="E4016" s="237" t="s">
        <v>19</v>
      </c>
      <c r="F4016" s="238" t="s">
        <v>455</v>
      </c>
      <c r="G4016" s="235"/>
      <c r="H4016" s="237" t="s">
        <v>19</v>
      </c>
      <c r="I4016" s="239"/>
      <c r="J4016" s="235"/>
      <c r="K4016" s="235"/>
      <c r="L4016" s="240"/>
      <c r="M4016" s="241"/>
      <c r="N4016" s="242"/>
      <c r="O4016" s="242"/>
      <c r="P4016" s="242"/>
      <c r="Q4016" s="242"/>
      <c r="R4016" s="242"/>
      <c r="S4016" s="242"/>
      <c r="T4016" s="24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T4016" s="244" t="s">
        <v>193</v>
      </c>
      <c r="AU4016" s="244" t="s">
        <v>80</v>
      </c>
      <c r="AV4016" s="13" t="s">
        <v>78</v>
      </c>
      <c r="AW4016" s="13" t="s">
        <v>195</v>
      </c>
      <c r="AX4016" s="13" t="s">
        <v>71</v>
      </c>
      <c r="AY4016" s="244" t="s">
        <v>182</v>
      </c>
    </row>
    <row r="4017" s="14" customFormat="1">
      <c r="A4017" s="14"/>
      <c r="B4017" s="245"/>
      <c r="C4017" s="246"/>
      <c r="D4017" s="236" t="s">
        <v>193</v>
      </c>
      <c r="E4017" s="247" t="s">
        <v>19</v>
      </c>
      <c r="F4017" s="248" t="s">
        <v>6237</v>
      </c>
      <c r="G4017" s="246"/>
      <c r="H4017" s="249">
        <v>174.80000000000001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193</v>
      </c>
      <c r="AU4017" s="255" t="s">
        <v>80</v>
      </c>
      <c r="AV4017" s="14" t="s">
        <v>80</v>
      </c>
      <c r="AW4017" s="14" t="s">
        <v>195</v>
      </c>
      <c r="AX4017" s="14" t="s">
        <v>71</v>
      </c>
      <c r="AY4017" s="255" t="s">
        <v>182</v>
      </c>
    </row>
    <row r="4018" s="14" customFormat="1">
      <c r="A4018" s="14"/>
      <c r="B4018" s="245"/>
      <c r="C4018" s="246"/>
      <c r="D4018" s="236" t="s">
        <v>193</v>
      </c>
      <c r="E4018" s="247" t="s">
        <v>19</v>
      </c>
      <c r="F4018" s="248" t="s">
        <v>6336</v>
      </c>
      <c r="G4018" s="246"/>
      <c r="H4018" s="249">
        <v>68.859999999999999</v>
      </c>
      <c r="I4018" s="250"/>
      <c r="J4018" s="246"/>
      <c r="K4018" s="246"/>
      <c r="L4018" s="251"/>
      <c r="M4018" s="252"/>
      <c r="N4018" s="253"/>
      <c r="O4018" s="253"/>
      <c r="P4018" s="253"/>
      <c r="Q4018" s="253"/>
      <c r="R4018" s="253"/>
      <c r="S4018" s="253"/>
      <c r="T4018" s="25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T4018" s="255" t="s">
        <v>193</v>
      </c>
      <c r="AU4018" s="255" t="s">
        <v>80</v>
      </c>
      <c r="AV4018" s="14" t="s">
        <v>80</v>
      </c>
      <c r="AW4018" s="14" t="s">
        <v>195</v>
      </c>
      <c r="AX4018" s="14" t="s">
        <v>71</v>
      </c>
      <c r="AY4018" s="255" t="s">
        <v>182</v>
      </c>
    </row>
    <row r="4019" s="15" customFormat="1">
      <c r="A4019" s="15"/>
      <c r="B4019" s="256"/>
      <c r="C4019" s="257"/>
      <c r="D4019" s="236" t="s">
        <v>193</v>
      </c>
      <c r="E4019" s="258" t="s">
        <v>19</v>
      </c>
      <c r="F4019" s="259" t="s">
        <v>215</v>
      </c>
      <c r="G4019" s="257"/>
      <c r="H4019" s="260">
        <v>243.66000000000003</v>
      </c>
      <c r="I4019" s="261"/>
      <c r="J4019" s="257"/>
      <c r="K4019" s="257"/>
      <c r="L4019" s="262"/>
      <c r="M4019" s="263"/>
      <c r="N4019" s="264"/>
      <c r="O4019" s="264"/>
      <c r="P4019" s="264"/>
      <c r="Q4019" s="264"/>
      <c r="R4019" s="264"/>
      <c r="S4019" s="264"/>
      <c r="T4019" s="26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T4019" s="266" t="s">
        <v>193</v>
      </c>
      <c r="AU4019" s="266" t="s">
        <v>80</v>
      </c>
      <c r="AV4019" s="15" t="s">
        <v>97</v>
      </c>
      <c r="AW4019" s="15" t="s">
        <v>195</v>
      </c>
      <c r="AX4019" s="15" t="s">
        <v>71</v>
      </c>
      <c r="AY4019" s="266" t="s">
        <v>182</v>
      </c>
    </row>
    <row r="4020" s="13" customFormat="1">
      <c r="A4020" s="13"/>
      <c r="B4020" s="234"/>
      <c r="C4020" s="235"/>
      <c r="D4020" s="236" t="s">
        <v>193</v>
      </c>
      <c r="E4020" s="237" t="s">
        <v>19</v>
      </c>
      <c r="F4020" s="238" t="s">
        <v>460</v>
      </c>
      <c r="G4020" s="235"/>
      <c r="H4020" s="237" t="s">
        <v>19</v>
      </c>
      <c r="I4020" s="239"/>
      <c r="J4020" s="235"/>
      <c r="K4020" s="235"/>
      <c r="L4020" s="240"/>
      <c r="M4020" s="241"/>
      <c r="N4020" s="242"/>
      <c r="O4020" s="242"/>
      <c r="P4020" s="242"/>
      <c r="Q4020" s="242"/>
      <c r="R4020" s="242"/>
      <c r="S4020" s="242"/>
      <c r="T4020" s="24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T4020" s="244" t="s">
        <v>193</v>
      </c>
      <c r="AU4020" s="244" t="s">
        <v>80</v>
      </c>
      <c r="AV4020" s="13" t="s">
        <v>78</v>
      </c>
      <c r="AW4020" s="13" t="s">
        <v>195</v>
      </c>
      <c r="AX4020" s="13" t="s">
        <v>71</v>
      </c>
      <c r="AY4020" s="244" t="s">
        <v>182</v>
      </c>
    </row>
    <row r="4021" s="14" customFormat="1">
      <c r="A4021" s="14"/>
      <c r="B4021" s="245"/>
      <c r="C4021" s="246"/>
      <c r="D4021" s="236" t="s">
        <v>193</v>
      </c>
      <c r="E4021" s="247" t="s">
        <v>19</v>
      </c>
      <c r="F4021" s="248" t="s">
        <v>6337</v>
      </c>
      <c r="G4021" s="246"/>
      <c r="H4021" s="249">
        <v>142.5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193</v>
      </c>
      <c r="AU4021" s="255" t="s">
        <v>80</v>
      </c>
      <c r="AV4021" s="14" t="s">
        <v>80</v>
      </c>
      <c r="AW4021" s="14" t="s">
        <v>195</v>
      </c>
      <c r="AX4021" s="14" t="s">
        <v>71</v>
      </c>
      <c r="AY4021" s="255" t="s">
        <v>182</v>
      </c>
    </row>
    <row r="4022" s="14" customFormat="1">
      <c r="A4022" s="14"/>
      <c r="B4022" s="245"/>
      <c r="C4022" s="246"/>
      <c r="D4022" s="236" t="s">
        <v>193</v>
      </c>
      <c r="E4022" s="247" t="s">
        <v>19</v>
      </c>
      <c r="F4022" s="248" t="s">
        <v>6338</v>
      </c>
      <c r="G4022" s="246"/>
      <c r="H4022" s="249">
        <v>136.4228</v>
      </c>
      <c r="I4022" s="250"/>
      <c r="J4022" s="246"/>
      <c r="K4022" s="246"/>
      <c r="L4022" s="251"/>
      <c r="M4022" s="252"/>
      <c r="N4022" s="253"/>
      <c r="O4022" s="253"/>
      <c r="P4022" s="253"/>
      <c r="Q4022" s="253"/>
      <c r="R4022" s="253"/>
      <c r="S4022" s="253"/>
      <c r="T4022" s="25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5" t="s">
        <v>193</v>
      </c>
      <c r="AU4022" s="255" t="s">
        <v>80</v>
      </c>
      <c r="AV4022" s="14" t="s">
        <v>80</v>
      </c>
      <c r="AW4022" s="14" t="s">
        <v>195</v>
      </c>
      <c r="AX4022" s="14" t="s">
        <v>71</v>
      </c>
      <c r="AY4022" s="255" t="s">
        <v>182</v>
      </c>
    </row>
    <row r="4023" s="14" customFormat="1">
      <c r="A4023" s="14"/>
      <c r="B4023" s="245"/>
      <c r="C4023" s="246"/>
      <c r="D4023" s="236" t="s">
        <v>193</v>
      </c>
      <c r="E4023" s="247" t="s">
        <v>19</v>
      </c>
      <c r="F4023" s="248" t="s">
        <v>6242</v>
      </c>
      <c r="G4023" s="246"/>
      <c r="H4023" s="249">
        <v>26.600000000000001</v>
      </c>
      <c r="I4023" s="250"/>
      <c r="J4023" s="246"/>
      <c r="K4023" s="246"/>
      <c r="L4023" s="251"/>
      <c r="M4023" s="252"/>
      <c r="N4023" s="253"/>
      <c r="O4023" s="253"/>
      <c r="P4023" s="253"/>
      <c r="Q4023" s="253"/>
      <c r="R4023" s="253"/>
      <c r="S4023" s="253"/>
      <c r="T4023" s="25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5" t="s">
        <v>193</v>
      </c>
      <c r="AU4023" s="255" t="s">
        <v>80</v>
      </c>
      <c r="AV4023" s="14" t="s">
        <v>80</v>
      </c>
      <c r="AW4023" s="14" t="s">
        <v>195</v>
      </c>
      <c r="AX4023" s="14" t="s">
        <v>71</v>
      </c>
      <c r="AY4023" s="255" t="s">
        <v>182</v>
      </c>
    </row>
    <row r="4024" s="15" customFormat="1">
      <c r="A4024" s="15"/>
      <c r="B4024" s="256"/>
      <c r="C4024" s="257"/>
      <c r="D4024" s="236" t="s">
        <v>193</v>
      </c>
      <c r="E4024" s="258" t="s">
        <v>19</v>
      </c>
      <c r="F4024" s="259" t="s">
        <v>215</v>
      </c>
      <c r="G4024" s="257"/>
      <c r="H4024" s="260">
        <v>305.52280000000002</v>
      </c>
      <c r="I4024" s="261"/>
      <c r="J4024" s="257"/>
      <c r="K4024" s="257"/>
      <c r="L4024" s="262"/>
      <c r="M4024" s="263"/>
      <c r="N4024" s="264"/>
      <c r="O4024" s="264"/>
      <c r="P4024" s="264"/>
      <c r="Q4024" s="264"/>
      <c r="R4024" s="264"/>
      <c r="S4024" s="264"/>
      <c r="T4024" s="26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T4024" s="266" t="s">
        <v>193</v>
      </c>
      <c r="AU4024" s="266" t="s">
        <v>80</v>
      </c>
      <c r="AV4024" s="15" t="s">
        <v>97</v>
      </c>
      <c r="AW4024" s="15" t="s">
        <v>195</v>
      </c>
      <c r="AX4024" s="15" t="s">
        <v>71</v>
      </c>
      <c r="AY4024" s="266" t="s">
        <v>182</v>
      </c>
    </row>
    <row r="4025" s="13" customFormat="1">
      <c r="A4025" s="13"/>
      <c r="B4025" s="234"/>
      <c r="C4025" s="235"/>
      <c r="D4025" s="236" t="s">
        <v>193</v>
      </c>
      <c r="E4025" s="237" t="s">
        <v>19</v>
      </c>
      <c r="F4025" s="238" t="s">
        <v>462</v>
      </c>
      <c r="G4025" s="235"/>
      <c r="H4025" s="237" t="s">
        <v>19</v>
      </c>
      <c r="I4025" s="239"/>
      <c r="J4025" s="235"/>
      <c r="K4025" s="235"/>
      <c r="L4025" s="240"/>
      <c r="M4025" s="241"/>
      <c r="N4025" s="242"/>
      <c r="O4025" s="242"/>
      <c r="P4025" s="242"/>
      <c r="Q4025" s="242"/>
      <c r="R4025" s="242"/>
      <c r="S4025" s="242"/>
      <c r="T4025" s="24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44" t="s">
        <v>193</v>
      </c>
      <c r="AU4025" s="244" t="s">
        <v>80</v>
      </c>
      <c r="AV4025" s="13" t="s">
        <v>78</v>
      </c>
      <c r="AW4025" s="13" t="s">
        <v>195</v>
      </c>
      <c r="AX4025" s="13" t="s">
        <v>71</v>
      </c>
      <c r="AY4025" s="244" t="s">
        <v>182</v>
      </c>
    </row>
    <row r="4026" s="14" customFormat="1">
      <c r="A4026" s="14"/>
      <c r="B4026" s="245"/>
      <c r="C4026" s="246"/>
      <c r="D4026" s="236" t="s">
        <v>193</v>
      </c>
      <c r="E4026" s="247" t="s">
        <v>19</v>
      </c>
      <c r="F4026" s="248" t="s">
        <v>6339</v>
      </c>
      <c r="G4026" s="246"/>
      <c r="H4026" s="249">
        <v>289.59999999999997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193</v>
      </c>
      <c r="AU4026" s="255" t="s">
        <v>80</v>
      </c>
      <c r="AV4026" s="14" t="s">
        <v>80</v>
      </c>
      <c r="AW4026" s="14" t="s">
        <v>195</v>
      </c>
      <c r="AX4026" s="14" t="s">
        <v>71</v>
      </c>
      <c r="AY4026" s="255" t="s">
        <v>182</v>
      </c>
    </row>
    <row r="4027" s="14" customFormat="1">
      <c r="A4027" s="14"/>
      <c r="B4027" s="245"/>
      <c r="C4027" s="246"/>
      <c r="D4027" s="236" t="s">
        <v>193</v>
      </c>
      <c r="E4027" s="247" t="s">
        <v>19</v>
      </c>
      <c r="F4027" s="248" t="s">
        <v>6340</v>
      </c>
      <c r="G4027" s="246"/>
      <c r="H4027" s="249">
        <v>14.6</v>
      </c>
      <c r="I4027" s="250"/>
      <c r="J4027" s="246"/>
      <c r="K4027" s="246"/>
      <c r="L4027" s="251"/>
      <c r="M4027" s="252"/>
      <c r="N4027" s="253"/>
      <c r="O4027" s="253"/>
      <c r="P4027" s="253"/>
      <c r="Q4027" s="253"/>
      <c r="R4027" s="253"/>
      <c r="S4027" s="253"/>
      <c r="T4027" s="25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T4027" s="255" t="s">
        <v>193</v>
      </c>
      <c r="AU4027" s="255" t="s">
        <v>80</v>
      </c>
      <c r="AV4027" s="14" t="s">
        <v>80</v>
      </c>
      <c r="AW4027" s="14" t="s">
        <v>195</v>
      </c>
      <c r="AX4027" s="14" t="s">
        <v>71</v>
      </c>
      <c r="AY4027" s="255" t="s">
        <v>182</v>
      </c>
    </row>
    <row r="4028" s="15" customFormat="1">
      <c r="A4028" s="15"/>
      <c r="B4028" s="256"/>
      <c r="C4028" s="257"/>
      <c r="D4028" s="236" t="s">
        <v>193</v>
      </c>
      <c r="E4028" s="258" t="s">
        <v>19</v>
      </c>
      <c r="F4028" s="259" t="s">
        <v>215</v>
      </c>
      <c r="G4028" s="257"/>
      <c r="H4028" s="260">
        <v>304.19999999999999</v>
      </c>
      <c r="I4028" s="261"/>
      <c r="J4028" s="257"/>
      <c r="K4028" s="257"/>
      <c r="L4028" s="262"/>
      <c r="M4028" s="263"/>
      <c r="N4028" s="264"/>
      <c r="O4028" s="264"/>
      <c r="P4028" s="264"/>
      <c r="Q4028" s="264"/>
      <c r="R4028" s="264"/>
      <c r="S4028" s="264"/>
      <c r="T4028" s="26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T4028" s="266" t="s">
        <v>193</v>
      </c>
      <c r="AU4028" s="266" t="s">
        <v>80</v>
      </c>
      <c r="AV4028" s="15" t="s">
        <v>97</v>
      </c>
      <c r="AW4028" s="15" t="s">
        <v>195</v>
      </c>
      <c r="AX4028" s="15" t="s">
        <v>71</v>
      </c>
      <c r="AY4028" s="266" t="s">
        <v>182</v>
      </c>
    </row>
    <row r="4029" s="13" customFormat="1">
      <c r="A4029" s="13"/>
      <c r="B4029" s="234"/>
      <c r="C4029" s="235"/>
      <c r="D4029" s="236" t="s">
        <v>193</v>
      </c>
      <c r="E4029" s="237" t="s">
        <v>19</v>
      </c>
      <c r="F4029" s="238" t="s">
        <v>216</v>
      </c>
      <c r="G4029" s="235"/>
      <c r="H4029" s="237" t="s">
        <v>19</v>
      </c>
      <c r="I4029" s="239"/>
      <c r="J4029" s="235"/>
      <c r="K4029" s="235"/>
      <c r="L4029" s="240"/>
      <c r="M4029" s="241"/>
      <c r="N4029" s="242"/>
      <c r="O4029" s="242"/>
      <c r="P4029" s="242"/>
      <c r="Q4029" s="242"/>
      <c r="R4029" s="242"/>
      <c r="S4029" s="242"/>
      <c r="T4029" s="24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T4029" s="244" t="s">
        <v>193</v>
      </c>
      <c r="AU4029" s="244" t="s">
        <v>80</v>
      </c>
      <c r="AV4029" s="13" t="s">
        <v>78</v>
      </c>
      <c r="AW4029" s="13" t="s">
        <v>195</v>
      </c>
      <c r="AX4029" s="13" t="s">
        <v>71</v>
      </c>
      <c r="AY4029" s="244" t="s">
        <v>182</v>
      </c>
    </row>
    <row r="4030" s="14" customFormat="1">
      <c r="A4030" s="14"/>
      <c r="B4030" s="245"/>
      <c r="C4030" s="246"/>
      <c r="D4030" s="236" t="s">
        <v>193</v>
      </c>
      <c r="E4030" s="247" t="s">
        <v>19</v>
      </c>
      <c r="F4030" s="248" t="s">
        <v>6251</v>
      </c>
      <c r="G4030" s="246"/>
      <c r="H4030" s="249">
        <v>54.100000000000001</v>
      </c>
      <c r="I4030" s="250"/>
      <c r="J4030" s="246"/>
      <c r="K4030" s="246"/>
      <c r="L4030" s="251"/>
      <c r="M4030" s="252"/>
      <c r="N4030" s="253"/>
      <c r="O4030" s="253"/>
      <c r="P4030" s="253"/>
      <c r="Q4030" s="253"/>
      <c r="R4030" s="253"/>
      <c r="S4030" s="253"/>
      <c r="T4030" s="25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5" t="s">
        <v>193</v>
      </c>
      <c r="AU4030" s="255" t="s">
        <v>80</v>
      </c>
      <c r="AV4030" s="14" t="s">
        <v>80</v>
      </c>
      <c r="AW4030" s="14" t="s">
        <v>195</v>
      </c>
      <c r="AX4030" s="14" t="s">
        <v>71</v>
      </c>
      <c r="AY4030" s="255" t="s">
        <v>182</v>
      </c>
    </row>
    <row r="4031" s="15" customFormat="1">
      <c r="A4031" s="15"/>
      <c r="B4031" s="256"/>
      <c r="C4031" s="257"/>
      <c r="D4031" s="236" t="s">
        <v>193</v>
      </c>
      <c r="E4031" s="258" t="s">
        <v>19</v>
      </c>
      <c r="F4031" s="259" t="s">
        <v>215</v>
      </c>
      <c r="G4031" s="257"/>
      <c r="H4031" s="260">
        <v>54.100000000000001</v>
      </c>
      <c r="I4031" s="261"/>
      <c r="J4031" s="257"/>
      <c r="K4031" s="257"/>
      <c r="L4031" s="262"/>
      <c r="M4031" s="263"/>
      <c r="N4031" s="264"/>
      <c r="O4031" s="264"/>
      <c r="P4031" s="264"/>
      <c r="Q4031" s="264"/>
      <c r="R4031" s="264"/>
      <c r="S4031" s="264"/>
      <c r="T4031" s="26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T4031" s="266" t="s">
        <v>193</v>
      </c>
      <c r="AU4031" s="266" t="s">
        <v>80</v>
      </c>
      <c r="AV4031" s="15" t="s">
        <v>97</v>
      </c>
      <c r="AW4031" s="15" t="s">
        <v>195</v>
      </c>
      <c r="AX4031" s="15" t="s">
        <v>71</v>
      </c>
      <c r="AY4031" s="266" t="s">
        <v>182</v>
      </c>
    </row>
    <row r="4032" s="16" customFormat="1">
      <c r="A4032" s="16"/>
      <c r="B4032" s="267"/>
      <c r="C4032" s="268"/>
      <c r="D4032" s="236" t="s">
        <v>193</v>
      </c>
      <c r="E4032" s="269" t="s">
        <v>19</v>
      </c>
      <c r="F4032" s="270" t="s">
        <v>220</v>
      </c>
      <c r="G4032" s="268"/>
      <c r="H4032" s="271">
        <v>907.4828</v>
      </c>
      <c r="I4032" s="272"/>
      <c r="J4032" s="268"/>
      <c r="K4032" s="268"/>
      <c r="L4032" s="273"/>
      <c r="M4032" s="274"/>
      <c r="N4032" s="275"/>
      <c r="O4032" s="275"/>
      <c r="P4032" s="275"/>
      <c r="Q4032" s="275"/>
      <c r="R4032" s="275"/>
      <c r="S4032" s="275"/>
      <c r="T4032" s="27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T4032" s="277" t="s">
        <v>193</v>
      </c>
      <c r="AU4032" s="277" t="s">
        <v>80</v>
      </c>
      <c r="AV4032" s="16" t="s">
        <v>189</v>
      </c>
      <c r="AW4032" s="16" t="s">
        <v>195</v>
      </c>
      <c r="AX4032" s="16" t="s">
        <v>78</v>
      </c>
      <c r="AY4032" s="277" t="s">
        <v>182</v>
      </c>
    </row>
    <row r="4033" s="2" customFormat="1" ht="21.75" customHeight="1">
      <c r="A4033" s="41"/>
      <c r="B4033" s="42"/>
      <c r="C4033" s="216" t="s">
        <v>6341</v>
      </c>
      <c r="D4033" s="216" t="s">
        <v>184</v>
      </c>
      <c r="E4033" s="217" t="s">
        <v>6342</v>
      </c>
      <c r="F4033" s="218" t="s">
        <v>6343</v>
      </c>
      <c r="G4033" s="219" t="s">
        <v>283</v>
      </c>
      <c r="H4033" s="220">
        <v>531.89999999999998</v>
      </c>
      <c r="I4033" s="221"/>
      <c r="J4033" s="222">
        <f>ROUND(I4033*H4033,2)</f>
        <v>0</v>
      </c>
      <c r="K4033" s="218" t="s">
        <v>188</v>
      </c>
      <c r="L4033" s="47"/>
      <c r="M4033" s="223" t="s">
        <v>19</v>
      </c>
      <c r="N4033" s="224" t="s">
        <v>42</v>
      </c>
      <c r="O4033" s="87"/>
      <c r="P4033" s="225">
        <f>O4033*H4033</f>
        <v>0</v>
      </c>
      <c r="Q4033" s="225">
        <v>0</v>
      </c>
      <c r="R4033" s="225">
        <f>Q4033*H4033</f>
        <v>0</v>
      </c>
      <c r="S4033" s="225">
        <v>0.025000000000000001</v>
      </c>
      <c r="T4033" s="226">
        <f>S4033*H4033</f>
        <v>13.297499999999999</v>
      </c>
      <c r="U4033" s="41"/>
      <c r="V4033" s="41"/>
      <c r="W4033" s="41"/>
      <c r="X4033" s="41"/>
      <c r="Y4033" s="41"/>
      <c r="Z4033" s="41"/>
      <c r="AA4033" s="41"/>
      <c r="AB4033" s="41"/>
      <c r="AC4033" s="41"/>
      <c r="AD4033" s="41"/>
      <c r="AE4033" s="41"/>
      <c r="AR4033" s="227" t="s">
        <v>308</v>
      </c>
      <c r="AT4033" s="227" t="s">
        <v>184</v>
      </c>
      <c r="AU4033" s="227" t="s">
        <v>80</v>
      </c>
      <c r="AY4033" s="20" t="s">
        <v>182</v>
      </c>
      <c r="BE4033" s="228">
        <f>IF(N4033="základní",J4033,0)</f>
        <v>0</v>
      </c>
      <c r="BF4033" s="228">
        <f>IF(N4033="snížená",J4033,0)</f>
        <v>0</v>
      </c>
      <c r="BG4033" s="228">
        <f>IF(N4033="zákl. přenesená",J4033,0)</f>
        <v>0</v>
      </c>
      <c r="BH4033" s="228">
        <f>IF(N4033="sníž. přenesená",J4033,0)</f>
        <v>0</v>
      </c>
      <c r="BI4033" s="228">
        <f>IF(N4033="nulová",J4033,0)</f>
        <v>0</v>
      </c>
      <c r="BJ4033" s="20" t="s">
        <v>78</v>
      </c>
      <c r="BK4033" s="228">
        <f>ROUND(I4033*H4033,2)</f>
        <v>0</v>
      </c>
      <c r="BL4033" s="20" t="s">
        <v>308</v>
      </c>
      <c r="BM4033" s="227" t="s">
        <v>6344</v>
      </c>
    </row>
    <row r="4034" s="2" customFormat="1">
      <c r="A4034" s="41"/>
      <c r="B4034" s="42"/>
      <c r="C4034" s="43"/>
      <c r="D4034" s="229" t="s">
        <v>191</v>
      </c>
      <c r="E4034" s="43"/>
      <c r="F4034" s="230" t="s">
        <v>6345</v>
      </c>
      <c r="G4034" s="43"/>
      <c r="H4034" s="43"/>
      <c r="I4034" s="231"/>
      <c r="J4034" s="43"/>
      <c r="K4034" s="43"/>
      <c r="L4034" s="47"/>
      <c r="M4034" s="232"/>
      <c r="N4034" s="233"/>
      <c r="O4034" s="87"/>
      <c r="P4034" s="87"/>
      <c r="Q4034" s="87"/>
      <c r="R4034" s="87"/>
      <c r="S4034" s="87"/>
      <c r="T4034" s="88"/>
      <c r="U4034" s="41"/>
      <c r="V4034" s="41"/>
      <c r="W4034" s="41"/>
      <c r="X4034" s="41"/>
      <c r="Y4034" s="41"/>
      <c r="Z4034" s="41"/>
      <c r="AA4034" s="41"/>
      <c r="AB4034" s="41"/>
      <c r="AC4034" s="41"/>
      <c r="AD4034" s="41"/>
      <c r="AE4034" s="41"/>
      <c r="AT4034" s="20" t="s">
        <v>191</v>
      </c>
      <c r="AU4034" s="20" t="s">
        <v>80</v>
      </c>
    </row>
    <row r="4035" s="13" customFormat="1">
      <c r="A4035" s="13"/>
      <c r="B4035" s="234"/>
      <c r="C4035" s="235"/>
      <c r="D4035" s="236" t="s">
        <v>193</v>
      </c>
      <c r="E4035" s="237" t="s">
        <v>19</v>
      </c>
      <c r="F4035" s="238" t="s">
        <v>205</v>
      </c>
      <c r="G4035" s="235"/>
      <c r="H4035" s="237" t="s">
        <v>19</v>
      </c>
      <c r="I4035" s="239"/>
      <c r="J4035" s="235"/>
      <c r="K4035" s="235"/>
      <c r="L4035" s="240"/>
      <c r="M4035" s="241"/>
      <c r="N4035" s="242"/>
      <c r="O4035" s="242"/>
      <c r="P4035" s="242"/>
      <c r="Q4035" s="242"/>
      <c r="R4035" s="242"/>
      <c r="S4035" s="242"/>
      <c r="T4035" s="24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T4035" s="244" t="s">
        <v>193</v>
      </c>
      <c r="AU4035" s="244" t="s">
        <v>80</v>
      </c>
      <c r="AV4035" s="13" t="s">
        <v>78</v>
      </c>
      <c r="AW4035" s="13" t="s">
        <v>195</v>
      </c>
      <c r="AX4035" s="13" t="s">
        <v>71</v>
      </c>
      <c r="AY4035" s="244" t="s">
        <v>182</v>
      </c>
    </row>
    <row r="4036" s="14" customFormat="1">
      <c r="A4036" s="14"/>
      <c r="B4036" s="245"/>
      <c r="C4036" s="246"/>
      <c r="D4036" s="236" t="s">
        <v>193</v>
      </c>
      <c r="E4036" s="247" t="s">
        <v>19</v>
      </c>
      <c r="F4036" s="248" t="s">
        <v>6346</v>
      </c>
      <c r="G4036" s="246"/>
      <c r="H4036" s="249">
        <v>143.58000000000001</v>
      </c>
      <c r="I4036" s="250"/>
      <c r="J4036" s="246"/>
      <c r="K4036" s="246"/>
      <c r="L4036" s="251"/>
      <c r="M4036" s="252"/>
      <c r="N4036" s="253"/>
      <c r="O4036" s="253"/>
      <c r="P4036" s="253"/>
      <c r="Q4036" s="253"/>
      <c r="R4036" s="253"/>
      <c r="S4036" s="253"/>
      <c r="T4036" s="25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T4036" s="255" t="s">
        <v>193</v>
      </c>
      <c r="AU4036" s="255" t="s">
        <v>80</v>
      </c>
      <c r="AV4036" s="14" t="s">
        <v>80</v>
      </c>
      <c r="AW4036" s="14" t="s">
        <v>195</v>
      </c>
      <c r="AX4036" s="14" t="s">
        <v>71</v>
      </c>
      <c r="AY4036" s="255" t="s">
        <v>182</v>
      </c>
    </row>
    <row r="4037" s="14" customFormat="1">
      <c r="A4037" s="14"/>
      <c r="B4037" s="245"/>
      <c r="C4037" s="246"/>
      <c r="D4037" s="236" t="s">
        <v>193</v>
      </c>
      <c r="E4037" s="247" t="s">
        <v>19</v>
      </c>
      <c r="F4037" s="248" t="s">
        <v>6339</v>
      </c>
      <c r="G4037" s="246"/>
      <c r="H4037" s="249">
        <v>289.59999999999997</v>
      </c>
      <c r="I4037" s="250"/>
      <c r="J4037" s="246"/>
      <c r="K4037" s="246"/>
      <c r="L4037" s="251"/>
      <c r="M4037" s="252"/>
      <c r="N4037" s="253"/>
      <c r="O4037" s="253"/>
      <c r="P4037" s="253"/>
      <c r="Q4037" s="253"/>
      <c r="R4037" s="253"/>
      <c r="S4037" s="253"/>
      <c r="T4037" s="25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5" t="s">
        <v>193</v>
      </c>
      <c r="AU4037" s="255" t="s">
        <v>80</v>
      </c>
      <c r="AV4037" s="14" t="s">
        <v>80</v>
      </c>
      <c r="AW4037" s="14" t="s">
        <v>195</v>
      </c>
      <c r="AX4037" s="14" t="s">
        <v>71</v>
      </c>
      <c r="AY4037" s="255" t="s">
        <v>182</v>
      </c>
    </row>
    <row r="4038" s="15" customFormat="1">
      <c r="A4038" s="15"/>
      <c r="B4038" s="256"/>
      <c r="C4038" s="257"/>
      <c r="D4038" s="236" t="s">
        <v>193</v>
      </c>
      <c r="E4038" s="258" t="s">
        <v>19</v>
      </c>
      <c r="F4038" s="259" t="s">
        <v>215</v>
      </c>
      <c r="G4038" s="257"/>
      <c r="H4038" s="260">
        <v>433.17999999999995</v>
      </c>
      <c r="I4038" s="261"/>
      <c r="J4038" s="257"/>
      <c r="K4038" s="257"/>
      <c r="L4038" s="262"/>
      <c r="M4038" s="263"/>
      <c r="N4038" s="264"/>
      <c r="O4038" s="264"/>
      <c r="P4038" s="264"/>
      <c r="Q4038" s="264"/>
      <c r="R4038" s="264"/>
      <c r="S4038" s="264"/>
      <c r="T4038" s="26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T4038" s="266" t="s">
        <v>193</v>
      </c>
      <c r="AU4038" s="266" t="s">
        <v>80</v>
      </c>
      <c r="AV4038" s="15" t="s">
        <v>97</v>
      </c>
      <c r="AW4038" s="15" t="s">
        <v>195</v>
      </c>
      <c r="AX4038" s="15" t="s">
        <v>71</v>
      </c>
      <c r="AY4038" s="266" t="s">
        <v>182</v>
      </c>
    </row>
    <row r="4039" s="13" customFormat="1">
      <c r="A4039" s="13"/>
      <c r="B4039" s="234"/>
      <c r="C4039" s="235"/>
      <c r="D4039" s="236" t="s">
        <v>193</v>
      </c>
      <c r="E4039" s="237" t="s">
        <v>19</v>
      </c>
      <c r="F4039" s="238" t="s">
        <v>216</v>
      </c>
      <c r="G4039" s="235"/>
      <c r="H4039" s="237" t="s">
        <v>19</v>
      </c>
      <c r="I4039" s="239"/>
      <c r="J4039" s="235"/>
      <c r="K4039" s="235"/>
      <c r="L4039" s="240"/>
      <c r="M4039" s="241"/>
      <c r="N4039" s="242"/>
      <c r="O4039" s="242"/>
      <c r="P4039" s="242"/>
      <c r="Q4039" s="242"/>
      <c r="R4039" s="242"/>
      <c r="S4039" s="242"/>
      <c r="T4039" s="24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T4039" s="244" t="s">
        <v>193</v>
      </c>
      <c r="AU4039" s="244" t="s">
        <v>80</v>
      </c>
      <c r="AV4039" s="13" t="s">
        <v>78</v>
      </c>
      <c r="AW4039" s="13" t="s">
        <v>195</v>
      </c>
      <c r="AX4039" s="13" t="s">
        <v>71</v>
      </c>
      <c r="AY4039" s="244" t="s">
        <v>182</v>
      </c>
    </row>
    <row r="4040" s="14" customFormat="1">
      <c r="A4040" s="14"/>
      <c r="B4040" s="245"/>
      <c r="C4040" s="246"/>
      <c r="D4040" s="236" t="s">
        <v>193</v>
      </c>
      <c r="E4040" s="247" t="s">
        <v>19</v>
      </c>
      <c r="F4040" s="248" t="s">
        <v>6347</v>
      </c>
      <c r="G4040" s="246"/>
      <c r="H4040" s="249">
        <v>37.600000000000001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193</v>
      </c>
      <c r="AU4040" s="255" t="s">
        <v>80</v>
      </c>
      <c r="AV4040" s="14" t="s">
        <v>80</v>
      </c>
      <c r="AW4040" s="14" t="s">
        <v>195</v>
      </c>
      <c r="AX4040" s="14" t="s">
        <v>71</v>
      </c>
      <c r="AY4040" s="255" t="s">
        <v>182</v>
      </c>
    </row>
    <row r="4041" s="15" customFormat="1">
      <c r="A4041" s="15"/>
      <c r="B4041" s="256"/>
      <c r="C4041" s="257"/>
      <c r="D4041" s="236" t="s">
        <v>193</v>
      </c>
      <c r="E4041" s="258" t="s">
        <v>19</v>
      </c>
      <c r="F4041" s="259" t="s">
        <v>215</v>
      </c>
      <c r="G4041" s="257"/>
      <c r="H4041" s="260">
        <v>37.600000000000001</v>
      </c>
      <c r="I4041" s="261"/>
      <c r="J4041" s="257"/>
      <c r="K4041" s="257"/>
      <c r="L4041" s="262"/>
      <c r="M4041" s="263"/>
      <c r="N4041" s="264"/>
      <c r="O4041" s="264"/>
      <c r="P4041" s="264"/>
      <c r="Q4041" s="264"/>
      <c r="R4041" s="264"/>
      <c r="S4041" s="264"/>
      <c r="T4041" s="26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T4041" s="266" t="s">
        <v>193</v>
      </c>
      <c r="AU4041" s="266" t="s">
        <v>80</v>
      </c>
      <c r="AV4041" s="15" t="s">
        <v>97</v>
      </c>
      <c r="AW4041" s="15" t="s">
        <v>195</v>
      </c>
      <c r="AX4041" s="15" t="s">
        <v>71</v>
      </c>
      <c r="AY4041" s="266" t="s">
        <v>182</v>
      </c>
    </row>
    <row r="4042" s="14" customFormat="1">
      <c r="A4042" s="14"/>
      <c r="B4042" s="245"/>
      <c r="C4042" s="246"/>
      <c r="D4042" s="236" t="s">
        <v>193</v>
      </c>
      <c r="E4042" s="247" t="s">
        <v>19</v>
      </c>
      <c r="F4042" s="248" t="s">
        <v>6224</v>
      </c>
      <c r="G4042" s="246"/>
      <c r="H4042" s="249">
        <v>61.119999999999997</v>
      </c>
      <c r="I4042" s="250"/>
      <c r="J4042" s="246"/>
      <c r="K4042" s="246"/>
      <c r="L4042" s="251"/>
      <c r="M4042" s="252"/>
      <c r="N4042" s="253"/>
      <c r="O4042" s="253"/>
      <c r="P4042" s="253"/>
      <c r="Q4042" s="253"/>
      <c r="R4042" s="253"/>
      <c r="S4042" s="253"/>
      <c r="T4042" s="25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5" t="s">
        <v>193</v>
      </c>
      <c r="AU4042" s="255" t="s">
        <v>80</v>
      </c>
      <c r="AV4042" s="14" t="s">
        <v>80</v>
      </c>
      <c r="AW4042" s="14" t="s">
        <v>195</v>
      </c>
      <c r="AX4042" s="14" t="s">
        <v>71</v>
      </c>
      <c r="AY4042" s="255" t="s">
        <v>182</v>
      </c>
    </row>
    <row r="4043" s="15" customFormat="1">
      <c r="A4043" s="15"/>
      <c r="B4043" s="256"/>
      <c r="C4043" s="257"/>
      <c r="D4043" s="236" t="s">
        <v>193</v>
      </c>
      <c r="E4043" s="258" t="s">
        <v>19</v>
      </c>
      <c r="F4043" s="259" t="s">
        <v>215</v>
      </c>
      <c r="G4043" s="257"/>
      <c r="H4043" s="260">
        <v>61.119999999999997</v>
      </c>
      <c r="I4043" s="261"/>
      <c r="J4043" s="257"/>
      <c r="K4043" s="257"/>
      <c r="L4043" s="262"/>
      <c r="M4043" s="263"/>
      <c r="N4043" s="264"/>
      <c r="O4043" s="264"/>
      <c r="P4043" s="264"/>
      <c r="Q4043" s="264"/>
      <c r="R4043" s="264"/>
      <c r="S4043" s="264"/>
      <c r="T4043" s="26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T4043" s="266" t="s">
        <v>193</v>
      </c>
      <c r="AU4043" s="266" t="s">
        <v>80</v>
      </c>
      <c r="AV4043" s="15" t="s">
        <v>97</v>
      </c>
      <c r="AW4043" s="15" t="s">
        <v>195</v>
      </c>
      <c r="AX4043" s="15" t="s">
        <v>71</v>
      </c>
      <c r="AY4043" s="266" t="s">
        <v>182</v>
      </c>
    </row>
    <row r="4044" s="16" customFormat="1">
      <c r="A4044" s="16"/>
      <c r="B4044" s="267"/>
      <c r="C4044" s="268"/>
      <c r="D4044" s="236" t="s">
        <v>193</v>
      </c>
      <c r="E4044" s="269" t="s">
        <v>19</v>
      </c>
      <c r="F4044" s="270" t="s">
        <v>220</v>
      </c>
      <c r="G4044" s="268"/>
      <c r="H4044" s="271">
        <v>531.89999999999998</v>
      </c>
      <c r="I4044" s="272"/>
      <c r="J4044" s="268"/>
      <c r="K4044" s="268"/>
      <c r="L4044" s="273"/>
      <c r="M4044" s="274"/>
      <c r="N4044" s="275"/>
      <c r="O4044" s="275"/>
      <c r="P4044" s="275"/>
      <c r="Q4044" s="275"/>
      <c r="R4044" s="275"/>
      <c r="S4044" s="275"/>
      <c r="T4044" s="27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/>
      <c r="AT4044" s="277" t="s">
        <v>193</v>
      </c>
      <c r="AU4044" s="277" t="s">
        <v>80</v>
      </c>
      <c r="AV4044" s="16" t="s">
        <v>189</v>
      </c>
      <c r="AW4044" s="16" t="s">
        <v>195</v>
      </c>
      <c r="AX4044" s="16" t="s">
        <v>78</v>
      </c>
      <c r="AY4044" s="277" t="s">
        <v>182</v>
      </c>
    </row>
    <row r="4045" s="2" customFormat="1" ht="37.8" customHeight="1">
      <c r="A4045" s="41"/>
      <c r="B4045" s="42"/>
      <c r="C4045" s="216" t="s">
        <v>6348</v>
      </c>
      <c r="D4045" s="216" t="s">
        <v>184</v>
      </c>
      <c r="E4045" s="217" t="s">
        <v>6349</v>
      </c>
      <c r="F4045" s="218" t="s">
        <v>6350</v>
      </c>
      <c r="G4045" s="219" t="s">
        <v>283</v>
      </c>
      <c r="H4045" s="220">
        <v>55.700000000000003</v>
      </c>
      <c r="I4045" s="221"/>
      <c r="J4045" s="222">
        <f>ROUND(I4045*H4045,2)</f>
        <v>0</v>
      </c>
      <c r="K4045" s="218" t="s">
        <v>188</v>
      </c>
      <c r="L4045" s="47"/>
      <c r="M4045" s="223" t="s">
        <v>19</v>
      </c>
      <c r="N4045" s="224" t="s">
        <v>42</v>
      </c>
      <c r="O4045" s="87"/>
      <c r="P4045" s="225">
        <f>O4045*H4045</f>
        <v>0</v>
      </c>
      <c r="Q4045" s="225">
        <v>0</v>
      </c>
      <c r="R4045" s="225">
        <f>Q4045*H4045</f>
        <v>0</v>
      </c>
      <c r="S4045" s="225">
        <v>0</v>
      </c>
      <c r="T4045" s="226">
        <f>S4045*H4045</f>
        <v>0</v>
      </c>
      <c r="U4045" s="41"/>
      <c r="V4045" s="41"/>
      <c r="W4045" s="41"/>
      <c r="X4045" s="41"/>
      <c r="Y4045" s="41"/>
      <c r="Z4045" s="41"/>
      <c r="AA4045" s="41"/>
      <c r="AB4045" s="41"/>
      <c r="AC4045" s="41"/>
      <c r="AD4045" s="41"/>
      <c r="AE4045" s="41"/>
      <c r="AR4045" s="227" t="s">
        <v>308</v>
      </c>
      <c r="AT4045" s="227" t="s">
        <v>184</v>
      </c>
      <c r="AU4045" s="227" t="s">
        <v>80</v>
      </c>
      <c r="AY4045" s="20" t="s">
        <v>182</v>
      </c>
      <c r="BE4045" s="228">
        <f>IF(N4045="základní",J4045,0)</f>
        <v>0</v>
      </c>
      <c r="BF4045" s="228">
        <f>IF(N4045="snížená",J4045,0)</f>
        <v>0</v>
      </c>
      <c r="BG4045" s="228">
        <f>IF(N4045="zákl. přenesená",J4045,0)</f>
        <v>0</v>
      </c>
      <c r="BH4045" s="228">
        <f>IF(N4045="sníž. přenesená",J4045,0)</f>
        <v>0</v>
      </c>
      <c r="BI4045" s="228">
        <f>IF(N4045="nulová",J4045,0)</f>
        <v>0</v>
      </c>
      <c r="BJ4045" s="20" t="s">
        <v>78</v>
      </c>
      <c r="BK4045" s="228">
        <f>ROUND(I4045*H4045,2)</f>
        <v>0</v>
      </c>
      <c r="BL4045" s="20" t="s">
        <v>308</v>
      </c>
      <c r="BM4045" s="227" t="s">
        <v>6351</v>
      </c>
    </row>
    <row r="4046" s="2" customFormat="1">
      <c r="A4046" s="41"/>
      <c r="B4046" s="42"/>
      <c r="C4046" s="43"/>
      <c r="D4046" s="229" t="s">
        <v>191</v>
      </c>
      <c r="E4046" s="43"/>
      <c r="F4046" s="230" t="s">
        <v>6352</v>
      </c>
      <c r="G4046" s="43"/>
      <c r="H4046" s="43"/>
      <c r="I4046" s="231"/>
      <c r="J4046" s="43"/>
      <c r="K4046" s="43"/>
      <c r="L4046" s="47"/>
      <c r="M4046" s="232"/>
      <c r="N4046" s="233"/>
      <c r="O4046" s="87"/>
      <c r="P4046" s="87"/>
      <c r="Q4046" s="87"/>
      <c r="R4046" s="87"/>
      <c r="S4046" s="87"/>
      <c r="T4046" s="88"/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T4046" s="20" t="s">
        <v>191</v>
      </c>
      <c r="AU4046" s="20" t="s">
        <v>80</v>
      </c>
    </row>
    <row r="4047" s="14" customFormat="1">
      <c r="A4047" s="14"/>
      <c r="B4047" s="245"/>
      <c r="C4047" s="246"/>
      <c r="D4047" s="236" t="s">
        <v>193</v>
      </c>
      <c r="E4047" s="247" t="s">
        <v>19</v>
      </c>
      <c r="F4047" s="248" t="s">
        <v>6353</v>
      </c>
      <c r="G4047" s="246"/>
      <c r="H4047" s="249">
        <v>55.700000000000003</v>
      </c>
      <c r="I4047" s="250"/>
      <c r="J4047" s="246"/>
      <c r="K4047" s="246"/>
      <c r="L4047" s="251"/>
      <c r="M4047" s="252"/>
      <c r="N4047" s="253"/>
      <c r="O4047" s="253"/>
      <c r="P4047" s="253"/>
      <c r="Q4047" s="253"/>
      <c r="R4047" s="253"/>
      <c r="S4047" s="253"/>
      <c r="T4047" s="25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T4047" s="255" t="s">
        <v>193</v>
      </c>
      <c r="AU4047" s="255" t="s">
        <v>80</v>
      </c>
      <c r="AV4047" s="14" t="s">
        <v>80</v>
      </c>
      <c r="AW4047" s="14" t="s">
        <v>195</v>
      </c>
      <c r="AX4047" s="14" t="s">
        <v>71</v>
      </c>
      <c r="AY4047" s="255" t="s">
        <v>182</v>
      </c>
    </row>
    <row r="4048" s="2" customFormat="1" ht="24.15" customHeight="1">
      <c r="A4048" s="41"/>
      <c r="B4048" s="42"/>
      <c r="C4048" s="278" t="s">
        <v>6354</v>
      </c>
      <c r="D4048" s="278" t="s">
        <v>296</v>
      </c>
      <c r="E4048" s="279" t="s">
        <v>6355</v>
      </c>
      <c r="F4048" s="280" t="s">
        <v>6356</v>
      </c>
      <c r="G4048" s="281" t="s">
        <v>283</v>
      </c>
      <c r="H4048" s="282">
        <v>60.155999999999999</v>
      </c>
      <c r="I4048" s="283"/>
      <c r="J4048" s="284">
        <f>ROUND(I4048*H4048,2)</f>
        <v>0</v>
      </c>
      <c r="K4048" s="280" t="s">
        <v>188</v>
      </c>
      <c r="L4048" s="285"/>
      <c r="M4048" s="286" t="s">
        <v>19</v>
      </c>
      <c r="N4048" s="287" t="s">
        <v>42</v>
      </c>
      <c r="O4048" s="87"/>
      <c r="P4048" s="225">
        <f>O4048*H4048</f>
        <v>0</v>
      </c>
      <c r="Q4048" s="225">
        <v>0.0064000000000000003</v>
      </c>
      <c r="R4048" s="225">
        <f>Q4048*H4048</f>
        <v>0.38499840000000002</v>
      </c>
      <c r="S4048" s="225">
        <v>0</v>
      </c>
      <c r="T4048" s="226">
        <f>S4048*H4048</f>
        <v>0</v>
      </c>
      <c r="U4048" s="41"/>
      <c r="V4048" s="41"/>
      <c r="W4048" s="41"/>
      <c r="X4048" s="41"/>
      <c r="Y4048" s="41"/>
      <c r="Z4048" s="41"/>
      <c r="AA4048" s="41"/>
      <c r="AB4048" s="41"/>
      <c r="AC4048" s="41"/>
      <c r="AD4048" s="41"/>
      <c r="AE4048" s="41"/>
      <c r="AR4048" s="227" t="s">
        <v>410</v>
      </c>
      <c r="AT4048" s="227" t="s">
        <v>296</v>
      </c>
      <c r="AU4048" s="227" t="s">
        <v>80</v>
      </c>
      <c r="AY4048" s="20" t="s">
        <v>182</v>
      </c>
      <c r="BE4048" s="228">
        <f>IF(N4048="základní",J4048,0)</f>
        <v>0</v>
      </c>
      <c r="BF4048" s="228">
        <f>IF(N4048="snížená",J4048,0)</f>
        <v>0</v>
      </c>
      <c r="BG4048" s="228">
        <f>IF(N4048="zákl. přenesená",J4048,0)</f>
        <v>0</v>
      </c>
      <c r="BH4048" s="228">
        <f>IF(N4048="sníž. přenesená",J4048,0)</f>
        <v>0</v>
      </c>
      <c r="BI4048" s="228">
        <f>IF(N4048="nulová",J4048,0)</f>
        <v>0</v>
      </c>
      <c r="BJ4048" s="20" t="s">
        <v>78</v>
      </c>
      <c r="BK4048" s="228">
        <f>ROUND(I4048*H4048,2)</f>
        <v>0</v>
      </c>
      <c r="BL4048" s="20" t="s">
        <v>308</v>
      </c>
      <c r="BM4048" s="227" t="s">
        <v>6357</v>
      </c>
    </row>
    <row r="4049" s="14" customFormat="1">
      <c r="A4049" s="14"/>
      <c r="B4049" s="245"/>
      <c r="C4049" s="246"/>
      <c r="D4049" s="236" t="s">
        <v>193</v>
      </c>
      <c r="E4049" s="246"/>
      <c r="F4049" s="248" t="s">
        <v>6358</v>
      </c>
      <c r="G4049" s="246"/>
      <c r="H4049" s="249">
        <v>60.155999999999999</v>
      </c>
      <c r="I4049" s="250"/>
      <c r="J4049" s="246"/>
      <c r="K4049" s="246"/>
      <c r="L4049" s="251"/>
      <c r="M4049" s="252"/>
      <c r="N4049" s="253"/>
      <c r="O4049" s="253"/>
      <c r="P4049" s="253"/>
      <c r="Q4049" s="253"/>
      <c r="R4049" s="253"/>
      <c r="S4049" s="253"/>
      <c r="T4049" s="25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T4049" s="255" t="s">
        <v>193</v>
      </c>
      <c r="AU4049" s="255" t="s">
        <v>80</v>
      </c>
      <c r="AV4049" s="14" t="s">
        <v>80</v>
      </c>
      <c r="AW4049" s="14" t="s">
        <v>4</v>
      </c>
      <c r="AX4049" s="14" t="s">
        <v>78</v>
      </c>
      <c r="AY4049" s="255" t="s">
        <v>182</v>
      </c>
    </row>
    <row r="4050" s="2" customFormat="1" ht="44.25" customHeight="1">
      <c r="A4050" s="41"/>
      <c r="B4050" s="42"/>
      <c r="C4050" s="216" t="s">
        <v>6359</v>
      </c>
      <c r="D4050" s="216" t="s">
        <v>184</v>
      </c>
      <c r="E4050" s="217" t="s">
        <v>6360</v>
      </c>
      <c r="F4050" s="218" t="s">
        <v>6361</v>
      </c>
      <c r="G4050" s="219" t="s">
        <v>283</v>
      </c>
      <c r="H4050" s="220">
        <v>55.700000000000003</v>
      </c>
      <c r="I4050" s="221"/>
      <c r="J4050" s="222">
        <f>ROUND(I4050*H4050,2)</f>
        <v>0</v>
      </c>
      <c r="K4050" s="218" t="s">
        <v>188</v>
      </c>
      <c r="L4050" s="47"/>
      <c r="M4050" s="223" t="s">
        <v>19</v>
      </c>
      <c r="N4050" s="224" t="s">
        <v>42</v>
      </c>
      <c r="O4050" s="87"/>
      <c r="P4050" s="225">
        <f>O4050*H4050</f>
        <v>0</v>
      </c>
      <c r="Q4050" s="225">
        <v>6.0000000000000002E-05</v>
      </c>
      <c r="R4050" s="225">
        <f>Q4050*H4050</f>
        <v>0.0033420000000000004</v>
      </c>
      <c r="S4050" s="225">
        <v>0</v>
      </c>
      <c r="T4050" s="226">
        <f>S4050*H4050</f>
        <v>0</v>
      </c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R4050" s="227" t="s">
        <v>308</v>
      </c>
      <c r="AT4050" s="227" t="s">
        <v>184</v>
      </c>
      <c r="AU4050" s="227" t="s">
        <v>80</v>
      </c>
      <c r="AY4050" s="20" t="s">
        <v>182</v>
      </c>
      <c r="BE4050" s="228">
        <f>IF(N4050="základní",J4050,0)</f>
        <v>0</v>
      </c>
      <c r="BF4050" s="228">
        <f>IF(N4050="snížená",J4050,0)</f>
        <v>0</v>
      </c>
      <c r="BG4050" s="228">
        <f>IF(N4050="zákl. přenesená",J4050,0)</f>
        <v>0</v>
      </c>
      <c r="BH4050" s="228">
        <f>IF(N4050="sníž. přenesená",J4050,0)</f>
        <v>0</v>
      </c>
      <c r="BI4050" s="228">
        <f>IF(N4050="nulová",J4050,0)</f>
        <v>0</v>
      </c>
      <c r="BJ4050" s="20" t="s">
        <v>78</v>
      </c>
      <c r="BK4050" s="228">
        <f>ROUND(I4050*H4050,2)</f>
        <v>0</v>
      </c>
      <c r="BL4050" s="20" t="s">
        <v>308</v>
      </c>
      <c r="BM4050" s="227" t="s">
        <v>6362</v>
      </c>
    </row>
    <row r="4051" s="2" customFormat="1">
      <c r="A4051" s="41"/>
      <c r="B4051" s="42"/>
      <c r="C4051" s="43"/>
      <c r="D4051" s="229" t="s">
        <v>191</v>
      </c>
      <c r="E4051" s="43"/>
      <c r="F4051" s="230" t="s">
        <v>6363</v>
      </c>
      <c r="G4051" s="43"/>
      <c r="H4051" s="43"/>
      <c r="I4051" s="231"/>
      <c r="J4051" s="43"/>
      <c r="K4051" s="43"/>
      <c r="L4051" s="47"/>
      <c r="M4051" s="232"/>
      <c r="N4051" s="233"/>
      <c r="O4051" s="87"/>
      <c r="P4051" s="87"/>
      <c r="Q4051" s="87"/>
      <c r="R4051" s="87"/>
      <c r="S4051" s="87"/>
      <c r="T4051" s="88"/>
      <c r="U4051" s="41"/>
      <c r="V4051" s="41"/>
      <c r="W4051" s="41"/>
      <c r="X4051" s="41"/>
      <c r="Y4051" s="41"/>
      <c r="Z4051" s="41"/>
      <c r="AA4051" s="41"/>
      <c r="AB4051" s="41"/>
      <c r="AC4051" s="41"/>
      <c r="AD4051" s="41"/>
      <c r="AE4051" s="41"/>
      <c r="AT4051" s="20" t="s">
        <v>191</v>
      </c>
      <c r="AU4051" s="20" t="s">
        <v>80</v>
      </c>
    </row>
    <row r="4052" s="2" customFormat="1" ht="24.15" customHeight="1">
      <c r="A4052" s="41"/>
      <c r="B4052" s="42"/>
      <c r="C4052" s="216" t="s">
        <v>6364</v>
      </c>
      <c r="D4052" s="216" t="s">
        <v>184</v>
      </c>
      <c r="E4052" s="217" t="s">
        <v>6365</v>
      </c>
      <c r="F4052" s="218" t="s">
        <v>6366</v>
      </c>
      <c r="G4052" s="219" t="s">
        <v>283</v>
      </c>
      <c r="H4052" s="220">
        <v>171.77000000000001</v>
      </c>
      <c r="I4052" s="221"/>
      <c r="J4052" s="222">
        <f>ROUND(I4052*H4052,2)</f>
        <v>0</v>
      </c>
      <c r="K4052" s="218" t="s">
        <v>188</v>
      </c>
      <c r="L4052" s="47"/>
      <c r="M4052" s="223" t="s">
        <v>19</v>
      </c>
      <c r="N4052" s="224" t="s">
        <v>42</v>
      </c>
      <c r="O4052" s="87"/>
      <c r="P4052" s="225">
        <f>O4052*H4052</f>
        <v>0</v>
      </c>
      <c r="Q4052" s="225">
        <v>0</v>
      </c>
      <c r="R4052" s="225">
        <f>Q4052*H4052</f>
        <v>0</v>
      </c>
      <c r="S4052" s="225">
        <v>0.0071000000000000004</v>
      </c>
      <c r="T4052" s="226">
        <f>S4052*H4052</f>
        <v>1.2195670000000001</v>
      </c>
      <c r="U4052" s="41"/>
      <c r="V4052" s="41"/>
      <c r="W4052" s="41"/>
      <c r="X4052" s="41"/>
      <c r="Y4052" s="41"/>
      <c r="Z4052" s="41"/>
      <c r="AA4052" s="41"/>
      <c r="AB4052" s="41"/>
      <c r="AC4052" s="41"/>
      <c r="AD4052" s="41"/>
      <c r="AE4052" s="41"/>
      <c r="AR4052" s="227" t="s">
        <v>308</v>
      </c>
      <c r="AT4052" s="227" t="s">
        <v>184</v>
      </c>
      <c r="AU4052" s="227" t="s">
        <v>80</v>
      </c>
      <c r="AY4052" s="20" t="s">
        <v>182</v>
      </c>
      <c r="BE4052" s="228">
        <f>IF(N4052="základní",J4052,0)</f>
        <v>0</v>
      </c>
      <c r="BF4052" s="228">
        <f>IF(N4052="snížená",J4052,0)</f>
        <v>0</v>
      </c>
      <c r="BG4052" s="228">
        <f>IF(N4052="zákl. přenesená",J4052,0)</f>
        <v>0</v>
      </c>
      <c r="BH4052" s="228">
        <f>IF(N4052="sníž. přenesená",J4052,0)</f>
        <v>0</v>
      </c>
      <c r="BI4052" s="228">
        <f>IF(N4052="nulová",J4052,0)</f>
        <v>0</v>
      </c>
      <c r="BJ4052" s="20" t="s">
        <v>78</v>
      </c>
      <c r="BK4052" s="228">
        <f>ROUND(I4052*H4052,2)</f>
        <v>0</v>
      </c>
      <c r="BL4052" s="20" t="s">
        <v>308</v>
      </c>
      <c r="BM4052" s="227" t="s">
        <v>6367</v>
      </c>
    </row>
    <row r="4053" s="2" customFormat="1">
      <c r="A4053" s="41"/>
      <c r="B4053" s="42"/>
      <c r="C4053" s="43"/>
      <c r="D4053" s="229" t="s">
        <v>191</v>
      </c>
      <c r="E4053" s="43"/>
      <c r="F4053" s="230" t="s">
        <v>6368</v>
      </c>
      <c r="G4053" s="43"/>
      <c r="H4053" s="43"/>
      <c r="I4053" s="231"/>
      <c r="J4053" s="43"/>
      <c r="K4053" s="43"/>
      <c r="L4053" s="47"/>
      <c r="M4053" s="232"/>
      <c r="N4053" s="233"/>
      <c r="O4053" s="87"/>
      <c r="P4053" s="87"/>
      <c r="Q4053" s="87"/>
      <c r="R4053" s="87"/>
      <c r="S4053" s="87"/>
      <c r="T4053" s="88"/>
      <c r="U4053" s="41"/>
      <c r="V4053" s="41"/>
      <c r="W4053" s="41"/>
      <c r="X4053" s="41"/>
      <c r="Y4053" s="41"/>
      <c r="Z4053" s="41"/>
      <c r="AA4053" s="41"/>
      <c r="AB4053" s="41"/>
      <c r="AC4053" s="41"/>
      <c r="AD4053" s="41"/>
      <c r="AE4053" s="41"/>
      <c r="AT4053" s="20" t="s">
        <v>191</v>
      </c>
      <c r="AU4053" s="20" t="s">
        <v>80</v>
      </c>
    </row>
    <row r="4054" s="14" customFormat="1">
      <c r="A4054" s="14"/>
      <c r="B4054" s="245"/>
      <c r="C4054" s="246"/>
      <c r="D4054" s="236" t="s">
        <v>193</v>
      </c>
      <c r="E4054" s="247" t="s">
        <v>19</v>
      </c>
      <c r="F4054" s="248" t="s">
        <v>6369</v>
      </c>
      <c r="G4054" s="246"/>
      <c r="H4054" s="249">
        <v>171.77000000000001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193</v>
      </c>
      <c r="AU4054" s="255" t="s">
        <v>80</v>
      </c>
      <c r="AV4054" s="14" t="s">
        <v>80</v>
      </c>
      <c r="AW4054" s="14" t="s">
        <v>195</v>
      </c>
      <c r="AX4054" s="14" t="s">
        <v>71</v>
      </c>
      <c r="AY4054" s="255" t="s">
        <v>182</v>
      </c>
    </row>
    <row r="4055" s="2" customFormat="1" ht="24.15" customHeight="1">
      <c r="A4055" s="41"/>
      <c r="B4055" s="42"/>
      <c r="C4055" s="216" t="s">
        <v>6370</v>
      </c>
      <c r="D4055" s="216" t="s">
        <v>184</v>
      </c>
      <c r="E4055" s="217" t="s">
        <v>6371</v>
      </c>
      <c r="F4055" s="218" t="s">
        <v>6372</v>
      </c>
      <c r="G4055" s="219" t="s">
        <v>283</v>
      </c>
      <c r="H4055" s="220">
        <v>919.05499999999995</v>
      </c>
      <c r="I4055" s="221"/>
      <c r="J4055" s="222">
        <f>ROUND(I4055*H4055,2)</f>
        <v>0</v>
      </c>
      <c r="K4055" s="218" t="s">
        <v>188</v>
      </c>
      <c r="L4055" s="47"/>
      <c r="M4055" s="223" t="s">
        <v>19</v>
      </c>
      <c r="N4055" s="224" t="s">
        <v>42</v>
      </c>
      <c r="O4055" s="87"/>
      <c r="P4055" s="225">
        <f>O4055*H4055</f>
        <v>0</v>
      </c>
      <c r="Q4055" s="225">
        <v>0.00016000000000000001</v>
      </c>
      <c r="R4055" s="225">
        <f>Q4055*H4055</f>
        <v>0.14704880000000001</v>
      </c>
      <c r="S4055" s="225">
        <v>0</v>
      </c>
      <c r="T4055" s="226">
        <f>S4055*H4055</f>
        <v>0</v>
      </c>
      <c r="U4055" s="41"/>
      <c r="V4055" s="41"/>
      <c r="W4055" s="41"/>
      <c r="X4055" s="41"/>
      <c r="Y4055" s="41"/>
      <c r="Z4055" s="41"/>
      <c r="AA4055" s="41"/>
      <c r="AB4055" s="41"/>
      <c r="AC4055" s="41"/>
      <c r="AD4055" s="41"/>
      <c r="AE4055" s="41"/>
      <c r="AR4055" s="227" t="s">
        <v>308</v>
      </c>
      <c r="AT4055" s="227" t="s">
        <v>184</v>
      </c>
      <c r="AU4055" s="227" t="s">
        <v>80</v>
      </c>
      <c r="AY4055" s="20" t="s">
        <v>182</v>
      </c>
      <c r="BE4055" s="228">
        <f>IF(N4055="základní",J4055,0)</f>
        <v>0</v>
      </c>
      <c r="BF4055" s="228">
        <f>IF(N4055="snížená",J4055,0)</f>
        <v>0</v>
      </c>
      <c r="BG4055" s="228">
        <f>IF(N4055="zákl. přenesená",J4055,0)</f>
        <v>0</v>
      </c>
      <c r="BH4055" s="228">
        <f>IF(N4055="sníž. přenesená",J4055,0)</f>
        <v>0</v>
      </c>
      <c r="BI4055" s="228">
        <f>IF(N4055="nulová",J4055,0)</f>
        <v>0</v>
      </c>
      <c r="BJ4055" s="20" t="s">
        <v>78</v>
      </c>
      <c r="BK4055" s="228">
        <f>ROUND(I4055*H4055,2)</f>
        <v>0</v>
      </c>
      <c r="BL4055" s="20" t="s">
        <v>308</v>
      </c>
      <c r="BM4055" s="227" t="s">
        <v>6373</v>
      </c>
    </row>
    <row r="4056" s="2" customFormat="1">
      <c r="A4056" s="41"/>
      <c r="B4056" s="42"/>
      <c r="C4056" s="43"/>
      <c r="D4056" s="229" t="s">
        <v>191</v>
      </c>
      <c r="E4056" s="43"/>
      <c r="F4056" s="230" t="s">
        <v>6374</v>
      </c>
      <c r="G4056" s="43"/>
      <c r="H4056" s="43"/>
      <c r="I4056" s="231"/>
      <c r="J4056" s="43"/>
      <c r="K4056" s="43"/>
      <c r="L4056" s="47"/>
      <c r="M4056" s="232"/>
      <c r="N4056" s="233"/>
      <c r="O4056" s="87"/>
      <c r="P4056" s="87"/>
      <c r="Q4056" s="87"/>
      <c r="R4056" s="87"/>
      <c r="S4056" s="87"/>
      <c r="T4056" s="88"/>
      <c r="U4056" s="41"/>
      <c r="V4056" s="41"/>
      <c r="W4056" s="41"/>
      <c r="X4056" s="41"/>
      <c r="Y4056" s="41"/>
      <c r="Z4056" s="41"/>
      <c r="AA4056" s="41"/>
      <c r="AB4056" s="41"/>
      <c r="AC4056" s="41"/>
      <c r="AD4056" s="41"/>
      <c r="AE4056" s="41"/>
      <c r="AT4056" s="20" t="s">
        <v>191</v>
      </c>
      <c r="AU4056" s="20" t="s">
        <v>80</v>
      </c>
    </row>
    <row r="4057" s="14" customFormat="1">
      <c r="A4057" s="14"/>
      <c r="B4057" s="245"/>
      <c r="C4057" s="246"/>
      <c r="D4057" s="236" t="s">
        <v>193</v>
      </c>
      <c r="E4057" s="247" t="s">
        <v>19</v>
      </c>
      <c r="F4057" s="248" t="s">
        <v>6375</v>
      </c>
      <c r="G4057" s="246"/>
      <c r="H4057" s="249">
        <v>919.05499999999995</v>
      </c>
      <c r="I4057" s="250"/>
      <c r="J4057" s="246"/>
      <c r="K4057" s="246"/>
      <c r="L4057" s="251"/>
      <c r="M4057" s="252"/>
      <c r="N4057" s="253"/>
      <c r="O4057" s="253"/>
      <c r="P4057" s="253"/>
      <c r="Q4057" s="253"/>
      <c r="R4057" s="253"/>
      <c r="S4057" s="253"/>
      <c r="T4057" s="25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T4057" s="255" t="s">
        <v>193</v>
      </c>
      <c r="AU4057" s="255" t="s">
        <v>80</v>
      </c>
      <c r="AV4057" s="14" t="s">
        <v>80</v>
      </c>
      <c r="AW4057" s="14" t="s">
        <v>195</v>
      </c>
      <c r="AX4057" s="14" t="s">
        <v>78</v>
      </c>
      <c r="AY4057" s="255" t="s">
        <v>182</v>
      </c>
    </row>
    <row r="4058" s="2" customFormat="1" ht="37.8" customHeight="1">
      <c r="A4058" s="41"/>
      <c r="B4058" s="42"/>
      <c r="C4058" s="216" t="s">
        <v>6376</v>
      </c>
      <c r="D4058" s="216" t="s">
        <v>184</v>
      </c>
      <c r="E4058" s="217" t="s">
        <v>6377</v>
      </c>
      <c r="F4058" s="218" t="s">
        <v>6378</v>
      </c>
      <c r="G4058" s="219" t="s">
        <v>283</v>
      </c>
      <c r="H4058" s="220">
        <v>1838.1099999999999</v>
      </c>
      <c r="I4058" s="221"/>
      <c r="J4058" s="222">
        <f>ROUND(I4058*H4058,2)</f>
        <v>0</v>
      </c>
      <c r="K4058" s="218" t="s">
        <v>188</v>
      </c>
      <c r="L4058" s="47"/>
      <c r="M4058" s="223" t="s">
        <v>19</v>
      </c>
      <c r="N4058" s="224" t="s">
        <v>42</v>
      </c>
      <c r="O4058" s="87"/>
      <c r="P4058" s="225">
        <f>O4058*H4058</f>
        <v>0</v>
      </c>
      <c r="Q4058" s="225">
        <v>0.00019000000000000001</v>
      </c>
      <c r="R4058" s="225">
        <f>Q4058*H4058</f>
        <v>0.34924090000000002</v>
      </c>
      <c r="S4058" s="225">
        <v>0</v>
      </c>
      <c r="T4058" s="226">
        <f>S4058*H4058</f>
        <v>0</v>
      </c>
      <c r="U4058" s="41"/>
      <c r="V4058" s="41"/>
      <c r="W4058" s="41"/>
      <c r="X4058" s="41"/>
      <c r="Y4058" s="41"/>
      <c r="Z4058" s="41"/>
      <c r="AA4058" s="41"/>
      <c r="AB4058" s="41"/>
      <c r="AC4058" s="41"/>
      <c r="AD4058" s="41"/>
      <c r="AE4058" s="41"/>
      <c r="AR4058" s="227" t="s">
        <v>308</v>
      </c>
      <c r="AT4058" s="227" t="s">
        <v>184</v>
      </c>
      <c r="AU4058" s="227" t="s">
        <v>80</v>
      </c>
      <c r="AY4058" s="20" t="s">
        <v>182</v>
      </c>
      <c r="BE4058" s="228">
        <f>IF(N4058="základní",J4058,0)</f>
        <v>0</v>
      </c>
      <c r="BF4058" s="228">
        <f>IF(N4058="snížená",J4058,0)</f>
        <v>0</v>
      </c>
      <c r="BG4058" s="228">
        <f>IF(N4058="zákl. přenesená",J4058,0)</f>
        <v>0</v>
      </c>
      <c r="BH4058" s="228">
        <f>IF(N4058="sníž. přenesená",J4058,0)</f>
        <v>0</v>
      </c>
      <c r="BI4058" s="228">
        <f>IF(N4058="nulová",J4058,0)</f>
        <v>0</v>
      </c>
      <c r="BJ4058" s="20" t="s">
        <v>78</v>
      </c>
      <c r="BK4058" s="228">
        <f>ROUND(I4058*H4058,2)</f>
        <v>0</v>
      </c>
      <c r="BL4058" s="20" t="s">
        <v>308</v>
      </c>
      <c r="BM4058" s="227" t="s">
        <v>6379</v>
      </c>
    </row>
    <row r="4059" s="2" customFormat="1">
      <c r="A4059" s="41"/>
      <c r="B4059" s="42"/>
      <c r="C4059" s="43"/>
      <c r="D4059" s="229" t="s">
        <v>191</v>
      </c>
      <c r="E4059" s="43"/>
      <c r="F4059" s="230" t="s">
        <v>6380</v>
      </c>
      <c r="G4059" s="43"/>
      <c r="H4059" s="43"/>
      <c r="I4059" s="231"/>
      <c r="J4059" s="43"/>
      <c r="K4059" s="43"/>
      <c r="L4059" s="47"/>
      <c r="M4059" s="232"/>
      <c r="N4059" s="233"/>
      <c r="O4059" s="87"/>
      <c r="P4059" s="87"/>
      <c r="Q4059" s="87"/>
      <c r="R4059" s="87"/>
      <c r="S4059" s="87"/>
      <c r="T4059" s="88"/>
      <c r="U4059" s="41"/>
      <c r="V4059" s="41"/>
      <c r="W4059" s="41"/>
      <c r="X4059" s="41"/>
      <c r="Y4059" s="41"/>
      <c r="Z4059" s="41"/>
      <c r="AA4059" s="41"/>
      <c r="AB4059" s="41"/>
      <c r="AC4059" s="41"/>
      <c r="AD4059" s="41"/>
      <c r="AE4059" s="41"/>
      <c r="AT4059" s="20" t="s">
        <v>191</v>
      </c>
      <c r="AU4059" s="20" t="s">
        <v>80</v>
      </c>
    </row>
    <row r="4060" s="2" customFormat="1">
      <c r="A4060" s="41"/>
      <c r="B4060" s="42"/>
      <c r="C4060" s="43"/>
      <c r="D4060" s="236" t="s">
        <v>1123</v>
      </c>
      <c r="E4060" s="43"/>
      <c r="F4060" s="288" t="s">
        <v>6381</v>
      </c>
      <c r="G4060" s="43"/>
      <c r="H4060" s="43"/>
      <c r="I4060" s="231"/>
      <c r="J4060" s="43"/>
      <c r="K4060" s="43"/>
      <c r="L4060" s="47"/>
      <c r="M4060" s="232"/>
      <c r="N4060" s="233"/>
      <c r="O4060" s="87"/>
      <c r="P4060" s="87"/>
      <c r="Q4060" s="87"/>
      <c r="R4060" s="87"/>
      <c r="S4060" s="87"/>
      <c r="T4060" s="88"/>
      <c r="U4060" s="41"/>
      <c r="V4060" s="41"/>
      <c r="W4060" s="41"/>
      <c r="X4060" s="41"/>
      <c r="Y4060" s="41"/>
      <c r="Z4060" s="41"/>
      <c r="AA4060" s="41"/>
      <c r="AB4060" s="41"/>
      <c r="AC4060" s="41"/>
      <c r="AD4060" s="41"/>
      <c r="AE4060" s="41"/>
      <c r="AT4060" s="20" t="s">
        <v>1123</v>
      </c>
      <c r="AU4060" s="20" t="s">
        <v>80</v>
      </c>
    </row>
    <row r="4061" s="14" customFormat="1">
      <c r="A4061" s="14"/>
      <c r="B4061" s="245"/>
      <c r="C4061" s="246"/>
      <c r="D4061" s="236" t="s">
        <v>193</v>
      </c>
      <c r="E4061" s="247" t="s">
        <v>19</v>
      </c>
      <c r="F4061" s="248" t="s">
        <v>6382</v>
      </c>
      <c r="G4061" s="246"/>
      <c r="H4061" s="249">
        <v>919.05499999999995</v>
      </c>
      <c r="I4061" s="250"/>
      <c r="J4061" s="246"/>
      <c r="K4061" s="246"/>
      <c r="L4061" s="251"/>
      <c r="M4061" s="252"/>
      <c r="N4061" s="253"/>
      <c r="O4061" s="253"/>
      <c r="P4061" s="253"/>
      <c r="Q4061" s="253"/>
      <c r="R4061" s="253"/>
      <c r="S4061" s="253"/>
      <c r="T4061" s="25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T4061" s="255" t="s">
        <v>193</v>
      </c>
      <c r="AU4061" s="255" t="s">
        <v>80</v>
      </c>
      <c r="AV4061" s="14" t="s">
        <v>80</v>
      </c>
      <c r="AW4061" s="14" t="s">
        <v>195</v>
      </c>
      <c r="AX4061" s="14" t="s">
        <v>78</v>
      </c>
      <c r="AY4061" s="255" t="s">
        <v>182</v>
      </c>
    </row>
    <row r="4062" s="14" customFormat="1">
      <c r="A4062" s="14"/>
      <c r="B4062" s="245"/>
      <c r="C4062" s="246"/>
      <c r="D4062" s="236" t="s">
        <v>193</v>
      </c>
      <c r="E4062" s="246"/>
      <c r="F4062" s="248" t="s">
        <v>6383</v>
      </c>
      <c r="G4062" s="246"/>
      <c r="H4062" s="249">
        <v>1838.1099999999999</v>
      </c>
      <c r="I4062" s="250"/>
      <c r="J4062" s="246"/>
      <c r="K4062" s="246"/>
      <c r="L4062" s="251"/>
      <c r="M4062" s="252"/>
      <c r="N4062" s="253"/>
      <c r="O4062" s="253"/>
      <c r="P4062" s="253"/>
      <c r="Q4062" s="253"/>
      <c r="R4062" s="253"/>
      <c r="S4062" s="253"/>
      <c r="T4062" s="25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T4062" s="255" t="s">
        <v>193</v>
      </c>
      <c r="AU4062" s="255" t="s">
        <v>80</v>
      </c>
      <c r="AV4062" s="14" t="s">
        <v>80</v>
      </c>
      <c r="AW4062" s="14" t="s">
        <v>4</v>
      </c>
      <c r="AX4062" s="14" t="s">
        <v>78</v>
      </c>
      <c r="AY4062" s="255" t="s">
        <v>182</v>
      </c>
    </row>
    <row r="4063" s="2" customFormat="1" ht="33" customHeight="1">
      <c r="A4063" s="41"/>
      <c r="B4063" s="42"/>
      <c r="C4063" s="216" t="s">
        <v>6384</v>
      </c>
      <c r="D4063" s="216" t="s">
        <v>184</v>
      </c>
      <c r="E4063" s="217" t="s">
        <v>6385</v>
      </c>
      <c r="F4063" s="218" t="s">
        <v>6386</v>
      </c>
      <c r="G4063" s="219" t="s">
        <v>283</v>
      </c>
      <c r="H4063" s="220">
        <v>1838.1099999999999</v>
      </c>
      <c r="I4063" s="221"/>
      <c r="J4063" s="222">
        <f>ROUND(I4063*H4063,2)</f>
        <v>0</v>
      </c>
      <c r="K4063" s="218" t="s">
        <v>188</v>
      </c>
      <c r="L4063" s="47"/>
      <c r="M4063" s="223" t="s">
        <v>19</v>
      </c>
      <c r="N4063" s="224" t="s">
        <v>42</v>
      </c>
      <c r="O4063" s="87"/>
      <c r="P4063" s="225">
        <f>O4063*H4063</f>
        <v>0</v>
      </c>
      <c r="Q4063" s="225">
        <v>1.0000000000000001E-05</v>
      </c>
      <c r="R4063" s="225">
        <f>Q4063*H4063</f>
        <v>0.018381100000000001</v>
      </c>
      <c r="S4063" s="225">
        <v>0</v>
      </c>
      <c r="T4063" s="226">
        <f>S4063*H4063</f>
        <v>0</v>
      </c>
      <c r="U4063" s="41"/>
      <c r="V4063" s="41"/>
      <c r="W4063" s="41"/>
      <c r="X4063" s="41"/>
      <c r="Y4063" s="41"/>
      <c r="Z4063" s="41"/>
      <c r="AA4063" s="41"/>
      <c r="AB4063" s="41"/>
      <c r="AC4063" s="41"/>
      <c r="AD4063" s="41"/>
      <c r="AE4063" s="41"/>
      <c r="AR4063" s="227" t="s">
        <v>308</v>
      </c>
      <c r="AT4063" s="227" t="s">
        <v>184</v>
      </c>
      <c r="AU4063" s="227" t="s">
        <v>80</v>
      </c>
      <c r="AY4063" s="20" t="s">
        <v>182</v>
      </c>
      <c r="BE4063" s="228">
        <f>IF(N4063="základní",J4063,0)</f>
        <v>0</v>
      </c>
      <c r="BF4063" s="228">
        <f>IF(N4063="snížená",J4063,0)</f>
        <v>0</v>
      </c>
      <c r="BG4063" s="228">
        <f>IF(N4063="zákl. přenesená",J4063,0)</f>
        <v>0</v>
      </c>
      <c r="BH4063" s="228">
        <f>IF(N4063="sníž. přenesená",J4063,0)</f>
        <v>0</v>
      </c>
      <c r="BI4063" s="228">
        <f>IF(N4063="nulová",J4063,0)</f>
        <v>0</v>
      </c>
      <c r="BJ4063" s="20" t="s">
        <v>78</v>
      </c>
      <c r="BK4063" s="228">
        <f>ROUND(I4063*H4063,2)</f>
        <v>0</v>
      </c>
      <c r="BL4063" s="20" t="s">
        <v>308</v>
      </c>
      <c r="BM4063" s="227" t="s">
        <v>6387</v>
      </c>
    </row>
    <row r="4064" s="2" customFormat="1">
      <c r="A4064" s="41"/>
      <c r="B4064" s="42"/>
      <c r="C4064" s="43"/>
      <c r="D4064" s="229" t="s">
        <v>191</v>
      </c>
      <c r="E4064" s="43"/>
      <c r="F4064" s="230" t="s">
        <v>6388</v>
      </c>
      <c r="G4064" s="43"/>
      <c r="H4064" s="43"/>
      <c r="I4064" s="231"/>
      <c r="J4064" s="43"/>
      <c r="K4064" s="43"/>
      <c r="L4064" s="47"/>
      <c r="M4064" s="232"/>
      <c r="N4064" s="233"/>
      <c r="O4064" s="87"/>
      <c r="P4064" s="87"/>
      <c r="Q4064" s="87"/>
      <c r="R4064" s="87"/>
      <c r="S4064" s="87"/>
      <c r="T4064" s="88"/>
      <c r="U4064" s="41"/>
      <c r="V4064" s="41"/>
      <c r="W4064" s="41"/>
      <c r="X4064" s="41"/>
      <c r="Y4064" s="41"/>
      <c r="Z4064" s="41"/>
      <c r="AA4064" s="41"/>
      <c r="AB4064" s="41"/>
      <c r="AC4064" s="41"/>
      <c r="AD4064" s="41"/>
      <c r="AE4064" s="41"/>
      <c r="AT4064" s="20" t="s">
        <v>191</v>
      </c>
      <c r="AU4064" s="20" t="s">
        <v>80</v>
      </c>
    </row>
    <row r="4065" s="2" customFormat="1">
      <c r="A4065" s="41"/>
      <c r="B4065" s="42"/>
      <c r="C4065" s="43"/>
      <c r="D4065" s="236" t="s">
        <v>1123</v>
      </c>
      <c r="E4065" s="43"/>
      <c r="F4065" s="288" t="s">
        <v>6389</v>
      </c>
      <c r="G4065" s="43"/>
      <c r="H4065" s="43"/>
      <c r="I4065" s="231"/>
      <c r="J4065" s="43"/>
      <c r="K4065" s="43"/>
      <c r="L4065" s="47"/>
      <c r="M4065" s="232"/>
      <c r="N4065" s="233"/>
      <c r="O4065" s="87"/>
      <c r="P4065" s="87"/>
      <c r="Q4065" s="87"/>
      <c r="R4065" s="87"/>
      <c r="S4065" s="87"/>
      <c r="T4065" s="88"/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T4065" s="20" t="s">
        <v>1123</v>
      </c>
      <c r="AU4065" s="20" t="s">
        <v>80</v>
      </c>
    </row>
    <row r="4066" s="14" customFormat="1">
      <c r="A4066" s="14"/>
      <c r="B4066" s="245"/>
      <c r="C4066" s="246"/>
      <c r="D4066" s="236" t="s">
        <v>193</v>
      </c>
      <c r="E4066" s="247" t="s">
        <v>19</v>
      </c>
      <c r="F4066" s="248" t="s">
        <v>6382</v>
      </c>
      <c r="G4066" s="246"/>
      <c r="H4066" s="249">
        <v>919.05499999999995</v>
      </c>
      <c r="I4066" s="250"/>
      <c r="J4066" s="246"/>
      <c r="K4066" s="246"/>
      <c r="L4066" s="251"/>
      <c r="M4066" s="252"/>
      <c r="N4066" s="253"/>
      <c r="O4066" s="253"/>
      <c r="P4066" s="253"/>
      <c r="Q4066" s="253"/>
      <c r="R4066" s="253"/>
      <c r="S4066" s="253"/>
      <c r="T4066" s="25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T4066" s="255" t="s">
        <v>193</v>
      </c>
      <c r="AU4066" s="255" t="s">
        <v>80</v>
      </c>
      <c r="AV4066" s="14" t="s">
        <v>80</v>
      </c>
      <c r="AW4066" s="14" t="s">
        <v>195</v>
      </c>
      <c r="AX4066" s="14" t="s">
        <v>78</v>
      </c>
      <c r="AY4066" s="255" t="s">
        <v>182</v>
      </c>
    </row>
    <row r="4067" s="14" customFormat="1">
      <c r="A4067" s="14"/>
      <c r="B4067" s="245"/>
      <c r="C4067" s="246"/>
      <c r="D4067" s="236" t="s">
        <v>193</v>
      </c>
      <c r="E4067" s="246"/>
      <c r="F4067" s="248" t="s">
        <v>6383</v>
      </c>
      <c r="G4067" s="246"/>
      <c r="H4067" s="249">
        <v>1838.1099999999999</v>
      </c>
      <c r="I4067" s="250"/>
      <c r="J4067" s="246"/>
      <c r="K4067" s="246"/>
      <c r="L4067" s="251"/>
      <c r="M4067" s="252"/>
      <c r="N4067" s="253"/>
      <c r="O4067" s="253"/>
      <c r="P4067" s="253"/>
      <c r="Q4067" s="253"/>
      <c r="R4067" s="253"/>
      <c r="S4067" s="253"/>
      <c r="T4067" s="25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T4067" s="255" t="s">
        <v>193</v>
      </c>
      <c r="AU4067" s="255" t="s">
        <v>80</v>
      </c>
      <c r="AV4067" s="14" t="s">
        <v>80</v>
      </c>
      <c r="AW4067" s="14" t="s">
        <v>4</v>
      </c>
      <c r="AX4067" s="14" t="s">
        <v>78</v>
      </c>
      <c r="AY4067" s="255" t="s">
        <v>182</v>
      </c>
    </row>
    <row r="4068" s="2" customFormat="1" ht="24.15" customHeight="1">
      <c r="A4068" s="41"/>
      <c r="B4068" s="42"/>
      <c r="C4068" s="216" t="s">
        <v>6390</v>
      </c>
      <c r="D4068" s="216" t="s">
        <v>184</v>
      </c>
      <c r="E4068" s="217" t="s">
        <v>6391</v>
      </c>
      <c r="F4068" s="218" t="s">
        <v>6392</v>
      </c>
      <c r="G4068" s="219" t="s">
        <v>283</v>
      </c>
      <c r="H4068" s="220">
        <v>2252.877</v>
      </c>
      <c r="I4068" s="221"/>
      <c r="J4068" s="222">
        <f>ROUND(I4068*H4068,2)</f>
        <v>0</v>
      </c>
      <c r="K4068" s="218" t="s">
        <v>188</v>
      </c>
      <c r="L4068" s="47"/>
      <c r="M4068" s="223" t="s">
        <v>19</v>
      </c>
      <c r="N4068" s="224" t="s">
        <v>42</v>
      </c>
      <c r="O4068" s="87"/>
      <c r="P4068" s="225">
        <f>O4068*H4068</f>
        <v>0</v>
      </c>
      <c r="Q4068" s="225">
        <v>8.0000000000000007E-05</v>
      </c>
      <c r="R4068" s="225">
        <f>Q4068*H4068</f>
        <v>0.18023016</v>
      </c>
      <c r="S4068" s="225">
        <v>0</v>
      </c>
      <c r="T4068" s="226">
        <f>S4068*H4068</f>
        <v>0</v>
      </c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R4068" s="227" t="s">
        <v>308</v>
      </c>
      <c r="AT4068" s="227" t="s">
        <v>184</v>
      </c>
      <c r="AU4068" s="227" t="s">
        <v>80</v>
      </c>
      <c r="AY4068" s="20" t="s">
        <v>182</v>
      </c>
      <c r="BE4068" s="228">
        <f>IF(N4068="základní",J4068,0)</f>
        <v>0</v>
      </c>
      <c r="BF4068" s="228">
        <f>IF(N4068="snížená",J4068,0)</f>
        <v>0</v>
      </c>
      <c r="BG4068" s="228">
        <f>IF(N4068="zákl. přenesená",J4068,0)</f>
        <v>0</v>
      </c>
      <c r="BH4068" s="228">
        <f>IF(N4068="sníž. přenesená",J4068,0)</f>
        <v>0</v>
      </c>
      <c r="BI4068" s="228">
        <f>IF(N4068="nulová",J4068,0)</f>
        <v>0</v>
      </c>
      <c r="BJ4068" s="20" t="s">
        <v>78</v>
      </c>
      <c r="BK4068" s="228">
        <f>ROUND(I4068*H4068,2)</f>
        <v>0</v>
      </c>
      <c r="BL4068" s="20" t="s">
        <v>308</v>
      </c>
      <c r="BM4068" s="227" t="s">
        <v>6393</v>
      </c>
    </row>
    <row r="4069" s="2" customFormat="1">
      <c r="A4069" s="41"/>
      <c r="B4069" s="42"/>
      <c r="C4069" s="43"/>
      <c r="D4069" s="229" t="s">
        <v>191</v>
      </c>
      <c r="E4069" s="43"/>
      <c r="F4069" s="230" t="s">
        <v>6394</v>
      </c>
      <c r="G4069" s="43"/>
      <c r="H4069" s="43"/>
      <c r="I4069" s="231"/>
      <c r="J4069" s="43"/>
      <c r="K4069" s="43"/>
      <c r="L4069" s="47"/>
      <c r="M4069" s="232"/>
      <c r="N4069" s="233"/>
      <c r="O4069" s="87"/>
      <c r="P4069" s="87"/>
      <c r="Q4069" s="87"/>
      <c r="R4069" s="87"/>
      <c r="S4069" s="87"/>
      <c r="T4069" s="88"/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T4069" s="20" t="s">
        <v>191</v>
      </c>
      <c r="AU4069" s="20" t="s">
        <v>80</v>
      </c>
    </row>
    <row r="4070" s="13" customFormat="1">
      <c r="A4070" s="13"/>
      <c r="B4070" s="234"/>
      <c r="C4070" s="235"/>
      <c r="D4070" s="236" t="s">
        <v>193</v>
      </c>
      <c r="E4070" s="237" t="s">
        <v>19</v>
      </c>
      <c r="F4070" s="238" t="s">
        <v>205</v>
      </c>
      <c r="G4070" s="235"/>
      <c r="H4070" s="237" t="s">
        <v>19</v>
      </c>
      <c r="I4070" s="239"/>
      <c r="J4070" s="235"/>
      <c r="K4070" s="235"/>
      <c r="L4070" s="240"/>
      <c r="M4070" s="241"/>
      <c r="N4070" s="242"/>
      <c r="O4070" s="242"/>
      <c r="P4070" s="242"/>
      <c r="Q4070" s="242"/>
      <c r="R4070" s="242"/>
      <c r="S4070" s="242"/>
      <c r="T4070" s="24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T4070" s="244" t="s">
        <v>193</v>
      </c>
      <c r="AU4070" s="244" t="s">
        <v>80</v>
      </c>
      <c r="AV4070" s="13" t="s">
        <v>78</v>
      </c>
      <c r="AW4070" s="13" t="s">
        <v>195</v>
      </c>
      <c r="AX4070" s="13" t="s">
        <v>71</v>
      </c>
      <c r="AY4070" s="244" t="s">
        <v>182</v>
      </c>
    </row>
    <row r="4071" s="13" customFormat="1">
      <c r="A4071" s="13"/>
      <c r="B4071" s="234"/>
      <c r="C4071" s="235"/>
      <c r="D4071" s="236" t="s">
        <v>193</v>
      </c>
      <c r="E4071" s="237" t="s">
        <v>19</v>
      </c>
      <c r="F4071" s="238" t="s">
        <v>455</v>
      </c>
      <c r="G4071" s="235"/>
      <c r="H4071" s="237" t="s">
        <v>19</v>
      </c>
      <c r="I4071" s="239"/>
      <c r="J4071" s="235"/>
      <c r="K4071" s="235"/>
      <c r="L4071" s="240"/>
      <c r="M4071" s="241"/>
      <c r="N4071" s="242"/>
      <c r="O4071" s="242"/>
      <c r="P4071" s="242"/>
      <c r="Q4071" s="242"/>
      <c r="R4071" s="242"/>
      <c r="S4071" s="242"/>
      <c r="T4071" s="24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T4071" s="244" t="s">
        <v>193</v>
      </c>
      <c r="AU4071" s="244" t="s">
        <v>80</v>
      </c>
      <c r="AV4071" s="13" t="s">
        <v>78</v>
      </c>
      <c r="AW4071" s="13" t="s">
        <v>195</v>
      </c>
      <c r="AX4071" s="13" t="s">
        <v>71</v>
      </c>
      <c r="AY4071" s="244" t="s">
        <v>182</v>
      </c>
    </row>
    <row r="4072" s="14" customFormat="1">
      <c r="A4072" s="14"/>
      <c r="B4072" s="245"/>
      <c r="C4072" s="246"/>
      <c r="D4072" s="236" t="s">
        <v>193</v>
      </c>
      <c r="E4072" s="247" t="s">
        <v>19</v>
      </c>
      <c r="F4072" s="248" t="s">
        <v>6237</v>
      </c>
      <c r="G4072" s="246"/>
      <c r="H4072" s="249">
        <v>174.80000000000001</v>
      </c>
      <c r="I4072" s="250"/>
      <c r="J4072" s="246"/>
      <c r="K4072" s="246"/>
      <c r="L4072" s="251"/>
      <c r="M4072" s="252"/>
      <c r="N4072" s="253"/>
      <c r="O4072" s="253"/>
      <c r="P4072" s="253"/>
      <c r="Q4072" s="253"/>
      <c r="R4072" s="253"/>
      <c r="S4072" s="253"/>
      <c r="T4072" s="25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T4072" s="255" t="s">
        <v>193</v>
      </c>
      <c r="AU4072" s="255" t="s">
        <v>80</v>
      </c>
      <c r="AV4072" s="14" t="s">
        <v>80</v>
      </c>
      <c r="AW4072" s="14" t="s">
        <v>195</v>
      </c>
      <c r="AX4072" s="14" t="s">
        <v>71</v>
      </c>
      <c r="AY4072" s="255" t="s">
        <v>182</v>
      </c>
    </row>
    <row r="4073" s="14" customFormat="1">
      <c r="A4073" s="14"/>
      <c r="B4073" s="245"/>
      <c r="C4073" s="246"/>
      <c r="D4073" s="236" t="s">
        <v>193</v>
      </c>
      <c r="E4073" s="247" t="s">
        <v>19</v>
      </c>
      <c r="F4073" s="248" t="s">
        <v>6238</v>
      </c>
      <c r="G4073" s="246"/>
      <c r="H4073" s="249">
        <v>68.859999999999999</v>
      </c>
      <c r="I4073" s="250"/>
      <c r="J4073" s="246"/>
      <c r="K4073" s="246"/>
      <c r="L4073" s="251"/>
      <c r="M4073" s="252"/>
      <c r="N4073" s="253"/>
      <c r="O4073" s="253"/>
      <c r="P4073" s="253"/>
      <c r="Q4073" s="253"/>
      <c r="R4073" s="253"/>
      <c r="S4073" s="253"/>
      <c r="T4073" s="25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5" t="s">
        <v>193</v>
      </c>
      <c r="AU4073" s="255" t="s">
        <v>80</v>
      </c>
      <c r="AV4073" s="14" t="s">
        <v>80</v>
      </c>
      <c r="AW4073" s="14" t="s">
        <v>195</v>
      </c>
      <c r="AX4073" s="14" t="s">
        <v>71</v>
      </c>
      <c r="AY4073" s="255" t="s">
        <v>182</v>
      </c>
    </row>
    <row r="4074" s="13" customFormat="1">
      <c r="A4074" s="13"/>
      <c r="B4074" s="234"/>
      <c r="C4074" s="235"/>
      <c r="D4074" s="236" t="s">
        <v>193</v>
      </c>
      <c r="E4074" s="237" t="s">
        <v>19</v>
      </c>
      <c r="F4074" s="238" t="s">
        <v>460</v>
      </c>
      <c r="G4074" s="235"/>
      <c r="H4074" s="237" t="s">
        <v>19</v>
      </c>
      <c r="I4074" s="239"/>
      <c r="J4074" s="235"/>
      <c r="K4074" s="235"/>
      <c r="L4074" s="240"/>
      <c r="M4074" s="241"/>
      <c r="N4074" s="242"/>
      <c r="O4074" s="242"/>
      <c r="P4074" s="242"/>
      <c r="Q4074" s="242"/>
      <c r="R4074" s="242"/>
      <c r="S4074" s="242"/>
      <c r="T4074" s="24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T4074" s="244" t="s">
        <v>193</v>
      </c>
      <c r="AU4074" s="244" t="s">
        <v>80</v>
      </c>
      <c r="AV4074" s="13" t="s">
        <v>78</v>
      </c>
      <c r="AW4074" s="13" t="s">
        <v>195</v>
      </c>
      <c r="AX4074" s="13" t="s">
        <v>71</v>
      </c>
      <c r="AY4074" s="244" t="s">
        <v>182</v>
      </c>
    </row>
    <row r="4075" s="14" customFormat="1">
      <c r="A4075" s="14"/>
      <c r="B4075" s="245"/>
      <c r="C4075" s="246"/>
      <c r="D4075" s="236" t="s">
        <v>193</v>
      </c>
      <c r="E4075" s="247" t="s">
        <v>19</v>
      </c>
      <c r="F4075" s="248" t="s">
        <v>6239</v>
      </c>
      <c r="G4075" s="246"/>
      <c r="H4075" s="249">
        <v>142.5</v>
      </c>
      <c r="I4075" s="250"/>
      <c r="J4075" s="246"/>
      <c r="K4075" s="246"/>
      <c r="L4075" s="251"/>
      <c r="M4075" s="252"/>
      <c r="N4075" s="253"/>
      <c r="O4075" s="253"/>
      <c r="P4075" s="253"/>
      <c r="Q4075" s="253"/>
      <c r="R4075" s="253"/>
      <c r="S4075" s="253"/>
      <c r="T4075" s="25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5" t="s">
        <v>193</v>
      </c>
      <c r="AU4075" s="255" t="s">
        <v>80</v>
      </c>
      <c r="AV4075" s="14" t="s">
        <v>80</v>
      </c>
      <c r="AW4075" s="14" t="s">
        <v>195</v>
      </c>
      <c r="AX4075" s="14" t="s">
        <v>71</v>
      </c>
      <c r="AY4075" s="255" t="s">
        <v>182</v>
      </c>
    </row>
    <row r="4076" s="14" customFormat="1">
      <c r="A4076" s="14"/>
      <c r="B4076" s="245"/>
      <c r="C4076" s="246"/>
      <c r="D4076" s="236" t="s">
        <v>193</v>
      </c>
      <c r="E4076" s="247" t="s">
        <v>19</v>
      </c>
      <c r="F4076" s="248" t="s">
        <v>6395</v>
      </c>
      <c r="G4076" s="246"/>
      <c r="H4076" s="249">
        <v>330.80000000000001</v>
      </c>
      <c r="I4076" s="250"/>
      <c r="J4076" s="246"/>
      <c r="K4076" s="246"/>
      <c r="L4076" s="251"/>
      <c r="M4076" s="252"/>
      <c r="N4076" s="253"/>
      <c r="O4076" s="253"/>
      <c r="P4076" s="253"/>
      <c r="Q4076" s="253"/>
      <c r="R4076" s="253"/>
      <c r="S4076" s="253"/>
      <c r="T4076" s="25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T4076" s="255" t="s">
        <v>193</v>
      </c>
      <c r="AU4076" s="255" t="s">
        <v>80</v>
      </c>
      <c r="AV4076" s="14" t="s">
        <v>80</v>
      </c>
      <c r="AW4076" s="14" t="s">
        <v>195</v>
      </c>
      <c r="AX4076" s="14" t="s">
        <v>71</v>
      </c>
      <c r="AY4076" s="255" t="s">
        <v>182</v>
      </c>
    </row>
    <row r="4077" s="14" customFormat="1">
      <c r="A4077" s="14"/>
      <c r="B4077" s="245"/>
      <c r="C4077" s="246"/>
      <c r="D4077" s="236" t="s">
        <v>193</v>
      </c>
      <c r="E4077" s="247" t="s">
        <v>19</v>
      </c>
      <c r="F4077" s="248" t="s">
        <v>6396</v>
      </c>
      <c r="G4077" s="246"/>
      <c r="H4077" s="249">
        <v>143.63200000000001</v>
      </c>
      <c r="I4077" s="250"/>
      <c r="J4077" s="246"/>
      <c r="K4077" s="246"/>
      <c r="L4077" s="251"/>
      <c r="M4077" s="252"/>
      <c r="N4077" s="253"/>
      <c r="O4077" s="253"/>
      <c r="P4077" s="253"/>
      <c r="Q4077" s="253"/>
      <c r="R4077" s="253"/>
      <c r="S4077" s="253"/>
      <c r="T4077" s="25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T4077" s="255" t="s">
        <v>193</v>
      </c>
      <c r="AU4077" s="255" t="s">
        <v>80</v>
      </c>
      <c r="AV4077" s="14" t="s">
        <v>80</v>
      </c>
      <c r="AW4077" s="14" t="s">
        <v>195</v>
      </c>
      <c r="AX4077" s="14" t="s">
        <v>71</v>
      </c>
      <c r="AY4077" s="255" t="s">
        <v>182</v>
      </c>
    </row>
    <row r="4078" s="14" customFormat="1">
      <c r="A4078" s="14"/>
      <c r="B4078" s="245"/>
      <c r="C4078" s="246"/>
      <c r="D4078" s="236" t="s">
        <v>193</v>
      </c>
      <c r="E4078" s="247" t="s">
        <v>19</v>
      </c>
      <c r="F4078" s="248" t="s">
        <v>6397</v>
      </c>
      <c r="G4078" s="246"/>
      <c r="H4078" s="249">
        <v>27.209000000000003</v>
      </c>
      <c r="I4078" s="250"/>
      <c r="J4078" s="246"/>
      <c r="K4078" s="246"/>
      <c r="L4078" s="251"/>
      <c r="M4078" s="252"/>
      <c r="N4078" s="253"/>
      <c r="O4078" s="253"/>
      <c r="P4078" s="253"/>
      <c r="Q4078" s="253"/>
      <c r="R4078" s="253"/>
      <c r="S4078" s="253"/>
      <c r="T4078" s="25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T4078" s="255" t="s">
        <v>193</v>
      </c>
      <c r="AU4078" s="255" t="s">
        <v>80</v>
      </c>
      <c r="AV4078" s="14" t="s">
        <v>80</v>
      </c>
      <c r="AW4078" s="14" t="s">
        <v>195</v>
      </c>
      <c r="AX4078" s="14" t="s">
        <v>71</v>
      </c>
      <c r="AY4078" s="255" t="s">
        <v>182</v>
      </c>
    </row>
    <row r="4079" s="14" customFormat="1">
      <c r="A4079" s="14"/>
      <c r="B4079" s="245"/>
      <c r="C4079" s="246"/>
      <c r="D4079" s="236" t="s">
        <v>193</v>
      </c>
      <c r="E4079" s="247" t="s">
        <v>19</v>
      </c>
      <c r="F4079" s="248" t="s">
        <v>6398</v>
      </c>
      <c r="G4079" s="246"/>
      <c r="H4079" s="249">
        <v>52.670000000000002</v>
      </c>
      <c r="I4079" s="250"/>
      <c r="J4079" s="246"/>
      <c r="K4079" s="246"/>
      <c r="L4079" s="251"/>
      <c r="M4079" s="252"/>
      <c r="N4079" s="253"/>
      <c r="O4079" s="253"/>
      <c r="P4079" s="253"/>
      <c r="Q4079" s="253"/>
      <c r="R4079" s="253"/>
      <c r="S4079" s="253"/>
      <c r="T4079" s="25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T4079" s="255" t="s">
        <v>193</v>
      </c>
      <c r="AU4079" s="255" t="s">
        <v>80</v>
      </c>
      <c r="AV4079" s="14" t="s">
        <v>80</v>
      </c>
      <c r="AW4079" s="14" t="s">
        <v>195</v>
      </c>
      <c r="AX4079" s="14" t="s">
        <v>71</v>
      </c>
      <c r="AY4079" s="255" t="s">
        <v>182</v>
      </c>
    </row>
    <row r="4080" s="14" customFormat="1">
      <c r="A4080" s="14"/>
      <c r="B4080" s="245"/>
      <c r="C4080" s="246"/>
      <c r="D4080" s="236" t="s">
        <v>193</v>
      </c>
      <c r="E4080" s="247" t="s">
        <v>19</v>
      </c>
      <c r="F4080" s="248" t="s">
        <v>6399</v>
      </c>
      <c r="G4080" s="246"/>
      <c r="H4080" s="249">
        <v>45.219999999999999</v>
      </c>
      <c r="I4080" s="250"/>
      <c r="J4080" s="246"/>
      <c r="K4080" s="246"/>
      <c r="L4080" s="251"/>
      <c r="M4080" s="252"/>
      <c r="N4080" s="253"/>
      <c r="O4080" s="253"/>
      <c r="P4080" s="253"/>
      <c r="Q4080" s="253"/>
      <c r="R4080" s="253"/>
      <c r="S4080" s="253"/>
      <c r="T4080" s="25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55" t="s">
        <v>193</v>
      </c>
      <c r="AU4080" s="255" t="s">
        <v>80</v>
      </c>
      <c r="AV4080" s="14" t="s">
        <v>80</v>
      </c>
      <c r="AW4080" s="14" t="s">
        <v>195</v>
      </c>
      <c r="AX4080" s="14" t="s">
        <v>71</v>
      </c>
      <c r="AY4080" s="255" t="s">
        <v>182</v>
      </c>
    </row>
    <row r="4081" s="13" customFormat="1">
      <c r="A4081" s="13"/>
      <c r="B4081" s="234"/>
      <c r="C4081" s="235"/>
      <c r="D4081" s="236" t="s">
        <v>193</v>
      </c>
      <c r="E4081" s="237" t="s">
        <v>19</v>
      </c>
      <c r="F4081" s="238" t="s">
        <v>462</v>
      </c>
      <c r="G4081" s="235"/>
      <c r="H4081" s="237" t="s">
        <v>19</v>
      </c>
      <c r="I4081" s="239"/>
      <c r="J4081" s="235"/>
      <c r="K4081" s="235"/>
      <c r="L4081" s="240"/>
      <c r="M4081" s="241"/>
      <c r="N4081" s="242"/>
      <c r="O4081" s="242"/>
      <c r="P4081" s="242"/>
      <c r="Q4081" s="242"/>
      <c r="R4081" s="242"/>
      <c r="S4081" s="242"/>
      <c r="T4081" s="24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T4081" s="244" t="s">
        <v>193</v>
      </c>
      <c r="AU4081" s="244" t="s">
        <v>80</v>
      </c>
      <c r="AV4081" s="13" t="s">
        <v>78</v>
      </c>
      <c r="AW4081" s="13" t="s">
        <v>195</v>
      </c>
      <c r="AX4081" s="13" t="s">
        <v>71</v>
      </c>
      <c r="AY4081" s="244" t="s">
        <v>182</v>
      </c>
    </row>
    <row r="4082" s="14" customFormat="1">
      <c r="A4082" s="14"/>
      <c r="B4082" s="245"/>
      <c r="C4082" s="246"/>
      <c r="D4082" s="236" t="s">
        <v>193</v>
      </c>
      <c r="E4082" s="247" t="s">
        <v>19</v>
      </c>
      <c r="F4082" s="248" t="s">
        <v>6400</v>
      </c>
      <c r="G4082" s="246"/>
      <c r="H4082" s="249">
        <v>289.59999999999997</v>
      </c>
      <c r="I4082" s="250"/>
      <c r="J4082" s="246"/>
      <c r="K4082" s="246"/>
      <c r="L4082" s="251"/>
      <c r="M4082" s="252"/>
      <c r="N4082" s="253"/>
      <c r="O4082" s="253"/>
      <c r="P4082" s="253"/>
      <c r="Q4082" s="253"/>
      <c r="R4082" s="253"/>
      <c r="S4082" s="253"/>
      <c r="T4082" s="25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5" t="s">
        <v>193</v>
      </c>
      <c r="AU4082" s="255" t="s">
        <v>80</v>
      </c>
      <c r="AV4082" s="14" t="s">
        <v>80</v>
      </c>
      <c r="AW4082" s="14" t="s">
        <v>195</v>
      </c>
      <c r="AX4082" s="14" t="s">
        <v>71</v>
      </c>
      <c r="AY4082" s="255" t="s">
        <v>182</v>
      </c>
    </row>
    <row r="4083" s="14" customFormat="1">
      <c r="A4083" s="14"/>
      <c r="B4083" s="245"/>
      <c r="C4083" s="246"/>
      <c r="D4083" s="236" t="s">
        <v>193</v>
      </c>
      <c r="E4083" s="247" t="s">
        <v>19</v>
      </c>
      <c r="F4083" s="248" t="s">
        <v>6401</v>
      </c>
      <c r="G4083" s="246"/>
      <c r="H4083" s="249">
        <v>493.59999999999997</v>
      </c>
      <c r="I4083" s="250"/>
      <c r="J4083" s="246"/>
      <c r="K4083" s="246"/>
      <c r="L4083" s="251"/>
      <c r="M4083" s="252"/>
      <c r="N4083" s="253"/>
      <c r="O4083" s="253"/>
      <c r="P4083" s="253"/>
      <c r="Q4083" s="253"/>
      <c r="R4083" s="253"/>
      <c r="S4083" s="253"/>
      <c r="T4083" s="25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T4083" s="255" t="s">
        <v>193</v>
      </c>
      <c r="AU4083" s="255" t="s">
        <v>80</v>
      </c>
      <c r="AV4083" s="14" t="s">
        <v>80</v>
      </c>
      <c r="AW4083" s="14" t="s">
        <v>195</v>
      </c>
      <c r="AX4083" s="14" t="s">
        <v>71</v>
      </c>
      <c r="AY4083" s="255" t="s">
        <v>182</v>
      </c>
    </row>
    <row r="4084" s="14" customFormat="1">
      <c r="A4084" s="14"/>
      <c r="B4084" s="245"/>
      <c r="C4084" s="246"/>
      <c r="D4084" s="236" t="s">
        <v>193</v>
      </c>
      <c r="E4084" s="247" t="s">
        <v>19</v>
      </c>
      <c r="F4084" s="248" t="s">
        <v>6340</v>
      </c>
      <c r="G4084" s="246"/>
      <c r="H4084" s="249">
        <v>14.6</v>
      </c>
      <c r="I4084" s="250"/>
      <c r="J4084" s="246"/>
      <c r="K4084" s="246"/>
      <c r="L4084" s="251"/>
      <c r="M4084" s="252"/>
      <c r="N4084" s="253"/>
      <c r="O4084" s="253"/>
      <c r="P4084" s="253"/>
      <c r="Q4084" s="253"/>
      <c r="R4084" s="253"/>
      <c r="S4084" s="253"/>
      <c r="T4084" s="25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T4084" s="255" t="s">
        <v>193</v>
      </c>
      <c r="AU4084" s="255" t="s">
        <v>80</v>
      </c>
      <c r="AV4084" s="14" t="s">
        <v>80</v>
      </c>
      <c r="AW4084" s="14" t="s">
        <v>195</v>
      </c>
      <c r="AX4084" s="14" t="s">
        <v>71</v>
      </c>
      <c r="AY4084" s="255" t="s">
        <v>182</v>
      </c>
    </row>
    <row r="4085" s="14" customFormat="1">
      <c r="A4085" s="14"/>
      <c r="B4085" s="245"/>
      <c r="C4085" s="246"/>
      <c r="D4085" s="236" t="s">
        <v>193</v>
      </c>
      <c r="E4085" s="247" t="s">
        <v>19</v>
      </c>
      <c r="F4085" s="248" t="s">
        <v>6402</v>
      </c>
      <c r="G4085" s="246"/>
      <c r="H4085" s="249">
        <v>2.4940000000000002</v>
      </c>
      <c r="I4085" s="250"/>
      <c r="J4085" s="246"/>
      <c r="K4085" s="246"/>
      <c r="L4085" s="251"/>
      <c r="M4085" s="252"/>
      <c r="N4085" s="253"/>
      <c r="O4085" s="253"/>
      <c r="P4085" s="253"/>
      <c r="Q4085" s="253"/>
      <c r="R4085" s="253"/>
      <c r="S4085" s="253"/>
      <c r="T4085" s="25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T4085" s="255" t="s">
        <v>193</v>
      </c>
      <c r="AU4085" s="255" t="s">
        <v>80</v>
      </c>
      <c r="AV4085" s="14" t="s">
        <v>80</v>
      </c>
      <c r="AW4085" s="14" t="s">
        <v>195</v>
      </c>
      <c r="AX4085" s="14" t="s">
        <v>71</v>
      </c>
      <c r="AY4085" s="255" t="s">
        <v>182</v>
      </c>
    </row>
    <row r="4086" s="14" customFormat="1">
      <c r="A4086" s="14"/>
      <c r="B4086" s="245"/>
      <c r="C4086" s="246"/>
      <c r="D4086" s="236" t="s">
        <v>193</v>
      </c>
      <c r="E4086" s="247" t="s">
        <v>19</v>
      </c>
      <c r="F4086" s="248" t="s">
        <v>6403</v>
      </c>
      <c r="G4086" s="246"/>
      <c r="H4086" s="249">
        <v>30.891999999999999</v>
      </c>
      <c r="I4086" s="250"/>
      <c r="J4086" s="246"/>
      <c r="K4086" s="246"/>
      <c r="L4086" s="251"/>
      <c r="M4086" s="252"/>
      <c r="N4086" s="253"/>
      <c r="O4086" s="253"/>
      <c r="P4086" s="253"/>
      <c r="Q4086" s="253"/>
      <c r="R4086" s="253"/>
      <c r="S4086" s="253"/>
      <c r="T4086" s="25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T4086" s="255" t="s">
        <v>193</v>
      </c>
      <c r="AU4086" s="255" t="s">
        <v>80</v>
      </c>
      <c r="AV4086" s="14" t="s">
        <v>80</v>
      </c>
      <c r="AW4086" s="14" t="s">
        <v>195</v>
      </c>
      <c r="AX4086" s="14" t="s">
        <v>71</v>
      </c>
      <c r="AY4086" s="255" t="s">
        <v>182</v>
      </c>
    </row>
    <row r="4087" s="13" customFormat="1">
      <c r="A4087" s="13"/>
      <c r="B4087" s="234"/>
      <c r="C4087" s="235"/>
      <c r="D4087" s="236" t="s">
        <v>193</v>
      </c>
      <c r="E4087" s="237" t="s">
        <v>19</v>
      </c>
      <c r="F4087" s="238" t="s">
        <v>706</v>
      </c>
      <c r="G4087" s="235"/>
      <c r="H4087" s="237" t="s">
        <v>19</v>
      </c>
      <c r="I4087" s="239"/>
      <c r="J4087" s="235"/>
      <c r="K4087" s="235"/>
      <c r="L4087" s="240"/>
      <c r="M4087" s="241"/>
      <c r="N4087" s="242"/>
      <c r="O4087" s="242"/>
      <c r="P4087" s="242"/>
      <c r="Q4087" s="242"/>
      <c r="R4087" s="242"/>
      <c r="S4087" s="242"/>
      <c r="T4087" s="24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4" t="s">
        <v>193</v>
      </c>
      <c r="AU4087" s="244" t="s">
        <v>80</v>
      </c>
      <c r="AV4087" s="13" t="s">
        <v>78</v>
      </c>
      <c r="AW4087" s="13" t="s">
        <v>195</v>
      </c>
      <c r="AX4087" s="13" t="s">
        <v>71</v>
      </c>
      <c r="AY4087" s="244" t="s">
        <v>182</v>
      </c>
    </row>
    <row r="4088" s="14" customFormat="1">
      <c r="A4088" s="14"/>
      <c r="B4088" s="245"/>
      <c r="C4088" s="246"/>
      <c r="D4088" s="236" t="s">
        <v>193</v>
      </c>
      <c r="E4088" s="247" t="s">
        <v>19</v>
      </c>
      <c r="F4088" s="248" t="s">
        <v>6404</v>
      </c>
      <c r="G4088" s="246"/>
      <c r="H4088" s="249">
        <v>270</v>
      </c>
      <c r="I4088" s="250"/>
      <c r="J4088" s="246"/>
      <c r="K4088" s="246"/>
      <c r="L4088" s="251"/>
      <c r="M4088" s="252"/>
      <c r="N4088" s="253"/>
      <c r="O4088" s="253"/>
      <c r="P4088" s="253"/>
      <c r="Q4088" s="253"/>
      <c r="R4088" s="253"/>
      <c r="S4088" s="253"/>
      <c r="T4088" s="25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T4088" s="255" t="s">
        <v>193</v>
      </c>
      <c r="AU4088" s="255" t="s">
        <v>80</v>
      </c>
      <c r="AV4088" s="14" t="s">
        <v>80</v>
      </c>
      <c r="AW4088" s="14" t="s">
        <v>195</v>
      </c>
      <c r="AX4088" s="14" t="s">
        <v>71</v>
      </c>
      <c r="AY4088" s="255" t="s">
        <v>182</v>
      </c>
    </row>
    <row r="4089" s="13" customFormat="1">
      <c r="A4089" s="13"/>
      <c r="B4089" s="234"/>
      <c r="C4089" s="235"/>
      <c r="D4089" s="236" t="s">
        <v>193</v>
      </c>
      <c r="E4089" s="237" t="s">
        <v>19</v>
      </c>
      <c r="F4089" s="238" t="s">
        <v>216</v>
      </c>
      <c r="G4089" s="235"/>
      <c r="H4089" s="237" t="s">
        <v>19</v>
      </c>
      <c r="I4089" s="239"/>
      <c r="J4089" s="235"/>
      <c r="K4089" s="235"/>
      <c r="L4089" s="240"/>
      <c r="M4089" s="241"/>
      <c r="N4089" s="242"/>
      <c r="O4089" s="242"/>
      <c r="P4089" s="242"/>
      <c r="Q4089" s="242"/>
      <c r="R4089" s="242"/>
      <c r="S4089" s="242"/>
      <c r="T4089" s="24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T4089" s="244" t="s">
        <v>193</v>
      </c>
      <c r="AU4089" s="244" t="s">
        <v>80</v>
      </c>
      <c r="AV4089" s="13" t="s">
        <v>78</v>
      </c>
      <c r="AW4089" s="13" t="s">
        <v>195</v>
      </c>
      <c r="AX4089" s="13" t="s">
        <v>71</v>
      </c>
      <c r="AY4089" s="244" t="s">
        <v>182</v>
      </c>
    </row>
    <row r="4090" s="14" customFormat="1">
      <c r="A4090" s="14"/>
      <c r="B4090" s="245"/>
      <c r="C4090" s="246"/>
      <c r="D4090" s="236" t="s">
        <v>193</v>
      </c>
      <c r="E4090" s="247" t="s">
        <v>19</v>
      </c>
      <c r="F4090" s="248" t="s">
        <v>6405</v>
      </c>
      <c r="G4090" s="246"/>
      <c r="H4090" s="249">
        <v>166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193</v>
      </c>
      <c r="AU4090" s="255" t="s">
        <v>80</v>
      </c>
      <c r="AV4090" s="14" t="s">
        <v>80</v>
      </c>
      <c r="AW4090" s="14" t="s">
        <v>195</v>
      </c>
      <c r="AX4090" s="14" t="s">
        <v>71</v>
      </c>
      <c r="AY4090" s="255" t="s">
        <v>182</v>
      </c>
    </row>
    <row r="4091" s="2" customFormat="1" ht="44.25" customHeight="1">
      <c r="A4091" s="41"/>
      <c r="B4091" s="42"/>
      <c r="C4091" s="216" t="s">
        <v>6406</v>
      </c>
      <c r="D4091" s="216" t="s">
        <v>184</v>
      </c>
      <c r="E4091" s="217" t="s">
        <v>6407</v>
      </c>
      <c r="F4091" s="218" t="s">
        <v>6408</v>
      </c>
      <c r="G4091" s="219" t="s">
        <v>283</v>
      </c>
      <c r="H4091" s="220">
        <v>1431.5820000000001</v>
      </c>
      <c r="I4091" s="221"/>
      <c r="J4091" s="222">
        <f>ROUND(I4091*H4091,2)</f>
        <v>0</v>
      </c>
      <c r="K4091" s="218" t="s">
        <v>188</v>
      </c>
      <c r="L4091" s="47"/>
      <c r="M4091" s="223" t="s">
        <v>19</v>
      </c>
      <c r="N4091" s="224" t="s">
        <v>42</v>
      </c>
      <c r="O4091" s="87"/>
      <c r="P4091" s="225">
        <f>O4091*H4091</f>
        <v>0</v>
      </c>
      <c r="Q4091" s="225">
        <v>1.0000000000000001E-05</v>
      </c>
      <c r="R4091" s="225">
        <f>Q4091*H4091</f>
        <v>0.014315820000000002</v>
      </c>
      <c r="S4091" s="225">
        <v>0</v>
      </c>
      <c r="T4091" s="226">
        <f>S4091*H4091</f>
        <v>0</v>
      </c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R4091" s="227" t="s">
        <v>308</v>
      </c>
      <c r="AT4091" s="227" t="s">
        <v>184</v>
      </c>
      <c r="AU4091" s="227" t="s">
        <v>80</v>
      </c>
      <c r="AY4091" s="20" t="s">
        <v>182</v>
      </c>
      <c r="BE4091" s="228">
        <f>IF(N4091="základní",J4091,0)</f>
        <v>0</v>
      </c>
      <c r="BF4091" s="228">
        <f>IF(N4091="snížená",J4091,0)</f>
        <v>0</v>
      </c>
      <c r="BG4091" s="228">
        <f>IF(N4091="zákl. přenesená",J4091,0)</f>
        <v>0</v>
      </c>
      <c r="BH4091" s="228">
        <f>IF(N4091="sníž. přenesená",J4091,0)</f>
        <v>0</v>
      </c>
      <c r="BI4091" s="228">
        <f>IF(N4091="nulová",J4091,0)</f>
        <v>0</v>
      </c>
      <c r="BJ4091" s="20" t="s">
        <v>78</v>
      </c>
      <c r="BK4091" s="228">
        <f>ROUND(I4091*H4091,2)</f>
        <v>0</v>
      </c>
      <c r="BL4091" s="20" t="s">
        <v>308</v>
      </c>
      <c r="BM4091" s="227" t="s">
        <v>6409</v>
      </c>
    </row>
    <row r="4092" s="2" customFormat="1">
      <c r="A4092" s="41"/>
      <c r="B4092" s="42"/>
      <c r="C4092" s="43"/>
      <c r="D4092" s="229" t="s">
        <v>191</v>
      </c>
      <c r="E4092" s="43"/>
      <c r="F4092" s="230" t="s">
        <v>6410</v>
      </c>
      <c r="G4092" s="43"/>
      <c r="H4092" s="43"/>
      <c r="I4092" s="231"/>
      <c r="J4092" s="43"/>
      <c r="K4092" s="43"/>
      <c r="L4092" s="47"/>
      <c r="M4092" s="232"/>
      <c r="N4092" s="233"/>
      <c r="O4092" s="87"/>
      <c r="P4092" s="87"/>
      <c r="Q4092" s="87"/>
      <c r="R4092" s="87"/>
      <c r="S4092" s="87"/>
      <c r="T4092" s="88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T4092" s="20" t="s">
        <v>191</v>
      </c>
      <c r="AU4092" s="20" t="s">
        <v>80</v>
      </c>
    </row>
    <row r="4093" s="2" customFormat="1">
      <c r="A4093" s="41"/>
      <c r="B4093" s="42"/>
      <c r="C4093" s="43"/>
      <c r="D4093" s="236" t="s">
        <v>1123</v>
      </c>
      <c r="E4093" s="43"/>
      <c r="F4093" s="288" t="s">
        <v>6411</v>
      </c>
      <c r="G4093" s="43"/>
      <c r="H4093" s="43"/>
      <c r="I4093" s="231"/>
      <c r="J4093" s="43"/>
      <c r="K4093" s="43"/>
      <c r="L4093" s="47"/>
      <c r="M4093" s="232"/>
      <c r="N4093" s="233"/>
      <c r="O4093" s="87"/>
      <c r="P4093" s="87"/>
      <c r="Q4093" s="87"/>
      <c r="R4093" s="87"/>
      <c r="S4093" s="87"/>
      <c r="T4093" s="88"/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T4093" s="20" t="s">
        <v>1123</v>
      </c>
      <c r="AU4093" s="20" t="s">
        <v>80</v>
      </c>
    </row>
    <row r="4094" s="13" customFormat="1">
      <c r="A4094" s="13"/>
      <c r="B4094" s="234"/>
      <c r="C4094" s="235"/>
      <c r="D4094" s="236" t="s">
        <v>193</v>
      </c>
      <c r="E4094" s="237" t="s">
        <v>19</v>
      </c>
      <c r="F4094" s="238" t="s">
        <v>6412</v>
      </c>
      <c r="G4094" s="235"/>
      <c r="H4094" s="237" t="s">
        <v>19</v>
      </c>
      <c r="I4094" s="239"/>
      <c r="J4094" s="235"/>
      <c r="K4094" s="235"/>
      <c r="L4094" s="240"/>
      <c r="M4094" s="241"/>
      <c r="N4094" s="242"/>
      <c r="O4094" s="242"/>
      <c r="P4094" s="242"/>
      <c r="Q4094" s="242"/>
      <c r="R4094" s="242"/>
      <c r="S4094" s="242"/>
      <c r="T4094" s="24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T4094" s="244" t="s">
        <v>193</v>
      </c>
      <c r="AU4094" s="244" t="s">
        <v>80</v>
      </c>
      <c r="AV4094" s="13" t="s">
        <v>78</v>
      </c>
      <c r="AW4094" s="13" t="s">
        <v>195</v>
      </c>
      <c r="AX4094" s="13" t="s">
        <v>71</v>
      </c>
      <c r="AY4094" s="244" t="s">
        <v>182</v>
      </c>
    </row>
    <row r="4095" s="13" customFormat="1">
      <c r="A4095" s="13"/>
      <c r="B4095" s="234"/>
      <c r="C4095" s="235"/>
      <c r="D4095" s="236" t="s">
        <v>193</v>
      </c>
      <c r="E4095" s="237" t="s">
        <v>19</v>
      </c>
      <c r="F4095" s="238" t="s">
        <v>205</v>
      </c>
      <c r="G4095" s="235"/>
      <c r="H4095" s="237" t="s">
        <v>19</v>
      </c>
      <c r="I4095" s="239"/>
      <c r="J4095" s="235"/>
      <c r="K4095" s="235"/>
      <c r="L4095" s="240"/>
      <c r="M4095" s="241"/>
      <c r="N4095" s="242"/>
      <c r="O4095" s="242"/>
      <c r="P4095" s="242"/>
      <c r="Q4095" s="242"/>
      <c r="R4095" s="242"/>
      <c r="S4095" s="242"/>
      <c r="T4095" s="24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T4095" s="244" t="s">
        <v>193</v>
      </c>
      <c r="AU4095" s="244" t="s">
        <v>80</v>
      </c>
      <c r="AV4095" s="13" t="s">
        <v>78</v>
      </c>
      <c r="AW4095" s="13" t="s">
        <v>195</v>
      </c>
      <c r="AX4095" s="13" t="s">
        <v>71</v>
      </c>
      <c r="AY4095" s="244" t="s">
        <v>182</v>
      </c>
    </row>
    <row r="4096" s="14" customFormat="1">
      <c r="A4096" s="14"/>
      <c r="B4096" s="245"/>
      <c r="C4096" s="246"/>
      <c r="D4096" s="236" t="s">
        <v>193</v>
      </c>
      <c r="E4096" s="247" t="s">
        <v>19</v>
      </c>
      <c r="F4096" s="248" t="s">
        <v>6413</v>
      </c>
      <c r="G4096" s="246"/>
      <c r="H4096" s="249">
        <v>165.40000000000001</v>
      </c>
      <c r="I4096" s="250"/>
      <c r="J4096" s="246"/>
      <c r="K4096" s="246"/>
      <c r="L4096" s="251"/>
      <c r="M4096" s="252"/>
      <c r="N4096" s="253"/>
      <c r="O4096" s="253"/>
      <c r="P4096" s="253"/>
      <c r="Q4096" s="253"/>
      <c r="R4096" s="253"/>
      <c r="S4096" s="253"/>
      <c r="T4096" s="25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T4096" s="255" t="s">
        <v>193</v>
      </c>
      <c r="AU4096" s="255" t="s">
        <v>80</v>
      </c>
      <c r="AV4096" s="14" t="s">
        <v>80</v>
      </c>
      <c r="AW4096" s="14" t="s">
        <v>195</v>
      </c>
      <c r="AX4096" s="14" t="s">
        <v>71</v>
      </c>
      <c r="AY4096" s="255" t="s">
        <v>182</v>
      </c>
    </row>
    <row r="4097" s="14" customFormat="1">
      <c r="A4097" s="14"/>
      <c r="B4097" s="245"/>
      <c r="C4097" s="246"/>
      <c r="D4097" s="236" t="s">
        <v>193</v>
      </c>
      <c r="E4097" s="247" t="s">
        <v>19</v>
      </c>
      <c r="F4097" s="248" t="s">
        <v>6414</v>
      </c>
      <c r="G4097" s="246"/>
      <c r="H4097" s="249">
        <v>246.80000000000001</v>
      </c>
      <c r="I4097" s="250"/>
      <c r="J4097" s="246"/>
      <c r="K4097" s="246"/>
      <c r="L4097" s="251"/>
      <c r="M4097" s="252"/>
      <c r="N4097" s="253"/>
      <c r="O4097" s="253"/>
      <c r="P4097" s="253"/>
      <c r="Q4097" s="253"/>
      <c r="R4097" s="253"/>
      <c r="S4097" s="253"/>
      <c r="T4097" s="25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T4097" s="255" t="s">
        <v>193</v>
      </c>
      <c r="AU4097" s="255" t="s">
        <v>80</v>
      </c>
      <c r="AV4097" s="14" t="s">
        <v>80</v>
      </c>
      <c r="AW4097" s="14" t="s">
        <v>195</v>
      </c>
      <c r="AX4097" s="14" t="s">
        <v>71</v>
      </c>
      <c r="AY4097" s="255" t="s">
        <v>182</v>
      </c>
    </row>
    <row r="4098" s="14" customFormat="1">
      <c r="A4098" s="14"/>
      <c r="B4098" s="245"/>
      <c r="C4098" s="246"/>
      <c r="D4098" s="236" t="s">
        <v>193</v>
      </c>
      <c r="E4098" s="247" t="s">
        <v>19</v>
      </c>
      <c r="F4098" s="248" t="s">
        <v>6415</v>
      </c>
      <c r="G4098" s="246"/>
      <c r="H4098" s="249">
        <v>135</v>
      </c>
      <c r="I4098" s="250"/>
      <c r="J4098" s="246"/>
      <c r="K4098" s="246"/>
      <c r="L4098" s="251"/>
      <c r="M4098" s="252"/>
      <c r="N4098" s="253"/>
      <c r="O4098" s="253"/>
      <c r="P4098" s="253"/>
      <c r="Q4098" s="253"/>
      <c r="R4098" s="253"/>
      <c r="S4098" s="253"/>
      <c r="T4098" s="25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T4098" s="255" t="s">
        <v>193</v>
      </c>
      <c r="AU4098" s="255" t="s">
        <v>80</v>
      </c>
      <c r="AV4098" s="14" t="s">
        <v>80</v>
      </c>
      <c r="AW4098" s="14" t="s">
        <v>195</v>
      </c>
      <c r="AX4098" s="14" t="s">
        <v>71</v>
      </c>
      <c r="AY4098" s="255" t="s">
        <v>182</v>
      </c>
    </row>
    <row r="4099" s="14" customFormat="1">
      <c r="A4099" s="14"/>
      <c r="B4099" s="245"/>
      <c r="C4099" s="246"/>
      <c r="D4099" s="236" t="s">
        <v>193</v>
      </c>
      <c r="E4099" s="247" t="s">
        <v>19</v>
      </c>
      <c r="F4099" s="248" t="s">
        <v>6243</v>
      </c>
      <c r="G4099" s="246"/>
      <c r="H4099" s="249">
        <v>26.335000000000001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193</v>
      </c>
      <c r="AU4099" s="255" t="s">
        <v>80</v>
      </c>
      <c r="AV4099" s="14" t="s">
        <v>80</v>
      </c>
      <c r="AW4099" s="14" t="s">
        <v>195</v>
      </c>
      <c r="AX4099" s="14" t="s">
        <v>71</v>
      </c>
      <c r="AY4099" s="255" t="s">
        <v>182</v>
      </c>
    </row>
    <row r="4100" s="14" customFormat="1">
      <c r="A4100" s="14"/>
      <c r="B4100" s="245"/>
      <c r="C4100" s="246"/>
      <c r="D4100" s="236" t="s">
        <v>193</v>
      </c>
      <c r="E4100" s="247" t="s">
        <v>19</v>
      </c>
      <c r="F4100" s="248" t="s">
        <v>6244</v>
      </c>
      <c r="G4100" s="246"/>
      <c r="H4100" s="249">
        <v>22.609999999999999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193</v>
      </c>
      <c r="AU4100" s="255" t="s">
        <v>80</v>
      </c>
      <c r="AV4100" s="14" t="s">
        <v>80</v>
      </c>
      <c r="AW4100" s="14" t="s">
        <v>195</v>
      </c>
      <c r="AX4100" s="14" t="s">
        <v>71</v>
      </c>
      <c r="AY4100" s="255" t="s">
        <v>182</v>
      </c>
    </row>
    <row r="4101" s="14" customFormat="1">
      <c r="A4101" s="14"/>
      <c r="B4101" s="245"/>
      <c r="C4101" s="246"/>
      <c r="D4101" s="236" t="s">
        <v>193</v>
      </c>
      <c r="E4101" s="247" t="s">
        <v>19</v>
      </c>
      <c r="F4101" s="248" t="s">
        <v>6416</v>
      </c>
      <c r="G4101" s="246"/>
      <c r="H4101" s="249">
        <v>15.446</v>
      </c>
      <c r="I4101" s="250"/>
      <c r="J4101" s="246"/>
      <c r="K4101" s="246"/>
      <c r="L4101" s="251"/>
      <c r="M4101" s="252"/>
      <c r="N4101" s="253"/>
      <c r="O4101" s="253"/>
      <c r="P4101" s="253"/>
      <c r="Q4101" s="253"/>
      <c r="R4101" s="253"/>
      <c r="S4101" s="253"/>
      <c r="T4101" s="25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T4101" s="255" t="s">
        <v>193</v>
      </c>
      <c r="AU4101" s="255" t="s">
        <v>80</v>
      </c>
      <c r="AV4101" s="14" t="s">
        <v>80</v>
      </c>
      <c r="AW4101" s="14" t="s">
        <v>195</v>
      </c>
      <c r="AX4101" s="14" t="s">
        <v>71</v>
      </c>
      <c r="AY4101" s="255" t="s">
        <v>182</v>
      </c>
    </row>
    <row r="4102" s="15" customFormat="1">
      <c r="A4102" s="15"/>
      <c r="B4102" s="256"/>
      <c r="C4102" s="257"/>
      <c r="D4102" s="236" t="s">
        <v>193</v>
      </c>
      <c r="E4102" s="258" t="s">
        <v>19</v>
      </c>
      <c r="F4102" s="259" t="s">
        <v>215</v>
      </c>
      <c r="G4102" s="257"/>
      <c r="H4102" s="260">
        <v>611.59100000000012</v>
      </c>
      <c r="I4102" s="261"/>
      <c r="J4102" s="257"/>
      <c r="K4102" s="257"/>
      <c r="L4102" s="262"/>
      <c r="M4102" s="263"/>
      <c r="N4102" s="264"/>
      <c r="O4102" s="264"/>
      <c r="P4102" s="264"/>
      <c r="Q4102" s="264"/>
      <c r="R4102" s="264"/>
      <c r="S4102" s="264"/>
      <c r="T4102" s="26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T4102" s="266" t="s">
        <v>193</v>
      </c>
      <c r="AU4102" s="266" t="s">
        <v>80</v>
      </c>
      <c r="AV4102" s="15" t="s">
        <v>97</v>
      </c>
      <c r="AW4102" s="15" t="s">
        <v>195</v>
      </c>
      <c r="AX4102" s="15" t="s">
        <v>71</v>
      </c>
      <c r="AY4102" s="266" t="s">
        <v>182</v>
      </c>
    </row>
    <row r="4103" s="13" customFormat="1">
      <c r="A4103" s="13"/>
      <c r="B4103" s="234"/>
      <c r="C4103" s="235"/>
      <c r="D4103" s="236" t="s">
        <v>193</v>
      </c>
      <c r="E4103" s="237" t="s">
        <v>19</v>
      </c>
      <c r="F4103" s="238" t="s">
        <v>216</v>
      </c>
      <c r="G4103" s="235"/>
      <c r="H4103" s="237" t="s">
        <v>19</v>
      </c>
      <c r="I4103" s="239"/>
      <c r="J4103" s="235"/>
      <c r="K4103" s="235"/>
      <c r="L4103" s="240"/>
      <c r="M4103" s="241"/>
      <c r="N4103" s="242"/>
      <c r="O4103" s="242"/>
      <c r="P4103" s="242"/>
      <c r="Q4103" s="242"/>
      <c r="R4103" s="242"/>
      <c r="S4103" s="242"/>
      <c r="T4103" s="24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4" t="s">
        <v>193</v>
      </c>
      <c r="AU4103" s="244" t="s">
        <v>80</v>
      </c>
      <c r="AV4103" s="13" t="s">
        <v>78</v>
      </c>
      <c r="AW4103" s="13" t="s">
        <v>195</v>
      </c>
      <c r="AX4103" s="13" t="s">
        <v>71</v>
      </c>
      <c r="AY4103" s="244" t="s">
        <v>182</v>
      </c>
    </row>
    <row r="4104" s="14" customFormat="1">
      <c r="A4104" s="14"/>
      <c r="B4104" s="245"/>
      <c r="C4104" s="246"/>
      <c r="D4104" s="236" t="s">
        <v>193</v>
      </c>
      <c r="E4104" s="247" t="s">
        <v>19</v>
      </c>
      <c r="F4104" s="248" t="s">
        <v>6417</v>
      </c>
      <c r="G4104" s="246"/>
      <c r="H4104" s="249">
        <v>104.19999999999999</v>
      </c>
      <c r="I4104" s="250"/>
      <c r="J4104" s="246"/>
      <c r="K4104" s="246"/>
      <c r="L4104" s="251"/>
      <c r="M4104" s="252"/>
      <c r="N4104" s="253"/>
      <c r="O4104" s="253"/>
      <c r="P4104" s="253"/>
      <c r="Q4104" s="253"/>
      <c r="R4104" s="253"/>
      <c r="S4104" s="253"/>
      <c r="T4104" s="25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T4104" s="255" t="s">
        <v>193</v>
      </c>
      <c r="AU4104" s="255" t="s">
        <v>80</v>
      </c>
      <c r="AV4104" s="14" t="s">
        <v>80</v>
      </c>
      <c r="AW4104" s="14" t="s">
        <v>195</v>
      </c>
      <c r="AX4104" s="14" t="s">
        <v>71</v>
      </c>
      <c r="AY4104" s="255" t="s">
        <v>182</v>
      </c>
    </row>
    <row r="4105" s="15" customFormat="1">
      <c r="A4105" s="15"/>
      <c r="B4105" s="256"/>
      <c r="C4105" s="257"/>
      <c r="D4105" s="236" t="s">
        <v>193</v>
      </c>
      <c r="E4105" s="258" t="s">
        <v>19</v>
      </c>
      <c r="F4105" s="259" t="s">
        <v>215</v>
      </c>
      <c r="G4105" s="257"/>
      <c r="H4105" s="260">
        <v>104.19999999999999</v>
      </c>
      <c r="I4105" s="261"/>
      <c r="J4105" s="257"/>
      <c r="K4105" s="257"/>
      <c r="L4105" s="262"/>
      <c r="M4105" s="263"/>
      <c r="N4105" s="264"/>
      <c r="O4105" s="264"/>
      <c r="P4105" s="264"/>
      <c r="Q4105" s="264"/>
      <c r="R4105" s="264"/>
      <c r="S4105" s="264"/>
      <c r="T4105" s="26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T4105" s="266" t="s">
        <v>193</v>
      </c>
      <c r="AU4105" s="266" t="s">
        <v>80</v>
      </c>
      <c r="AV4105" s="15" t="s">
        <v>97</v>
      </c>
      <c r="AW4105" s="15" t="s">
        <v>195</v>
      </c>
      <c r="AX4105" s="15" t="s">
        <v>71</v>
      </c>
      <c r="AY4105" s="266" t="s">
        <v>182</v>
      </c>
    </row>
    <row r="4106" s="16" customFormat="1">
      <c r="A4106" s="16"/>
      <c r="B4106" s="267"/>
      <c r="C4106" s="268"/>
      <c r="D4106" s="236" t="s">
        <v>193</v>
      </c>
      <c r="E4106" s="269" t="s">
        <v>19</v>
      </c>
      <c r="F4106" s="270" t="s">
        <v>220</v>
      </c>
      <c r="G4106" s="268"/>
      <c r="H4106" s="271">
        <v>715.79100000000017</v>
      </c>
      <c r="I4106" s="272"/>
      <c r="J4106" s="268"/>
      <c r="K4106" s="268"/>
      <c r="L4106" s="273"/>
      <c r="M4106" s="274"/>
      <c r="N4106" s="275"/>
      <c r="O4106" s="275"/>
      <c r="P4106" s="275"/>
      <c r="Q4106" s="275"/>
      <c r="R4106" s="275"/>
      <c r="S4106" s="275"/>
      <c r="T4106" s="27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T4106" s="277" t="s">
        <v>193</v>
      </c>
      <c r="AU4106" s="277" t="s">
        <v>80</v>
      </c>
      <c r="AV4106" s="16" t="s">
        <v>189</v>
      </c>
      <c r="AW4106" s="16" t="s">
        <v>195</v>
      </c>
      <c r="AX4106" s="16" t="s">
        <v>78</v>
      </c>
      <c r="AY4106" s="277" t="s">
        <v>182</v>
      </c>
    </row>
    <row r="4107" s="14" customFormat="1">
      <c r="A4107" s="14"/>
      <c r="B4107" s="245"/>
      <c r="C4107" s="246"/>
      <c r="D4107" s="236" t="s">
        <v>193</v>
      </c>
      <c r="E4107" s="246"/>
      <c r="F4107" s="248" t="s">
        <v>6418</v>
      </c>
      <c r="G4107" s="246"/>
      <c r="H4107" s="249">
        <v>1431.5820000000001</v>
      </c>
      <c r="I4107" s="250"/>
      <c r="J4107" s="246"/>
      <c r="K4107" s="246"/>
      <c r="L4107" s="251"/>
      <c r="M4107" s="252"/>
      <c r="N4107" s="253"/>
      <c r="O4107" s="253"/>
      <c r="P4107" s="253"/>
      <c r="Q4107" s="253"/>
      <c r="R4107" s="253"/>
      <c r="S4107" s="253"/>
      <c r="T4107" s="25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T4107" s="255" t="s">
        <v>193</v>
      </c>
      <c r="AU4107" s="255" t="s">
        <v>80</v>
      </c>
      <c r="AV4107" s="14" t="s">
        <v>80</v>
      </c>
      <c r="AW4107" s="14" t="s">
        <v>4</v>
      </c>
      <c r="AX4107" s="14" t="s">
        <v>78</v>
      </c>
      <c r="AY4107" s="255" t="s">
        <v>182</v>
      </c>
    </row>
    <row r="4108" s="2" customFormat="1" ht="44.25" customHeight="1">
      <c r="A4108" s="41"/>
      <c r="B4108" s="42"/>
      <c r="C4108" s="216" t="s">
        <v>6419</v>
      </c>
      <c r="D4108" s="216" t="s">
        <v>184</v>
      </c>
      <c r="E4108" s="217" t="s">
        <v>6420</v>
      </c>
      <c r="F4108" s="218" t="s">
        <v>6421</v>
      </c>
      <c r="G4108" s="219" t="s">
        <v>283</v>
      </c>
      <c r="H4108" s="220">
        <v>715.79100000000005</v>
      </c>
      <c r="I4108" s="221"/>
      <c r="J4108" s="222">
        <f>ROUND(I4108*H4108,2)</f>
        <v>0</v>
      </c>
      <c r="K4108" s="218" t="s">
        <v>188</v>
      </c>
      <c r="L4108" s="47"/>
      <c r="M4108" s="223" t="s">
        <v>19</v>
      </c>
      <c r="N4108" s="224" t="s">
        <v>42</v>
      </c>
      <c r="O4108" s="87"/>
      <c r="P4108" s="225">
        <f>O4108*H4108</f>
        <v>0</v>
      </c>
      <c r="Q4108" s="225">
        <v>1.0000000000000001E-05</v>
      </c>
      <c r="R4108" s="225">
        <f>Q4108*H4108</f>
        <v>0.0071579100000000008</v>
      </c>
      <c r="S4108" s="225">
        <v>0</v>
      </c>
      <c r="T4108" s="226">
        <f>S4108*H4108</f>
        <v>0</v>
      </c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R4108" s="227" t="s">
        <v>308</v>
      </c>
      <c r="AT4108" s="227" t="s">
        <v>184</v>
      </c>
      <c r="AU4108" s="227" t="s">
        <v>80</v>
      </c>
      <c r="AY4108" s="20" t="s">
        <v>182</v>
      </c>
      <c r="BE4108" s="228">
        <f>IF(N4108="základní",J4108,0)</f>
        <v>0</v>
      </c>
      <c r="BF4108" s="228">
        <f>IF(N4108="snížená",J4108,0)</f>
        <v>0</v>
      </c>
      <c r="BG4108" s="228">
        <f>IF(N4108="zákl. přenesená",J4108,0)</f>
        <v>0</v>
      </c>
      <c r="BH4108" s="228">
        <f>IF(N4108="sníž. přenesená",J4108,0)</f>
        <v>0</v>
      </c>
      <c r="BI4108" s="228">
        <f>IF(N4108="nulová",J4108,0)</f>
        <v>0</v>
      </c>
      <c r="BJ4108" s="20" t="s">
        <v>78</v>
      </c>
      <c r="BK4108" s="228">
        <f>ROUND(I4108*H4108,2)</f>
        <v>0</v>
      </c>
      <c r="BL4108" s="20" t="s">
        <v>308</v>
      </c>
      <c r="BM4108" s="227" t="s">
        <v>6422</v>
      </c>
    </row>
    <row r="4109" s="2" customFormat="1">
      <c r="A4109" s="41"/>
      <c r="B4109" s="42"/>
      <c r="C4109" s="43"/>
      <c r="D4109" s="229" t="s">
        <v>191</v>
      </c>
      <c r="E4109" s="43"/>
      <c r="F4109" s="230" t="s">
        <v>6423</v>
      </c>
      <c r="G4109" s="43"/>
      <c r="H4109" s="43"/>
      <c r="I4109" s="231"/>
      <c r="J4109" s="43"/>
      <c r="K4109" s="43"/>
      <c r="L4109" s="47"/>
      <c r="M4109" s="232"/>
      <c r="N4109" s="233"/>
      <c r="O4109" s="87"/>
      <c r="P4109" s="87"/>
      <c r="Q4109" s="87"/>
      <c r="R4109" s="87"/>
      <c r="S4109" s="87"/>
      <c r="T4109" s="88"/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T4109" s="20" t="s">
        <v>191</v>
      </c>
      <c r="AU4109" s="20" t="s">
        <v>80</v>
      </c>
    </row>
    <row r="4110" s="13" customFormat="1">
      <c r="A4110" s="13"/>
      <c r="B4110" s="234"/>
      <c r="C4110" s="235"/>
      <c r="D4110" s="236" t="s">
        <v>193</v>
      </c>
      <c r="E4110" s="237" t="s">
        <v>19</v>
      </c>
      <c r="F4110" s="238" t="s">
        <v>6412</v>
      </c>
      <c r="G4110" s="235"/>
      <c r="H4110" s="237" t="s">
        <v>19</v>
      </c>
      <c r="I4110" s="239"/>
      <c r="J4110" s="235"/>
      <c r="K4110" s="235"/>
      <c r="L4110" s="240"/>
      <c r="M4110" s="241"/>
      <c r="N4110" s="242"/>
      <c r="O4110" s="242"/>
      <c r="P4110" s="242"/>
      <c r="Q4110" s="242"/>
      <c r="R4110" s="242"/>
      <c r="S4110" s="242"/>
      <c r="T4110" s="24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44" t="s">
        <v>193</v>
      </c>
      <c r="AU4110" s="244" t="s">
        <v>80</v>
      </c>
      <c r="AV4110" s="13" t="s">
        <v>78</v>
      </c>
      <c r="AW4110" s="13" t="s">
        <v>195</v>
      </c>
      <c r="AX4110" s="13" t="s">
        <v>71</v>
      </c>
      <c r="AY4110" s="244" t="s">
        <v>182</v>
      </c>
    </row>
    <row r="4111" s="13" customFormat="1">
      <c r="A4111" s="13"/>
      <c r="B4111" s="234"/>
      <c r="C4111" s="235"/>
      <c r="D4111" s="236" t="s">
        <v>193</v>
      </c>
      <c r="E4111" s="237" t="s">
        <v>19</v>
      </c>
      <c r="F4111" s="238" t="s">
        <v>205</v>
      </c>
      <c r="G4111" s="235"/>
      <c r="H4111" s="237" t="s">
        <v>19</v>
      </c>
      <c r="I4111" s="239"/>
      <c r="J4111" s="235"/>
      <c r="K4111" s="235"/>
      <c r="L4111" s="240"/>
      <c r="M4111" s="241"/>
      <c r="N4111" s="242"/>
      <c r="O4111" s="242"/>
      <c r="P4111" s="242"/>
      <c r="Q4111" s="242"/>
      <c r="R4111" s="242"/>
      <c r="S4111" s="242"/>
      <c r="T4111" s="24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4" t="s">
        <v>193</v>
      </c>
      <c r="AU4111" s="244" t="s">
        <v>80</v>
      </c>
      <c r="AV4111" s="13" t="s">
        <v>78</v>
      </c>
      <c r="AW4111" s="13" t="s">
        <v>195</v>
      </c>
      <c r="AX4111" s="13" t="s">
        <v>71</v>
      </c>
      <c r="AY4111" s="244" t="s">
        <v>182</v>
      </c>
    </row>
    <row r="4112" s="14" customFormat="1">
      <c r="A4112" s="14"/>
      <c r="B4112" s="245"/>
      <c r="C4112" s="246"/>
      <c r="D4112" s="236" t="s">
        <v>193</v>
      </c>
      <c r="E4112" s="247" t="s">
        <v>19</v>
      </c>
      <c r="F4112" s="248" t="s">
        <v>6413</v>
      </c>
      <c r="G4112" s="246"/>
      <c r="H4112" s="249">
        <v>165.40000000000001</v>
      </c>
      <c r="I4112" s="250"/>
      <c r="J4112" s="246"/>
      <c r="K4112" s="246"/>
      <c r="L4112" s="251"/>
      <c r="M4112" s="252"/>
      <c r="N4112" s="253"/>
      <c r="O4112" s="253"/>
      <c r="P4112" s="253"/>
      <c r="Q4112" s="253"/>
      <c r="R4112" s="253"/>
      <c r="S4112" s="253"/>
      <c r="T4112" s="25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5" t="s">
        <v>193</v>
      </c>
      <c r="AU4112" s="255" t="s">
        <v>80</v>
      </c>
      <c r="AV4112" s="14" t="s">
        <v>80</v>
      </c>
      <c r="AW4112" s="14" t="s">
        <v>195</v>
      </c>
      <c r="AX4112" s="14" t="s">
        <v>71</v>
      </c>
      <c r="AY4112" s="255" t="s">
        <v>182</v>
      </c>
    </row>
    <row r="4113" s="14" customFormat="1">
      <c r="A4113" s="14"/>
      <c r="B4113" s="245"/>
      <c r="C4113" s="246"/>
      <c r="D4113" s="236" t="s">
        <v>193</v>
      </c>
      <c r="E4113" s="247" t="s">
        <v>19</v>
      </c>
      <c r="F4113" s="248" t="s">
        <v>6414</v>
      </c>
      <c r="G4113" s="246"/>
      <c r="H4113" s="249">
        <v>246.80000000000001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193</v>
      </c>
      <c r="AU4113" s="255" t="s">
        <v>80</v>
      </c>
      <c r="AV4113" s="14" t="s">
        <v>80</v>
      </c>
      <c r="AW4113" s="14" t="s">
        <v>195</v>
      </c>
      <c r="AX4113" s="14" t="s">
        <v>71</v>
      </c>
      <c r="AY4113" s="255" t="s">
        <v>182</v>
      </c>
    </row>
    <row r="4114" s="14" customFormat="1">
      <c r="A4114" s="14"/>
      <c r="B4114" s="245"/>
      <c r="C4114" s="246"/>
      <c r="D4114" s="236" t="s">
        <v>193</v>
      </c>
      <c r="E4114" s="247" t="s">
        <v>19</v>
      </c>
      <c r="F4114" s="248" t="s">
        <v>6415</v>
      </c>
      <c r="G4114" s="246"/>
      <c r="H4114" s="249">
        <v>135</v>
      </c>
      <c r="I4114" s="250"/>
      <c r="J4114" s="246"/>
      <c r="K4114" s="246"/>
      <c r="L4114" s="251"/>
      <c r="M4114" s="252"/>
      <c r="N4114" s="253"/>
      <c r="O4114" s="253"/>
      <c r="P4114" s="253"/>
      <c r="Q4114" s="253"/>
      <c r="R4114" s="253"/>
      <c r="S4114" s="253"/>
      <c r="T4114" s="25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T4114" s="255" t="s">
        <v>193</v>
      </c>
      <c r="AU4114" s="255" t="s">
        <v>80</v>
      </c>
      <c r="AV4114" s="14" t="s">
        <v>80</v>
      </c>
      <c r="AW4114" s="14" t="s">
        <v>195</v>
      </c>
      <c r="AX4114" s="14" t="s">
        <v>71</v>
      </c>
      <c r="AY4114" s="255" t="s">
        <v>182</v>
      </c>
    </row>
    <row r="4115" s="14" customFormat="1">
      <c r="A4115" s="14"/>
      <c r="B4115" s="245"/>
      <c r="C4115" s="246"/>
      <c r="D4115" s="236" t="s">
        <v>193</v>
      </c>
      <c r="E4115" s="247" t="s">
        <v>19</v>
      </c>
      <c r="F4115" s="248" t="s">
        <v>6243</v>
      </c>
      <c r="G4115" s="246"/>
      <c r="H4115" s="249">
        <v>26.335000000000001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193</v>
      </c>
      <c r="AU4115" s="255" t="s">
        <v>80</v>
      </c>
      <c r="AV4115" s="14" t="s">
        <v>80</v>
      </c>
      <c r="AW4115" s="14" t="s">
        <v>195</v>
      </c>
      <c r="AX4115" s="14" t="s">
        <v>71</v>
      </c>
      <c r="AY4115" s="255" t="s">
        <v>182</v>
      </c>
    </row>
    <row r="4116" s="14" customFormat="1">
      <c r="A4116" s="14"/>
      <c r="B4116" s="245"/>
      <c r="C4116" s="246"/>
      <c r="D4116" s="236" t="s">
        <v>193</v>
      </c>
      <c r="E4116" s="247" t="s">
        <v>19</v>
      </c>
      <c r="F4116" s="248" t="s">
        <v>6244</v>
      </c>
      <c r="G4116" s="246"/>
      <c r="H4116" s="249">
        <v>22.609999999999999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193</v>
      </c>
      <c r="AU4116" s="255" t="s">
        <v>80</v>
      </c>
      <c r="AV4116" s="14" t="s">
        <v>80</v>
      </c>
      <c r="AW4116" s="14" t="s">
        <v>195</v>
      </c>
      <c r="AX4116" s="14" t="s">
        <v>71</v>
      </c>
      <c r="AY4116" s="255" t="s">
        <v>182</v>
      </c>
    </row>
    <row r="4117" s="14" customFormat="1">
      <c r="A4117" s="14"/>
      <c r="B4117" s="245"/>
      <c r="C4117" s="246"/>
      <c r="D4117" s="236" t="s">
        <v>193</v>
      </c>
      <c r="E4117" s="247" t="s">
        <v>19</v>
      </c>
      <c r="F4117" s="248" t="s">
        <v>6416</v>
      </c>
      <c r="G4117" s="246"/>
      <c r="H4117" s="249">
        <v>15.446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193</v>
      </c>
      <c r="AU4117" s="255" t="s">
        <v>80</v>
      </c>
      <c r="AV4117" s="14" t="s">
        <v>80</v>
      </c>
      <c r="AW4117" s="14" t="s">
        <v>195</v>
      </c>
      <c r="AX4117" s="14" t="s">
        <v>71</v>
      </c>
      <c r="AY4117" s="255" t="s">
        <v>182</v>
      </c>
    </row>
    <row r="4118" s="13" customFormat="1">
      <c r="A4118" s="13"/>
      <c r="B4118" s="234"/>
      <c r="C4118" s="235"/>
      <c r="D4118" s="236" t="s">
        <v>193</v>
      </c>
      <c r="E4118" s="237" t="s">
        <v>19</v>
      </c>
      <c r="F4118" s="238" t="s">
        <v>216</v>
      </c>
      <c r="G4118" s="235"/>
      <c r="H4118" s="237" t="s">
        <v>19</v>
      </c>
      <c r="I4118" s="239"/>
      <c r="J4118" s="235"/>
      <c r="K4118" s="235"/>
      <c r="L4118" s="240"/>
      <c r="M4118" s="241"/>
      <c r="N4118" s="242"/>
      <c r="O4118" s="242"/>
      <c r="P4118" s="242"/>
      <c r="Q4118" s="242"/>
      <c r="R4118" s="242"/>
      <c r="S4118" s="242"/>
      <c r="T4118" s="24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T4118" s="244" t="s">
        <v>193</v>
      </c>
      <c r="AU4118" s="244" t="s">
        <v>80</v>
      </c>
      <c r="AV4118" s="13" t="s">
        <v>78</v>
      </c>
      <c r="AW4118" s="13" t="s">
        <v>195</v>
      </c>
      <c r="AX4118" s="13" t="s">
        <v>71</v>
      </c>
      <c r="AY4118" s="244" t="s">
        <v>182</v>
      </c>
    </row>
    <row r="4119" s="14" customFormat="1">
      <c r="A4119" s="14"/>
      <c r="B4119" s="245"/>
      <c r="C4119" s="246"/>
      <c r="D4119" s="236" t="s">
        <v>193</v>
      </c>
      <c r="E4119" s="247" t="s">
        <v>19</v>
      </c>
      <c r="F4119" s="248" t="s">
        <v>6417</v>
      </c>
      <c r="G4119" s="246"/>
      <c r="H4119" s="249">
        <v>104.19999999999999</v>
      </c>
      <c r="I4119" s="250"/>
      <c r="J4119" s="246"/>
      <c r="K4119" s="246"/>
      <c r="L4119" s="251"/>
      <c r="M4119" s="252"/>
      <c r="N4119" s="253"/>
      <c r="O4119" s="253"/>
      <c r="P4119" s="253"/>
      <c r="Q4119" s="253"/>
      <c r="R4119" s="253"/>
      <c r="S4119" s="253"/>
      <c r="T4119" s="25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55" t="s">
        <v>193</v>
      </c>
      <c r="AU4119" s="255" t="s">
        <v>80</v>
      </c>
      <c r="AV4119" s="14" t="s">
        <v>80</v>
      </c>
      <c r="AW4119" s="14" t="s">
        <v>195</v>
      </c>
      <c r="AX4119" s="14" t="s">
        <v>71</v>
      </c>
      <c r="AY4119" s="255" t="s">
        <v>182</v>
      </c>
    </row>
    <row r="4120" s="2" customFormat="1" ht="24.15" customHeight="1">
      <c r="A4120" s="41"/>
      <c r="B4120" s="42"/>
      <c r="C4120" s="216" t="s">
        <v>6424</v>
      </c>
      <c r="D4120" s="216" t="s">
        <v>184</v>
      </c>
      <c r="E4120" s="217" t="s">
        <v>6425</v>
      </c>
      <c r="F4120" s="218" t="s">
        <v>6426</v>
      </c>
      <c r="G4120" s="219" t="s">
        <v>283</v>
      </c>
      <c r="H4120" s="220">
        <v>1623.2739999999999</v>
      </c>
      <c r="I4120" s="221"/>
      <c r="J4120" s="222">
        <f>ROUND(I4120*H4120,2)</f>
        <v>0</v>
      </c>
      <c r="K4120" s="218" t="s">
        <v>188</v>
      </c>
      <c r="L4120" s="47"/>
      <c r="M4120" s="223" t="s">
        <v>19</v>
      </c>
      <c r="N4120" s="224" t="s">
        <v>42</v>
      </c>
      <c r="O4120" s="87"/>
      <c r="P4120" s="225">
        <f>O4120*H4120</f>
        <v>0</v>
      </c>
      <c r="Q4120" s="225">
        <v>0</v>
      </c>
      <c r="R4120" s="225">
        <f>Q4120*H4120</f>
        <v>0</v>
      </c>
      <c r="S4120" s="225">
        <v>0</v>
      </c>
      <c r="T4120" s="226">
        <f>S4120*H4120</f>
        <v>0</v>
      </c>
      <c r="U4120" s="41"/>
      <c r="V4120" s="41"/>
      <c r="W4120" s="41"/>
      <c r="X4120" s="41"/>
      <c r="Y4120" s="41"/>
      <c r="Z4120" s="41"/>
      <c r="AA4120" s="41"/>
      <c r="AB4120" s="41"/>
      <c r="AC4120" s="41"/>
      <c r="AD4120" s="41"/>
      <c r="AE4120" s="41"/>
      <c r="AR4120" s="227" t="s">
        <v>308</v>
      </c>
      <c r="AT4120" s="227" t="s">
        <v>184</v>
      </c>
      <c r="AU4120" s="227" t="s">
        <v>80</v>
      </c>
      <c r="AY4120" s="20" t="s">
        <v>182</v>
      </c>
      <c r="BE4120" s="228">
        <f>IF(N4120="základní",J4120,0)</f>
        <v>0</v>
      </c>
      <c r="BF4120" s="228">
        <f>IF(N4120="snížená",J4120,0)</f>
        <v>0</v>
      </c>
      <c r="BG4120" s="228">
        <f>IF(N4120="zákl. přenesená",J4120,0)</f>
        <v>0</v>
      </c>
      <c r="BH4120" s="228">
        <f>IF(N4120="sníž. přenesená",J4120,0)</f>
        <v>0</v>
      </c>
      <c r="BI4120" s="228">
        <f>IF(N4120="nulová",J4120,0)</f>
        <v>0</v>
      </c>
      <c r="BJ4120" s="20" t="s">
        <v>78</v>
      </c>
      <c r="BK4120" s="228">
        <f>ROUND(I4120*H4120,2)</f>
        <v>0</v>
      </c>
      <c r="BL4120" s="20" t="s">
        <v>308</v>
      </c>
      <c r="BM4120" s="227" t="s">
        <v>6427</v>
      </c>
    </row>
    <row r="4121" s="2" customFormat="1">
      <c r="A4121" s="41"/>
      <c r="B4121" s="42"/>
      <c r="C4121" s="43"/>
      <c r="D4121" s="229" t="s">
        <v>191</v>
      </c>
      <c r="E4121" s="43"/>
      <c r="F4121" s="230" t="s">
        <v>6428</v>
      </c>
      <c r="G4121" s="43"/>
      <c r="H4121" s="43"/>
      <c r="I4121" s="231"/>
      <c r="J4121" s="43"/>
      <c r="K4121" s="43"/>
      <c r="L4121" s="47"/>
      <c r="M4121" s="232"/>
      <c r="N4121" s="233"/>
      <c r="O4121" s="87"/>
      <c r="P4121" s="87"/>
      <c r="Q4121" s="87"/>
      <c r="R4121" s="87"/>
      <c r="S4121" s="87"/>
      <c r="T4121" s="88"/>
      <c r="U4121" s="41"/>
      <c r="V4121" s="41"/>
      <c r="W4121" s="41"/>
      <c r="X4121" s="41"/>
      <c r="Y4121" s="41"/>
      <c r="Z4121" s="41"/>
      <c r="AA4121" s="41"/>
      <c r="AB4121" s="41"/>
      <c r="AC4121" s="41"/>
      <c r="AD4121" s="41"/>
      <c r="AE4121" s="41"/>
      <c r="AT4121" s="20" t="s">
        <v>191</v>
      </c>
      <c r="AU4121" s="20" t="s">
        <v>80</v>
      </c>
    </row>
    <row r="4122" s="14" customFormat="1">
      <c r="A4122" s="14"/>
      <c r="B4122" s="245"/>
      <c r="C4122" s="246"/>
      <c r="D4122" s="236" t="s">
        <v>193</v>
      </c>
      <c r="E4122" s="247" t="s">
        <v>19</v>
      </c>
      <c r="F4122" s="248" t="s">
        <v>6429</v>
      </c>
      <c r="G4122" s="246"/>
      <c r="H4122" s="249">
        <v>1623.2739999999999</v>
      </c>
      <c r="I4122" s="250"/>
      <c r="J4122" s="246"/>
      <c r="K4122" s="246"/>
      <c r="L4122" s="251"/>
      <c r="M4122" s="252"/>
      <c r="N4122" s="253"/>
      <c r="O4122" s="253"/>
      <c r="P4122" s="253"/>
      <c r="Q4122" s="253"/>
      <c r="R4122" s="253"/>
      <c r="S4122" s="253"/>
      <c r="T4122" s="25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T4122" s="255" t="s">
        <v>193</v>
      </c>
      <c r="AU4122" s="255" t="s">
        <v>80</v>
      </c>
      <c r="AV4122" s="14" t="s">
        <v>80</v>
      </c>
      <c r="AW4122" s="14" t="s">
        <v>195</v>
      </c>
      <c r="AX4122" s="14" t="s">
        <v>71</v>
      </c>
      <c r="AY4122" s="255" t="s">
        <v>182</v>
      </c>
    </row>
    <row r="4123" s="2" customFormat="1" ht="24.15" customHeight="1">
      <c r="A4123" s="41"/>
      <c r="B4123" s="42"/>
      <c r="C4123" s="216" t="s">
        <v>6430</v>
      </c>
      <c r="D4123" s="216" t="s">
        <v>184</v>
      </c>
      <c r="E4123" s="217" t="s">
        <v>6431</v>
      </c>
      <c r="F4123" s="218" t="s">
        <v>6432</v>
      </c>
      <c r="G4123" s="219" t="s">
        <v>283</v>
      </c>
      <c r="H4123" s="220">
        <v>1431.5820000000001</v>
      </c>
      <c r="I4123" s="221"/>
      <c r="J4123" s="222">
        <f>ROUND(I4123*H4123,2)</f>
        <v>0</v>
      </c>
      <c r="K4123" s="218" t="s">
        <v>188</v>
      </c>
      <c r="L4123" s="47"/>
      <c r="M4123" s="223" t="s">
        <v>19</v>
      </c>
      <c r="N4123" s="224" t="s">
        <v>42</v>
      </c>
      <c r="O4123" s="87"/>
      <c r="P4123" s="225">
        <f>O4123*H4123</f>
        <v>0</v>
      </c>
      <c r="Q4123" s="225">
        <v>0.00025999999999999998</v>
      </c>
      <c r="R4123" s="225">
        <f>Q4123*H4123</f>
        <v>0.37221132000000001</v>
      </c>
      <c r="S4123" s="225">
        <v>0</v>
      </c>
      <c r="T4123" s="226">
        <f>S4123*H4123</f>
        <v>0</v>
      </c>
      <c r="U4123" s="41"/>
      <c r="V4123" s="41"/>
      <c r="W4123" s="41"/>
      <c r="X4123" s="41"/>
      <c r="Y4123" s="41"/>
      <c r="Z4123" s="41"/>
      <c r="AA4123" s="41"/>
      <c r="AB4123" s="41"/>
      <c r="AC4123" s="41"/>
      <c r="AD4123" s="41"/>
      <c r="AE4123" s="41"/>
      <c r="AR4123" s="227" t="s">
        <v>308</v>
      </c>
      <c r="AT4123" s="227" t="s">
        <v>184</v>
      </c>
      <c r="AU4123" s="227" t="s">
        <v>80</v>
      </c>
      <c r="AY4123" s="20" t="s">
        <v>182</v>
      </c>
      <c r="BE4123" s="228">
        <f>IF(N4123="základní",J4123,0)</f>
        <v>0</v>
      </c>
      <c r="BF4123" s="228">
        <f>IF(N4123="snížená",J4123,0)</f>
        <v>0</v>
      </c>
      <c r="BG4123" s="228">
        <f>IF(N4123="zákl. přenesená",J4123,0)</f>
        <v>0</v>
      </c>
      <c r="BH4123" s="228">
        <f>IF(N4123="sníž. přenesená",J4123,0)</f>
        <v>0</v>
      </c>
      <c r="BI4123" s="228">
        <f>IF(N4123="nulová",J4123,0)</f>
        <v>0</v>
      </c>
      <c r="BJ4123" s="20" t="s">
        <v>78</v>
      </c>
      <c r="BK4123" s="228">
        <f>ROUND(I4123*H4123,2)</f>
        <v>0</v>
      </c>
      <c r="BL4123" s="20" t="s">
        <v>308</v>
      </c>
      <c r="BM4123" s="227" t="s">
        <v>6433</v>
      </c>
    </row>
    <row r="4124" s="2" customFormat="1">
      <c r="A4124" s="41"/>
      <c r="B4124" s="42"/>
      <c r="C4124" s="43"/>
      <c r="D4124" s="229" t="s">
        <v>191</v>
      </c>
      <c r="E4124" s="43"/>
      <c r="F4124" s="230" t="s">
        <v>6434</v>
      </c>
      <c r="G4124" s="43"/>
      <c r="H4124" s="43"/>
      <c r="I4124" s="231"/>
      <c r="J4124" s="43"/>
      <c r="K4124" s="43"/>
      <c r="L4124" s="47"/>
      <c r="M4124" s="232"/>
      <c r="N4124" s="233"/>
      <c r="O4124" s="87"/>
      <c r="P4124" s="87"/>
      <c r="Q4124" s="87"/>
      <c r="R4124" s="87"/>
      <c r="S4124" s="87"/>
      <c r="T4124" s="88"/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T4124" s="20" t="s">
        <v>191</v>
      </c>
      <c r="AU4124" s="20" t="s">
        <v>80</v>
      </c>
    </row>
    <row r="4125" s="2" customFormat="1">
      <c r="A4125" s="41"/>
      <c r="B4125" s="42"/>
      <c r="C4125" s="43"/>
      <c r="D4125" s="236" t="s">
        <v>1123</v>
      </c>
      <c r="E4125" s="43"/>
      <c r="F4125" s="288" t="s">
        <v>6381</v>
      </c>
      <c r="G4125" s="43"/>
      <c r="H4125" s="43"/>
      <c r="I4125" s="231"/>
      <c r="J4125" s="43"/>
      <c r="K4125" s="43"/>
      <c r="L4125" s="47"/>
      <c r="M4125" s="232"/>
      <c r="N4125" s="233"/>
      <c r="O4125" s="87"/>
      <c r="P4125" s="87"/>
      <c r="Q4125" s="87"/>
      <c r="R4125" s="87"/>
      <c r="S4125" s="87"/>
      <c r="T4125" s="88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T4125" s="20" t="s">
        <v>1123</v>
      </c>
      <c r="AU4125" s="20" t="s">
        <v>80</v>
      </c>
    </row>
    <row r="4126" s="14" customFormat="1">
      <c r="A4126" s="14"/>
      <c r="B4126" s="245"/>
      <c r="C4126" s="246"/>
      <c r="D4126" s="236" t="s">
        <v>193</v>
      </c>
      <c r="E4126" s="247" t="s">
        <v>19</v>
      </c>
      <c r="F4126" s="248" t="s">
        <v>6435</v>
      </c>
      <c r="G4126" s="246"/>
      <c r="H4126" s="249">
        <v>165.40000000000001</v>
      </c>
      <c r="I4126" s="250"/>
      <c r="J4126" s="246"/>
      <c r="K4126" s="246"/>
      <c r="L4126" s="251"/>
      <c r="M4126" s="252"/>
      <c r="N4126" s="253"/>
      <c r="O4126" s="253"/>
      <c r="P4126" s="253"/>
      <c r="Q4126" s="253"/>
      <c r="R4126" s="253"/>
      <c r="S4126" s="253"/>
      <c r="T4126" s="25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T4126" s="255" t="s">
        <v>193</v>
      </c>
      <c r="AU4126" s="255" t="s">
        <v>80</v>
      </c>
      <c r="AV4126" s="14" t="s">
        <v>80</v>
      </c>
      <c r="AW4126" s="14" t="s">
        <v>195</v>
      </c>
      <c r="AX4126" s="14" t="s">
        <v>71</v>
      </c>
      <c r="AY4126" s="255" t="s">
        <v>182</v>
      </c>
    </row>
    <row r="4127" s="14" customFormat="1">
      <c r="A4127" s="14"/>
      <c r="B4127" s="245"/>
      <c r="C4127" s="246"/>
      <c r="D4127" s="236" t="s">
        <v>193</v>
      </c>
      <c r="E4127" s="247" t="s">
        <v>19</v>
      </c>
      <c r="F4127" s="248" t="s">
        <v>6436</v>
      </c>
      <c r="G4127" s="246"/>
      <c r="H4127" s="249">
        <v>246.80000000000001</v>
      </c>
      <c r="I4127" s="250"/>
      <c r="J4127" s="246"/>
      <c r="K4127" s="246"/>
      <c r="L4127" s="251"/>
      <c r="M4127" s="252"/>
      <c r="N4127" s="253"/>
      <c r="O4127" s="253"/>
      <c r="P4127" s="253"/>
      <c r="Q4127" s="253"/>
      <c r="R4127" s="253"/>
      <c r="S4127" s="253"/>
      <c r="T4127" s="25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T4127" s="255" t="s">
        <v>193</v>
      </c>
      <c r="AU4127" s="255" t="s">
        <v>80</v>
      </c>
      <c r="AV4127" s="14" t="s">
        <v>80</v>
      </c>
      <c r="AW4127" s="14" t="s">
        <v>195</v>
      </c>
      <c r="AX4127" s="14" t="s">
        <v>71</v>
      </c>
      <c r="AY4127" s="255" t="s">
        <v>182</v>
      </c>
    </row>
    <row r="4128" s="14" customFormat="1">
      <c r="A4128" s="14"/>
      <c r="B4128" s="245"/>
      <c r="C4128" s="246"/>
      <c r="D4128" s="236" t="s">
        <v>193</v>
      </c>
      <c r="E4128" s="247" t="s">
        <v>19</v>
      </c>
      <c r="F4128" s="248" t="s">
        <v>6437</v>
      </c>
      <c r="G4128" s="246"/>
      <c r="H4128" s="249">
        <v>135</v>
      </c>
      <c r="I4128" s="250"/>
      <c r="J4128" s="246"/>
      <c r="K4128" s="246"/>
      <c r="L4128" s="251"/>
      <c r="M4128" s="252"/>
      <c r="N4128" s="253"/>
      <c r="O4128" s="253"/>
      <c r="P4128" s="253"/>
      <c r="Q4128" s="253"/>
      <c r="R4128" s="253"/>
      <c r="S4128" s="253"/>
      <c r="T4128" s="25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T4128" s="255" t="s">
        <v>193</v>
      </c>
      <c r="AU4128" s="255" t="s">
        <v>80</v>
      </c>
      <c r="AV4128" s="14" t="s">
        <v>80</v>
      </c>
      <c r="AW4128" s="14" t="s">
        <v>195</v>
      </c>
      <c r="AX4128" s="14" t="s">
        <v>71</v>
      </c>
      <c r="AY4128" s="255" t="s">
        <v>182</v>
      </c>
    </row>
    <row r="4129" s="14" customFormat="1">
      <c r="A4129" s="14"/>
      <c r="B4129" s="245"/>
      <c r="C4129" s="246"/>
      <c r="D4129" s="236" t="s">
        <v>193</v>
      </c>
      <c r="E4129" s="247" t="s">
        <v>19</v>
      </c>
      <c r="F4129" s="248" t="s">
        <v>6243</v>
      </c>
      <c r="G4129" s="246"/>
      <c r="H4129" s="249">
        <v>26.335000000000001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193</v>
      </c>
      <c r="AU4129" s="255" t="s">
        <v>80</v>
      </c>
      <c r="AV4129" s="14" t="s">
        <v>80</v>
      </c>
      <c r="AW4129" s="14" t="s">
        <v>195</v>
      </c>
      <c r="AX4129" s="14" t="s">
        <v>71</v>
      </c>
      <c r="AY4129" s="255" t="s">
        <v>182</v>
      </c>
    </row>
    <row r="4130" s="14" customFormat="1">
      <c r="A4130" s="14"/>
      <c r="B4130" s="245"/>
      <c r="C4130" s="246"/>
      <c r="D4130" s="236" t="s">
        <v>193</v>
      </c>
      <c r="E4130" s="247" t="s">
        <v>19</v>
      </c>
      <c r="F4130" s="248" t="s">
        <v>6244</v>
      </c>
      <c r="G4130" s="246"/>
      <c r="H4130" s="249">
        <v>22.609999999999999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193</v>
      </c>
      <c r="AU4130" s="255" t="s">
        <v>80</v>
      </c>
      <c r="AV4130" s="14" t="s">
        <v>80</v>
      </c>
      <c r="AW4130" s="14" t="s">
        <v>195</v>
      </c>
      <c r="AX4130" s="14" t="s">
        <v>71</v>
      </c>
      <c r="AY4130" s="255" t="s">
        <v>182</v>
      </c>
    </row>
    <row r="4131" s="14" customFormat="1">
      <c r="A4131" s="14"/>
      <c r="B4131" s="245"/>
      <c r="C4131" s="246"/>
      <c r="D4131" s="236" t="s">
        <v>193</v>
      </c>
      <c r="E4131" s="247" t="s">
        <v>19</v>
      </c>
      <c r="F4131" s="248" t="s">
        <v>6416</v>
      </c>
      <c r="G4131" s="246"/>
      <c r="H4131" s="249">
        <v>15.446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193</v>
      </c>
      <c r="AU4131" s="255" t="s">
        <v>80</v>
      </c>
      <c r="AV4131" s="14" t="s">
        <v>80</v>
      </c>
      <c r="AW4131" s="14" t="s">
        <v>195</v>
      </c>
      <c r="AX4131" s="14" t="s">
        <v>71</v>
      </c>
      <c r="AY4131" s="255" t="s">
        <v>182</v>
      </c>
    </row>
    <row r="4132" s="14" customFormat="1">
      <c r="A4132" s="14"/>
      <c r="B4132" s="245"/>
      <c r="C4132" s="246"/>
      <c r="D4132" s="236" t="s">
        <v>193</v>
      </c>
      <c r="E4132" s="247" t="s">
        <v>19</v>
      </c>
      <c r="F4132" s="248" t="s">
        <v>6438</v>
      </c>
      <c r="G4132" s="246"/>
      <c r="H4132" s="249">
        <v>104.19999999999999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193</v>
      </c>
      <c r="AU4132" s="255" t="s">
        <v>80</v>
      </c>
      <c r="AV4132" s="14" t="s">
        <v>80</v>
      </c>
      <c r="AW4132" s="14" t="s">
        <v>195</v>
      </c>
      <c r="AX4132" s="14" t="s">
        <v>71</v>
      </c>
      <c r="AY4132" s="255" t="s">
        <v>182</v>
      </c>
    </row>
    <row r="4133" s="14" customFormat="1">
      <c r="A4133" s="14"/>
      <c r="B4133" s="245"/>
      <c r="C4133" s="246"/>
      <c r="D4133" s="236" t="s">
        <v>193</v>
      </c>
      <c r="E4133" s="246"/>
      <c r="F4133" s="248" t="s">
        <v>6418</v>
      </c>
      <c r="G4133" s="246"/>
      <c r="H4133" s="249">
        <v>1431.5820000000001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193</v>
      </c>
      <c r="AU4133" s="255" t="s">
        <v>80</v>
      </c>
      <c r="AV4133" s="14" t="s">
        <v>80</v>
      </c>
      <c r="AW4133" s="14" t="s">
        <v>4</v>
      </c>
      <c r="AX4133" s="14" t="s">
        <v>78</v>
      </c>
      <c r="AY4133" s="255" t="s">
        <v>182</v>
      </c>
    </row>
    <row r="4134" s="2" customFormat="1" ht="44.25" customHeight="1">
      <c r="A4134" s="41"/>
      <c r="B4134" s="42"/>
      <c r="C4134" s="216" t="s">
        <v>6439</v>
      </c>
      <c r="D4134" s="216" t="s">
        <v>184</v>
      </c>
      <c r="E4134" s="217" t="s">
        <v>6440</v>
      </c>
      <c r="F4134" s="218" t="s">
        <v>6441</v>
      </c>
      <c r="G4134" s="219" t="s">
        <v>283</v>
      </c>
      <c r="H4134" s="220">
        <v>1431.5820000000001</v>
      </c>
      <c r="I4134" s="221"/>
      <c r="J4134" s="222">
        <f>ROUND(I4134*H4134,2)</f>
        <v>0</v>
      </c>
      <c r="K4134" s="218" t="s">
        <v>188</v>
      </c>
      <c r="L4134" s="47"/>
      <c r="M4134" s="223" t="s">
        <v>19</v>
      </c>
      <c r="N4134" s="224" t="s">
        <v>42</v>
      </c>
      <c r="O4134" s="87"/>
      <c r="P4134" s="225">
        <f>O4134*H4134</f>
        <v>0</v>
      </c>
      <c r="Q4134" s="225">
        <v>0.00020000000000000001</v>
      </c>
      <c r="R4134" s="225">
        <f>Q4134*H4134</f>
        <v>0.28631640000000003</v>
      </c>
      <c r="S4134" s="225">
        <v>0</v>
      </c>
      <c r="T4134" s="226">
        <f>S4134*H4134</f>
        <v>0</v>
      </c>
      <c r="U4134" s="41"/>
      <c r="V4134" s="41"/>
      <c r="W4134" s="41"/>
      <c r="X4134" s="41"/>
      <c r="Y4134" s="41"/>
      <c r="Z4134" s="41"/>
      <c r="AA4134" s="41"/>
      <c r="AB4134" s="41"/>
      <c r="AC4134" s="41"/>
      <c r="AD4134" s="41"/>
      <c r="AE4134" s="41"/>
      <c r="AR4134" s="227" t="s">
        <v>308</v>
      </c>
      <c r="AT4134" s="227" t="s">
        <v>184</v>
      </c>
      <c r="AU4134" s="227" t="s">
        <v>80</v>
      </c>
      <c r="AY4134" s="20" t="s">
        <v>182</v>
      </c>
      <c r="BE4134" s="228">
        <f>IF(N4134="základní",J4134,0)</f>
        <v>0</v>
      </c>
      <c r="BF4134" s="228">
        <f>IF(N4134="snížená",J4134,0)</f>
        <v>0</v>
      </c>
      <c r="BG4134" s="228">
        <f>IF(N4134="zákl. přenesená",J4134,0)</f>
        <v>0</v>
      </c>
      <c r="BH4134" s="228">
        <f>IF(N4134="sníž. přenesená",J4134,0)</f>
        <v>0</v>
      </c>
      <c r="BI4134" s="228">
        <f>IF(N4134="nulová",J4134,0)</f>
        <v>0</v>
      </c>
      <c r="BJ4134" s="20" t="s">
        <v>78</v>
      </c>
      <c r="BK4134" s="228">
        <f>ROUND(I4134*H4134,2)</f>
        <v>0</v>
      </c>
      <c r="BL4134" s="20" t="s">
        <v>308</v>
      </c>
      <c r="BM4134" s="227" t="s">
        <v>6442</v>
      </c>
    </row>
    <row r="4135" s="2" customFormat="1">
      <c r="A4135" s="41"/>
      <c r="B4135" s="42"/>
      <c r="C4135" s="43"/>
      <c r="D4135" s="229" t="s">
        <v>191</v>
      </c>
      <c r="E4135" s="43"/>
      <c r="F4135" s="230" t="s">
        <v>6443</v>
      </c>
      <c r="G4135" s="43"/>
      <c r="H4135" s="43"/>
      <c r="I4135" s="231"/>
      <c r="J4135" s="43"/>
      <c r="K4135" s="43"/>
      <c r="L4135" s="47"/>
      <c r="M4135" s="232"/>
      <c r="N4135" s="233"/>
      <c r="O4135" s="87"/>
      <c r="P4135" s="87"/>
      <c r="Q4135" s="87"/>
      <c r="R4135" s="87"/>
      <c r="S4135" s="87"/>
      <c r="T4135" s="88"/>
      <c r="U4135" s="41"/>
      <c r="V4135" s="41"/>
      <c r="W4135" s="41"/>
      <c r="X4135" s="41"/>
      <c r="Y4135" s="41"/>
      <c r="Z4135" s="41"/>
      <c r="AA4135" s="41"/>
      <c r="AB4135" s="41"/>
      <c r="AC4135" s="41"/>
      <c r="AD4135" s="41"/>
      <c r="AE4135" s="41"/>
      <c r="AT4135" s="20" t="s">
        <v>191</v>
      </c>
      <c r="AU4135" s="20" t="s">
        <v>80</v>
      </c>
    </row>
    <row r="4136" s="2" customFormat="1">
      <c r="A4136" s="41"/>
      <c r="B4136" s="42"/>
      <c r="C4136" s="43"/>
      <c r="D4136" s="236" t="s">
        <v>1123</v>
      </c>
      <c r="E4136" s="43"/>
      <c r="F4136" s="288" t="s">
        <v>6381</v>
      </c>
      <c r="G4136" s="43"/>
      <c r="H4136" s="43"/>
      <c r="I4136" s="231"/>
      <c r="J4136" s="43"/>
      <c r="K4136" s="43"/>
      <c r="L4136" s="47"/>
      <c r="M4136" s="232"/>
      <c r="N4136" s="233"/>
      <c r="O4136" s="87"/>
      <c r="P4136" s="87"/>
      <c r="Q4136" s="87"/>
      <c r="R4136" s="87"/>
      <c r="S4136" s="87"/>
      <c r="T4136" s="88"/>
      <c r="U4136" s="41"/>
      <c r="V4136" s="41"/>
      <c r="W4136" s="41"/>
      <c r="X4136" s="41"/>
      <c r="Y4136" s="41"/>
      <c r="Z4136" s="41"/>
      <c r="AA4136" s="41"/>
      <c r="AB4136" s="41"/>
      <c r="AC4136" s="41"/>
      <c r="AD4136" s="41"/>
      <c r="AE4136" s="41"/>
      <c r="AT4136" s="20" t="s">
        <v>1123</v>
      </c>
      <c r="AU4136" s="20" t="s">
        <v>80</v>
      </c>
    </row>
    <row r="4137" s="14" customFormat="1">
      <c r="A4137" s="14"/>
      <c r="B4137" s="245"/>
      <c r="C4137" s="246"/>
      <c r="D4137" s="236" t="s">
        <v>193</v>
      </c>
      <c r="E4137" s="247" t="s">
        <v>19</v>
      </c>
      <c r="F4137" s="248" t="s">
        <v>6435</v>
      </c>
      <c r="G4137" s="246"/>
      <c r="H4137" s="249">
        <v>165.40000000000001</v>
      </c>
      <c r="I4137" s="250"/>
      <c r="J4137" s="246"/>
      <c r="K4137" s="246"/>
      <c r="L4137" s="251"/>
      <c r="M4137" s="252"/>
      <c r="N4137" s="253"/>
      <c r="O4137" s="253"/>
      <c r="P4137" s="253"/>
      <c r="Q4137" s="253"/>
      <c r="R4137" s="253"/>
      <c r="S4137" s="253"/>
      <c r="T4137" s="25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T4137" s="255" t="s">
        <v>193</v>
      </c>
      <c r="AU4137" s="255" t="s">
        <v>80</v>
      </c>
      <c r="AV4137" s="14" t="s">
        <v>80</v>
      </c>
      <c r="AW4137" s="14" t="s">
        <v>195</v>
      </c>
      <c r="AX4137" s="14" t="s">
        <v>71</v>
      </c>
      <c r="AY4137" s="255" t="s">
        <v>182</v>
      </c>
    </row>
    <row r="4138" s="14" customFormat="1">
      <c r="A4138" s="14"/>
      <c r="B4138" s="245"/>
      <c r="C4138" s="246"/>
      <c r="D4138" s="236" t="s">
        <v>193</v>
      </c>
      <c r="E4138" s="247" t="s">
        <v>19</v>
      </c>
      <c r="F4138" s="248" t="s">
        <v>6436</v>
      </c>
      <c r="G4138" s="246"/>
      <c r="H4138" s="249">
        <v>246.80000000000001</v>
      </c>
      <c r="I4138" s="250"/>
      <c r="J4138" s="246"/>
      <c r="K4138" s="246"/>
      <c r="L4138" s="251"/>
      <c r="M4138" s="252"/>
      <c r="N4138" s="253"/>
      <c r="O4138" s="253"/>
      <c r="P4138" s="253"/>
      <c r="Q4138" s="253"/>
      <c r="R4138" s="253"/>
      <c r="S4138" s="253"/>
      <c r="T4138" s="25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T4138" s="255" t="s">
        <v>193</v>
      </c>
      <c r="AU4138" s="255" t="s">
        <v>80</v>
      </c>
      <c r="AV4138" s="14" t="s">
        <v>80</v>
      </c>
      <c r="AW4138" s="14" t="s">
        <v>195</v>
      </c>
      <c r="AX4138" s="14" t="s">
        <v>71</v>
      </c>
      <c r="AY4138" s="255" t="s">
        <v>182</v>
      </c>
    </row>
    <row r="4139" s="14" customFormat="1">
      <c r="A4139" s="14"/>
      <c r="B4139" s="245"/>
      <c r="C4139" s="246"/>
      <c r="D4139" s="236" t="s">
        <v>193</v>
      </c>
      <c r="E4139" s="247" t="s">
        <v>19</v>
      </c>
      <c r="F4139" s="248" t="s">
        <v>6437</v>
      </c>
      <c r="G4139" s="246"/>
      <c r="H4139" s="249">
        <v>135</v>
      </c>
      <c r="I4139" s="250"/>
      <c r="J4139" s="246"/>
      <c r="K4139" s="246"/>
      <c r="L4139" s="251"/>
      <c r="M4139" s="252"/>
      <c r="N4139" s="253"/>
      <c r="O4139" s="253"/>
      <c r="P4139" s="253"/>
      <c r="Q4139" s="253"/>
      <c r="R4139" s="253"/>
      <c r="S4139" s="253"/>
      <c r="T4139" s="25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T4139" s="255" t="s">
        <v>193</v>
      </c>
      <c r="AU4139" s="255" t="s">
        <v>80</v>
      </c>
      <c r="AV4139" s="14" t="s">
        <v>80</v>
      </c>
      <c r="AW4139" s="14" t="s">
        <v>195</v>
      </c>
      <c r="AX4139" s="14" t="s">
        <v>71</v>
      </c>
      <c r="AY4139" s="255" t="s">
        <v>182</v>
      </c>
    </row>
    <row r="4140" s="14" customFormat="1">
      <c r="A4140" s="14"/>
      <c r="B4140" s="245"/>
      <c r="C4140" s="246"/>
      <c r="D4140" s="236" t="s">
        <v>193</v>
      </c>
      <c r="E4140" s="247" t="s">
        <v>19</v>
      </c>
      <c r="F4140" s="248" t="s">
        <v>6243</v>
      </c>
      <c r="G4140" s="246"/>
      <c r="H4140" s="249">
        <v>26.335000000000001</v>
      </c>
      <c r="I4140" s="250"/>
      <c r="J4140" s="246"/>
      <c r="K4140" s="246"/>
      <c r="L4140" s="251"/>
      <c r="M4140" s="252"/>
      <c r="N4140" s="253"/>
      <c r="O4140" s="253"/>
      <c r="P4140" s="253"/>
      <c r="Q4140" s="253"/>
      <c r="R4140" s="253"/>
      <c r="S4140" s="253"/>
      <c r="T4140" s="25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55" t="s">
        <v>193</v>
      </c>
      <c r="AU4140" s="255" t="s">
        <v>80</v>
      </c>
      <c r="AV4140" s="14" t="s">
        <v>80</v>
      </c>
      <c r="AW4140" s="14" t="s">
        <v>195</v>
      </c>
      <c r="AX4140" s="14" t="s">
        <v>71</v>
      </c>
      <c r="AY4140" s="255" t="s">
        <v>182</v>
      </c>
    </row>
    <row r="4141" s="14" customFormat="1">
      <c r="A4141" s="14"/>
      <c r="B4141" s="245"/>
      <c r="C4141" s="246"/>
      <c r="D4141" s="236" t="s">
        <v>193</v>
      </c>
      <c r="E4141" s="247" t="s">
        <v>19</v>
      </c>
      <c r="F4141" s="248" t="s">
        <v>6244</v>
      </c>
      <c r="G4141" s="246"/>
      <c r="H4141" s="249">
        <v>22.609999999999999</v>
      </c>
      <c r="I4141" s="250"/>
      <c r="J4141" s="246"/>
      <c r="K4141" s="246"/>
      <c r="L4141" s="251"/>
      <c r="M4141" s="252"/>
      <c r="N4141" s="253"/>
      <c r="O4141" s="253"/>
      <c r="P4141" s="253"/>
      <c r="Q4141" s="253"/>
      <c r="R4141" s="253"/>
      <c r="S4141" s="253"/>
      <c r="T4141" s="25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T4141" s="255" t="s">
        <v>193</v>
      </c>
      <c r="AU4141" s="255" t="s">
        <v>80</v>
      </c>
      <c r="AV4141" s="14" t="s">
        <v>80</v>
      </c>
      <c r="AW4141" s="14" t="s">
        <v>195</v>
      </c>
      <c r="AX4141" s="14" t="s">
        <v>71</v>
      </c>
      <c r="AY4141" s="255" t="s">
        <v>182</v>
      </c>
    </row>
    <row r="4142" s="14" customFormat="1">
      <c r="A4142" s="14"/>
      <c r="B4142" s="245"/>
      <c r="C4142" s="246"/>
      <c r="D4142" s="236" t="s">
        <v>193</v>
      </c>
      <c r="E4142" s="247" t="s">
        <v>19</v>
      </c>
      <c r="F4142" s="248" t="s">
        <v>6416</v>
      </c>
      <c r="G4142" s="246"/>
      <c r="H4142" s="249">
        <v>15.446</v>
      </c>
      <c r="I4142" s="250"/>
      <c r="J4142" s="246"/>
      <c r="K4142" s="246"/>
      <c r="L4142" s="251"/>
      <c r="M4142" s="252"/>
      <c r="N4142" s="253"/>
      <c r="O4142" s="253"/>
      <c r="P4142" s="253"/>
      <c r="Q4142" s="253"/>
      <c r="R4142" s="253"/>
      <c r="S4142" s="253"/>
      <c r="T4142" s="25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T4142" s="255" t="s">
        <v>193</v>
      </c>
      <c r="AU4142" s="255" t="s">
        <v>80</v>
      </c>
      <c r="AV4142" s="14" t="s">
        <v>80</v>
      </c>
      <c r="AW4142" s="14" t="s">
        <v>195</v>
      </c>
      <c r="AX4142" s="14" t="s">
        <v>71</v>
      </c>
      <c r="AY4142" s="255" t="s">
        <v>182</v>
      </c>
    </row>
    <row r="4143" s="14" customFormat="1">
      <c r="A4143" s="14"/>
      <c r="B4143" s="245"/>
      <c r="C4143" s="246"/>
      <c r="D4143" s="236" t="s">
        <v>193</v>
      </c>
      <c r="E4143" s="247" t="s">
        <v>19</v>
      </c>
      <c r="F4143" s="248" t="s">
        <v>6438</v>
      </c>
      <c r="G4143" s="246"/>
      <c r="H4143" s="249">
        <v>104.19999999999999</v>
      </c>
      <c r="I4143" s="250"/>
      <c r="J4143" s="246"/>
      <c r="K4143" s="246"/>
      <c r="L4143" s="251"/>
      <c r="M4143" s="252"/>
      <c r="N4143" s="253"/>
      <c r="O4143" s="253"/>
      <c r="P4143" s="253"/>
      <c r="Q4143" s="253"/>
      <c r="R4143" s="253"/>
      <c r="S4143" s="253"/>
      <c r="T4143" s="25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55" t="s">
        <v>193</v>
      </c>
      <c r="AU4143" s="255" t="s">
        <v>80</v>
      </c>
      <c r="AV4143" s="14" t="s">
        <v>80</v>
      </c>
      <c r="AW4143" s="14" t="s">
        <v>195</v>
      </c>
      <c r="AX4143" s="14" t="s">
        <v>71</v>
      </c>
      <c r="AY4143" s="255" t="s">
        <v>182</v>
      </c>
    </row>
    <row r="4144" s="14" customFormat="1">
      <c r="A4144" s="14"/>
      <c r="B4144" s="245"/>
      <c r="C4144" s="246"/>
      <c r="D4144" s="236" t="s">
        <v>193</v>
      </c>
      <c r="E4144" s="246"/>
      <c r="F4144" s="248" t="s">
        <v>6418</v>
      </c>
      <c r="G4144" s="246"/>
      <c r="H4144" s="249">
        <v>1431.5820000000001</v>
      </c>
      <c r="I4144" s="250"/>
      <c r="J4144" s="246"/>
      <c r="K4144" s="246"/>
      <c r="L4144" s="251"/>
      <c r="M4144" s="252"/>
      <c r="N4144" s="253"/>
      <c r="O4144" s="253"/>
      <c r="P4144" s="253"/>
      <c r="Q4144" s="253"/>
      <c r="R4144" s="253"/>
      <c r="S4144" s="253"/>
      <c r="T4144" s="25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55" t="s">
        <v>193</v>
      </c>
      <c r="AU4144" s="255" t="s">
        <v>80</v>
      </c>
      <c r="AV4144" s="14" t="s">
        <v>80</v>
      </c>
      <c r="AW4144" s="14" t="s">
        <v>4</v>
      </c>
      <c r="AX4144" s="14" t="s">
        <v>78</v>
      </c>
      <c r="AY4144" s="255" t="s">
        <v>182</v>
      </c>
    </row>
    <row r="4145" s="2" customFormat="1" ht="55.5" customHeight="1">
      <c r="A4145" s="41"/>
      <c r="B4145" s="42"/>
      <c r="C4145" s="216" t="s">
        <v>6444</v>
      </c>
      <c r="D4145" s="216" t="s">
        <v>184</v>
      </c>
      <c r="E4145" s="217" t="s">
        <v>6445</v>
      </c>
      <c r="F4145" s="218" t="s">
        <v>6446</v>
      </c>
      <c r="G4145" s="219" t="s">
        <v>283</v>
      </c>
      <c r="H4145" s="220">
        <v>11.571999999999999</v>
      </c>
      <c r="I4145" s="221"/>
      <c r="J4145" s="222">
        <f>ROUND(I4145*H4145,2)</f>
        <v>0</v>
      </c>
      <c r="K4145" s="218" t="s">
        <v>19</v>
      </c>
      <c r="L4145" s="47"/>
      <c r="M4145" s="223" t="s">
        <v>19</v>
      </c>
      <c r="N4145" s="224" t="s">
        <v>42</v>
      </c>
      <c r="O4145" s="87"/>
      <c r="P4145" s="225">
        <f>O4145*H4145</f>
        <v>0</v>
      </c>
      <c r="Q4145" s="225">
        <v>0.001370158</v>
      </c>
      <c r="R4145" s="225">
        <f>Q4145*H4145</f>
        <v>0.015855468376</v>
      </c>
      <c r="S4145" s="225">
        <v>0</v>
      </c>
      <c r="T4145" s="226">
        <f>S4145*H4145</f>
        <v>0</v>
      </c>
      <c r="U4145" s="41"/>
      <c r="V4145" s="41"/>
      <c r="W4145" s="41"/>
      <c r="X4145" s="41"/>
      <c r="Y4145" s="41"/>
      <c r="Z4145" s="41"/>
      <c r="AA4145" s="41"/>
      <c r="AB4145" s="41"/>
      <c r="AC4145" s="41"/>
      <c r="AD4145" s="41"/>
      <c r="AE4145" s="41"/>
      <c r="AR4145" s="227" t="s">
        <v>308</v>
      </c>
      <c r="AT4145" s="227" t="s">
        <v>184</v>
      </c>
      <c r="AU4145" s="227" t="s">
        <v>80</v>
      </c>
      <c r="AY4145" s="20" t="s">
        <v>182</v>
      </c>
      <c r="BE4145" s="228">
        <f>IF(N4145="základní",J4145,0)</f>
        <v>0</v>
      </c>
      <c r="BF4145" s="228">
        <f>IF(N4145="snížená",J4145,0)</f>
        <v>0</v>
      </c>
      <c r="BG4145" s="228">
        <f>IF(N4145="zákl. přenesená",J4145,0)</f>
        <v>0</v>
      </c>
      <c r="BH4145" s="228">
        <f>IF(N4145="sníž. přenesená",J4145,0)</f>
        <v>0</v>
      </c>
      <c r="BI4145" s="228">
        <f>IF(N4145="nulová",J4145,0)</f>
        <v>0</v>
      </c>
      <c r="BJ4145" s="20" t="s">
        <v>78</v>
      </c>
      <c r="BK4145" s="228">
        <f>ROUND(I4145*H4145,2)</f>
        <v>0</v>
      </c>
      <c r="BL4145" s="20" t="s">
        <v>308</v>
      </c>
      <c r="BM4145" s="227" t="s">
        <v>6447</v>
      </c>
    </row>
    <row r="4146" s="13" customFormat="1">
      <c r="A4146" s="13"/>
      <c r="B4146" s="234"/>
      <c r="C4146" s="235"/>
      <c r="D4146" s="236" t="s">
        <v>193</v>
      </c>
      <c r="E4146" s="237" t="s">
        <v>19</v>
      </c>
      <c r="F4146" s="238" t="s">
        <v>455</v>
      </c>
      <c r="G4146" s="235"/>
      <c r="H4146" s="237" t="s">
        <v>19</v>
      </c>
      <c r="I4146" s="239"/>
      <c r="J4146" s="235"/>
      <c r="K4146" s="235"/>
      <c r="L4146" s="240"/>
      <c r="M4146" s="241"/>
      <c r="N4146" s="242"/>
      <c r="O4146" s="242"/>
      <c r="P4146" s="242"/>
      <c r="Q4146" s="242"/>
      <c r="R4146" s="242"/>
      <c r="S4146" s="242"/>
      <c r="T4146" s="24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T4146" s="244" t="s">
        <v>193</v>
      </c>
      <c r="AU4146" s="244" t="s">
        <v>80</v>
      </c>
      <c r="AV4146" s="13" t="s">
        <v>78</v>
      </c>
      <c r="AW4146" s="13" t="s">
        <v>195</v>
      </c>
      <c r="AX4146" s="13" t="s">
        <v>71</v>
      </c>
      <c r="AY4146" s="244" t="s">
        <v>182</v>
      </c>
    </row>
    <row r="4147" s="14" customFormat="1">
      <c r="A4147" s="14"/>
      <c r="B4147" s="245"/>
      <c r="C4147" s="246"/>
      <c r="D4147" s="236" t="s">
        <v>193</v>
      </c>
      <c r="E4147" s="247" t="s">
        <v>19</v>
      </c>
      <c r="F4147" s="248" t="s">
        <v>6448</v>
      </c>
      <c r="G4147" s="246"/>
      <c r="H4147" s="249">
        <v>1.26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193</v>
      </c>
      <c r="AU4147" s="255" t="s">
        <v>80</v>
      </c>
      <c r="AV4147" s="14" t="s">
        <v>80</v>
      </c>
      <c r="AW4147" s="14" t="s">
        <v>195</v>
      </c>
      <c r="AX4147" s="14" t="s">
        <v>71</v>
      </c>
      <c r="AY4147" s="255" t="s">
        <v>182</v>
      </c>
    </row>
    <row r="4148" s="15" customFormat="1">
      <c r="A4148" s="15"/>
      <c r="B4148" s="256"/>
      <c r="C4148" s="257"/>
      <c r="D4148" s="236" t="s">
        <v>193</v>
      </c>
      <c r="E4148" s="258" t="s">
        <v>19</v>
      </c>
      <c r="F4148" s="259" t="s">
        <v>215</v>
      </c>
      <c r="G4148" s="257"/>
      <c r="H4148" s="260">
        <v>1.26</v>
      </c>
      <c r="I4148" s="261"/>
      <c r="J4148" s="257"/>
      <c r="K4148" s="257"/>
      <c r="L4148" s="262"/>
      <c r="M4148" s="263"/>
      <c r="N4148" s="264"/>
      <c r="O4148" s="264"/>
      <c r="P4148" s="264"/>
      <c r="Q4148" s="264"/>
      <c r="R4148" s="264"/>
      <c r="S4148" s="264"/>
      <c r="T4148" s="26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T4148" s="266" t="s">
        <v>193</v>
      </c>
      <c r="AU4148" s="266" t="s">
        <v>80</v>
      </c>
      <c r="AV4148" s="15" t="s">
        <v>97</v>
      </c>
      <c r="AW4148" s="15" t="s">
        <v>195</v>
      </c>
      <c r="AX4148" s="15" t="s">
        <v>71</v>
      </c>
      <c r="AY4148" s="266" t="s">
        <v>182</v>
      </c>
    </row>
    <row r="4149" s="13" customFormat="1">
      <c r="A4149" s="13"/>
      <c r="B4149" s="234"/>
      <c r="C4149" s="235"/>
      <c r="D4149" s="236" t="s">
        <v>193</v>
      </c>
      <c r="E4149" s="237" t="s">
        <v>19</v>
      </c>
      <c r="F4149" s="238" t="s">
        <v>460</v>
      </c>
      <c r="G4149" s="235"/>
      <c r="H4149" s="237" t="s">
        <v>19</v>
      </c>
      <c r="I4149" s="239"/>
      <c r="J4149" s="235"/>
      <c r="K4149" s="235"/>
      <c r="L4149" s="240"/>
      <c r="M4149" s="241"/>
      <c r="N4149" s="242"/>
      <c r="O4149" s="242"/>
      <c r="P4149" s="242"/>
      <c r="Q4149" s="242"/>
      <c r="R4149" s="242"/>
      <c r="S4149" s="242"/>
      <c r="T4149" s="24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T4149" s="244" t="s">
        <v>193</v>
      </c>
      <c r="AU4149" s="244" t="s">
        <v>80</v>
      </c>
      <c r="AV4149" s="13" t="s">
        <v>78</v>
      </c>
      <c r="AW4149" s="13" t="s">
        <v>195</v>
      </c>
      <c r="AX4149" s="13" t="s">
        <v>71</v>
      </c>
      <c r="AY4149" s="244" t="s">
        <v>182</v>
      </c>
    </row>
    <row r="4150" s="14" customFormat="1">
      <c r="A4150" s="14"/>
      <c r="B4150" s="245"/>
      <c r="C4150" s="246"/>
      <c r="D4150" s="236" t="s">
        <v>193</v>
      </c>
      <c r="E4150" s="247" t="s">
        <v>19</v>
      </c>
      <c r="F4150" s="248" t="s">
        <v>6449</v>
      </c>
      <c r="G4150" s="246"/>
      <c r="H4150" s="249">
        <v>0.60899999999999999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193</v>
      </c>
      <c r="AU4150" s="255" t="s">
        <v>80</v>
      </c>
      <c r="AV4150" s="14" t="s">
        <v>80</v>
      </c>
      <c r="AW4150" s="14" t="s">
        <v>195</v>
      </c>
      <c r="AX4150" s="14" t="s">
        <v>71</v>
      </c>
      <c r="AY4150" s="255" t="s">
        <v>182</v>
      </c>
    </row>
    <row r="4151" s="14" customFormat="1">
      <c r="A4151" s="14"/>
      <c r="B4151" s="245"/>
      <c r="C4151" s="246"/>
      <c r="D4151" s="236" t="s">
        <v>193</v>
      </c>
      <c r="E4151" s="247" t="s">
        <v>19</v>
      </c>
      <c r="F4151" s="248" t="s">
        <v>6450</v>
      </c>
      <c r="G4151" s="246"/>
      <c r="H4151" s="249">
        <v>7.2088000000000001</v>
      </c>
      <c r="I4151" s="250"/>
      <c r="J4151" s="246"/>
      <c r="K4151" s="246"/>
      <c r="L4151" s="251"/>
      <c r="M4151" s="252"/>
      <c r="N4151" s="253"/>
      <c r="O4151" s="253"/>
      <c r="P4151" s="253"/>
      <c r="Q4151" s="253"/>
      <c r="R4151" s="253"/>
      <c r="S4151" s="253"/>
      <c r="T4151" s="25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T4151" s="255" t="s">
        <v>193</v>
      </c>
      <c r="AU4151" s="255" t="s">
        <v>80</v>
      </c>
      <c r="AV4151" s="14" t="s">
        <v>80</v>
      </c>
      <c r="AW4151" s="14" t="s">
        <v>195</v>
      </c>
      <c r="AX4151" s="14" t="s">
        <v>71</v>
      </c>
      <c r="AY4151" s="255" t="s">
        <v>182</v>
      </c>
    </row>
    <row r="4152" s="15" customFormat="1">
      <c r="A4152" s="15"/>
      <c r="B4152" s="256"/>
      <c r="C4152" s="257"/>
      <c r="D4152" s="236" t="s">
        <v>193</v>
      </c>
      <c r="E4152" s="258" t="s">
        <v>19</v>
      </c>
      <c r="F4152" s="259" t="s">
        <v>215</v>
      </c>
      <c r="G4152" s="257"/>
      <c r="H4152" s="260">
        <v>7.8178000000000001</v>
      </c>
      <c r="I4152" s="261"/>
      <c r="J4152" s="257"/>
      <c r="K4152" s="257"/>
      <c r="L4152" s="262"/>
      <c r="M4152" s="263"/>
      <c r="N4152" s="264"/>
      <c r="O4152" s="264"/>
      <c r="P4152" s="264"/>
      <c r="Q4152" s="264"/>
      <c r="R4152" s="264"/>
      <c r="S4152" s="264"/>
      <c r="T4152" s="26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T4152" s="266" t="s">
        <v>193</v>
      </c>
      <c r="AU4152" s="266" t="s">
        <v>80</v>
      </c>
      <c r="AV4152" s="15" t="s">
        <v>97</v>
      </c>
      <c r="AW4152" s="15" t="s">
        <v>195</v>
      </c>
      <c r="AX4152" s="15" t="s">
        <v>71</v>
      </c>
      <c r="AY4152" s="266" t="s">
        <v>182</v>
      </c>
    </row>
    <row r="4153" s="13" customFormat="1">
      <c r="A4153" s="13"/>
      <c r="B4153" s="234"/>
      <c r="C4153" s="235"/>
      <c r="D4153" s="236" t="s">
        <v>193</v>
      </c>
      <c r="E4153" s="237" t="s">
        <v>19</v>
      </c>
      <c r="F4153" s="238" t="s">
        <v>462</v>
      </c>
      <c r="G4153" s="235"/>
      <c r="H4153" s="237" t="s">
        <v>19</v>
      </c>
      <c r="I4153" s="239"/>
      <c r="J4153" s="235"/>
      <c r="K4153" s="235"/>
      <c r="L4153" s="240"/>
      <c r="M4153" s="241"/>
      <c r="N4153" s="242"/>
      <c r="O4153" s="242"/>
      <c r="P4153" s="242"/>
      <c r="Q4153" s="242"/>
      <c r="R4153" s="242"/>
      <c r="S4153" s="242"/>
      <c r="T4153" s="24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T4153" s="244" t="s">
        <v>193</v>
      </c>
      <c r="AU4153" s="244" t="s">
        <v>80</v>
      </c>
      <c r="AV4153" s="13" t="s">
        <v>78</v>
      </c>
      <c r="AW4153" s="13" t="s">
        <v>195</v>
      </c>
      <c r="AX4153" s="13" t="s">
        <v>71</v>
      </c>
      <c r="AY4153" s="244" t="s">
        <v>182</v>
      </c>
    </row>
    <row r="4154" s="14" customFormat="1">
      <c r="A4154" s="14"/>
      <c r="B4154" s="245"/>
      <c r="C4154" s="246"/>
      <c r="D4154" s="236" t="s">
        <v>193</v>
      </c>
      <c r="E4154" s="247" t="s">
        <v>19</v>
      </c>
      <c r="F4154" s="248" t="s">
        <v>6451</v>
      </c>
      <c r="G4154" s="246"/>
      <c r="H4154" s="249">
        <v>2.4940000000000002</v>
      </c>
      <c r="I4154" s="250"/>
      <c r="J4154" s="246"/>
      <c r="K4154" s="246"/>
      <c r="L4154" s="251"/>
      <c r="M4154" s="252"/>
      <c r="N4154" s="253"/>
      <c r="O4154" s="253"/>
      <c r="P4154" s="253"/>
      <c r="Q4154" s="253"/>
      <c r="R4154" s="253"/>
      <c r="S4154" s="253"/>
      <c r="T4154" s="25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55" t="s">
        <v>193</v>
      </c>
      <c r="AU4154" s="255" t="s">
        <v>80</v>
      </c>
      <c r="AV4154" s="14" t="s">
        <v>80</v>
      </c>
      <c r="AW4154" s="14" t="s">
        <v>195</v>
      </c>
      <c r="AX4154" s="14" t="s">
        <v>71</v>
      </c>
      <c r="AY4154" s="255" t="s">
        <v>182</v>
      </c>
    </row>
    <row r="4155" s="15" customFormat="1">
      <c r="A4155" s="15"/>
      <c r="B4155" s="256"/>
      <c r="C4155" s="257"/>
      <c r="D4155" s="236" t="s">
        <v>193</v>
      </c>
      <c r="E4155" s="258" t="s">
        <v>19</v>
      </c>
      <c r="F4155" s="259" t="s">
        <v>215</v>
      </c>
      <c r="G4155" s="257"/>
      <c r="H4155" s="260">
        <v>2.4940000000000002</v>
      </c>
      <c r="I4155" s="261"/>
      <c r="J4155" s="257"/>
      <c r="K4155" s="257"/>
      <c r="L4155" s="262"/>
      <c r="M4155" s="263"/>
      <c r="N4155" s="264"/>
      <c r="O4155" s="264"/>
      <c r="P4155" s="264"/>
      <c r="Q4155" s="264"/>
      <c r="R4155" s="264"/>
      <c r="S4155" s="264"/>
      <c r="T4155" s="26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T4155" s="266" t="s">
        <v>193</v>
      </c>
      <c r="AU4155" s="266" t="s">
        <v>80</v>
      </c>
      <c r="AV4155" s="15" t="s">
        <v>97</v>
      </c>
      <c r="AW4155" s="15" t="s">
        <v>195</v>
      </c>
      <c r="AX4155" s="15" t="s">
        <v>71</v>
      </c>
      <c r="AY4155" s="266" t="s">
        <v>182</v>
      </c>
    </row>
    <row r="4156" s="16" customFormat="1">
      <c r="A4156" s="16"/>
      <c r="B4156" s="267"/>
      <c r="C4156" s="268"/>
      <c r="D4156" s="236" t="s">
        <v>193</v>
      </c>
      <c r="E4156" s="269" t="s">
        <v>19</v>
      </c>
      <c r="F4156" s="270" t="s">
        <v>220</v>
      </c>
      <c r="G4156" s="268"/>
      <c r="H4156" s="271">
        <v>11.5718</v>
      </c>
      <c r="I4156" s="272"/>
      <c r="J4156" s="268"/>
      <c r="K4156" s="268"/>
      <c r="L4156" s="273"/>
      <c r="M4156" s="274"/>
      <c r="N4156" s="275"/>
      <c r="O4156" s="275"/>
      <c r="P4156" s="275"/>
      <c r="Q4156" s="275"/>
      <c r="R4156" s="275"/>
      <c r="S4156" s="275"/>
      <c r="T4156" s="27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/>
      <c r="AT4156" s="277" t="s">
        <v>193</v>
      </c>
      <c r="AU4156" s="277" t="s">
        <v>80</v>
      </c>
      <c r="AV4156" s="16" t="s">
        <v>189</v>
      </c>
      <c r="AW4156" s="16" t="s">
        <v>195</v>
      </c>
      <c r="AX4156" s="16" t="s">
        <v>78</v>
      </c>
      <c r="AY4156" s="277" t="s">
        <v>182</v>
      </c>
    </row>
    <row r="4157" s="2" customFormat="1" ht="21.75" customHeight="1">
      <c r="A4157" s="41"/>
      <c r="B4157" s="42"/>
      <c r="C4157" s="278" t="s">
        <v>6452</v>
      </c>
      <c r="D4157" s="278" t="s">
        <v>296</v>
      </c>
      <c r="E4157" s="279" t="s">
        <v>6453</v>
      </c>
      <c r="F4157" s="280" t="s">
        <v>6454</v>
      </c>
      <c r="G4157" s="281" t="s">
        <v>283</v>
      </c>
      <c r="H4157" s="282">
        <v>10.44</v>
      </c>
      <c r="I4157" s="283"/>
      <c r="J4157" s="284">
        <f>ROUND(I4157*H4157,2)</f>
        <v>0</v>
      </c>
      <c r="K4157" s="280" t="s">
        <v>188</v>
      </c>
      <c r="L4157" s="285"/>
      <c r="M4157" s="286" t="s">
        <v>19</v>
      </c>
      <c r="N4157" s="287" t="s">
        <v>42</v>
      </c>
      <c r="O4157" s="87"/>
      <c r="P4157" s="225">
        <f>O4157*H4157</f>
        <v>0</v>
      </c>
      <c r="Q4157" s="225">
        <v>0.01617</v>
      </c>
      <c r="R4157" s="225">
        <f>Q4157*H4157</f>
        <v>0.16881479999999999</v>
      </c>
      <c r="S4157" s="225">
        <v>0</v>
      </c>
      <c r="T4157" s="226">
        <f>S4157*H4157</f>
        <v>0</v>
      </c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R4157" s="227" t="s">
        <v>410</v>
      </c>
      <c r="AT4157" s="227" t="s">
        <v>296</v>
      </c>
      <c r="AU4157" s="227" t="s">
        <v>80</v>
      </c>
      <c r="AY4157" s="20" t="s">
        <v>182</v>
      </c>
      <c r="BE4157" s="228">
        <f>IF(N4157="základní",J4157,0)</f>
        <v>0</v>
      </c>
      <c r="BF4157" s="228">
        <f>IF(N4157="snížená",J4157,0)</f>
        <v>0</v>
      </c>
      <c r="BG4157" s="228">
        <f>IF(N4157="zákl. přenesená",J4157,0)</f>
        <v>0</v>
      </c>
      <c r="BH4157" s="228">
        <f>IF(N4157="sníž. přenesená",J4157,0)</f>
        <v>0</v>
      </c>
      <c r="BI4157" s="228">
        <f>IF(N4157="nulová",J4157,0)</f>
        <v>0</v>
      </c>
      <c r="BJ4157" s="20" t="s">
        <v>78</v>
      </c>
      <c r="BK4157" s="228">
        <f>ROUND(I4157*H4157,2)</f>
        <v>0</v>
      </c>
      <c r="BL4157" s="20" t="s">
        <v>308</v>
      </c>
      <c r="BM4157" s="227" t="s">
        <v>6455</v>
      </c>
    </row>
    <row r="4158" s="14" customFormat="1">
      <c r="A4158" s="14"/>
      <c r="B4158" s="245"/>
      <c r="C4158" s="246"/>
      <c r="D4158" s="236" t="s">
        <v>193</v>
      </c>
      <c r="E4158" s="246"/>
      <c r="F4158" s="248" t="s">
        <v>6456</v>
      </c>
      <c r="G4158" s="246"/>
      <c r="H4158" s="249">
        <v>10.44</v>
      </c>
      <c r="I4158" s="250"/>
      <c r="J4158" s="246"/>
      <c r="K4158" s="246"/>
      <c r="L4158" s="251"/>
      <c r="M4158" s="252"/>
      <c r="N4158" s="253"/>
      <c r="O4158" s="253"/>
      <c r="P4158" s="253"/>
      <c r="Q4158" s="253"/>
      <c r="R4158" s="253"/>
      <c r="S4158" s="253"/>
      <c r="T4158" s="25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55" t="s">
        <v>193</v>
      </c>
      <c r="AU4158" s="255" t="s">
        <v>80</v>
      </c>
      <c r="AV4158" s="14" t="s">
        <v>80</v>
      </c>
      <c r="AW4158" s="14" t="s">
        <v>4</v>
      </c>
      <c r="AX4158" s="14" t="s">
        <v>78</v>
      </c>
      <c r="AY4158" s="255" t="s">
        <v>182</v>
      </c>
    </row>
    <row r="4159" s="2" customFormat="1" ht="55.5" customHeight="1">
      <c r="A4159" s="41"/>
      <c r="B4159" s="42"/>
      <c r="C4159" s="216" t="s">
        <v>6457</v>
      </c>
      <c r="D4159" s="216" t="s">
        <v>184</v>
      </c>
      <c r="E4159" s="217" t="s">
        <v>6458</v>
      </c>
      <c r="F4159" s="218" t="s">
        <v>6459</v>
      </c>
      <c r="G4159" s="219" t="s">
        <v>256</v>
      </c>
      <c r="H4159" s="220">
        <v>33.893999999999998</v>
      </c>
      <c r="I4159" s="221"/>
      <c r="J4159" s="222">
        <f>ROUND(I4159*H4159,2)</f>
        <v>0</v>
      </c>
      <c r="K4159" s="218" t="s">
        <v>188</v>
      </c>
      <c r="L4159" s="47"/>
      <c r="M4159" s="223" t="s">
        <v>19</v>
      </c>
      <c r="N4159" s="224" t="s">
        <v>42</v>
      </c>
      <c r="O4159" s="87"/>
      <c r="P4159" s="225">
        <f>O4159*H4159</f>
        <v>0</v>
      </c>
      <c r="Q4159" s="225">
        <v>0</v>
      </c>
      <c r="R4159" s="225">
        <f>Q4159*H4159</f>
        <v>0</v>
      </c>
      <c r="S4159" s="225">
        <v>0</v>
      </c>
      <c r="T4159" s="226">
        <f>S4159*H4159</f>
        <v>0</v>
      </c>
      <c r="U4159" s="41"/>
      <c r="V4159" s="41"/>
      <c r="W4159" s="41"/>
      <c r="X4159" s="41"/>
      <c r="Y4159" s="41"/>
      <c r="Z4159" s="41"/>
      <c r="AA4159" s="41"/>
      <c r="AB4159" s="41"/>
      <c r="AC4159" s="41"/>
      <c r="AD4159" s="41"/>
      <c r="AE4159" s="41"/>
      <c r="AR4159" s="227" t="s">
        <v>308</v>
      </c>
      <c r="AT4159" s="227" t="s">
        <v>184</v>
      </c>
      <c r="AU4159" s="227" t="s">
        <v>80</v>
      </c>
      <c r="AY4159" s="20" t="s">
        <v>182</v>
      </c>
      <c r="BE4159" s="228">
        <f>IF(N4159="základní",J4159,0)</f>
        <v>0</v>
      </c>
      <c r="BF4159" s="228">
        <f>IF(N4159="snížená",J4159,0)</f>
        <v>0</v>
      </c>
      <c r="BG4159" s="228">
        <f>IF(N4159="zákl. přenesená",J4159,0)</f>
        <v>0</v>
      </c>
      <c r="BH4159" s="228">
        <f>IF(N4159="sníž. přenesená",J4159,0)</f>
        <v>0</v>
      </c>
      <c r="BI4159" s="228">
        <f>IF(N4159="nulová",J4159,0)</f>
        <v>0</v>
      </c>
      <c r="BJ4159" s="20" t="s">
        <v>78</v>
      </c>
      <c r="BK4159" s="228">
        <f>ROUND(I4159*H4159,2)</f>
        <v>0</v>
      </c>
      <c r="BL4159" s="20" t="s">
        <v>308</v>
      </c>
      <c r="BM4159" s="227" t="s">
        <v>6460</v>
      </c>
    </row>
    <row r="4160" s="2" customFormat="1">
      <c r="A4160" s="41"/>
      <c r="B4160" s="42"/>
      <c r="C4160" s="43"/>
      <c r="D4160" s="229" t="s">
        <v>191</v>
      </c>
      <c r="E4160" s="43"/>
      <c r="F4160" s="230" t="s">
        <v>6461</v>
      </c>
      <c r="G4160" s="43"/>
      <c r="H4160" s="43"/>
      <c r="I4160" s="231"/>
      <c r="J4160" s="43"/>
      <c r="K4160" s="43"/>
      <c r="L4160" s="47"/>
      <c r="M4160" s="232"/>
      <c r="N4160" s="233"/>
      <c r="O4160" s="87"/>
      <c r="P4160" s="87"/>
      <c r="Q4160" s="87"/>
      <c r="R4160" s="87"/>
      <c r="S4160" s="87"/>
      <c r="T4160" s="88"/>
      <c r="U4160" s="41"/>
      <c r="V4160" s="41"/>
      <c r="W4160" s="41"/>
      <c r="X4160" s="41"/>
      <c r="Y4160" s="41"/>
      <c r="Z4160" s="41"/>
      <c r="AA4160" s="41"/>
      <c r="AB4160" s="41"/>
      <c r="AC4160" s="41"/>
      <c r="AD4160" s="41"/>
      <c r="AE4160" s="41"/>
      <c r="AT4160" s="20" t="s">
        <v>191</v>
      </c>
      <c r="AU4160" s="20" t="s">
        <v>80</v>
      </c>
    </row>
    <row r="4161" s="12" customFormat="1" ht="22.8" customHeight="1">
      <c r="A4161" s="12"/>
      <c r="B4161" s="200"/>
      <c r="C4161" s="201"/>
      <c r="D4161" s="202" t="s">
        <v>70</v>
      </c>
      <c r="E4161" s="214" t="s">
        <v>5156</v>
      </c>
      <c r="F4161" s="214" t="s">
        <v>6462</v>
      </c>
      <c r="G4161" s="201"/>
      <c r="H4161" s="201"/>
      <c r="I4161" s="204"/>
      <c r="J4161" s="215">
        <f>BK4161</f>
        <v>0</v>
      </c>
      <c r="K4161" s="201"/>
      <c r="L4161" s="206"/>
      <c r="M4161" s="207"/>
      <c r="N4161" s="208"/>
      <c r="O4161" s="208"/>
      <c r="P4161" s="209">
        <f>SUM(P4162:P4253)</f>
        <v>0</v>
      </c>
      <c r="Q4161" s="208"/>
      <c r="R4161" s="209">
        <f>SUM(R4162:R4253)</f>
        <v>0.086856900000000001</v>
      </c>
      <c r="S4161" s="208"/>
      <c r="T4161" s="210">
        <f>SUM(T4162:T4253)</f>
        <v>3.2215214000000003</v>
      </c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R4161" s="211" t="s">
        <v>80</v>
      </c>
      <c r="AT4161" s="212" t="s">
        <v>70</v>
      </c>
      <c r="AU4161" s="212" t="s">
        <v>78</v>
      </c>
      <c r="AY4161" s="211" t="s">
        <v>182</v>
      </c>
      <c r="BK4161" s="213">
        <f>SUM(BK4162:BK4253)</f>
        <v>0</v>
      </c>
    </row>
    <row r="4162" s="2" customFormat="1" ht="24.15" customHeight="1">
      <c r="A4162" s="41"/>
      <c r="B4162" s="42"/>
      <c r="C4162" s="216" t="s">
        <v>6463</v>
      </c>
      <c r="D4162" s="216" t="s">
        <v>184</v>
      </c>
      <c r="E4162" s="217" t="s">
        <v>6464</v>
      </c>
      <c r="F4162" s="218" t="s">
        <v>6465</v>
      </c>
      <c r="G4162" s="219" t="s">
        <v>304</v>
      </c>
      <c r="H4162" s="220">
        <v>32.134999999999998</v>
      </c>
      <c r="I4162" s="221"/>
      <c r="J4162" s="222">
        <f>ROUND(I4162*H4162,2)</f>
        <v>0</v>
      </c>
      <c r="K4162" s="218" t="s">
        <v>188</v>
      </c>
      <c r="L4162" s="47"/>
      <c r="M4162" s="223" t="s">
        <v>19</v>
      </c>
      <c r="N4162" s="224" t="s">
        <v>42</v>
      </c>
      <c r="O4162" s="87"/>
      <c r="P4162" s="225">
        <f>O4162*H4162</f>
        <v>0</v>
      </c>
      <c r="Q4162" s="225">
        <v>0</v>
      </c>
      <c r="R4162" s="225">
        <f>Q4162*H4162</f>
        <v>0</v>
      </c>
      <c r="S4162" s="225">
        <v>0</v>
      </c>
      <c r="T4162" s="226">
        <f>S4162*H4162</f>
        <v>0</v>
      </c>
      <c r="U4162" s="41"/>
      <c r="V4162" s="41"/>
      <c r="W4162" s="41"/>
      <c r="X4162" s="41"/>
      <c r="Y4162" s="41"/>
      <c r="Z4162" s="41"/>
      <c r="AA4162" s="41"/>
      <c r="AB4162" s="41"/>
      <c r="AC4162" s="41"/>
      <c r="AD4162" s="41"/>
      <c r="AE4162" s="41"/>
      <c r="AR4162" s="227" t="s">
        <v>308</v>
      </c>
      <c r="AT4162" s="227" t="s">
        <v>184</v>
      </c>
      <c r="AU4162" s="227" t="s">
        <v>80</v>
      </c>
      <c r="AY4162" s="20" t="s">
        <v>182</v>
      </c>
      <c r="BE4162" s="228">
        <f>IF(N4162="základní",J4162,0)</f>
        <v>0</v>
      </c>
      <c r="BF4162" s="228">
        <f>IF(N4162="snížená",J4162,0)</f>
        <v>0</v>
      </c>
      <c r="BG4162" s="228">
        <f>IF(N4162="zákl. přenesená",J4162,0)</f>
        <v>0</v>
      </c>
      <c r="BH4162" s="228">
        <f>IF(N4162="sníž. přenesená",J4162,0)</f>
        <v>0</v>
      </c>
      <c r="BI4162" s="228">
        <f>IF(N4162="nulová",J4162,0)</f>
        <v>0</v>
      </c>
      <c r="BJ4162" s="20" t="s">
        <v>78</v>
      </c>
      <c r="BK4162" s="228">
        <f>ROUND(I4162*H4162,2)</f>
        <v>0</v>
      </c>
      <c r="BL4162" s="20" t="s">
        <v>308</v>
      </c>
      <c r="BM4162" s="227" t="s">
        <v>6466</v>
      </c>
    </row>
    <row r="4163" s="2" customFormat="1">
      <c r="A4163" s="41"/>
      <c r="B4163" s="42"/>
      <c r="C4163" s="43"/>
      <c r="D4163" s="229" t="s">
        <v>191</v>
      </c>
      <c r="E4163" s="43"/>
      <c r="F4163" s="230" t="s">
        <v>6467</v>
      </c>
      <c r="G4163" s="43"/>
      <c r="H4163" s="43"/>
      <c r="I4163" s="231"/>
      <c r="J4163" s="43"/>
      <c r="K4163" s="43"/>
      <c r="L4163" s="47"/>
      <c r="M4163" s="232"/>
      <c r="N4163" s="233"/>
      <c r="O4163" s="87"/>
      <c r="P4163" s="87"/>
      <c r="Q4163" s="87"/>
      <c r="R4163" s="87"/>
      <c r="S4163" s="87"/>
      <c r="T4163" s="88"/>
      <c r="U4163" s="41"/>
      <c r="V4163" s="41"/>
      <c r="W4163" s="41"/>
      <c r="X4163" s="41"/>
      <c r="Y4163" s="41"/>
      <c r="Z4163" s="41"/>
      <c r="AA4163" s="41"/>
      <c r="AB4163" s="41"/>
      <c r="AC4163" s="41"/>
      <c r="AD4163" s="41"/>
      <c r="AE4163" s="41"/>
      <c r="AT4163" s="20" t="s">
        <v>191</v>
      </c>
      <c r="AU4163" s="20" t="s">
        <v>80</v>
      </c>
    </row>
    <row r="4164" s="14" customFormat="1">
      <c r="A4164" s="14"/>
      <c r="B4164" s="245"/>
      <c r="C4164" s="246"/>
      <c r="D4164" s="236" t="s">
        <v>193</v>
      </c>
      <c r="E4164" s="247" t="s">
        <v>19</v>
      </c>
      <c r="F4164" s="248" t="s">
        <v>6468</v>
      </c>
      <c r="G4164" s="246"/>
      <c r="H4164" s="249">
        <v>32.134999999999998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193</v>
      </c>
      <c r="AU4164" s="255" t="s">
        <v>80</v>
      </c>
      <c r="AV4164" s="14" t="s">
        <v>80</v>
      </c>
      <c r="AW4164" s="14" t="s">
        <v>195</v>
      </c>
      <c r="AX4164" s="14" t="s">
        <v>71</v>
      </c>
      <c r="AY4164" s="255" t="s">
        <v>182</v>
      </c>
    </row>
    <row r="4165" s="2" customFormat="1" ht="16.5" customHeight="1">
      <c r="A4165" s="41"/>
      <c r="B4165" s="42"/>
      <c r="C4165" s="278" t="s">
        <v>6469</v>
      </c>
      <c r="D4165" s="278" t="s">
        <v>296</v>
      </c>
      <c r="E4165" s="279" t="s">
        <v>6261</v>
      </c>
      <c r="F4165" s="280" t="s">
        <v>6262</v>
      </c>
      <c r="G4165" s="281" t="s">
        <v>304</v>
      </c>
      <c r="H4165" s="282">
        <v>32.777999999999999</v>
      </c>
      <c r="I4165" s="283"/>
      <c r="J4165" s="284">
        <f>ROUND(I4165*H4165,2)</f>
        <v>0</v>
      </c>
      <c r="K4165" s="280" t="s">
        <v>188</v>
      </c>
      <c r="L4165" s="285"/>
      <c r="M4165" s="286" t="s">
        <v>19</v>
      </c>
      <c r="N4165" s="287" t="s">
        <v>42</v>
      </c>
      <c r="O4165" s="87"/>
      <c r="P4165" s="225">
        <f>O4165*H4165</f>
        <v>0</v>
      </c>
      <c r="Q4165" s="225">
        <v>5.0000000000000002E-05</v>
      </c>
      <c r="R4165" s="225">
        <f>Q4165*H4165</f>
        <v>0.0016389</v>
      </c>
      <c r="S4165" s="225">
        <v>0</v>
      </c>
      <c r="T4165" s="226">
        <f>S4165*H4165</f>
        <v>0</v>
      </c>
      <c r="U4165" s="41"/>
      <c r="V4165" s="41"/>
      <c r="W4165" s="41"/>
      <c r="X4165" s="41"/>
      <c r="Y4165" s="41"/>
      <c r="Z4165" s="41"/>
      <c r="AA4165" s="41"/>
      <c r="AB4165" s="41"/>
      <c r="AC4165" s="41"/>
      <c r="AD4165" s="41"/>
      <c r="AE4165" s="41"/>
      <c r="AR4165" s="227" t="s">
        <v>410</v>
      </c>
      <c r="AT4165" s="227" t="s">
        <v>296</v>
      </c>
      <c r="AU4165" s="227" t="s">
        <v>80</v>
      </c>
      <c r="AY4165" s="20" t="s">
        <v>182</v>
      </c>
      <c r="BE4165" s="228">
        <f>IF(N4165="základní",J4165,0)</f>
        <v>0</v>
      </c>
      <c r="BF4165" s="228">
        <f>IF(N4165="snížená",J4165,0)</f>
        <v>0</v>
      </c>
      <c r="BG4165" s="228">
        <f>IF(N4165="zákl. přenesená",J4165,0)</f>
        <v>0</v>
      </c>
      <c r="BH4165" s="228">
        <f>IF(N4165="sníž. přenesená",J4165,0)</f>
        <v>0</v>
      </c>
      <c r="BI4165" s="228">
        <f>IF(N4165="nulová",J4165,0)</f>
        <v>0</v>
      </c>
      <c r="BJ4165" s="20" t="s">
        <v>78</v>
      </c>
      <c r="BK4165" s="228">
        <f>ROUND(I4165*H4165,2)</f>
        <v>0</v>
      </c>
      <c r="BL4165" s="20" t="s">
        <v>308</v>
      </c>
      <c r="BM4165" s="227" t="s">
        <v>6470</v>
      </c>
    </row>
    <row r="4166" s="14" customFormat="1">
      <c r="A4166" s="14"/>
      <c r="B4166" s="245"/>
      <c r="C4166" s="246"/>
      <c r="D4166" s="236" t="s">
        <v>193</v>
      </c>
      <c r="E4166" s="246"/>
      <c r="F4166" s="248" t="s">
        <v>6471</v>
      </c>
      <c r="G4166" s="246"/>
      <c r="H4166" s="249">
        <v>32.777999999999999</v>
      </c>
      <c r="I4166" s="250"/>
      <c r="J4166" s="246"/>
      <c r="K4166" s="246"/>
      <c r="L4166" s="251"/>
      <c r="M4166" s="252"/>
      <c r="N4166" s="253"/>
      <c r="O4166" s="253"/>
      <c r="P4166" s="253"/>
      <c r="Q4166" s="253"/>
      <c r="R4166" s="253"/>
      <c r="S4166" s="253"/>
      <c r="T4166" s="25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T4166" s="255" t="s">
        <v>193</v>
      </c>
      <c r="AU4166" s="255" t="s">
        <v>80</v>
      </c>
      <c r="AV4166" s="14" t="s">
        <v>80</v>
      </c>
      <c r="AW4166" s="14" t="s">
        <v>4</v>
      </c>
      <c r="AX4166" s="14" t="s">
        <v>78</v>
      </c>
      <c r="AY4166" s="255" t="s">
        <v>182</v>
      </c>
    </row>
    <row r="4167" s="2" customFormat="1" ht="24.15" customHeight="1">
      <c r="A4167" s="41"/>
      <c r="B4167" s="42"/>
      <c r="C4167" s="216" t="s">
        <v>3125</v>
      </c>
      <c r="D4167" s="216" t="s">
        <v>184</v>
      </c>
      <c r="E4167" s="217" t="s">
        <v>6472</v>
      </c>
      <c r="F4167" s="218" t="s">
        <v>6473</v>
      </c>
      <c r="G4167" s="219" t="s">
        <v>283</v>
      </c>
      <c r="H4167" s="220">
        <v>810.25400000000002</v>
      </c>
      <c r="I4167" s="221"/>
      <c r="J4167" s="222">
        <f>ROUND(I4167*H4167,2)</f>
        <v>0</v>
      </c>
      <c r="K4167" s="218" t="s">
        <v>188</v>
      </c>
      <c r="L4167" s="47"/>
      <c r="M4167" s="223" t="s">
        <v>19</v>
      </c>
      <c r="N4167" s="224" t="s">
        <v>42</v>
      </c>
      <c r="O4167" s="87"/>
      <c r="P4167" s="225">
        <f>O4167*H4167</f>
        <v>0</v>
      </c>
      <c r="Q4167" s="225">
        <v>0</v>
      </c>
      <c r="R4167" s="225">
        <f>Q4167*H4167</f>
        <v>0</v>
      </c>
      <c r="S4167" s="225">
        <v>0.0025000000000000001</v>
      </c>
      <c r="T4167" s="226">
        <f>S4167*H4167</f>
        <v>2.0256350000000003</v>
      </c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R4167" s="227" t="s">
        <v>308</v>
      </c>
      <c r="AT4167" s="227" t="s">
        <v>184</v>
      </c>
      <c r="AU4167" s="227" t="s">
        <v>80</v>
      </c>
      <c r="AY4167" s="20" t="s">
        <v>182</v>
      </c>
      <c r="BE4167" s="228">
        <f>IF(N4167="základní",J4167,0)</f>
        <v>0</v>
      </c>
      <c r="BF4167" s="228">
        <f>IF(N4167="snížená",J4167,0)</f>
        <v>0</v>
      </c>
      <c r="BG4167" s="228">
        <f>IF(N4167="zákl. přenesená",J4167,0)</f>
        <v>0</v>
      </c>
      <c r="BH4167" s="228">
        <f>IF(N4167="sníž. přenesená",J4167,0)</f>
        <v>0</v>
      </c>
      <c r="BI4167" s="228">
        <f>IF(N4167="nulová",J4167,0)</f>
        <v>0</v>
      </c>
      <c r="BJ4167" s="20" t="s">
        <v>78</v>
      </c>
      <c r="BK4167" s="228">
        <f>ROUND(I4167*H4167,2)</f>
        <v>0</v>
      </c>
      <c r="BL4167" s="20" t="s">
        <v>308</v>
      </c>
      <c r="BM4167" s="227" t="s">
        <v>6474</v>
      </c>
    </row>
    <row r="4168" s="2" customFormat="1">
      <c r="A4168" s="41"/>
      <c r="B4168" s="42"/>
      <c r="C4168" s="43"/>
      <c r="D4168" s="229" t="s">
        <v>191</v>
      </c>
      <c r="E4168" s="43"/>
      <c r="F4168" s="230" t="s">
        <v>6475</v>
      </c>
      <c r="G4168" s="43"/>
      <c r="H4168" s="43"/>
      <c r="I4168" s="231"/>
      <c r="J4168" s="43"/>
      <c r="K4168" s="43"/>
      <c r="L4168" s="47"/>
      <c r="M4168" s="232"/>
      <c r="N4168" s="233"/>
      <c r="O4168" s="87"/>
      <c r="P4168" s="87"/>
      <c r="Q4168" s="87"/>
      <c r="R4168" s="87"/>
      <c r="S4168" s="87"/>
      <c r="T4168" s="88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T4168" s="20" t="s">
        <v>191</v>
      </c>
      <c r="AU4168" s="20" t="s">
        <v>80</v>
      </c>
    </row>
    <row r="4169" s="13" customFormat="1">
      <c r="A4169" s="13"/>
      <c r="B4169" s="234"/>
      <c r="C4169" s="235"/>
      <c r="D4169" s="236" t="s">
        <v>193</v>
      </c>
      <c r="E4169" s="237" t="s">
        <v>19</v>
      </c>
      <c r="F4169" s="238" t="s">
        <v>205</v>
      </c>
      <c r="G4169" s="235"/>
      <c r="H4169" s="237" t="s">
        <v>19</v>
      </c>
      <c r="I4169" s="239"/>
      <c r="J4169" s="235"/>
      <c r="K4169" s="235"/>
      <c r="L4169" s="240"/>
      <c r="M4169" s="241"/>
      <c r="N4169" s="242"/>
      <c r="O4169" s="242"/>
      <c r="P4169" s="242"/>
      <c r="Q4169" s="242"/>
      <c r="R4169" s="242"/>
      <c r="S4169" s="242"/>
      <c r="T4169" s="24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T4169" s="244" t="s">
        <v>193</v>
      </c>
      <c r="AU4169" s="244" t="s">
        <v>80</v>
      </c>
      <c r="AV4169" s="13" t="s">
        <v>78</v>
      </c>
      <c r="AW4169" s="13" t="s">
        <v>195</v>
      </c>
      <c r="AX4169" s="13" t="s">
        <v>71</v>
      </c>
      <c r="AY4169" s="244" t="s">
        <v>182</v>
      </c>
    </row>
    <row r="4170" s="13" customFormat="1">
      <c r="A4170" s="13"/>
      <c r="B4170" s="234"/>
      <c r="C4170" s="235"/>
      <c r="D4170" s="236" t="s">
        <v>193</v>
      </c>
      <c r="E4170" s="237" t="s">
        <v>19</v>
      </c>
      <c r="F4170" s="238" t="s">
        <v>455</v>
      </c>
      <c r="G4170" s="235"/>
      <c r="H4170" s="237" t="s">
        <v>19</v>
      </c>
      <c r="I4170" s="239"/>
      <c r="J4170" s="235"/>
      <c r="K4170" s="235"/>
      <c r="L4170" s="240"/>
      <c r="M4170" s="241"/>
      <c r="N4170" s="242"/>
      <c r="O4170" s="242"/>
      <c r="P4170" s="242"/>
      <c r="Q4170" s="242"/>
      <c r="R4170" s="242"/>
      <c r="S4170" s="242"/>
      <c r="T4170" s="24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T4170" s="244" t="s">
        <v>193</v>
      </c>
      <c r="AU4170" s="244" t="s">
        <v>80</v>
      </c>
      <c r="AV4170" s="13" t="s">
        <v>78</v>
      </c>
      <c r="AW4170" s="13" t="s">
        <v>195</v>
      </c>
      <c r="AX4170" s="13" t="s">
        <v>71</v>
      </c>
      <c r="AY4170" s="244" t="s">
        <v>182</v>
      </c>
    </row>
    <row r="4171" s="14" customFormat="1">
      <c r="A4171" s="14"/>
      <c r="B4171" s="245"/>
      <c r="C4171" s="246"/>
      <c r="D4171" s="236" t="s">
        <v>193</v>
      </c>
      <c r="E4171" s="247" t="s">
        <v>19</v>
      </c>
      <c r="F4171" s="248" t="s">
        <v>6476</v>
      </c>
      <c r="G4171" s="246"/>
      <c r="H4171" s="249">
        <v>36.270000000000003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193</v>
      </c>
      <c r="AU4171" s="255" t="s">
        <v>80</v>
      </c>
      <c r="AV4171" s="14" t="s">
        <v>80</v>
      </c>
      <c r="AW4171" s="14" t="s">
        <v>195</v>
      </c>
      <c r="AX4171" s="14" t="s">
        <v>71</v>
      </c>
      <c r="AY4171" s="255" t="s">
        <v>182</v>
      </c>
    </row>
    <row r="4172" s="15" customFormat="1">
      <c r="A4172" s="15"/>
      <c r="B4172" s="256"/>
      <c r="C4172" s="257"/>
      <c r="D4172" s="236" t="s">
        <v>193</v>
      </c>
      <c r="E4172" s="258" t="s">
        <v>19</v>
      </c>
      <c r="F4172" s="259" t="s">
        <v>215</v>
      </c>
      <c r="G4172" s="257"/>
      <c r="H4172" s="260">
        <v>36.270000000000003</v>
      </c>
      <c r="I4172" s="261"/>
      <c r="J4172" s="257"/>
      <c r="K4172" s="257"/>
      <c r="L4172" s="262"/>
      <c r="M4172" s="263"/>
      <c r="N4172" s="264"/>
      <c r="O4172" s="264"/>
      <c r="P4172" s="264"/>
      <c r="Q4172" s="264"/>
      <c r="R4172" s="264"/>
      <c r="S4172" s="264"/>
      <c r="T4172" s="26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T4172" s="266" t="s">
        <v>193</v>
      </c>
      <c r="AU4172" s="266" t="s">
        <v>80</v>
      </c>
      <c r="AV4172" s="15" t="s">
        <v>97</v>
      </c>
      <c r="AW4172" s="15" t="s">
        <v>195</v>
      </c>
      <c r="AX4172" s="15" t="s">
        <v>71</v>
      </c>
      <c r="AY4172" s="266" t="s">
        <v>182</v>
      </c>
    </row>
    <row r="4173" s="13" customFormat="1">
      <c r="A4173" s="13"/>
      <c r="B4173" s="234"/>
      <c r="C4173" s="235"/>
      <c r="D4173" s="236" t="s">
        <v>193</v>
      </c>
      <c r="E4173" s="237" t="s">
        <v>19</v>
      </c>
      <c r="F4173" s="238" t="s">
        <v>460</v>
      </c>
      <c r="G4173" s="235"/>
      <c r="H4173" s="237" t="s">
        <v>19</v>
      </c>
      <c r="I4173" s="239"/>
      <c r="J4173" s="235"/>
      <c r="K4173" s="235"/>
      <c r="L4173" s="240"/>
      <c r="M4173" s="241"/>
      <c r="N4173" s="242"/>
      <c r="O4173" s="242"/>
      <c r="P4173" s="242"/>
      <c r="Q4173" s="242"/>
      <c r="R4173" s="242"/>
      <c r="S4173" s="242"/>
      <c r="T4173" s="24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T4173" s="244" t="s">
        <v>193</v>
      </c>
      <c r="AU4173" s="244" t="s">
        <v>80</v>
      </c>
      <c r="AV4173" s="13" t="s">
        <v>78</v>
      </c>
      <c r="AW4173" s="13" t="s">
        <v>195</v>
      </c>
      <c r="AX4173" s="13" t="s">
        <v>71</v>
      </c>
      <c r="AY4173" s="244" t="s">
        <v>182</v>
      </c>
    </row>
    <row r="4174" s="14" customFormat="1">
      <c r="A4174" s="14"/>
      <c r="B4174" s="245"/>
      <c r="C4174" s="246"/>
      <c r="D4174" s="236" t="s">
        <v>193</v>
      </c>
      <c r="E4174" s="247" t="s">
        <v>19</v>
      </c>
      <c r="F4174" s="248" t="s">
        <v>6477</v>
      </c>
      <c r="G4174" s="246"/>
      <c r="H4174" s="249">
        <v>7.854000000000001</v>
      </c>
      <c r="I4174" s="250"/>
      <c r="J4174" s="246"/>
      <c r="K4174" s="246"/>
      <c r="L4174" s="251"/>
      <c r="M4174" s="252"/>
      <c r="N4174" s="253"/>
      <c r="O4174" s="253"/>
      <c r="P4174" s="253"/>
      <c r="Q4174" s="253"/>
      <c r="R4174" s="253"/>
      <c r="S4174" s="253"/>
      <c r="T4174" s="25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T4174" s="255" t="s">
        <v>193</v>
      </c>
      <c r="AU4174" s="255" t="s">
        <v>80</v>
      </c>
      <c r="AV4174" s="14" t="s">
        <v>80</v>
      </c>
      <c r="AW4174" s="14" t="s">
        <v>195</v>
      </c>
      <c r="AX4174" s="14" t="s">
        <v>71</v>
      </c>
      <c r="AY4174" s="255" t="s">
        <v>182</v>
      </c>
    </row>
    <row r="4175" s="14" customFormat="1">
      <c r="A4175" s="14"/>
      <c r="B4175" s="245"/>
      <c r="C4175" s="246"/>
      <c r="D4175" s="236" t="s">
        <v>193</v>
      </c>
      <c r="E4175" s="247" t="s">
        <v>19</v>
      </c>
      <c r="F4175" s="248" t="s">
        <v>6478</v>
      </c>
      <c r="G4175" s="246"/>
      <c r="H4175" s="249">
        <v>29.050000000000001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193</v>
      </c>
      <c r="AU4175" s="255" t="s">
        <v>80</v>
      </c>
      <c r="AV4175" s="14" t="s">
        <v>80</v>
      </c>
      <c r="AW4175" s="14" t="s">
        <v>195</v>
      </c>
      <c r="AX4175" s="14" t="s">
        <v>71</v>
      </c>
      <c r="AY4175" s="255" t="s">
        <v>182</v>
      </c>
    </row>
    <row r="4176" s="14" customFormat="1">
      <c r="A4176" s="14"/>
      <c r="B4176" s="245"/>
      <c r="C4176" s="246"/>
      <c r="D4176" s="236" t="s">
        <v>193</v>
      </c>
      <c r="E4176" s="247" t="s">
        <v>19</v>
      </c>
      <c r="F4176" s="248" t="s">
        <v>6479</v>
      </c>
      <c r="G4176" s="246"/>
      <c r="H4176" s="249">
        <v>52.9925</v>
      </c>
      <c r="I4176" s="250"/>
      <c r="J4176" s="246"/>
      <c r="K4176" s="246"/>
      <c r="L4176" s="251"/>
      <c r="M4176" s="252"/>
      <c r="N4176" s="253"/>
      <c r="O4176" s="253"/>
      <c r="P4176" s="253"/>
      <c r="Q4176" s="253"/>
      <c r="R4176" s="253"/>
      <c r="S4176" s="253"/>
      <c r="T4176" s="25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T4176" s="255" t="s">
        <v>193</v>
      </c>
      <c r="AU4176" s="255" t="s">
        <v>80</v>
      </c>
      <c r="AV4176" s="14" t="s">
        <v>80</v>
      </c>
      <c r="AW4176" s="14" t="s">
        <v>195</v>
      </c>
      <c r="AX4176" s="14" t="s">
        <v>71</v>
      </c>
      <c r="AY4176" s="255" t="s">
        <v>182</v>
      </c>
    </row>
    <row r="4177" s="14" customFormat="1">
      <c r="A4177" s="14"/>
      <c r="B4177" s="245"/>
      <c r="C4177" s="246"/>
      <c r="D4177" s="236" t="s">
        <v>193</v>
      </c>
      <c r="E4177" s="247" t="s">
        <v>19</v>
      </c>
      <c r="F4177" s="248" t="s">
        <v>6480</v>
      </c>
      <c r="G4177" s="246"/>
      <c r="H4177" s="249">
        <v>138.71000000000001</v>
      </c>
      <c r="I4177" s="250"/>
      <c r="J4177" s="246"/>
      <c r="K4177" s="246"/>
      <c r="L4177" s="251"/>
      <c r="M4177" s="252"/>
      <c r="N4177" s="253"/>
      <c r="O4177" s="253"/>
      <c r="P4177" s="253"/>
      <c r="Q4177" s="253"/>
      <c r="R4177" s="253"/>
      <c r="S4177" s="253"/>
      <c r="T4177" s="25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T4177" s="255" t="s">
        <v>193</v>
      </c>
      <c r="AU4177" s="255" t="s">
        <v>80</v>
      </c>
      <c r="AV4177" s="14" t="s">
        <v>80</v>
      </c>
      <c r="AW4177" s="14" t="s">
        <v>195</v>
      </c>
      <c r="AX4177" s="14" t="s">
        <v>71</v>
      </c>
      <c r="AY4177" s="255" t="s">
        <v>182</v>
      </c>
    </row>
    <row r="4178" s="14" customFormat="1">
      <c r="A4178" s="14"/>
      <c r="B4178" s="245"/>
      <c r="C4178" s="246"/>
      <c r="D4178" s="236" t="s">
        <v>193</v>
      </c>
      <c r="E4178" s="247" t="s">
        <v>19</v>
      </c>
      <c r="F4178" s="248" t="s">
        <v>6481</v>
      </c>
      <c r="G4178" s="246"/>
      <c r="H4178" s="249">
        <v>105.6628</v>
      </c>
      <c r="I4178" s="250"/>
      <c r="J4178" s="246"/>
      <c r="K4178" s="246"/>
      <c r="L4178" s="251"/>
      <c r="M4178" s="252"/>
      <c r="N4178" s="253"/>
      <c r="O4178" s="253"/>
      <c r="P4178" s="253"/>
      <c r="Q4178" s="253"/>
      <c r="R4178" s="253"/>
      <c r="S4178" s="253"/>
      <c r="T4178" s="25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T4178" s="255" t="s">
        <v>193</v>
      </c>
      <c r="AU4178" s="255" t="s">
        <v>80</v>
      </c>
      <c r="AV4178" s="14" t="s">
        <v>80</v>
      </c>
      <c r="AW4178" s="14" t="s">
        <v>195</v>
      </c>
      <c r="AX4178" s="14" t="s">
        <v>71</v>
      </c>
      <c r="AY4178" s="255" t="s">
        <v>182</v>
      </c>
    </row>
    <row r="4179" s="15" customFormat="1">
      <c r="A4179" s="15"/>
      <c r="B4179" s="256"/>
      <c r="C4179" s="257"/>
      <c r="D4179" s="236" t="s">
        <v>193</v>
      </c>
      <c r="E4179" s="258" t="s">
        <v>19</v>
      </c>
      <c r="F4179" s="259" t="s">
        <v>215</v>
      </c>
      <c r="G4179" s="257"/>
      <c r="H4179" s="260">
        <v>334.26930000000004</v>
      </c>
      <c r="I4179" s="261"/>
      <c r="J4179" s="257"/>
      <c r="K4179" s="257"/>
      <c r="L4179" s="262"/>
      <c r="M4179" s="263"/>
      <c r="N4179" s="264"/>
      <c r="O4179" s="264"/>
      <c r="P4179" s="264"/>
      <c r="Q4179" s="264"/>
      <c r="R4179" s="264"/>
      <c r="S4179" s="264"/>
      <c r="T4179" s="26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T4179" s="266" t="s">
        <v>193</v>
      </c>
      <c r="AU4179" s="266" t="s">
        <v>80</v>
      </c>
      <c r="AV4179" s="15" t="s">
        <v>97</v>
      </c>
      <c r="AW4179" s="15" t="s">
        <v>195</v>
      </c>
      <c r="AX4179" s="15" t="s">
        <v>71</v>
      </c>
      <c r="AY4179" s="266" t="s">
        <v>182</v>
      </c>
    </row>
    <row r="4180" s="13" customFormat="1">
      <c r="A4180" s="13"/>
      <c r="B4180" s="234"/>
      <c r="C4180" s="235"/>
      <c r="D4180" s="236" t="s">
        <v>193</v>
      </c>
      <c r="E4180" s="237" t="s">
        <v>19</v>
      </c>
      <c r="F4180" s="238" t="s">
        <v>462</v>
      </c>
      <c r="G4180" s="235"/>
      <c r="H4180" s="237" t="s">
        <v>19</v>
      </c>
      <c r="I4180" s="239"/>
      <c r="J4180" s="235"/>
      <c r="K4180" s="235"/>
      <c r="L4180" s="240"/>
      <c r="M4180" s="241"/>
      <c r="N4180" s="242"/>
      <c r="O4180" s="242"/>
      <c r="P4180" s="242"/>
      <c r="Q4180" s="242"/>
      <c r="R4180" s="242"/>
      <c r="S4180" s="242"/>
      <c r="T4180" s="24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T4180" s="244" t="s">
        <v>193</v>
      </c>
      <c r="AU4180" s="244" t="s">
        <v>80</v>
      </c>
      <c r="AV4180" s="13" t="s">
        <v>78</v>
      </c>
      <c r="AW4180" s="13" t="s">
        <v>195</v>
      </c>
      <c r="AX4180" s="13" t="s">
        <v>71</v>
      </c>
      <c r="AY4180" s="244" t="s">
        <v>182</v>
      </c>
    </row>
    <row r="4181" s="14" customFormat="1">
      <c r="A4181" s="14"/>
      <c r="B4181" s="245"/>
      <c r="C4181" s="246"/>
      <c r="D4181" s="236" t="s">
        <v>193</v>
      </c>
      <c r="E4181" s="247" t="s">
        <v>19</v>
      </c>
      <c r="F4181" s="248" t="s">
        <v>6482</v>
      </c>
      <c r="G4181" s="246"/>
      <c r="H4181" s="249">
        <v>43.290000000000006</v>
      </c>
      <c r="I4181" s="250"/>
      <c r="J4181" s="246"/>
      <c r="K4181" s="246"/>
      <c r="L4181" s="251"/>
      <c r="M4181" s="252"/>
      <c r="N4181" s="253"/>
      <c r="O4181" s="253"/>
      <c r="P4181" s="253"/>
      <c r="Q4181" s="253"/>
      <c r="R4181" s="253"/>
      <c r="S4181" s="253"/>
      <c r="T4181" s="25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T4181" s="255" t="s">
        <v>193</v>
      </c>
      <c r="AU4181" s="255" t="s">
        <v>80</v>
      </c>
      <c r="AV4181" s="14" t="s">
        <v>80</v>
      </c>
      <c r="AW4181" s="14" t="s">
        <v>195</v>
      </c>
      <c r="AX4181" s="14" t="s">
        <v>71</v>
      </c>
      <c r="AY4181" s="255" t="s">
        <v>182</v>
      </c>
    </row>
    <row r="4182" s="14" customFormat="1">
      <c r="A4182" s="14"/>
      <c r="B4182" s="245"/>
      <c r="C4182" s="246"/>
      <c r="D4182" s="236" t="s">
        <v>193</v>
      </c>
      <c r="E4182" s="247" t="s">
        <v>19</v>
      </c>
      <c r="F4182" s="248" t="s">
        <v>6483</v>
      </c>
      <c r="G4182" s="246"/>
      <c r="H4182" s="249">
        <v>197.88</v>
      </c>
      <c r="I4182" s="250"/>
      <c r="J4182" s="246"/>
      <c r="K4182" s="246"/>
      <c r="L4182" s="251"/>
      <c r="M4182" s="252"/>
      <c r="N4182" s="253"/>
      <c r="O4182" s="253"/>
      <c r="P4182" s="253"/>
      <c r="Q4182" s="253"/>
      <c r="R4182" s="253"/>
      <c r="S4182" s="253"/>
      <c r="T4182" s="25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T4182" s="255" t="s">
        <v>193</v>
      </c>
      <c r="AU4182" s="255" t="s">
        <v>80</v>
      </c>
      <c r="AV4182" s="14" t="s">
        <v>80</v>
      </c>
      <c r="AW4182" s="14" t="s">
        <v>195</v>
      </c>
      <c r="AX4182" s="14" t="s">
        <v>71</v>
      </c>
      <c r="AY4182" s="255" t="s">
        <v>182</v>
      </c>
    </row>
    <row r="4183" s="14" customFormat="1">
      <c r="A4183" s="14"/>
      <c r="B4183" s="245"/>
      <c r="C4183" s="246"/>
      <c r="D4183" s="236" t="s">
        <v>193</v>
      </c>
      <c r="E4183" s="247" t="s">
        <v>19</v>
      </c>
      <c r="F4183" s="248" t="s">
        <v>6484</v>
      </c>
      <c r="G4183" s="246"/>
      <c r="H4183" s="249">
        <v>48.200000000000003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193</v>
      </c>
      <c r="AU4183" s="255" t="s">
        <v>80</v>
      </c>
      <c r="AV4183" s="14" t="s">
        <v>80</v>
      </c>
      <c r="AW4183" s="14" t="s">
        <v>195</v>
      </c>
      <c r="AX4183" s="14" t="s">
        <v>71</v>
      </c>
      <c r="AY4183" s="255" t="s">
        <v>182</v>
      </c>
    </row>
    <row r="4184" s="15" customFormat="1">
      <c r="A4184" s="15"/>
      <c r="B4184" s="256"/>
      <c r="C4184" s="257"/>
      <c r="D4184" s="236" t="s">
        <v>193</v>
      </c>
      <c r="E4184" s="258" t="s">
        <v>19</v>
      </c>
      <c r="F4184" s="259" t="s">
        <v>215</v>
      </c>
      <c r="G4184" s="257"/>
      <c r="H4184" s="260">
        <v>289.37</v>
      </c>
      <c r="I4184" s="261"/>
      <c r="J4184" s="257"/>
      <c r="K4184" s="257"/>
      <c r="L4184" s="262"/>
      <c r="M4184" s="263"/>
      <c r="N4184" s="264"/>
      <c r="O4184" s="264"/>
      <c r="P4184" s="264"/>
      <c r="Q4184" s="264"/>
      <c r="R4184" s="264"/>
      <c r="S4184" s="264"/>
      <c r="T4184" s="26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T4184" s="266" t="s">
        <v>193</v>
      </c>
      <c r="AU4184" s="266" t="s">
        <v>80</v>
      </c>
      <c r="AV4184" s="15" t="s">
        <v>97</v>
      </c>
      <c r="AW4184" s="15" t="s">
        <v>195</v>
      </c>
      <c r="AX4184" s="15" t="s">
        <v>71</v>
      </c>
      <c r="AY4184" s="266" t="s">
        <v>182</v>
      </c>
    </row>
    <row r="4185" s="13" customFormat="1">
      <c r="A4185" s="13"/>
      <c r="B4185" s="234"/>
      <c r="C4185" s="235"/>
      <c r="D4185" s="236" t="s">
        <v>193</v>
      </c>
      <c r="E4185" s="237" t="s">
        <v>19</v>
      </c>
      <c r="F4185" s="238" t="s">
        <v>216</v>
      </c>
      <c r="G4185" s="235"/>
      <c r="H4185" s="237" t="s">
        <v>19</v>
      </c>
      <c r="I4185" s="239"/>
      <c r="J4185" s="235"/>
      <c r="K4185" s="235"/>
      <c r="L4185" s="240"/>
      <c r="M4185" s="241"/>
      <c r="N4185" s="242"/>
      <c r="O4185" s="242"/>
      <c r="P4185" s="242"/>
      <c r="Q4185" s="242"/>
      <c r="R4185" s="242"/>
      <c r="S4185" s="242"/>
      <c r="T4185" s="24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T4185" s="244" t="s">
        <v>193</v>
      </c>
      <c r="AU4185" s="244" t="s">
        <v>80</v>
      </c>
      <c r="AV4185" s="13" t="s">
        <v>78</v>
      </c>
      <c r="AW4185" s="13" t="s">
        <v>195</v>
      </c>
      <c r="AX4185" s="13" t="s">
        <v>71</v>
      </c>
      <c r="AY4185" s="244" t="s">
        <v>182</v>
      </c>
    </row>
    <row r="4186" s="14" customFormat="1">
      <c r="A4186" s="14"/>
      <c r="B4186" s="245"/>
      <c r="C4186" s="246"/>
      <c r="D4186" s="236" t="s">
        <v>193</v>
      </c>
      <c r="E4186" s="247" t="s">
        <v>19</v>
      </c>
      <c r="F4186" s="248" t="s">
        <v>6485</v>
      </c>
      <c r="G4186" s="246"/>
      <c r="H4186" s="249">
        <v>26.914499999999997</v>
      </c>
      <c r="I4186" s="250"/>
      <c r="J4186" s="246"/>
      <c r="K4186" s="246"/>
      <c r="L4186" s="251"/>
      <c r="M4186" s="252"/>
      <c r="N4186" s="253"/>
      <c r="O4186" s="253"/>
      <c r="P4186" s="253"/>
      <c r="Q4186" s="253"/>
      <c r="R4186" s="253"/>
      <c r="S4186" s="253"/>
      <c r="T4186" s="25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T4186" s="255" t="s">
        <v>193</v>
      </c>
      <c r="AU4186" s="255" t="s">
        <v>80</v>
      </c>
      <c r="AV4186" s="14" t="s">
        <v>80</v>
      </c>
      <c r="AW4186" s="14" t="s">
        <v>195</v>
      </c>
      <c r="AX4186" s="14" t="s">
        <v>71</v>
      </c>
      <c r="AY4186" s="255" t="s">
        <v>182</v>
      </c>
    </row>
    <row r="4187" s="14" customFormat="1">
      <c r="A4187" s="14"/>
      <c r="B4187" s="245"/>
      <c r="C4187" s="246"/>
      <c r="D4187" s="236" t="s">
        <v>193</v>
      </c>
      <c r="E4187" s="247" t="s">
        <v>19</v>
      </c>
      <c r="F4187" s="248" t="s">
        <v>6486</v>
      </c>
      <c r="G4187" s="246"/>
      <c r="H4187" s="249">
        <v>51.899999999999999</v>
      </c>
      <c r="I4187" s="250"/>
      <c r="J4187" s="246"/>
      <c r="K4187" s="246"/>
      <c r="L4187" s="251"/>
      <c r="M4187" s="252"/>
      <c r="N4187" s="253"/>
      <c r="O4187" s="253"/>
      <c r="P4187" s="253"/>
      <c r="Q4187" s="253"/>
      <c r="R4187" s="253"/>
      <c r="S4187" s="253"/>
      <c r="T4187" s="25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5" t="s">
        <v>193</v>
      </c>
      <c r="AU4187" s="255" t="s">
        <v>80</v>
      </c>
      <c r="AV4187" s="14" t="s">
        <v>80</v>
      </c>
      <c r="AW4187" s="14" t="s">
        <v>195</v>
      </c>
      <c r="AX4187" s="14" t="s">
        <v>71</v>
      </c>
      <c r="AY4187" s="255" t="s">
        <v>182</v>
      </c>
    </row>
    <row r="4188" s="15" customFormat="1">
      <c r="A4188" s="15"/>
      <c r="B4188" s="256"/>
      <c r="C4188" s="257"/>
      <c r="D4188" s="236" t="s">
        <v>193</v>
      </c>
      <c r="E4188" s="258" t="s">
        <v>19</v>
      </c>
      <c r="F4188" s="259" t="s">
        <v>215</v>
      </c>
      <c r="G4188" s="257"/>
      <c r="H4188" s="260">
        <v>78.814499999999995</v>
      </c>
      <c r="I4188" s="261"/>
      <c r="J4188" s="257"/>
      <c r="K4188" s="257"/>
      <c r="L4188" s="262"/>
      <c r="M4188" s="263"/>
      <c r="N4188" s="264"/>
      <c r="O4188" s="264"/>
      <c r="P4188" s="264"/>
      <c r="Q4188" s="264"/>
      <c r="R4188" s="264"/>
      <c r="S4188" s="264"/>
      <c r="T4188" s="26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6" t="s">
        <v>193</v>
      </c>
      <c r="AU4188" s="266" t="s">
        <v>80</v>
      </c>
      <c r="AV4188" s="15" t="s">
        <v>97</v>
      </c>
      <c r="AW4188" s="15" t="s">
        <v>195</v>
      </c>
      <c r="AX4188" s="15" t="s">
        <v>71</v>
      </c>
      <c r="AY4188" s="266" t="s">
        <v>182</v>
      </c>
    </row>
    <row r="4189" s="13" customFormat="1">
      <c r="A4189" s="13"/>
      <c r="B4189" s="234"/>
      <c r="C4189" s="235"/>
      <c r="D4189" s="236" t="s">
        <v>193</v>
      </c>
      <c r="E4189" s="237" t="s">
        <v>19</v>
      </c>
      <c r="F4189" s="238" t="s">
        <v>1262</v>
      </c>
      <c r="G4189" s="235"/>
      <c r="H4189" s="237" t="s">
        <v>19</v>
      </c>
      <c r="I4189" s="239"/>
      <c r="J4189" s="235"/>
      <c r="K4189" s="235"/>
      <c r="L4189" s="240"/>
      <c r="M4189" s="241"/>
      <c r="N4189" s="242"/>
      <c r="O4189" s="242"/>
      <c r="P4189" s="242"/>
      <c r="Q4189" s="242"/>
      <c r="R4189" s="242"/>
      <c r="S4189" s="242"/>
      <c r="T4189" s="24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T4189" s="244" t="s">
        <v>193</v>
      </c>
      <c r="AU4189" s="244" t="s">
        <v>80</v>
      </c>
      <c r="AV4189" s="13" t="s">
        <v>78</v>
      </c>
      <c r="AW4189" s="13" t="s">
        <v>195</v>
      </c>
      <c r="AX4189" s="13" t="s">
        <v>71</v>
      </c>
      <c r="AY4189" s="244" t="s">
        <v>182</v>
      </c>
    </row>
    <row r="4190" s="14" customFormat="1">
      <c r="A4190" s="14"/>
      <c r="B4190" s="245"/>
      <c r="C4190" s="246"/>
      <c r="D4190" s="236" t="s">
        <v>193</v>
      </c>
      <c r="E4190" s="247" t="s">
        <v>19</v>
      </c>
      <c r="F4190" s="248" t="s">
        <v>6487</v>
      </c>
      <c r="G4190" s="246"/>
      <c r="H4190" s="249">
        <v>71.530000000000001</v>
      </c>
      <c r="I4190" s="250"/>
      <c r="J4190" s="246"/>
      <c r="K4190" s="246"/>
      <c r="L4190" s="251"/>
      <c r="M4190" s="252"/>
      <c r="N4190" s="253"/>
      <c r="O4190" s="253"/>
      <c r="P4190" s="253"/>
      <c r="Q4190" s="253"/>
      <c r="R4190" s="253"/>
      <c r="S4190" s="253"/>
      <c r="T4190" s="25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T4190" s="255" t="s">
        <v>193</v>
      </c>
      <c r="AU4190" s="255" t="s">
        <v>80</v>
      </c>
      <c r="AV4190" s="14" t="s">
        <v>80</v>
      </c>
      <c r="AW4190" s="14" t="s">
        <v>195</v>
      </c>
      <c r="AX4190" s="14" t="s">
        <v>71</v>
      </c>
      <c r="AY4190" s="255" t="s">
        <v>182</v>
      </c>
    </row>
    <row r="4191" s="15" customFormat="1">
      <c r="A4191" s="15"/>
      <c r="B4191" s="256"/>
      <c r="C4191" s="257"/>
      <c r="D4191" s="236" t="s">
        <v>193</v>
      </c>
      <c r="E4191" s="258" t="s">
        <v>19</v>
      </c>
      <c r="F4191" s="259" t="s">
        <v>215</v>
      </c>
      <c r="G4191" s="257"/>
      <c r="H4191" s="260">
        <v>71.530000000000001</v>
      </c>
      <c r="I4191" s="261"/>
      <c r="J4191" s="257"/>
      <c r="K4191" s="257"/>
      <c r="L4191" s="262"/>
      <c r="M4191" s="263"/>
      <c r="N4191" s="264"/>
      <c r="O4191" s="264"/>
      <c r="P4191" s="264"/>
      <c r="Q4191" s="264"/>
      <c r="R4191" s="264"/>
      <c r="S4191" s="264"/>
      <c r="T4191" s="26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T4191" s="266" t="s">
        <v>193</v>
      </c>
      <c r="AU4191" s="266" t="s">
        <v>80</v>
      </c>
      <c r="AV4191" s="15" t="s">
        <v>97</v>
      </c>
      <c r="AW4191" s="15" t="s">
        <v>195</v>
      </c>
      <c r="AX4191" s="15" t="s">
        <v>71</v>
      </c>
      <c r="AY4191" s="266" t="s">
        <v>182</v>
      </c>
    </row>
    <row r="4192" s="16" customFormat="1">
      <c r="A4192" s="16"/>
      <c r="B4192" s="267"/>
      <c r="C4192" s="268"/>
      <c r="D4192" s="236" t="s">
        <v>193</v>
      </c>
      <c r="E4192" s="269" t="s">
        <v>19</v>
      </c>
      <c r="F4192" s="270" t="s">
        <v>220</v>
      </c>
      <c r="G4192" s="268"/>
      <c r="H4192" s="271">
        <v>810.25379999999996</v>
      </c>
      <c r="I4192" s="272"/>
      <c r="J4192" s="268"/>
      <c r="K4192" s="268"/>
      <c r="L4192" s="273"/>
      <c r="M4192" s="274"/>
      <c r="N4192" s="275"/>
      <c r="O4192" s="275"/>
      <c r="P4192" s="275"/>
      <c r="Q4192" s="275"/>
      <c r="R4192" s="275"/>
      <c r="S4192" s="275"/>
      <c r="T4192" s="27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/>
      <c r="AT4192" s="277" t="s">
        <v>193</v>
      </c>
      <c r="AU4192" s="277" t="s">
        <v>80</v>
      </c>
      <c r="AV4192" s="16" t="s">
        <v>189</v>
      </c>
      <c r="AW4192" s="16" t="s">
        <v>195</v>
      </c>
      <c r="AX4192" s="16" t="s">
        <v>78</v>
      </c>
      <c r="AY4192" s="277" t="s">
        <v>182</v>
      </c>
    </row>
    <row r="4193" s="2" customFormat="1" ht="24.15" customHeight="1">
      <c r="A4193" s="41"/>
      <c r="B4193" s="42"/>
      <c r="C4193" s="216" t="s">
        <v>3231</v>
      </c>
      <c r="D4193" s="216" t="s">
        <v>184</v>
      </c>
      <c r="E4193" s="217" t="s">
        <v>6488</v>
      </c>
      <c r="F4193" s="218" t="s">
        <v>6489</v>
      </c>
      <c r="G4193" s="219" t="s">
        <v>283</v>
      </c>
      <c r="H4193" s="220">
        <v>264.71199999999999</v>
      </c>
      <c r="I4193" s="221"/>
      <c r="J4193" s="222">
        <f>ROUND(I4193*H4193,2)</f>
        <v>0</v>
      </c>
      <c r="K4193" s="218" t="s">
        <v>188</v>
      </c>
      <c r="L4193" s="47"/>
      <c r="M4193" s="223" t="s">
        <v>19</v>
      </c>
      <c r="N4193" s="224" t="s">
        <v>42</v>
      </c>
      <c r="O4193" s="87"/>
      <c r="P4193" s="225">
        <f>O4193*H4193</f>
        <v>0</v>
      </c>
      <c r="Q4193" s="225">
        <v>0</v>
      </c>
      <c r="R4193" s="225">
        <f>Q4193*H4193</f>
        <v>0</v>
      </c>
      <c r="S4193" s="225">
        <v>0.0030000000000000001</v>
      </c>
      <c r="T4193" s="226">
        <f>S4193*H4193</f>
        <v>0.79413599999999995</v>
      </c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R4193" s="227" t="s">
        <v>308</v>
      </c>
      <c r="AT4193" s="227" t="s">
        <v>184</v>
      </c>
      <c r="AU4193" s="227" t="s">
        <v>80</v>
      </c>
      <c r="AY4193" s="20" t="s">
        <v>182</v>
      </c>
      <c r="BE4193" s="228">
        <f>IF(N4193="základní",J4193,0)</f>
        <v>0</v>
      </c>
      <c r="BF4193" s="228">
        <f>IF(N4193="snížená",J4193,0)</f>
        <v>0</v>
      </c>
      <c r="BG4193" s="228">
        <f>IF(N4193="zákl. přenesená",J4193,0)</f>
        <v>0</v>
      </c>
      <c r="BH4193" s="228">
        <f>IF(N4193="sníž. přenesená",J4193,0)</f>
        <v>0</v>
      </c>
      <c r="BI4193" s="228">
        <f>IF(N4193="nulová",J4193,0)</f>
        <v>0</v>
      </c>
      <c r="BJ4193" s="20" t="s">
        <v>78</v>
      </c>
      <c r="BK4193" s="228">
        <f>ROUND(I4193*H4193,2)</f>
        <v>0</v>
      </c>
      <c r="BL4193" s="20" t="s">
        <v>308</v>
      </c>
      <c r="BM4193" s="227" t="s">
        <v>6490</v>
      </c>
    </row>
    <row r="4194" s="2" customFormat="1">
      <c r="A4194" s="41"/>
      <c r="B4194" s="42"/>
      <c r="C4194" s="43"/>
      <c r="D4194" s="229" t="s">
        <v>191</v>
      </c>
      <c r="E4194" s="43"/>
      <c r="F4194" s="230" t="s">
        <v>6491</v>
      </c>
      <c r="G4194" s="43"/>
      <c r="H4194" s="43"/>
      <c r="I4194" s="231"/>
      <c r="J4194" s="43"/>
      <c r="K4194" s="43"/>
      <c r="L4194" s="47"/>
      <c r="M4194" s="232"/>
      <c r="N4194" s="233"/>
      <c r="O4194" s="87"/>
      <c r="P4194" s="87"/>
      <c r="Q4194" s="87"/>
      <c r="R4194" s="87"/>
      <c r="S4194" s="87"/>
      <c r="T4194" s="88"/>
      <c r="U4194" s="41"/>
      <c r="V4194" s="41"/>
      <c r="W4194" s="41"/>
      <c r="X4194" s="41"/>
      <c r="Y4194" s="41"/>
      <c r="Z4194" s="41"/>
      <c r="AA4194" s="41"/>
      <c r="AB4194" s="41"/>
      <c r="AC4194" s="41"/>
      <c r="AD4194" s="41"/>
      <c r="AE4194" s="41"/>
      <c r="AT4194" s="20" t="s">
        <v>191</v>
      </c>
      <c r="AU4194" s="20" t="s">
        <v>80</v>
      </c>
    </row>
    <row r="4195" s="13" customFormat="1">
      <c r="A4195" s="13"/>
      <c r="B4195" s="234"/>
      <c r="C4195" s="235"/>
      <c r="D4195" s="236" t="s">
        <v>193</v>
      </c>
      <c r="E4195" s="237" t="s">
        <v>19</v>
      </c>
      <c r="F4195" s="238" t="s">
        <v>205</v>
      </c>
      <c r="G4195" s="235"/>
      <c r="H4195" s="237" t="s">
        <v>19</v>
      </c>
      <c r="I4195" s="239"/>
      <c r="J4195" s="235"/>
      <c r="K4195" s="235"/>
      <c r="L4195" s="240"/>
      <c r="M4195" s="241"/>
      <c r="N4195" s="242"/>
      <c r="O4195" s="242"/>
      <c r="P4195" s="242"/>
      <c r="Q4195" s="242"/>
      <c r="R4195" s="242"/>
      <c r="S4195" s="242"/>
      <c r="T4195" s="24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T4195" s="244" t="s">
        <v>193</v>
      </c>
      <c r="AU4195" s="244" t="s">
        <v>80</v>
      </c>
      <c r="AV4195" s="13" t="s">
        <v>78</v>
      </c>
      <c r="AW4195" s="13" t="s">
        <v>195</v>
      </c>
      <c r="AX4195" s="13" t="s">
        <v>71</v>
      </c>
      <c r="AY4195" s="244" t="s">
        <v>182</v>
      </c>
    </row>
    <row r="4196" s="13" customFormat="1">
      <c r="A4196" s="13"/>
      <c r="B4196" s="234"/>
      <c r="C4196" s="235"/>
      <c r="D4196" s="236" t="s">
        <v>193</v>
      </c>
      <c r="E4196" s="237" t="s">
        <v>19</v>
      </c>
      <c r="F4196" s="238" t="s">
        <v>455</v>
      </c>
      <c r="G4196" s="235"/>
      <c r="H4196" s="237" t="s">
        <v>19</v>
      </c>
      <c r="I4196" s="239"/>
      <c r="J4196" s="235"/>
      <c r="K4196" s="235"/>
      <c r="L4196" s="240"/>
      <c r="M4196" s="241"/>
      <c r="N4196" s="242"/>
      <c r="O4196" s="242"/>
      <c r="P4196" s="242"/>
      <c r="Q4196" s="242"/>
      <c r="R4196" s="242"/>
      <c r="S4196" s="242"/>
      <c r="T4196" s="24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T4196" s="244" t="s">
        <v>193</v>
      </c>
      <c r="AU4196" s="244" t="s">
        <v>80</v>
      </c>
      <c r="AV4196" s="13" t="s">
        <v>78</v>
      </c>
      <c r="AW4196" s="13" t="s">
        <v>195</v>
      </c>
      <c r="AX4196" s="13" t="s">
        <v>71</v>
      </c>
      <c r="AY4196" s="244" t="s">
        <v>182</v>
      </c>
    </row>
    <row r="4197" s="14" customFormat="1">
      <c r="A4197" s="14"/>
      <c r="B4197" s="245"/>
      <c r="C4197" s="246"/>
      <c r="D4197" s="236" t="s">
        <v>193</v>
      </c>
      <c r="E4197" s="247" t="s">
        <v>19</v>
      </c>
      <c r="F4197" s="248" t="s">
        <v>6492</v>
      </c>
      <c r="G4197" s="246"/>
      <c r="H4197" s="249">
        <v>155.52350000000001</v>
      </c>
      <c r="I4197" s="250"/>
      <c r="J4197" s="246"/>
      <c r="K4197" s="246"/>
      <c r="L4197" s="251"/>
      <c r="M4197" s="252"/>
      <c r="N4197" s="253"/>
      <c r="O4197" s="253"/>
      <c r="P4197" s="253"/>
      <c r="Q4197" s="253"/>
      <c r="R4197" s="253"/>
      <c r="S4197" s="253"/>
      <c r="T4197" s="25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T4197" s="255" t="s">
        <v>193</v>
      </c>
      <c r="AU4197" s="255" t="s">
        <v>80</v>
      </c>
      <c r="AV4197" s="14" t="s">
        <v>80</v>
      </c>
      <c r="AW4197" s="14" t="s">
        <v>195</v>
      </c>
      <c r="AX4197" s="14" t="s">
        <v>71</v>
      </c>
      <c r="AY4197" s="255" t="s">
        <v>182</v>
      </c>
    </row>
    <row r="4198" s="15" customFormat="1">
      <c r="A4198" s="15"/>
      <c r="B4198" s="256"/>
      <c r="C4198" s="257"/>
      <c r="D4198" s="236" t="s">
        <v>193</v>
      </c>
      <c r="E4198" s="258" t="s">
        <v>19</v>
      </c>
      <c r="F4198" s="259" t="s">
        <v>215</v>
      </c>
      <c r="G4198" s="257"/>
      <c r="H4198" s="260">
        <v>155.52350000000001</v>
      </c>
      <c r="I4198" s="261"/>
      <c r="J4198" s="257"/>
      <c r="K4198" s="257"/>
      <c r="L4198" s="262"/>
      <c r="M4198" s="263"/>
      <c r="N4198" s="264"/>
      <c r="O4198" s="264"/>
      <c r="P4198" s="264"/>
      <c r="Q4198" s="264"/>
      <c r="R4198" s="264"/>
      <c r="S4198" s="264"/>
      <c r="T4198" s="26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T4198" s="266" t="s">
        <v>193</v>
      </c>
      <c r="AU4198" s="266" t="s">
        <v>80</v>
      </c>
      <c r="AV4198" s="15" t="s">
        <v>97</v>
      </c>
      <c r="AW4198" s="15" t="s">
        <v>195</v>
      </c>
      <c r="AX4198" s="15" t="s">
        <v>71</v>
      </c>
      <c r="AY4198" s="266" t="s">
        <v>182</v>
      </c>
    </row>
    <row r="4199" s="13" customFormat="1">
      <c r="A4199" s="13"/>
      <c r="B4199" s="234"/>
      <c r="C4199" s="235"/>
      <c r="D4199" s="236" t="s">
        <v>193</v>
      </c>
      <c r="E4199" s="237" t="s">
        <v>19</v>
      </c>
      <c r="F4199" s="238" t="s">
        <v>460</v>
      </c>
      <c r="G4199" s="235"/>
      <c r="H4199" s="237" t="s">
        <v>19</v>
      </c>
      <c r="I4199" s="239"/>
      <c r="J4199" s="235"/>
      <c r="K4199" s="235"/>
      <c r="L4199" s="240"/>
      <c r="M4199" s="241"/>
      <c r="N4199" s="242"/>
      <c r="O4199" s="242"/>
      <c r="P4199" s="242"/>
      <c r="Q4199" s="242"/>
      <c r="R4199" s="242"/>
      <c r="S4199" s="242"/>
      <c r="T4199" s="24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T4199" s="244" t="s">
        <v>193</v>
      </c>
      <c r="AU4199" s="244" t="s">
        <v>80</v>
      </c>
      <c r="AV4199" s="13" t="s">
        <v>78</v>
      </c>
      <c r="AW4199" s="13" t="s">
        <v>195</v>
      </c>
      <c r="AX4199" s="13" t="s">
        <v>71</v>
      </c>
      <c r="AY4199" s="244" t="s">
        <v>182</v>
      </c>
    </row>
    <row r="4200" s="14" customFormat="1">
      <c r="A4200" s="14"/>
      <c r="B4200" s="245"/>
      <c r="C4200" s="246"/>
      <c r="D4200" s="236" t="s">
        <v>193</v>
      </c>
      <c r="E4200" s="247" t="s">
        <v>19</v>
      </c>
      <c r="F4200" s="248" t="s">
        <v>6493</v>
      </c>
      <c r="G4200" s="246"/>
      <c r="H4200" s="249">
        <v>17.600000000000001</v>
      </c>
      <c r="I4200" s="250"/>
      <c r="J4200" s="246"/>
      <c r="K4200" s="246"/>
      <c r="L4200" s="251"/>
      <c r="M4200" s="252"/>
      <c r="N4200" s="253"/>
      <c r="O4200" s="253"/>
      <c r="P4200" s="253"/>
      <c r="Q4200" s="253"/>
      <c r="R4200" s="253"/>
      <c r="S4200" s="253"/>
      <c r="T4200" s="25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T4200" s="255" t="s">
        <v>193</v>
      </c>
      <c r="AU4200" s="255" t="s">
        <v>80</v>
      </c>
      <c r="AV4200" s="14" t="s">
        <v>80</v>
      </c>
      <c r="AW4200" s="14" t="s">
        <v>195</v>
      </c>
      <c r="AX4200" s="14" t="s">
        <v>71</v>
      </c>
      <c r="AY4200" s="255" t="s">
        <v>182</v>
      </c>
    </row>
    <row r="4201" s="15" customFormat="1">
      <c r="A4201" s="15"/>
      <c r="B4201" s="256"/>
      <c r="C4201" s="257"/>
      <c r="D4201" s="236" t="s">
        <v>193</v>
      </c>
      <c r="E4201" s="258" t="s">
        <v>19</v>
      </c>
      <c r="F4201" s="259" t="s">
        <v>215</v>
      </c>
      <c r="G4201" s="257"/>
      <c r="H4201" s="260">
        <v>17.600000000000001</v>
      </c>
      <c r="I4201" s="261"/>
      <c r="J4201" s="257"/>
      <c r="K4201" s="257"/>
      <c r="L4201" s="262"/>
      <c r="M4201" s="263"/>
      <c r="N4201" s="264"/>
      <c r="O4201" s="264"/>
      <c r="P4201" s="264"/>
      <c r="Q4201" s="264"/>
      <c r="R4201" s="264"/>
      <c r="S4201" s="264"/>
      <c r="T4201" s="26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T4201" s="266" t="s">
        <v>193</v>
      </c>
      <c r="AU4201" s="266" t="s">
        <v>80</v>
      </c>
      <c r="AV4201" s="15" t="s">
        <v>97</v>
      </c>
      <c r="AW4201" s="15" t="s">
        <v>195</v>
      </c>
      <c r="AX4201" s="15" t="s">
        <v>71</v>
      </c>
      <c r="AY4201" s="266" t="s">
        <v>182</v>
      </c>
    </row>
    <row r="4202" s="13" customFormat="1">
      <c r="A4202" s="13"/>
      <c r="B4202" s="234"/>
      <c r="C4202" s="235"/>
      <c r="D4202" s="236" t="s">
        <v>193</v>
      </c>
      <c r="E4202" s="237" t="s">
        <v>19</v>
      </c>
      <c r="F4202" s="238" t="s">
        <v>462</v>
      </c>
      <c r="G4202" s="235"/>
      <c r="H4202" s="237" t="s">
        <v>19</v>
      </c>
      <c r="I4202" s="239"/>
      <c r="J4202" s="235"/>
      <c r="K4202" s="235"/>
      <c r="L4202" s="240"/>
      <c r="M4202" s="241"/>
      <c r="N4202" s="242"/>
      <c r="O4202" s="242"/>
      <c r="P4202" s="242"/>
      <c r="Q4202" s="242"/>
      <c r="R4202" s="242"/>
      <c r="S4202" s="242"/>
      <c r="T4202" s="24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4" t="s">
        <v>193</v>
      </c>
      <c r="AU4202" s="244" t="s">
        <v>80</v>
      </c>
      <c r="AV4202" s="13" t="s">
        <v>78</v>
      </c>
      <c r="AW4202" s="13" t="s">
        <v>195</v>
      </c>
      <c r="AX4202" s="13" t="s">
        <v>71</v>
      </c>
      <c r="AY4202" s="244" t="s">
        <v>182</v>
      </c>
    </row>
    <row r="4203" s="14" customFormat="1">
      <c r="A4203" s="14"/>
      <c r="B4203" s="245"/>
      <c r="C4203" s="246"/>
      <c r="D4203" s="236" t="s">
        <v>193</v>
      </c>
      <c r="E4203" s="247" t="s">
        <v>19</v>
      </c>
      <c r="F4203" s="248" t="s">
        <v>6494</v>
      </c>
      <c r="G4203" s="246"/>
      <c r="H4203" s="249">
        <v>36.099999999999994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193</v>
      </c>
      <c r="AU4203" s="255" t="s">
        <v>80</v>
      </c>
      <c r="AV4203" s="14" t="s">
        <v>80</v>
      </c>
      <c r="AW4203" s="14" t="s">
        <v>195</v>
      </c>
      <c r="AX4203" s="14" t="s">
        <v>71</v>
      </c>
      <c r="AY4203" s="255" t="s">
        <v>182</v>
      </c>
    </row>
    <row r="4204" s="14" customFormat="1">
      <c r="A4204" s="14"/>
      <c r="B4204" s="245"/>
      <c r="C4204" s="246"/>
      <c r="D4204" s="236" t="s">
        <v>193</v>
      </c>
      <c r="E4204" s="247" t="s">
        <v>19</v>
      </c>
      <c r="F4204" s="248" t="s">
        <v>6495</v>
      </c>
      <c r="G4204" s="246"/>
      <c r="H4204" s="249">
        <v>14.577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193</v>
      </c>
      <c r="AU4204" s="255" t="s">
        <v>80</v>
      </c>
      <c r="AV4204" s="14" t="s">
        <v>80</v>
      </c>
      <c r="AW4204" s="14" t="s">
        <v>195</v>
      </c>
      <c r="AX4204" s="14" t="s">
        <v>71</v>
      </c>
      <c r="AY4204" s="255" t="s">
        <v>182</v>
      </c>
    </row>
    <row r="4205" s="15" customFormat="1">
      <c r="A4205" s="15"/>
      <c r="B4205" s="256"/>
      <c r="C4205" s="257"/>
      <c r="D4205" s="236" t="s">
        <v>193</v>
      </c>
      <c r="E4205" s="258" t="s">
        <v>19</v>
      </c>
      <c r="F4205" s="259" t="s">
        <v>215</v>
      </c>
      <c r="G4205" s="257"/>
      <c r="H4205" s="260">
        <v>50.676999999999992</v>
      </c>
      <c r="I4205" s="261"/>
      <c r="J4205" s="257"/>
      <c r="K4205" s="257"/>
      <c r="L4205" s="262"/>
      <c r="M4205" s="263"/>
      <c r="N4205" s="264"/>
      <c r="O4205" s="264"/>
      <c r="P4205" s="264"/>
      <c r="Q4205" s="264"/>
      <c r="R4205" s="264"/>
      <c r="S4205" s="264"/>
      <c r="T4205" s="26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T4205" s="266" t="s">
        <v>193</v>
      </c>
      <c r="AU4205" s="266" t="s">
        <v>80</v>
      </c>
      <c r="AV4205" s="15" t="s">
        <v>97</v>
      </c>
      <c r="AW4205" s="15" t="s">
        <v>195</v>
      </c>
      <c r="AX4205" s="15" t="s">
        <v>71</v>
      </c>
      <c r="AY4205" s="266" t="s">
        <v>182</v>
      </c>
    </row>
    <row r="4206" s="13" customFormat="1">
      <c r="A4206" s="13"/>
      <c r="B4206" s="234"/>
      <c r="C4206" s="235"/>
      <c r="D4206" s="236" t="s">
        <v>193</v>
      </c>
      <c r="E4206" s="237" t="s">
        <v>19</v>
      </c>
      <c r="F4206" s="238" t="s">
        <v>706</v>
      </c>
      <c r="G4206" s="235"/>
      <c r="H4206" s="237" t="s">
        <v>19</v>
      </c>
      <c r="I4206" s="239"/>
      <c r="J4206" s="235"/>
      <c r="K4206" s="235"/>
      <c r="L4206" s="240"/>
      <c r="M4206" s="241"/>
      <c r="N4206" s="242"/>
      <c r="O4206" s="242"/>
      <c r="P4206" s="242"/>
      <c r="Q4206" s="242"/>
      <c r="R4206" s="242"/>
      <c r="S4206" s="242"/>
      <c r="T4206" s="24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T4206" s="244" t="s">
        <v>193</v>
      </c>
      <c r="AU4206" s="244" t="s">
        <v>80</v>
      </c>
      <c r="AV4206" s="13" t="s">
        <v>78</v>
      </c>
      <c r="AW4206" s="13" t="s">
        <v>195</v>
      </c>
      <c r="AX4206" s="13" t="s">
        <v>71</v>
      </c>
      <c r="AY4206" s="244" t="s">
        <v>182</v>
      </c>
    </row>
    <row r="4207" s="14" customFormat="1">
      <c r="A4207" s="14"/>
      <c r="B4207" s="245"/>
      <c r="C4207" s="246"/>
      <c r="D4207" s="236" t="s">
        <v>193</v>
      </c>
      <c r="E4207" s="247" t="s">
        <v>19</v>
      </c>
      <c r="F4207" s="248" t="s">
        <v>6496</v>
      </c>
      <c r="G4207" s="246"/>
      <c r="H4207" s="249">
        <v>16.335000000000001</v>
      </c>
      <c r="I4207" s="250"/>
      <c r="J4207" s="246"/>
      <c r="K4207" s="246"/>
      <c r="L4207" s="251"/>
      <c r="M4207" s="252"/>
      <c r="N4207" s="253"/>
      <c r="O4207" s="253"/>
      <c r="P4207" s="253"/>
      <c r="Q4207" s="253"/>
      <c r="R4207" s="253"/>
      <c r="S4207" s="253"/>
      <c r="T4207" s="25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T4207" s="255" t="s">
        <v>193</v>
      </c>
      <c r="AU4207" s="255" t="s">
        <v>80</v>
      </c>
      <c r="AV4207" s="14" t="s">
        <v>80</v>
      </c>
      <c r="AW4207" s="14" t="s">
        <v>195</v>
      </c>
      <c r="AX4207" s="14" t="s">
        <v>71</v>
      </c>
      <c r="AY4207" s="255" t="s">
        <v>182</v>
      </c>
    </row>
    <row r="4208" s="15" customFormat="1">
      <c r="A4208" s="15"/>
      <c r="B4208" s="256"/>
      <c r="C4208" s="257"/>
      <c r="D4208" s="236" t="s">
        <v>193</v>
      </c>
      <c r="E4208" s="258" t="s">
        <v>19</v>
      </c>
      <c r="F4208" s="259" t="s">
        <v>215</v>
      </c>
      <c r="G4208" s="257"/>
      <c r="H4208" s="260">
        <v>16.335000000000001</v>
      </c>
      <c r="I4208" s="261"/>
      <c r="J4208" s="257"/>
      <c r="K4208" s="257"/>
      <c r="L4208" s="262"/>
      <c r="M4208" s="263"/>
      <c r="N4208" s="264"/>
      <c r="O4208" s="264"/>
      <c r="P4208" s="264"/>
      <c r="Q4208" s="264"/>
      <c r="R4208" s="264"/>
      <c r="S4208" s="264"/>
      <c r="T4208" s="26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T4208" s="266" t="s">
        <v>193</v>
      </c>
      <c r="AU4208" s="266" t="s">
        <v>80</v>
      </c>
      <c r="AV4208" s="15" t="s">
        <v>97</v>
      </c>
      <c r="AW4208" s="15" t="s">
        <v>195</v>
      </c>
      <c r="AX4208" s="15" t="s">
        <v>71</v>
      </c>
      <c r="AY4208" s="266" t="s">
        <v>182</v>
      </c>
    </row>
    <row r="4209" s="13" customFormat="1">
      <c r="A4209" s="13"/>
      <c r="B4209" s="234"/>
      <c r="C4209" s="235"/>
      <c r="D4209" s="236" t="s">
        <v>193</v>
      </c>
      <c r="E4209" s="237" t="s">
        <v>19</v>
      </c>
      <c r="F4209" s="238" t="s">
        <v>216</v>
      </c>
      <c r="G4209" s="235"/>
      <c r="H4209" s="237" t="s">
        <v>19</v>
      </c>
      <c r="I4209" s="239"/>
      <c r="J4209" s="235"/>
      <c r="K4209" s="235"/>
      <c r="L4209" s="240"/>
      <c r="M4209" s="241"/>
      <c r="N4209" s="242"/>
      <c r="O4209" s="242"/>
      <c r="P4209" s="242"/>
      <c r="Q4209" s="242"/>
      <c r="R4209" s="242"/>
      <c r="S4209" s="242"/>
      <c r="T4209" s="24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44" t="s">
        <v>193</v>
      </c>
      <c r="AU4209" s="244" t="s">
        <v>80</v>
      </c>
      <c r="AV4209" s="13" t="s">
        <v>78</v>
      </c>
      <c r="AW4209" s="13" t="s">
        <v>195</v>
      </c>
      <c r="AX4209" s="13" t="s">
        <v>71</v>
      </c>
      <c r="AY4209" s="244" t="s">
        <v>182</v>
      </c>
    </row>
    <row r="4210" s="14" customFormat="1">
      <c r="A4210" s="14"/>
      <c r="B4210" s="245"/>
      <c r="C4210" s="246"/>
      <c r="D4210" s="236" t="s">
        <v>193</v>
      </c>
      <c r="E4210" s="247" t="s">
        <v>19</v>
      </c>
      <c r="F4210" s="248" t="s">
        <v>6497</v>
      </c>
      <c r="G4210" s="246"/>
      <c r="H4210" s="249">
        <v>21.516499999999997</v>
      </c>
      <c r="I4210" s="250"/>
      <c r="J4210" s="246"/>
      <c r="K4210" s="246"/>
      <c r="L4210" s="251"/>
      <c r="M4210" s="252"/>
      <c r="N4210" s="253"/>
      <c r="O4210" s="253"/>
      <c r="P4210" s="253"/>
      <c r="Q4210" s="253"/>
      <c r="R4210" s="253"/>
      <c r="S4210" s="253"/>
      <c r="T4210" s="25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55" t="s">
        <v>193</v>
      </c>
      <c r="AU4210" s="255" t="s">
        <v>80</v>
      </c>
      <c r="AV4210" s="14" t="s">
        <v>80</v>
      </c>
      <c r="AW4210" s="14" t="s">
        <v>195</v>
      </c>
      <c r="AX4210" s="14" t="s">
        <v>71</v>
      </c>
      <c r="AY4210" s="255" t="s">
        <v>182</v>
      </c>
    </row>
    <row r="4211" s="14" customFormat="1">
      <c r="A4211" s="14"/>
      <c r="B4211" s="245"/>
      <c r="C4211" s="246"/>
      <c r="D4211" s="236" t="s">
        <v>193</v>
      </c>
      <c r="E4211" s="247" t="s">
        <v>19</v>
      </c>
      <c r="F4211" s="248" t="s">
        <v>6498</v>
      </c>
      <c r="G4211" s="246"/>
      <c r="H4211" s="249">
        <v>3.0599999999999996</v>
      </c>
      <c r="I4211" s="250"/>
      <c r="J4211" s="246"/>
      <c r="K4211" s="246"/>
      <c r="L4211" s="251"/>
      <c r="M4211" s="252"/>
      <c r="N4211" s="253"/>
      <c r="O4211" s="253"/>
      <c r="P4211" s="253"/>
      <c r="Q4211" s="253"/>
      <c r="R4211" s="253"/>
      <c r="S4211" s="253"/>
      <c r="T4211" s="25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T4211" s="255" t="s">
        <v>193</v>
      </c>
      <c r="AU4211" s="255" t="s">
        <v>80</v>
      </c>
      <c r="AV4211" s="14" t="s">
        <v>80</v>
      </c>
      <c r="AW4211" s="14" t="s">
        <v>195</v>
      </c>
      <c r="AX4211" s="14" t="s">
        <v>71</v>
      </c>
      <c r="AY4211" s="255" t="s">
        <v>182</v>
      </c>
    </row>
    <row r="4212" s="15" customFormat="1">
      <c r="A4212" s="15"/>
      <c r="B4212" s="256"/>
      <c r="C4212" s="257"/>
      <c r="D4212" s="236" t="s">
        <v>193</v>
      </c>
      <c r="E4212" s="258" t="s">
        <v>19</v>
      </c>
      <c r="F4212" s="259" t="s">
        <v>215</v>
      </c>
      <c r="G4212" s="257"/>
      <c r="H4212" s="260">
        <v>24.576499999999996</v>
      </c>
      <c r="I4212" s="261"/>
      <c r="J4212" s="257"/>
      <c r="K4212" s="257"/>
      <c r="L4212" s="262"/>
      <c r="M4212" s="263"/>
      <c r="N4212" s="264"/>
      <c r="O4212" s="264"/>
      <c r="P4212" s="264"/>
      <c r="Q4212" s="264"/>
      <c r="R4212" s="264"/>
      <c r="S4212" s="264"/>
      <c r="T4212" s="26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T4212" s="266" t="s">
        <v>193</v>
      </c>
      <c r="AU4212" s="266" t="s">
        <v>80</v>
      </c>
      <c r="AV4212" s="15" t="s">
        <v>97</v>
      </c>
      <c r="AW4212" s="15" t="s">
        <v>195</v>
      </c>
      <c r="AX4212" s="15" t="s">
        <v>71</v>
      </c>
      <c r="AY4212" s="266" t="s">
        <v>182</v>
      </c>
    </row>
    <row r="4213" s="16" customFormat="1">
      <c r="A4213" s="16"/>
      <c r="B4213" s="267"/>
      <c r="C4213" s="268"/>
      <c r="D4213" s="236" t="s">
        <v>193</v>
      </c>
      <c r="E4213" s="269" t="s">
        <v>19</v>
      </c>
      <c r="F4213" s="270" t="s">
        <v>220</v>
      </c>
      <c r="G4213" s="268"/>
      <c r="H4213" s="271">
        <v>264.71199999999999</v>
      </c>
      <c r="I4213" s="272"/>
      <c r="J4213" s="268"/>
      <c r="K4213" s="268"/>
      <c r="L4213" s="273"/>
      <c r="M4213" s="274"/>
      <c r="N4213" s="275"/>
      <c r="O4213" s="275"/>
      <c r="P4213" s="275"/>
      <c r="Q4213" s="275"/>
      <c r="R4213" s="275"/>
      <c r="S4213" s="275"/>
      <c r="T4213" s="27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/>
      <c r="AT4213" s="277" t="s">
        <v>193</v>
      </c>
      <c r="AU4213" s="277" t="s">
        <v>80</v>
      </c>
      <c r="AV4213" s="16" t="s">
        <v>189</v>
      </c>
      <c r="AW4213" s="16" t="s">
        <v>195</v>
      </c>
      <c r="AX4213" s="16" t="s">
        <v>78</v>
      </c>
      <c r="AY4213" s="277" t="s">
        <v>182</v>
      </c>
    </row>
    <row r="4214" s="2" customFormat="1" ht="24.15" customHeight="1">
      <c r="A4214" s="41"/>
      <c r="B4214" s="42"/>
      <c r="C4214" s="216" t="s">
        <v>6499</v>
      </c>
      <c r="D4214" s="216" t="s">
        <v>184</v>
      </c>
      <c r="E4214" s="217" t="s">
        <v>6500</v>
      </c>
      <c r="F4214" s="218" t="s">
        <v>6501</v>
      </c>
      <c r="G4214" s="219" t="s">
        <v>283</v>
      </c>
      <c r="H4214" s="220">
        <v>37.600000000000001</v>
      </c>
      <c r="I4214" s="221"/>
      <c r="J4214" s="222">
        <f>ROUND(I4214*H4214,2)</f>
        <v>0</v>
      </c>
      <c r="K4214" s="218" t="s">
        <v>188</v>
      </c>
      <c r="L4214" s="47"/>
      <c r="M4214" s="223" t="s">
        <v>19</v>
      </c>
      <c r="N4214" s="224" t="s">
        <v>42</v>
      </c>
      <c r="O4214" s="87"/>
      <c r="P4214" s="225">
        <f>O4214*H4214</f>
        <v>0</v>
      </c>
      <c r="Q4214" s="225">
        <v>0.00050000000000000001</v>
      </c>
      <c r="R4214" s="225">
        <f>Q4214*H4214</f>
        <v>0.018800000000000001</v>
      </c>
      <c r="S4214" s="225">
        <v>0</v>
      </c>
      <c r="T4214" s="226">
        <f>S4214*H4214</f>
        <v>0</v>
      </c>
      <c r="U4214" s="41"/>
      <c r="V4214" s="41"/>
      <c r="W4214" s="41"/>
      <c r="X4214" s="41"/>
      <c r="Y4214" s="41"/>
      <c r="Z4214" s="41"/>
      <c r="AA4214" s="41"/>
      <c r="AB4214" s="41"/>
      <c r="AC4214" s="41"/>
      <c r="AD4214" s="41"/>
      <c r="AE4214" s="41"/>
      <c r="AR4214" s="227" t="s">
        <v>308</v>
      </c>
      <c r="AT4214" s="227" t="s">
        <v>184</v>
      </c>
      <c r="AU4214" s="227" t="s">
        <v>80</v>
      </c>
      <c r="AY4214" s="20" t="s">
        <v>182</v>
      </c>
      <c r="BE4214" s="228">
        <f>IF(N4214="základní",J4214,0)</f>
        <v>0</v>
      </c>
      <c r="BF4214" s="228">
        <f>IF(N4214="snížená",J4214,0)</f>
        <v>0</v>
      </c>
      <c r="BG4214" s="228">
        <f>IF(N4214="zákl. přenesená",J4214,0)</f>
        <v>0</v>
      </c>
      <c r="BH4214" s="228">
        <f>IF(N4214="sníž. přenesená",J4214,0)</f>
        <v>0</v>
      </c>
      <c r="BI4214" s="228">
        <f>IF(N4214="nulová",J4214,0)</f>
        <v>0</v>
      </c>
      <c r="BJ4214" s="20" t="s">
        <v>78</v>
      </c>
      <c r="BK4214" s="228">
        <f>ROUND(I4214*H4214,2)</f>
        <v>0</v>
      </c>
      <c r="BL4214" s="20" t="s">
        <v>308</v>
      </c>
      <c r="BM4214" s="227" t="s">
        <v>6502</v>
      </c>
    </row>
    <row r="4215" s="2" customFormat="1">
      <c r="A4215" s="41"/>
      <c r="B4215" s="42"/>
      <c r="C4215" s="43"/>
      <c r="D4215" s="229" t="s">
        <v>191</v>
      </c>
      <c r="E4215" s="43"/>
      <c r="F4215" s="230" t="s">
        <v>6503</v>
      </c>
      <c r="G4215" s="43"/>
      <c r="H4215" s="43"/>
      <c r="I4215" s="231"/>
      <c r="J4215" s="43"/>
      <c r="K4215" s="43"/>
      <c r="L4215" s="47"/>
      <c r="M4215" s="232"/>
      <c r="N4215" s="233"/>
      <c r="O4215" s="87"/>
      <c r="P4215" s="87"/>
      <c r="Q4215" s="87"/>
      <c r="R4215" s="87"/>
      <c r="S4215" s="87"/>
      <c r="T4215" s="88"/>
      <c r="U4215" s="41"/>
      <c r="V4215" s="41"/>
      <c r="W4215" s="41"/>
      <c r="X4215" s="41"/>
      <c r="Y4215" s="41"/>
      <c r="Z4215" s="41"/>
      <c r="AA4215" s="41"/>
      <c r="AB4215" s="41"/>
      <c r="AC4215" s="41"/>
      <c r="AD4215" s="41"/>
      <c r="AE4215" s="41"/>
      <c r="AT4215" s="20" t="s">
        <v>191</v>
      </c>
      <c r="AU4215" s="20" t="s">
        <v>80</v>
      </c>
    </row>
    <row r="4216" s="14" customFormat="1">
      <c r="A4216" s="14"/>
      <c r="B4216" s="245"/>
      <c r="C4216" s="246"/>
      <c r="D4216" s="236" t="s">
        <v>193</v>
      </c>
      <c r="E4216" s="247" t="s">
        <v>19</v>
      </c>
      <c r="F4216" s="248" t="s">
        <v>6504</v>
      </c>
      <c r="G4216" s="246"/>
      <c r="H4216" s="249">
        <v>37.600000000000001</v>
      </c>
      <c r="I4216" s="250"/>
      <c r="J4216" s="246"/>
      <c r="K4216" s="246"/>
      <c r="L4216" s="251"/>
      <c r="M4216" s="252"/>
      <c r="N4216" s="253"/>
      <c r="O4216" s="253"/>
      <c r="P4216" s="253"/>
      <c r="Q4216" s="253"/>
      <c r="R4216" s="253"/>
      <c r="S4216" s="253"/>
      <c r="T4216" s="25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T4216" s="255" t="s">
        <v>193</v>
      </c>
      <c r="AU4216" s="255" t="s">
        <v>80</v>
      </c>
      <c r="AV4216" s="14" t="s">
        <v>80</v>
      </c>
      <c r="AW4216" s="14" t="s">
        <v>195</v>
      </c>
      <c r="AX4216" s="14" t="s">
        <v>71</v>
      </c>
      <c r="AY4216" s="255" t="s">
        <v>182</v>
      </c>
    </row>
    <row r="4217" s="2" customFormat="1" ht="24.15" customHeight="1">
      <c r="A4217" s="41"/>
      <c r="B4217" s="42"/>
      <c r="C4217" s="278" t="s">
        <v>6505</v>
      </c>
      <c r="D4217" s="278" t="s">
        <v>296</v>
      </c>
      <c r="E4217" s="279" t="s">
        <v>6506</v>
      </c>
      <c r="F4217" s="280" t="s">
        <v>6507</v>
      </c>
      <c r="G4217" s="281" t="s">
        <v>283</v>
      </c>
      <c r="H4217" s="282">
        <v>41.359999999999999</v>
      </c>
      <c r="I4217" s="283"/>
      <c r="J4217" s="284">
        <f>ROUND(I4217*H4217,2)</f>
        <v>0</v>
      </c>
      <c r="K4217" s="280" t="s">
        <v>188</v>
      </c>
      <c r="L4217" s="285"/>
      <c r="M4217" s="286" t="s">
        <v>19</v>
      </c>
      <c r="N4217" s="287" t="s">
        <v>42</v>
      </c>
      <c r="O4217" s="87"/>
      <c r="P4217" s="225">
        <f>O4217*H4217</f>
        <v>0</v>
      </c>
      <c r="Q4217" s="225">
        <v>0.00155</v>
      </c>
      <c r="R4217" s="225">
        <f>Q4217*H4217</f>
        <v>0.064107999999999998</v>
      </c>
      <c r="S4217" s="225">
        <v>0</v>
      </c>
      <c r="T4217" s="226">
        <f>S4217*H4217</f>
        <v>0</v>
      </c>
      <c r="U4217" s="41"/>
      <c r="V4217" s="41"/>
      <c r="W4217" s="41"/>
      <c r="X4217" s="41"/>
      <c r="Y4217" s="41"/>
      <c r="Z4217" s="41"/>
      <c r="AA4217" s="41"/>
      <c r="AB4217" s="41"/>
      <c r="AC4217" s="41"/>
      <c r="AD4217" s="41"/>
      <c r="AE4217" s="41"/>
      <c r="AR4217" s="227" t="s">
        <v>410</v>
      </c>
      <c r="AT4217" s="227" t="s">
        <v>296</v>
      </c>
      <c r="AU4217" s="227" t="s">
        <v>80</v>
      </c>
      <c r="AY4217" s="20" t="s">
        <v>182</v>
      </c>
      <c r="BE4217" s="228">
        <f>IF(N4217="základní",J4217,0)</f>
        <v>0</v>
      </c>
      <c r="BF4217" s="228">
        <f>IF(N4217="snížená",J4217,0)</f>
        <v>0</v>
      </c>
      <c r="BG4217" s="228">
        <f>IF(N4217="zákl. přenesená",J4217,0)</f>
        <v>0</v>
      </c>
      <c r="BH4217" s="228">
        <f>IF(N4217="sníž. přenesená",J4217,0)</f>
        <v>0</v>
      </c>
      <c r="BI4217" s="228">
        <f>IF(N4217="nulová",J4217,0)</f>
        <v>0</v>
      </c>
      <c r="BJ4217" s="20" t="s">
        <v>78</v>
      </c>
      <c r="BK4217" s="228">
        <f>ROUND(I4217*H4217,2)</f>
        <v>0</v>
      </c>
      <c r="BL4217" s="20" t="s">
        <v>308</v>
      </c>
      <c r="BM4217" s="227" t="s">
        <v>6508</v>
      </c>
    </row>
    <row r="4218" s="14" customFormat="1">
      <c r="A4218" s="14"/>
      <c r="B4218" s="245"/>
      <c r="C4218" s="246"/>
      <c r="D4218" s="236" t="s">
        <v>193</v>
      </c>
      <c r="E4218" s="246"/>
      <c r="F4218" s="248" t="s">
        <v>6509</v>
      </c>
      <c r="G4218" s="246"/>
      <c r="H4218" s="249">
        <v>41.359999999999999</v>
      </c>
      <c r="I4218" s="250"/>
      <c r="J4218" s="246"/>
      <c r="K4218" s="246"/>
      <c r="L4218" s="251"/>
      <c r="M4218" s="252"/>
      <c r="N4218" s="253"/>
      <c r="O4218" s="253"/>
      <c r="P4218" s="253"/>
      <c r="Q4218" s="253"/>
      <c r="R4218" s="253"/>
      <c r="S4218" s="253"/>
      <c r="T4218" s="25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T4218" s="255" t="s">
        <v>193</v>
      </c>
      <c r="AU4218" s="255" t="s">
        <v>80</v>
      </c>
      <c r="AV4218" s="14" t="s">
        <v>80</v>
      </c>
      <c r="AW4218" s="14" t="s">
        <v>4</v>
      </c>
      <c r="AX4218" s="14" t="s">
        <v>78</v>
      </c>
      <c r="AY4218" s="255" t="s">
        <v>182</v>
      </c>
    </row>
    <row r="4219" s="2" customFormat="1" ht="24.15" customHeight="1">
      <c r="A4219" s="41"/>
      <c r="B4219" s="42"/>
      <c r="C4219" s="216" t="s">
        <v>6510</v>
      </c>
      <c r="D4219" s="216" t="s">
        <v>184</v>
      </c>
      <c r="E4219" s="217" t="s">
        <v>6511</v>
      </c>
      <c r="F4219" s="218" t="s">
        <v>6512</v>
      </c>
      <c r="G4219" s="219" t="s">
        <v>304</v>
      </c>
      <c r="H4219" s="220">
        <v>132.37799999999999</v>
      </c>
      <c r="I4219" s="221"/>
      <c r="J4219" s="222">
        <f>ROUND(I4219*H4219,2)</f>
        <v>0</v>
      </c>
      <c r="K4219" s="218" t="s">
        <v>188</v>
      </c>
      <c r="L4219" s="47"/>
      <c r="M4219" s="223" t="s">
        <v>19</v>
      </c>
      <c r="N4219" s="224" t="s">
        <v>42</v>
      </c>
      <c r="O4219" s="87"/>
      <c r="P4219" s="225">
        <f>O4219*H4219</f>
        <v>0</v>
      </c>
      <c r="Q4219" s="225">
        <v>0</v>
      </c>
      <c r="R4219" s="225">
        <f>Q4219*H4219</f>
        <v>0</v>
      </c>
      <c r="S4219" s="225">
        <v>0.0023</v>
      </c>
      <c r="T4219" s="226">
        <f>S4219*H4219</f>
        <v>0.30446939999999995</v>
      </c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41"/>
      <c r="AE4219" s="41"/>
      <c r="AR4219" s="227" t="s">
        <v>308</v>
      </c>
      <c r="AT4219" s="227" t="s">
        <v>184</v>
      </c>
      <c r="AU4219" s="227" t="s">
        <v>80</v>
      </c>
      <c r="AY4219" s="20" t="s">
        <v>182</v>
      </c>
      <c r="BE4219" s="228">
        <f>IF(N4219="základní",J4219,0)</f>
        <v>0</v>
      </c>
      <c r="BF4219" s="228">
        <f>IF(N4219="snížená",J4219,0)</f>
        <v>0</v>
      </c>
      <c r="BG4219" s="228">
        <f>IF(N4219="zákl. přenesená",J4219,0)</f>
        <v>0</v>
      </c>
      <c r="BH4219" s="228">
        <f>IF(N4219="sníž. přenesená",J4219,0)</f>
        <v>0</v>
      </c>
      <c r="BI4219" s="228">
        <f>IF(N4219="nulová",J4219,0)</f>
        <v>0</v>
      </c>
      <c r="BJ4219" s="20" t="s">
        <v>78</v>
      </c>
      <c r="BK4219" s="228">
        <f>ROUND(I4219*H4219,2)</f>
        <v>0</v>
      </c>
      <c r="BL4219" s="20" t="s">
        <v>308</v>
      </c>
      <c r="BM4219" s="227" t="s">
        <v>6513</v>
      </c>
    </row>
    <row r="4220" s="2" customFormat="1">
      <c r="A4220" s="41"/>
      <c r="B4220" s="42"/>
      <c r="C4220" s="43"/>
      <c r="D4220" s="229" t="s">
        <v>191</v>
      </c>
      <c r="E4220" s="43"/>
      <c r="F4220" s="230" t="s">
        <v>6514</v>
      </c>
      <c r="G4220" s="43"/>
      <c r="H4220" s="43"/>
      <c r="I4220" s="231"/>
      <c r="J4220" s="43"/>
      <c r="K4220" s="43"/>
      <c r="L4220" s="47"/>
      <c r="M4220" s="232"/>
      <c r="N4220" s="233"/>
      <c r="O4220" s="87"/>
      <c r="P4220" s="87"/>
      <c r="Q4220" s="87"/>
      <c r="R4220" s="87"/>
      <c r="S4220" s="87"/>
      <c r="T4220" s="88"/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41"/>
      <c r="AE4220" s="41"/>
      <c r="AT4220" s="20" t="s">
        <v>191</v>
      </c>
      <c r="AU4220" s="20" t="s">
        <v>80</v>
      </c>
    </row>
    <row r="4221" s="13" customFormat="1">
      <c r="A4221" s="13"/>
      <c r="B4221" s="234"/>
      <c r="C4221" s="235"/>
      <c r="D4221" s="236" t="s">
        <v>193</v>
      </c>
      <c r="E4221" s="237" t="s">
        <v>19</v>
      </c>
      <c r="F4221" s="238" t="s">
        <v>205</v>
      </c>
      <c r="G4221" s="235"/>
      <c r="H4221" s="237" t="s">
        <v>19</v>
      </c>
      <c r="I4221" s="239"/>
      <c r="J4221" s="235"/>
      <c r="K4221" s="235"/>
      <c r="L4221" s="240"/>
      <c r="M4221" s="241"/>
      <c r="N4221" s="242"/>
      <c r="O4221" s="242"/>
      <c r="P4221" s="242"/>
      <c r="Q4221" s="242"/>
      <c r="R4221" s="242"/>
      <c r="S4221" s="242"/>
      <c r="T4221" s="24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T4221" s="244" t="s">
        <v>193</v>
      </c>
      <c r="AU4221" s="244" t="s">
        <v>80</v>
      </c>
      <c r="AV4221" s="13" t="s">
        <v>78</v>
      </c>
      <c r="AW4221" s="13" t="s">
        <v>195</v>
      </c>
      <c r="AX4221" s="13" t="s">
        <v>71</v>
      </c>
      <c r="AY4221" s="244" t="s">
        <v>182</v>
      </c>
    </row>
    <row r="4222" s="13" customFormat="1">
      <c r="A4222" s="13"/>
      <c r="B4222" s="234"/>
      <c r="C4222" s="235"/>
      <c r="D4222" s="236" t="s">
        <v>193</v>
      </c>
      <c r="E4222" s="237" t="s">
        <v>19</v>
      </c>
      <c r="F4222" s="238" t="s">
        <v>455</v>
      </c>
      <c r="G4222" s="235"/>
      <c r="H4222" s="237" t="s">
        <v>19</v>
      </c>
      <c r="I4222" s="239"/>
      <c r="J4222" s="235"/>
      <c r="K4222" s="235"/>
      <c r="L4222" s="240"/>
      <c r="M4222" s="241"/>
      <c r="N4222" s="242"/>
      <c r="O4222" s="242"/>
      <c r="P4222" s="242"/>
      <c r="Q4222" s="242"/>
      <c r="R4222" s="242"/>
      <c r="S4222" s="242"/>
      <c r="T4222" s="24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T4222" s="244" t="s">
        <v>193</v>
      </c>
      <c r="AU4222" s="244" t="s">
        <v>80</v>
      </c>
      <c r="AV4222" s="13" t="s">
        <v>78</v>
      </c>
      <c r="AW4222" s="13" t="s">
        <v>195</v>
      </c>
      <c r="AX4222" s="13" t="s">
        <v>71</v>
      </c>
      <c r="AY4222" s="244" t="s">
        <v>182</v>
      </c>
    </row>
    <row r="4223" s="14" customFormat="1">
      <c r="A4223" s="14"/>
      <c r="B4223" s="245"/>
      <c r="C4223" s="246"/>
      <c r="D4223" s="236" t="s">
        <v>193</v>
      </c>
      <c r="E4223" s="247" t="s">
        <v>19</v>
      </c>
      <c r="F4223" s="248" t="s">
        <v>6515</v>
      </c>
      <c r="G4223" s="246"/>
      <c r="H4223" s="249">
        <v>4.7965</v>
      </c>
      <c r="I4223" s="250"/>
      <c r="J4223" s="246"/>
      <c r="K4223" s="246"/>
      <c r="L4223" s="251"/>
      <c r="M4223" s="252"/>
      <c r="N4223" s="253"/>
      <c r="O4223" s="253"/>
      <c r="P4223" s="253"/>
      <c r="Q4223" s="253"/>
      <c r="R4223" s="253"/>
      <c r="S4223" s="253"/>
      <c r="T4223" s="25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T4223" s="255" t="s">
        <v>193</v>
      </c>
      <c r="AU4223" s="255" t="s">
        <v>80</v>
      </c>
      <c r="AV4223" s="14" t="s">
        <v>80</v>
      </c>
      <c r="AW4223" s="14" t="s">
        <v>195</v>
      </c>
      <c r="AX4223" s="14" t="s">
        <v>71</v>
      </c>
      <c r="AY4223" s="255" t="s">
        <v>182</v>
      </c>
    </row>
    <row r="4224" s="14" customFormat="1">
      <c r="A4224" s="14"/>
      <c r="B4224" s="245"/>
      <c r="C4224" s="246"/>
      <c r="D4224" s="236" t="s">
        <v>193</v>
      </c>
      <c r="E4224" s="247" t="s">
        <v>19</v>
      </c>
      <c r="F4224" s="248" t="s">
        <v>6516</v>
      </c>
      <c r="G4224" s="246"/>
      <c r="H4224" s="249">
        <v>39.789999999999999</v>
      </c>
      <c r="I4224" s="250"/>
      <c r="J4224" s="246"/>
      <c r="K4224" s="246"/>
      <c r="L4224" s="251"/>
      <c r="M4224" s="252"/>
      <c r="N4224" s="253"/>
      <c r="O4224" s="253"/>
      <c r="P4224" s="253"/>
      <c r="Q4224" s="253"/>
      <c r="R4224" s="253"/>
      <c r="S4224" s="253"/>
      <c r="T4224" s="25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T4224" s="255" t="s">
        <v>193</v>
      </c>
      <c r="AU4224" s="255" t="s">
        <v>80</v>
      </c>
      <c r="AV4224" s="14" t="s">
        <v>80</v>
      </c>
      <c r="AW4224" s="14" t="s">
        <v>195</v>
      </c>
      <c r="AX4224" s="14" t="s">
        <v>71</v>
      </c>
      <c r="AY4224" s="255" t="s">
        <v>182</v>
      </c>
    </row>
    <row r="4225" s="14" customFormat="1">
      <c r="A4225" s="14"/>
      <c r="B4225" s="245"/>
      <c r="C4225" s="246"/>
      <c r="D4225" s="236" t="s">
        <v>193</v>
      </c>
      <c r="E4225" s="247" t="s">
        <v>19</v>
      </c>
      <c r="F4225" s="248" t="s">
        <v>6517</v>
      </c>
      <c r="G4225" s="246"/>
      <c r="H4225" s="249">
        <v>1.4684999999999999</v>
      </c>
      <c r="I4225" s="250"/>
      <c r="J4225" s="246"/>
      <c r="K4225" s="246"/>
      <c r="L4225" s="251"/>
      <c r="M4225" s="252"/>
      <c r="N4225" s="253"/>
      <c r="O4225" s="253"/>
      <c r="P4225" s="253"/>
      <c r="Q4225" s="253"/>
      <c r="R4225" s="253"/>
      <c r="S4225" s="253"/>
      <c r="T4225" s="25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T4225" s="255" t="s">
        <v>193</v>
      </c>
      <c r="AU4225" s="255" t="s">
        <v>80</v>
      </c>
      <c r="AV4225" s="14" t="s">
        <v>80</v>
      </c>
      <c r="AW4225" s="14" t="s">
        <v>195</v>
      </c>
      <c r="AX4225" s="14" t="s">
        <v>71</v>
      </c>
      <c r="AY4225" s="255" t="s">
        <v>182</v>
      </c>
    </row>
    <row r="4226" s="13" customFormat="1">
      <c r="A4226" s="13"/>
      <c r="B4226" s="234"/>
      <c r="C4226" s="235"/>
      <c r="D4226" s="236" t="s">
        <v>193</v>
      </c>
      <c r="E4226" s="237" t="s">
        <v>19</v>
      </c>
      <c r="F4226" s="238" t="s">
        <v>460</v>
      </c>
      <c r="G4226" s="235"/>
      <c r="H4226" s="237" t="s">
        <v>19</v>
      </c>
      <c r="I4226" s="239"/>
      <c r="J4226" s="235"/>
      <c r="K4226" s="235"/>
      <c r="L4226" s="240"/>
      <c r="M4226" s="241"/>
      <c r="N4226" s="242"/>
      <c r="O4226" s="242"/>
      <c r="P4226" s="242"/>
      <c r="Q4226" s="242"/>
      <c r="R4226" s="242"/>
      <c r="S4226" s="242"/>
      <c r="T4226" s="24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44" t="s">
        <v>193</v>
      </c>
      <c r="AU4226" s="244" t="s">
        <v>80</v>
      </c>
      <c r="AV4226" s="13" t="s">
        <v>78</v>
      </c>
      <c r="AW4226" s="13" t="s">
        <v>195</v>
      </c>
      <c r="AX4226" s="13" t="s">
        <v>71</v>
      </c>
      <c r="AY4226" s="244" t="s">
        <v>182</v>
      </c>
    </row>
    <row r="4227" s="14" customFormat="1">
      <c r="A4227" s="14"/>
      <c r="B4227" s="245"/>
      <c r="C4227" s="246"/>
      <c r="D4227" s="236" t="s">
        <v>193</v>
      </c>
      <c r="E4227" s="247" t="s">
        <v>19</v>
      </c>
      <c r="F4227" s="248" t="s">
        <v>6518</v>
      </c>
      <c r="G4227" s="246"/>
      <c r="H4227" s="249">
        <v>3.5625</v>
      </c>
      <c r="I4227" s="250"/>
      <c r="J4227" s="246"/>
      <c r="K4227" s="246"/>
      <c r="L4227" s="251"/>
      <c r="M4227" s="252"/>
      <c r="N4227" s="253"/>
      <c r="O4227" s="253"/>
      <c r="P4227" s="253"/>
      <c r="Q4227" s="253"/>
      <c r="R4227" s="253"/>
      <c r="S4227" s="253"/>
      <c r="T4227" s="25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5" t="s">
        <v>193</v>
      </c>
      <c r="AU4227" s="255" t="s">
        <v>80</v>
      </c>
      <c r="AV4227" s="14" t="s">
        <v>80</v>
      </c>
      <c r="AW4227" s="14" t="s">
        <v>195</v>
      </c>
      <c r="AX4227" s="14" t="s">
        <v>71</v>
      </c>
      <c r="AY4227" s="255" t="s">
        <v>182</v>
      </c>
    </row>
    <row r="4228" s="13" customFormat="1">
      <c r="A4228" s="13"/>
      <c r="B4228" s="234"/>
      <c r="C4228" s="235"/>
      <c r="D4228" s="236" t="s">
        <v>193</v>
      </c>
      <c r="E4228" s="237" t="s">
        <v>19</v>
      </c>
      <c r="F4228" s="238" t="s">
        <v>462</v>
      </c>
      <c r="G4228" s="235"/>
      <c r="H4228" s="237" t="s">
        <v>19</v>
      </c>
      <c r="I4228" s="239"/>
      <c r="J4228" s="235"/>
      <c r="K4228" s="235"/>
      <c r="L4228" s="240"/>
      <c r="M4228" s="241"/>
      <c r="N4228" s="242"/>
      <c r="O4228" s="242"/>
      <c r="P4228" s="242"/>
      <c r="Q4228" s="242"/>
      <c r="R4228" s="242"/>
      <c r="S4228" s="242"/>
      <c r="T4228" s="24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T4228" s="244" t="s">
        <v>193</v>
      </c>
      <c r="AU4228" s="244" t="s">
        <v>80</v>
      </c>
      <c r="AV4228" s="13" t="s">
        <v>78</v>
      </c>
      <c r="AW4228" s="13" t="s">
        <v>195</v>
      </c>
      <c r="AX4228" s="13" t="s">
        <v>71</v>
      </c>
      <c r="AY4228" s="244" t="s">
        <v>182</v>
      </c>
    </row>
    <row r="4229" s="14" customFormat="1">
      <c r="A4229" s="14"/>
      <c r="B4229" s="245"/>
      <c r="C4229" s="246"/>
      <c r="D4229" s="236" t="s">
        <v>193</v>
      </c>
      <c r="E4229" s="247" t="s">
        <v>19</v>
      </c>
      <c r="F4229" s="248" t="s">
        <v>6519</v>
      </c>
      <c r="G4229" s="246"/>
      <c r="H4229" s="249">
        <v>57.759999999999998</v>
      </c>
      <c r="I4229" s="250"/>
      <c r="J4229" s="246"/>
      <c r="K4229" s="246"/>
      <c r="L4229" s="251"/>
      <c r="M4229" s="252"/>
      <c r="N4229" s="253"/>
      <c r="O4229" s="253"/>
      <c r="P4229" s="253"/>
      <c r="Q4229" s="253"/>
      <c r="R4229" s="253"/>
      <c r="S4229" s="253"/>
      <c r="T4229" s="25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T4229" s="255" t="s">
        <v>193</v>
      </c>
      <c r="AU4229" s="255" t="s">
        <v>80</v>
      </c>
      <c r="AV4229" s="14" t="s">
        <v>80</v>
      </c>
      <c r="AW4229" s="14" t="s">
        <v>195</v>
      </c>
      <c r="AX4229" s="14" t="s">
        <v>71</v>
      </c>
      <c r="AY4229" s="255" t="s">
        <v>182</v>
      </c>
    </row>
    <row r="4230" s="15" customFormat="1">
      <c r="A4230" s="15"/>
      <c r="B4230" s="256"/>
      <c r="C4230" s="257"/>
      <c r="D4230" s="236" t="s">
        <v>193</v>
      </c>
      <c r="E4230" s="258" t="s">
        <v>19</v>
      </c>
      <c r="F4230" s="259" t="s">
        <v>215</v>
      </c>
      <c r="G4230" s="257"/>
      <c r="H4230" s="260">
        <v>107.3775</v>
      </c>
      <c r="I4230" s="261"/>
      <c r="J4230" s="257"/>
      <c r="K4230" s="257"/>
      <c r="L4230" s="262"/>
      <c r="M4230" s="263"/>
      <c r="N4230" s="264"/>
      <c r="O4230" s="264"/>
      <c r="P4230" s="264"/>
      <c r="Q4230" s="264"/>
      <c r="R4230" s="264"/>
      <c r="S4230" s="264"/>
      <c r="T4230" s="26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T4230" s="266" t="s">
        <v>193</v>
      </c>
      <c r="AU4230" s="266" t="s">
        <v>80</v>
      </c>
      <c r="AV4230" s="15" t="s">
        <v>97</v>
      </c>
      <c r="AW4230" s="15" t="s">
        <v>195</v>
      </c>
      <c r="AX4230" s="15" t="s">
        <v>71</v>
      </c>
      <c r="AY4230" s="266" t="s">
        <v>182</v>
      </c>
    </row>
    <row r="4231" s="13" customFormat="1">
      <c r="A4231" s="13"/>
      <c r="B4231" s="234"/>
      <c r="C4231" s="235"/>
      <c r="D4231" s="236" t="s">
        <v>193</v>
      </c>
      <c r="E4231" s="237" t="s">
        <v>19</v>
      </c>
      <c r="F4231" s="238" t="s">
        <v>216</v>
      </c>
      <c r="G4231" s="235"/>
      <c r="H4231" s="237" t="s">
        <v>19</v>
      </c>
      <c r="I4231" s="239"/>
      <c r="J4231" s="235"/>
      <c r="K4231" s="235"/>
      <c r="L4231" s="240"/>
      <c r="M4231" s="241"/>
      <c r="N4231" s="242"/>
      <c r="O4231" s="242"/>
      <c r="P4231" s="242"/>
      <c r="Q4231" s="242"/>
      <c r="R4231" s="242"/>
      <c r="S4231" s="242"/>
      <c r="T4231" s="24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T4231" s="244" t="s">
        <v>193</v>
      </c>
      <c r="AU4231" s="244" t="s">
        <v>80</v>
      </c>
      <c r="AV4231" s="13" t="s">
        <v>78</v>
      </c>
      <c r="AW4231" s="13" t="s">
        <v>195</v>
      </c>
      <c r="AX4231" s="13" t="s">
        <v>71</v>
      </c>
      <c r="AY4231" s="244" t="s">
        <v>182</v>
      </c>
    </row>
    <row r="4232" s="14" customFormat="1">
      <c r="A4232" s="14"/>
      <c r="B4232" s="245"/>
      <c r="C4232" s="246"/>
      <c r="D4232" s="236" t="s">
        <v>193</v>
      </c>
      <c r="E4232" s="247" t="s">
        <v>19</v>
      </c>
      <c r="F4232" s="248" t="s">
        <v>6520</v>
      </c>
      <c r="G4232" s="246"/>
      <c r="H4232" s="249">
        <v>25</v>
      </c>
      <c r="I4232" s="250"/>
      <c r="J4232" s="246"/>
      <c r="K4232" s="246"/>
      <c r="L4232" s="251"/>
      <c r="M4232" s="252"/>
      <c r="N4232" s="253"/>
      <c r="O4232" s="253"/>
      <c r="P4232" s="253"/>
      <c r="Q4232" s="253"/>
      <c r="R4232" s="253"/>
      <c r="S4232" s="253"/>
      <c r="T4232" s="25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5" t="s">
        <v>193</v>
      </c>
      <c r="AU4232" s="255" t="s">
        <v>80</v>
      </c>
      <c r="AV4232" s="14" t="s">
        <v>80</v>
      </c>
      <c r="AW4232" s="14" t="s">
        <v>195</v>
      </c>
      <c r="AX4232" s="14" t="s">
        <v>71</v>
      </c>
      <c r="AY4232" s="255" t="s">
        <v>182</v>
      </c>
    </row>
    <row r="4233" s="15" customFormat="1">
      <c r="A4233" s="15"/>
      <c r="B4233" s="256"/>
      <c r="C4233" s="257"/>
      <c r="D4233" s="236" t="s">
        <v>193</v>
      </c>
      <c r="E4233" s="258" t="s">
        <v>19</v>
      </c>
      <c r="F4233" s="259" t="s">
        <v>215</v>
      </c>
      <c r="G4233" s="257"/>
      <c r="H4233" s="260">
        <v>25</v>
      </c>
      <c r="I4233" s="261"/>
      <c r="J4233" s="257"/>
      <c r="K4233" s="257"/>
      <c r="L4233" s="262"/>
      <c r="M4233" s="263"/>
      <c r="N4233" s="264"/>
      <c r="O4233" s="264"/>
      <c r="P4233" s="264"/>
      <c r="Q4233" s="264"/>
      <c r="R4233" s="264"/>
      <c r="S4233" s="264"/>
      <c r="T4233" s="26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T4233" s="266" t="s">
        <v>193</v>
      </c>
      <c r="AU4233" s="266" t="s">
        <v>80</v>
      </c>
      <c r="AV4233" s="15" t="s">
        <v>97</v>
      </c>
      <c r="AW4233" s="15" t="s">
        <v>195</v>
      </c>
      <c r="AX4233" s="15" t="s">
        <v>71</v>
      </c>
      <c r="AY4233" s="266" t="s">
        <v>182</v>
      </c>
    </row>
    <row r="4234" s="16" customFormat="1">
      <c r="A4234" s="16"/>
      <c r="B4234" s="267"/>
      <c r="C4234" s="268"/>
      <c r="D4234" s="236" t="s">
        <v>193</v>
      </c>
      <c r="E4234" s="269" t="s">
        <v>19</v>
      </c>
      <c r="F4234" s="270" t="s">
        <v>220</v>
      </c>
      <c r="G4234" s="268"/>
      <c r="H4234" s="271">
        <v>132.3775</v>
      </c>
      <c r="I4234" s="272"/>
      <c r="J4234" s="268"/>
      <c r="K4234" s="268"/>
      <c r="L4234" s="273"/>
      <c r="M4234" s="274"/>
      <c r="N4234" s="275"/>
      <c r="O4234" s="275"/>
      <c r="P4234" s="275"/>
      <c r="Q4234" s="275"/>
      <c r="R4234" s="275"/>
      <c r="S4234" s="275"/>
      <c r="T4234" s="27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/>
      <c r="AT4234" s="277" t="s">
        <v>193</v>
      </c>
      <c r="AU4234" s="277" t="s">
        <v>80</v>
      </c>
      <c r="AV4234" s="16" t="s">
        <v>189</v>
      </c>
      <c r="AW4234" s="16" t="s">
        <v>195</v>
      </c>
      <c r="AX4234" s="16" t="s">
        <v>78</v>
      </c>
      <c r="AY4234" s="277" t="s">
        <v>182</v>
      </c>
    </row>
    <row r="4235" s="2" customFormat="1" ht="21.75" customHeight="1">
      <c r="A4235" s="41"/>
      <c r="B4235" s="42"/>
      <c r="C4235" s="216" t="s">
        <v>6521</v>
      </c>
      <c r="D4235" s="216" t="s">
        <v>184</v>
      </c>
      <c r="E4235" s="217" t="s">
        <v>6522</v>
      </c>
      <c r="F4235" s="218" t="s">
        <v>6523</v>
      </c>
      <c r="G4235" s="219" t="s">
        <v>304</v>
      </c>
      <c r="H4235" s="220">
        <v>230.53</v>
      </c>
      <c r="I4235" s="221"/>
      <c r="J4235" s="222">
        <f>ROUND(I4235*H4235,2)</f>
        <v>0</v>
      </c>
      <c r="K4235" s="218" t="s">
        <v>188</v>
      </c>
      <c r="L4235" s="47"/>
      <c r="M4235" s="223" t="s">
        <v>19</v>
      </c>
      <c r="N4235" s="224" t="s">
        <v>42</v>
      </c>
      <c r="O4235" s="87"/>
      <c r="P4235" s="225">
        <f>O4235*H4235</f>
        <v>0</v>
      </c>
      <c r="Q4235" s="225">
        <v>0</v>
      </c>
      <c r="R4235" s="225">
        <f>Q4235*H4235</f>
        <v>0</v>
      </c>
      <c r="S4235" s="225">
        <v>0.00029999999999999997</v>
      </c>
      <c r="T4235" s="226">
        <f>S4235*H4235</f>
        <v>0.069158999999999998</v>
      </c>
      <c r="U4235" s="41"/>
      <c r="V4235" s="41"/>
      <c r="W4235" s="41"/>
      <c r="X4235" s="41"/>
      <c r="Y4235" s="41"/>
      <c r="Z4235" s="41"/>
      <c r="AA4235" s="41"/>
      <c r="AB4235" s="41"/>
      <c r="AC4235" s="41"/>
      <c r="AD4235" s="41"/>
      <c r="AE4235" s="41"/>
      <c r="AR4235" s="227" t="s">
        <v>308</v>
      </c>
      <c r="AT4235" s="227" t="s">
        <v>184</v>
      </c>
      <c r="AU4235" s="227" t="s">
        <v>80</v>
      </c>
      <c r="AY4235" s="20" t="s">
        <v>182</v>
      </c>
      <c r="BE4235" s="228">
        <f>IF(N4235="základní",J4235,0)</f>
        <v>0</v>
      </c>
      <c r="BF4235" s="228">
        <f>IF(N4235="snížená",J4235,0)</f>
        <v>0</v>
      </c>
      <c r="BG4235" s="228">
        <f>IF(N4235="zákl. přenesená",J4235,0)</f>
        <v>0</v>
      </c>
      <c r="BH4235" s="228">
        <f>IF(N4235="sníž. přenesená",J4235,0)</f>
        <v>0</v>
      </c>
      <c r="BI4235" s="228">
        <f>IF(N4235="nulová",J4235,0)</f>
        <v>0</v>
      </c>
      <c r="BJ4235" s="20" t="s">
        <v>78</v>
      </c>
      <c r="BK4235" s="228">
        <f>ROUND(I4235*H4235,2)</f>
        <v>0</v>
      </c>
      <c r="BL4235" s="20" t="s">
        <v>308</v>
      </c>
      <c r="BM4235" s="227" t="s">
        <v>6524</v>
      </c>
    </row>
    <row r="4236" s="2" customFormat="1">
      <c r="A4236" s="41"/>
      <c r="B4236" s="42"/>
      <c r="C4236" s="43"/>
      <c r="D4236" s="229" t="s">
        <v>191</v>
      </c>
      <c r="E4236" s="43"/>
      <c r="F4236" s="230" t="s">
        <v>6525</v>
      </c>
      <c r="G4236" s="43"/>
      <c r="H4236" s="43"/>
      <c r="I4236" s="231"/>
      <c r="J4236" s="43"/>
      <c r="K4236" s="43"/>
      <c r="L4236" s="47"/>
      <c r="M4236" s="232"/>
      <c r="N4236" s="233"/>
      <c r="O4236" s="87"/>
      <c r="P4236" s="87"/>
      <c r="Q4236" s="87"/>
      <c r="R4236" s="87"/>
      <c r="S4236" s="87"/>
      <c r="T4236" s="88"/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T4236" s="20" t="s">
        <v>191</v>
      </c>
      <c r="AU4236" s="20" t="s">
        <v>80</v>
      </c>
    </row>
    <row r="4237" s="13" customFormat="1">
      <c r="A4237" s="13"/>
      <c r="B4237" s="234"/>
      <c r="C4237" s="235"/>
      <c r="D4237" s="236" t="s">
        <v>193</v>
      </c>
      <c r="E4237" s="237" t="s">
        <v>19</v>
      </c>
      <c r="F4237" s="238" t="s">
        <v>205</v>
      </c>
      <c r="G4237" s="235"/>
      <c r="H4237" s="237" t="s">
        <v>19</v>
      </c>
      <c r="I4237" s="239"/>
      <c r="J4237" s="235"/>
      <c r="K4237" s="235"/>
      <c r="L4237" s="240"/>
      <c r="M4237" s="241"/>
      <c r="N4237" s="242"/>
      <c r="O4237" s="242"/>
      <c r="P4237" s="242"/>
      <c r="Q4237" s="242"/>
      <c r="R4237" s="242"/>
      <c r="S4237" s="242"/>
      <c r="T4237" s="24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4" t="s">
        <v>193</v>
      </c>
      <c r="AU4237" s="244" t="s">
        <v>80</v>
      </c>
      <c r="AV4237" s="13" t="s">
        <v>78</v>
      </c>
      <c r="AW4237" s="13" t="s">
        <v>195</v>
      </c>
      <c r="AX4237" s="13" t="s">
        <v>71</v>
      </c>
      <c r="AY4237" s="244" t="s">
        <v>182</v>
      </c>
    </row>
    <row r="4238" s="14" customFormat="1">
      <c r="A4238" s="14"/>
      <c r="B4238" s="245"/>
      <c r="C4238" s="246"/>
      <c r="D4238" s="236" t="s">
        <v>193</v>
      </c>
      <c r="E4238" s="247" t="s">
        <v>19</v>
      </c>
      <c r="F4238" s="248" t="s">
        <v>6526</v>
      </c>
      <c r="G4238" s="246"/>
      <c r="H4238" s="249">
        <v>108.90000000000001</v>
      </c>
      <c r="I4238" s="250"/>
      <c r="J4238" s="246"/>
      <c r="K4238" s="246"/>
      <c r="L4238" s="251"/>
      <c r="M4238" s="252"/>
      <c r="N4238" s="253"/>
      <c r="O4238" s="253"/>
      <c r="P4238" s="253"/>
      <c r="Q4238" s="253"/>
      <c r="R4238" s="253"/>
      <c r="S4238" s="253"/>
      <c r="T4238" s="25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T4238" s="255" t="s">
        <v>193</v>
      </c>
      <c r="AU4238" s="255" t="s">
        <v>80</v>
      </c>
      <c r="AV4238" s="14" t="s">
        <v>80</v>
      </c>
      <c r="AW4238" s="14" t="s">
        <v>195</v>
      </c>
      <c r="AX4238" s="14" t="s">
        <v>71</v>
      </c>
      <c r="AY4238" s="255" t="s">
        <v>182</v>
      </c>
    </row>
    <row r="4239" s="14" customFormat="1">
      <c r="A4239" s="14"/>
      <c r="B4239" s="245"/>
      <c r="C4239" s="246"/>
      <c r="D4239" s="236" t="s">
        <v>193</v>
      </c>
      <c r="E4239" s="247" t="s">
        <v>19</v>
      </c>
      <c r="F4239" s="248" t="s">
        <v>6527</v>
      </c>
      <c r="G4239" s="246"/>
      <c r="H4239" s="249">
        <v>107.62000000000001</v>
      </c>
      <c r="I4239" s="250"/>
      <c r="J4239" s="246"/>
      <c r="K4239" s="246"/>
      <c r="L4239" s="251"/>
      <c r="M4239" s="252"/>
      <c r="N4239" s="253"/>
      <c r="O4239" s="253"/>
      <c r="P4239" s="253"/>
      <c r="Q4239" s="253"/>
      <c r="R4239" s="253"/>
      <c r="S4239" s="253"/>
      <c r="T4239" s="25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55" t="s">
        <v>193</v>
      </c>
      <c r="AU4239" s="255" t="s">
        <v>80</v>
      </c>
      <c r="AV4239" s="14" t="s">
        <v>80</v>
      </c>
      <c r="AW4239" s="14" t="s">
        <v>195</v>
      </c>
      <c r="AX4239" s="14" t="s">
        <v>71</v>
      </c>
      <c r="AY4239" s="255" t="s">
        <v>182</v>
      </c>
    </row>
    <row r="4240" s="13" customFormat="1">
      <c r="A4240" s="13"/>
      <c r="B4240" s="234"/>
      <c r="C4240" s="235"/>
      <c r="D4240" s="236" t="s">
        <v>193</v>
      </c>
      <c r="E4240" s="237" t="s">
        <v>19</v>
      </c>
      <c r="F4240" s="238" t="s">
        <v>218</v>
      </c>
      <c r="G4240" s="235"/>
      <c r="H4240" s="237" t="s">
        <v>19</v>
      </c>
      <c r="I4240" s="239"/>
      <c r="J4240" s="235"/>
      <c r="K4240" s="235"/>
      <c r="L4240" s="240"/>
      <c r="M4240" s="241"/>
      <c r="N4240" s="242"/>
      <c r="O4240" s="242"/>
      <c r="P4240" s="242"/>
      <c r="Q4240" s="242"/>
      <c r="R4240" s="242"/>
      <c r="S4240" s="242"/>
      <c r="T4240" s="24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44" t="s">
        <v>193</v>
      </c>
      <c r="AU4240" s="244" t="s">
        <v>80</v>
      </c>
      <c r="AV4240" s="13" t="s">
        <v>78</v>
      </c>
      <c r="AW4240" s="13" t="s">
        <v>195</v>
      </c>
      <c r="AX4240" s="13" t="s">
        <v>71</v>
      </c>
      <c r="AY4240" s="244" t="s">
        <v>182</v>
      </c>
    </row>
    <row r="4241" s="14" customFormat="1">
      <c r="A4241" s="14"/>
      <c r="B4241" s="245"/>
      <c r="C4241" s="246"/>
      <c r="D4241" s="236" t="s">
        <v>193</v>
      </c>
      <c r="E4241" s="247" t="s">
        <v>19</v>
      </c>
      <c r="F4241" s="248" t="s">
        <v>6528</v>
      </c>
      <c r="G4241" s="246"/>
      <c r="H4241" s="249">
        <v>14.01</v>
      </c>
      <c r="I4241" s="250"/>
      <c r="J4241" s="246"/>
      <c r="K4241" s="246"/>
      <c r="L4241" s="251"/>
      <c r="M4241" s="252"/>
      <c r="N4241" s="253"/>
      <c r="O4241" s="253"/>
      <c r="P4241" s="253"/>
      <c r="Q4241" s="253"/>
      <c r="R4241" s="253"/>
      <c r="S4241" s="253"/>
      <c r="T4241" s="25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T4241" s="255" t="s">
        <v>193</v>
      </c>
      <c r="AU4241" s="255" t="s">
        <v>80</v>
      </c>
      <c r="AV4241" s="14" t="s">
        <v>80</v>
      </c>
      <c r="AW4241" s="14" t="s">
        <v>195</v>
      </c>
      <c r="AX4241" s="14" t="s">
        <v>71</v>
      </c>
      <c r="AY4241" s="255" t="s">
        <v>182</v>
      </c>
    </row>
    <row r="4242" s="2" customFormat="1" ht="16.5" customHeight="1">
      <c r="A4242" s="41"/>
      <c r="B4242" s="42"/>
      <c r="C4242" s="216" t="s">
        <v>6529</v>
      </c>
      <c r="D4242" s="216" t="s">
        <v>184</v>
      </c>
      <c r="E4242" s="217" t="s">
        <v>6530</v>
      </c>
      <c r="F4242" s="218" t="s">
        <v>6531</v>
      </c>
      <c r="G4242" s="219" t="s">
        <v>304</v>
      </c>
      <c r="H4242" s="220">
        <v>93.739999999999995</v>
      </c>
      <c r="I4242" s="221"/>
      <c r="J4242" s="222">
        <f>ROUND(I4242*H4242,2)</f>
        <v>0</v>
      </c>
      <c r="K4242" s="218" t="s">
        <v>188</v>
      </c>
      <c r="L4242" s="47"/>
      <c r="M4242" s="223" t="s">
        <v>19</v>
      </c>
      <c r="N4242" s="224" t="s">
        <v>42</v>
      </c>
      <c r="O4242" s="87"/>
      <c r="P4242" s="225">
        <f>O4242*H4242</f>
        <v>0</v>
      </c>
      <c r="Q4242" s="225">
        <v>0</v>
      </c>
      <c r="R4242" s="225">
        <f>Q4242*H4242</f>
        <v>0</v>
      </c>
      <c r="S4242" s="225">
        <v>0.00029999999999999997</v>
      </c>
      <c r="T4242" s="226">
        <f>S4242*H4242</f>
        <v>0.028121999999999998</v>
      </c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41"/>
      <c r="AE4242" s="41"/>
      <c r="AR4242" s="227" t="s">
        <v>308</v>
      </c>
      <c r="AT4242" s="227" t="s">
        <v>184</v>
      </c>
      <c r="AU4242" s="227" t="s">
        <v>80</v>
      </c>
      <c r="AY4242" s="20" t="s">
        <v>182</v>
      </c>
      <c r="BE4242" s="228">
        <f>IF(N4242="základní",J4242,0)</f>
        <v>0</v>
      </c>
      <c r="BF4242" s="228">
        <f>IF(N4242="snížená",J4242,0)</f>
        <v>0</v>
      </c>
      <c r="BG4242" s="228">
        <f>IF(N4242="zákl. přenesená",J4242,0)</f>
        <v>0</v>
      </c>
      <c r="BH4242" s="228">
        <f>IF(N4242="sníž. přenesená",J4242,0)</f>
        <v>0</v>
      </c>
      <c r="BI4242" s="228">
        <f>IF(N4242="nulová",J4242,0)</f>
        <v>0</v>
      </c>
      <c r="BJ4242" s="20" t="s">
        <v>78</v>
      </c>
      <c r="BK4242" s="228">
        <f>ROUND(I4242*H4242,2)</f>
        <v>0</v>
      </c>
      <c r="BL4242" s="20" t="s">
        <v>308</v>
      </c>
      <c r="BM4242" s="227" t="s">
        <v>6532</v>
      </c>
    </row>
    <row r="4243" s="2" customFormat="1">
      <c r="A4243" s="41"/>
      <c r="B4243" s="42"/>
      <c r="C4243" s="43"/>
      <c r="D4243" s="229" t="s">
        <v>191</v>
      </c>
      <c r="E4243" s="43"/>
      <c r="F4243" s="230" t="s">
        <v>6533</v>
      </c>
      <c r="G4243" s="43"/>
      <c r="H4243" s="43"/>
      <c r="I4243" s="231"/>
      <c r="J4243" s="43"/>
      <c r="K4243" s="43"/>
      <c r="L4243" s="47"/>
      <c r="M4243" s="232"/>
      <c r="N4243" s="233"/>
      <c r="O4243" s="87"/>
      <c r="P4243" s="87"/>
      <c r="Q4243" s="87"/>
      <c r="R4243" s="87"/>
      <c r="S4243" s="87"/>
      <c r="T4243" s="88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41"/>
      <c r="AE4243" s="41"/>
      <c r="AT4243" s="20" t="s">
        <v>191</v>
      </c>
      <c r="AU4243" s="20" t="s">
        <v>80</v>
      </c>
    </row>
    <row r="4244" s="14" customFormat="1">
      <c r="A4244" s="14"/>
      <c r="B4244" s="245"/>
      <c r="C4244" s="246"/>
      <c r="D4244" s="236" t="s">
        <v>193</v>
      </c>
      <c r="E4244" s="247" t="s">
        <v>19</v>
      </c>
      <c r="F4244" s="248" t="s">
        <v>6534</v>
      </c>
      <c r="G4244" s="246"/>
      <c r="H4244" s="249">
        <v>66.239999999999995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193</v>
      </c>
      <c r="AU4244" s="255" t="s">
        <v>80</v>
      </c>
      <c r="AV4244" s="14" t="s">
        <v>80</v>
      </c>
      <c r="AW4244" s="14" t="s">
        <v>195</v>
      </c>
      <c r="AX4244" s="14" t="s">
        <v>71</v>
      </c>
      <c r="AY4244" s="255" t="s">
        <v>182</v>
      </c>
    </row>
    <row r="4245" s="14" customFormat="1">
      <c r="A4245" s="14"/>
      <c r="B4245" s="245"/>
      <c r="C4245" s="246"/>
      <c r="D4245" s="236" t="s">
        <v>193</v>
      </c>
      <c r="E4245" s="247" t="s">
        <v>19</v>
      </c>
      <c r="F4245" s="248" t="s">
        <v>6535</v>
      </c>
      <c r="G4245" s="246"/>
      <c r="H4245" s="249">
        <v>27.5</v>
      </c>
      <c r="I4245" s="250"/>
      <c r="J4245" s="246"/>
      <c r="K4245" s="246"/>
      <c r="L4245" s="251"/>
      <c r="M4245" s="252"/>
      <c r="N4245" s="253"/>
      <c r="O4245" s="253"/>
      <c r="P4245" s="253"/>
      <c r="Q4245" s="253"/>
      <c r="R4245" s="253"/>
      <c r="S4245" s="253"/>
      <c r="T4245" s="25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T4245" s="255" t="s">
        <v>193</v>
      </c>
      <c r="AU4245" s="255" t="s">
        <v>80</v>
      </c>
      <c r="AV4245" s="14" t="s">
        <v>80</v>
      </c>
      <c r="AW4245" s="14" t="s">
        <v>195</v>
      </c>
      <c r="AX4245" s="14" t="s">
        <v>71</v>
      </c>
      <c r="AY4245" s="255" t="s">
        <v>182</v>
      </c>
    </row>
    <row r="4246" s="2" customFormat="1" ht="24.15" customHeight="1">
      <c r="A4246" s="41"/>
      <c r="B4246" s="42"/>
      <c r="C4246" s="216" t="s">
        <v>6536</v>
      </c>
      <c r="D4246" s="216" t="s">
        <v>184</v>
      </c>
      <c r="E4246" s="217" t="s">
        <v>6537</v>
      </c>
      <c r="F4246" s="218" t="s">
        <v>6538</v>
      </c>
      <c r="G4246" s="219" t="s">
        <v>304</v>
      </c>
      <c r="H4246" s="220">
        <v>8.4000000000000004</v>
      </c>
      <c r="I4246" s="221"/>
      <c r="J4246" s="222">
        <f>ROUND(I4246*H4246,2)</f>
        <v>0</v>
      </c>
      <c r="K4246" s="218" t="s">
        <v>188</v>
      </c>
      <c r="L4246" s="47"/>
      <c r="M4246" s="223" t="s">
        <v>19</v>
      </c>
      <c r="N4246" s="224" t="s">
        <v>42</v>
      </c>
      <c r="O4246" s="87"/>
      <c r="P4246" s="225">
        <f>O4246*H4246</f>
        <v>0</v>
      </c>
      <c r="Q4246" s="225">
        <v>0</v>
      </c>
      <c r="R4246" s="225">
        <f>Q4246*H4246</f>
        <v>0</v>
      </c>
      <c r="S4246" s="225">
        <v>0</v>
      </c>
      <c r="T4246" s="226">
        <f>S4246*H4246</f>
        <v>0</v>
      </c>
      <c r="U4246" s="41"/>
      <c r="V4246" s="41"/>
      <c r="W4246" s="41"/>
      <c r="X4246" s="41"/>
      <c r="Y4246" s="41"/>
      <c r="Z4246" s="41"/>
      <c r="AA4246" s="41"/>
      <c r="AB4246" s="41"/>
      <c r="AC4246" s="41"/>
      <c r="AD4246" s="41"/>
      <c r="AE4246" s="41"/>
      <c r="AR4246" s="227" t="s">
        <v>308</v>
      </c>
      <c r="AT4246" s="227" t="s">
        <v>184</v>
      </c>
      <c r="AU4246" s="227" t="s">
        <v>80</v>
      </c>
      <c r="AY4246" s="20" t="s">
        <v>182</v>
      </c>
      <c r="BE4246" s="228">
        <f>IF(N4246="základní",J4246,0)</f>
        <v>0</v>
      </c>
      <c r="BF4246" s="228">
        <f>IF(N4246="snížená",J4246,0)</f>
        <v>0</v>
      </c>
      <c r="BG4246" s="228">
        <f>IF(N4246="zákl. přenesená",J4246,0)</f>
        <v>0</v>
      </c>
      <c r="BH4246" s="228">
        <f>IF(N4246="sníž. přenesená",J4246,0)</f>
        <v>0</v>
      </c>
      <c r="BI4246" s="228">
        <f>IF(N4246="nulová",J4246,0)</f>
        <v>0</v>
      </c>
      <c r="BJ4246" s="20" t="s">
        <v>78</v>
      </c>
      <c r="BK4246" s="228">
        <f>ROUND(I4246*H4246,2)</f>
        <v>0</v>
      </c>
      <c r="BL4246" s="20" t="s">
        <v>308</v>
      </c>
      <c r="BM4246" s="227" t="s">
        <v>6539</v>
      </c>
    </row>
    <row r="4247" s="2" customFormat="1">
      <c r="A4247" s="41"/>
      <c r="B4247" s="42"/>
      <c r="C4247" s="43"/>
      <c r="D4247" s="229" t="s">
        <v>191</v>
      </c>
      <c r="E4247" s="43"/>
      <c r="F4247" s="230" t="s">
        <v>6540</v>
      </c>
      <c r="G4247" s="43"/>
      <c r="H4247" s="43"/>
      <c r="I4247" s="231"/>
      <c r="J4247" s="43"/>
      <c r="K4247" s="43"/>
      <c r="L4247" s="47"/>
      <c r="M4247" s="232"/>
      <c r="N4247" s="233"/>
      <c r="O4247" s="87"/>
      <c r="P4247" s="87"/>
      <c r="Q4247" s="87"/>
      <c r="R4247" s="87"/>
      <c r="S4247" s="87"/>
      <c r="T4247" s="88"/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41"/>
      <c r="AE4247" s="41"/>
      <c r="AT4247" s="20" t="s">
        <v>191</v>
      </c>
      <c r="AU4247" s="20" t="s">
        <v>80</v>
      </c>
    </row>
    <row r="4248" s="14" customFormat="1">
      <c r="A4248" s="14"/>
      <c r="B4248" s="245"/>
      <c r="C4248" s="246"/>
      <c r="D4248" s="236" t="s">
        <v>193</v>
      </c>
      <c r="E4248" s="247" t="s">
        <v>19</v>
      </c>
      <c r="F4248" s="248" t="s">
        <v>6541</v>
      </c>
      <c r="G4248" s="246"/>
      <c r="H4248" s="249">
        <v>8.3999999999999986</v>
      </c>
      <c r="I4248" s="250"/>
      <c r="J4248" s="246"/>
      <c r="K4248" s="246"/>
      <c r="L4248" s="251"/>
      <c r="M4248" s="252"/>
      <c r="N4248" s="253"/>
      <c r="O4248" s="253"/>
      <c r="P4248" s="253"/>
      <c r="Q4248" s="253"/>
      <c r="R4248" s="253"/>
      <c r="S4248" s="253"/>
      <c r="T4248" s="25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T4248" s="255" t="s">
        <v>193</v>
      </c>
      <c r="AU4248" s="255" t="s">
        <v>80</v>
      </c>
      <c r="AV4248" s="14" t="s">
        <v>80</v>
      </c>
      <c r="AW4248" s="14" t="s">
        <v>195</v>
      </c>
      <c r="AX4248" s="14" t="s">
        <v>71</v>
      </c>
      <c r="AY4248" s="255" t="s">
        <v>182</v>
      </c>
    </row>
    <row r="4249" s="2" customFormat="1" ht="24.15" customHeight="1">
      <c r="A4249" s="41"/>
      <c r="B4249" s="42"/>
      <c r="C4249" s="278" t="s">
        <v>6542</v>
      </c>
      <c r="D4249" s="278" t="s">
        <v>296</v>
      </c>
      <c r="E4249" s="279" t="s">
        <v>6543</v>
      </c>
      <c r="F4249" s="280" t="s">
        <v>6544</v>
      </c>
      <c r="G4249" s="281" t="s">
        <v>304</v>
      </c>
      <c r="H4249" s="282">
        <v>9.2400000000000002</v>
      </c>
      <c r="I4249" s="283"/>
      <c r="J4249" s="284">
        <f>ROUND(I4249*H4249,2)</f>
        <v>0</v>
      </c>
      <c r="K4249" s="280" t="s">
        <v>188</v>
      </c>
      <c r="L4249" s="285"/>
      <c r="M4249" s="286" t="s">
        <v>19</v>
      </c>
      <c r="N4249" s="287" t="s">
        <v>42</v>
      </c>
      <c r="O4249" s="87"/>
      <c r="P4249" s="225">
        <f>O4249*H4249</f>
        <v>0</v>
      </c>
      <c r="Q4249" s="225">
        <v>0.00025000000000000001</v>
      </c>
      <c r="R4249" s="225">
        <f>Q4249*H4249</f>
        <v>0.00231</v>
      </c>
      <c r="S4249" s="225">
        <v>0</v>
      </c>
      <c r="T4249" s="226">
        <f>S4249*H4249</f>
        <v>0</v>
      </c>
      <c r="U4249" s="41"/>
      <c r="V4249" s="41"/>
      <c r="W4249" s="41"/>
      <c r="X4249" s="41"/>
      <c r="Y4249" s="41"/>
      <c r="Z4249" s="41"/>
      <c r="AA4249" s="41"/>
      <c r="AB4249" s="41"/>
      <c r="AC4249" s="41"/>
      <c r="AD4249" s="41"/>
      <c r="AE4249" s="41"/>
      <c r="AR4249" s="227" t="s">
        <v>410</v>
      </c>
      <c r="AT4249" s="227" t="s">
        <v>296</v>
      </c>
      <c r="AU4249" s="227" t="s">
        <v>80</v>
      </c>
      <c r="AY4249" s="20" t="s">
        <v>182</v>
      </c>
      <c r="BE4249" s="228">
        <f>IF(N4249="základní",J4249,0)</f>
        <v>0</v>
      </c>
      <c r="BF4249" s="228">
        <f>IF(N4249="snížená",J4249,0)</f>
        <v>0</v>
      </c>
      <c r="BG4249" s="228">
        <f>IF(N4249="zákl. přenesená",J4249,0)</f>
        <v>0</v>
      </c>
      <c r="BH4249" s="228">
        <f>IF(N4249="sníž. přenesená",J4249,0)</f>
        <v>0</v>
      </c>
      <c r="BI4249" s="228">
        <f>IF(N4249="nulová",J4249,0)</f>
        <v>0</v>
      </c>
      <c r="BJ4249" s="20" t="s">
        <v>78</v>
      </c>
      <c r="BK4249" s="228">
        <f>ROUND(I4249*H4249,2)</f>
        <v>0</v>
      </c>
      <c r="BL4249" s="20" t="s">
        <v>308</v>
      </c>
      <c r="BM4249" s="227" t="s">
        <v>6545</v>
      </c>
    </row>
    <row r="4250" s="14" customFormat="1">
      <c r="A4250" s="14"/>
      <c r="B4250" s="245"/>
      <c r="C4250" s="246"/>
      <c r="D4250" s="236" t="s">
        <v>193</v>
      </c>
      <c r="E4250" s="247" t="s">
        <v>19</v>
      </c>
      <c r="F4250" s="248" t="s">
        <v>6541</v>
      </c>
      <c r="G4250" s="246"/>
      <c r="H4250" s="249">
        <v>8.4000000000000004</v>
      </c>
      <c r="I4250" s="250"/>
      <c r="J4250" s="246"/>
      <c r="K4250" s="246"/>
      <c r="L4250" s="251"/>
      <c r="M4250" s="252"/>
      <c r="N4250" s="253"/>
      <c r="O4250" s="253"/>
      <c r="P4250" s="253"/>
      <c r="Q4250" s="253"/>
      <c r="R4250" s="253"/>
      <c r="S4250" s="253"/>
      <c r="T4250" s="25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T4250" s="255" t="s">
        <v>193</v>
      </c>
      <c r="AU4250" s="255" t="s">
        <v>80</v>
      </c>
      <c r="AV4250" s="14" t="s">
        <v>80</v>
      </c>
      <c r="AW4250" s="14" t="s">
        <v>195</v>
      </c>
      <c r="AX4250" s="14" t="s">
        <v>78</v>
      </c>
      <c r="AY4250" s="255" t="s">
        <v>182</v>
      </c>
    </row>
    <row r="4251" s="14" customFormat="1">
      <c r="A4251" s="14"/>
      <c r="B4251" s="245"/>
      <c r="C4251" s="246"/>
      <c r="D4251" s="236" t="s">
        <v>193</v>
      </c>
      <c r="E4251" s="246"/>
      <c r="F4251" s="248" t="s">
        <v>6546</v>
      </c>
      <c r="G4251" s="246"/>
      <c r="H4251" s="249">
        <v>9.2400000000000002</v>
      </c>
      <c r="I4251" s="250"/>
      <c r="J4251" s="246"/>
      <c r="K4251" s="246"/>
      <c r="L4251" s="251"/>
      <c r="M4251" s="252"/>
      <c r="N4251" s="253"/>
      <c r="O4251" s="253"/>
      <c r="P4251" s="253"/>
      <c r="Q4251" s="253"/>
      <c r="R4251" s="253"/>
      <c r="S4251" s="253"/>
      <c r="T4251" s="25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5" t="s">
        <v>193</v>
      </c>
      <c r="AU4251" s="255" t="s">
        <v>80</v>
      </c>
      <c r="AV4251" s="14" t="s">
        <v>80</v>
      </c>
      <c r="AW4251" s="14" t="s">
        <v>4</v>
      </c>
      <c r="AX4251" s="14" t="s">
        <v>78</v>
      </c>
      <c r="AY4251" s="255" t="s">
        <v>182</v>
      </c>
    </row>
    <row r="4252" s="2" customFormat="1" ht="55.5" customHeight="1">
      <c r="A4252" s="41"/>
      <c r="B4252" s="42"/>
      <c r="C4252" s="216" t="s">
        <v>6547</v>
      </c>
      <c r="D4252" s="216" t="s">
        <v>184</v>
      </c>
      <c r="E4252" s="217" t="s">
        <v>6548</v>
      </c>
      <c r="F4252" s="218" t="s">
        <v>6549</v>
      </c>
      <c r="G4252" s="219" t="s">
        <v>256</v>
      </c>
      <c r="H4252" s="220">
        <v>0.086999999999999994</v>
      </c>
      <c r="I4252" s="221"/>
      <c r="J4252" s="222">
        <f>ROUND(I4252*H4252,2)</f>
        <v>0</v>
      </c>
      <c r="K4252" s="218" t="s">
        <v>188</v>
      </c>
      <c r="L4252" s="47"/>
      <c r="M4252" s="223" t="s">
        <v>19</v>
      </c>
      <c r="N4252" s="224" t="s">
        <v>42</v>
      </c>
      <c r="O4252" s="87"/>
      <c r="P4252" s="225">
        <f>O4252*H4252</f>
        <v>0</v>
      </c>
      <c r="Q4252" s="225">
        <v>0</v>
      </c>
      <c r="R4252" s="225">
        <f>Q4252*H4252</f>
        <v>0</v>
      </c>
      <c r="S4252" s="225">
        <v>0</v>
      </c>
      <c r="T4252" s="226">
        <f>S4252*H4252</f>
        <v>0</v>
      </c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R4252" s="227" t="s">
        <v>308</v>
      </c>
      <c r="AT4252" s="227" t="s">
        <v>184</v>
      </c>
      <c r="AU4252" s="227" t="s">
        <v>80</v>
      </c>
      <c r="AY4252" s="20" t="s">
        <v>182</v>
      </c>
      <c r="BE4252" s="228">
        <f>IF(N4252="základní",J4252,0)</f>
        <v>0</v>
      </c>
      <c r="BF4252" s="228">
        <f>IF(N4252="snížená",J4252,0)</f>
        <v>0</v>
      </c>
      <c r="BG4252" s="228">
        <f>IF(N4252="zákl. přenesená",J4252,0)</f>
        <v>0</v>
      </c>
      <c r="BH4252" s="228">
        <f>IF(N4252="sníž. přenesená",J4252,0)</f>
        <v>0</v>
      </c>
      <c r="BI4252" s="228">
        <f>IF(N4252="nulová",J4252,0)</f>
        <v>0</v>
      </c>
      <c r="BJ4252" s="20" t="s">
        <v>78</v>
      </c>
      <c r="BK4252" s="228">
        <f>ROUND(I4252*H4252,2)</f>
        <v>0</v>
      </c>
      <c r="BL4252" s="20" t="s">
        <v>308</v>
      </c>
      <c r="BM4252" s="227" t="s">
        <v>6550</v>
      </c>
    </row>
    <row r="4253" s="2" customFormat="1">
      <c r="A4253" s="41"/>
      <c r="B4253" s="42"/>
      <c r="C4253" s="43"/>
      <c r="D4253" s="229" t="s">
        <v>191</v>
      </c>
      <c r="E4253" s="43"/>
      <c r="F4253" s="230" t="s">
        <v>6551</v>
      </c>
      <c r="G4253" s="43"/>
      <c r="H4253" s="43"/>
      <c r="I4253" s="231"/>
      <c r="J4253" s="43"/>
      <c r="K4253" s="43"/>
      <c r="L4253" s="47"/>
      <c r="M4253" s="232"/>
      <c r="N4253" s="233"/>
      <c r="O4253" s="87"/>
      <c r="P4253" s="87"/>
      <c r="Q4253" s="87"/>
      <c r="R4253" s="87"/>
      <c r="S4253" s="87"/>
      <c r="T4253" s="88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41"/>
      <c r="AE4253" s="41"/>
      <c r="AT4253" s="20" t="s">
        <v>191</v>
      </c>
      <c r="AU4253" s="20" t="s">
        <v>80</v>
      </c>
    </row>
    <row r="4254" s="12" customFormat="1" ht="22.8" customHeight="1">
      <c r="A4254" s="12"/>
      <c r="B4254" s="200"/>
      <c r="C4254" s="201"/>
      <c r="D4254" s="202" t="s">
        <v>70</v>
      </c>
      <c r="E4254" s="214" t="s">
        <v>5184</v>
      </c>
      <c r="F4254" s="214" t="s">
        <v>6552</v>
      </c>
      <c r="G4254" s="201"/>
      <c r="H4254" s="201"/>
      <c r="I4254" s="204"/>
      <c r="J4254" s="215">
        <f>BK4254</f>
        <v>0</v>
      </c>
      <c r="K4254" s="201"/>
      <c r="L4254" s="206"/>
      <c r="M4254" s="207"/>
      <c r="N4254" s="208"/>
      <c r="O4254" s="208"/>
      <c r="P4254" s="209">
        <f>SUM(P4255:P4346)</f>
        <v>0</v>
      </c>
      <c r="Q4254" s="208"/>
      <c r="R4254" s="209">
        <f>SUM(R4255:R4346)</f>
        <v>13.54851987</v>
      </c>
      <c r="S4254" s="208"/>
      <c r="T4254" s="210">
        <f>SUM(T4255:T4346)</f>
        <v>15.2813952</v>
      </c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R4254" s="211" t="s">
        <v>80</v>
      </c>
      <c r="AT4254" s="212" t="s">
        <v>70</v>
      </c>
      <c r="AU4254" s="212" t="s">
        <v>78</v>
      </c>
      <c r="AY4254" s="211" t="s">
        <v>182</v>
      </c>
      <c r="BK4254" s="213">
        <f>SUM(BK4255:BK4346)</f>
        <v>0</v>
      </c>
    </row>
    <row r="4255" s="2" customFormat="1" ht="24.15" customHeight="1">
      <c r="A4255" s="41"/>
      <c r="B4255" s="42"/>
      <c r="C4255" s="216" t="s">
        <v>6553</v>
      </c>
      <c r="D4255" s="216" t="s">
        <v>184</v>
      </c>
      <c r="E4255" s="217" t="s">
        <v>6554</v>
      </c>
      <c r="F4255" s="218" t="s">
        <v>6555</v>
      </c>
      <c r="G4255" s="219" t="s">
        <v>283</v>
      </c>
      <c r="H4255" s="220">
        <v>627.27499999999998</v>
      </c>
      <c r="I4255" s="221"/>
      <c r="J4255" s="222">
        <f>ROUND(I4255*H4255,2)</f>
        <v>0</v>
      </c>
      <c r="K4255" s="218" t="s">
        <v>188</v>
      </c>
      <c r="L4255" s="47"/>
      <c r="M4255" s="223" t="s">
        <v>19</v>
      </c>
      <c r="N4255" s="224" t="s">
        <v>42</v>
      </c>
      <c r="O4255" s="87"/>
      <c r="P4255" s="225">
        <f>O4255*H4255</f>
        <v>0</v>
      </c>
      <c r="Q4255" s="225">
        <v>0.00029999999999999997</v>
      </c>
      <c r="R4255" s="225">
        <f>Q4255*H4255</f>
        <v>0.18818249999999998</v>
      </c>
      <c r="S4255" s="225">
        <v>0</v>
      </c>
      <c r="T4255" s="226">
        <f>S4255*H4255</f>
        <v>0</v>
      </c>
      <c r="U4255" s="41"/>
      <c r="V4255" s="41"/>
      <c r="W4255" s="41"/>
      <c r="X4255" s="41"/>
      <c r="Y4255" s="41"/>
      <c r="Z4255" s="41"/>
      <c r="AA4255" s="41"/>
      <c r="AB4255" s="41"/>
      <c r="AC4255" s="41"/>
      <c r="AD4255" s="41"/>
      <c r="AE4255" s="41"/>
      <c r="AR4255" s="227" t="s">
        <v>308</v>
      </c>
      <c r="AT4255" s="227" t="s">
        <v>184</v>
      </c>
      <c r="AU4255" s="227" t="s">
        <v>80</v>
      </c>
      <c r="AY4255" s="20" t="s">
        <v>182</v>
      </c>
      <c r="BE4255" s="228">
        <f>IF(N4255="základní",J4255,0)</f>
        <v>0</v>
      </c>
      <c r="BF4255" s="228">
        <f>IF(N4255="snížená",J4255,0)</f>
        <v>0</v>
      </c>
      <c r="BG4255" s="228">
        <f>IF(N4255="zákl. přenesená",J4255,0)</f>
        <v>0</v>
      </c>
      <c r="BH4255" s="228">
        <f>IF(N4255="sníž. přenesená",J4255,0)</f>
        <v>0</v>
      </c>
      <c r="BI4255" s="228">
        <f>IF(N4255="nulová",J4255,0)</f>
        <v>0</v>
      </c>
      <c r="BJ4255" s="20" t="s">
        <v>78</v>
      </c>
      <c r="BK4255" s="228">
        <f>ROUND(I4255*H4255,2)</f>
        <v>0</v>
      </c>
      <c r="BL4255" s="20" t="s">
        <v>308</v>
      </c>
      <c r="BM4255" s="227" t="s">
        <v>6556</v>
      </c>
    </row>
    <row r="4256" s="2" customFormat="1">
      <c r="A4256" s="41"/>
      <c r="B4256" s="42"/>
      <c r="C4256" s="43"/>
      <c r="D4256" s="229" t="s">
        <v>191</v>
      </c>
      <c r="E4256" s="43"/>
      <c r="F4256" s="230" t="s">
        <v>6557</v>
      </c>
      <c r="G4256" s="43"/>
      <c r="H4256" s="43"/>
      <c r="I4256" s="231"/>
      <c r="J4256" s="43"/>
      <c r="K4256" s="43"/>
      <c r="L4256" s="47"/>
      <c r="M4256" s="232"/>
      <c r="N4256" s="233"/>
      <c r="O4256" s="87"/>
      <c r="P4256" s="87"/>
      <c r="Q4256" s="87"/>
      <c r="R4256" s="87"/>
      <c r="S4256" s="87"/>
      <c r="T4256" s="88"/>
      <c r="U4256" s="41"/>
      <c r="V4256" s="41"/>
      <c r="W4256" s="41"/>
      <c r="X4256" s="41"/>
      <c r="Y4256" s="41"/>
      <c r="Z4256" s="41"/>
      <c r="AA4256" s="41"/>
      <c r="AB4256" s="41"/>
      <c r="AC4256" s="41"/>
      <c r="AD4256" s="41"/>
      <c r="AE4256" s="41"/>
      <c r="AT4256" s="20" t="s">
        <v>191</v>
      </c>
      <c r="AU4256" s="20" t="s">
        <v>80</v>
      </c>
    </row>
    <row r="4257" s="14" customFormat="1">
      <c r="A4257" s="14"/>
      <c r="B4257" s="245"/>
      <c r="C4257" s="246"/>
      <c r="D4257" s="236" t="s">
        <v>193</v>
      </c>
      <c r="E4257" s="247" t="s">
        <v>19</v>
      </c>
      <c r="F4257" s="248" t="s">
        <v>6558</v>
      </c>
      <c r="G4257" s="246"/>
      <c r="H4257" s="249">
        <v>627.27499999999998</v>
      </c>
      <c r="I4257" s="250"/>
      <c r="J4257" s="246"/>
      <c r="K4257" s="246"/>
      <c r="L4257" s="251"/>
      <c r="M4257" s="252"/>
      <c r="N4257" s="253"/>
      <c r="O4257" s="253"/>
      <c r="P4257" s="253"/>
      <c r="Q4257" s="253"/>
      <c r="R4257" s="253"/>
      <c r="S4257" s="253"/>
      <c r="T4257" s="25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5" t="s">
        <v>193</v>
      </c>
      <c r="AU4257" s="255" t="s">
        <v>80</v>
      </c>
      <c r="AV4257" s="14" t="s">
        <v>80</v>
      </c>
      <c r="AW4257" s="14" t="s">
        <v>195</v>
      </c>
      <c r="AX4257" s="14" t="s">
        <v>71</v>
      </c>
      <c r="AY4257" s="255" t="s">
        <v>182</v>
      </c>
    </row>
    <row r="4258" s="2" customFormat="1" ht="37.8" customHeight="1">
      <c r="A4258" s="41"/>
      <c r="B4258" s="42"/>
      <c r="C4258" s="216" t="s">
        <v>6559</v>
      </c>
      <c r="D4258" s="216" t="s">
        <v>184</v>
      </c>
      <c r="E4258" s="217" t="s">
        <v>6560</v>
      </c>
      <c r="F4258" s="218" t="s">
        <v>6561</v>
      </c>
      <c r="G4258" s="219" t="s">
        <v>283</v>
      </c>
      <c r="H4258" s="220">
        <v>627.27499999999998</v>
      </c>
      <c r="I4258" s="221"/>
      <c r="J4258" s="222">
        <f>ROUND(I4258*H4258,2)</f>
        <v>0</v>
      </c>
      <c r="K4258" s="218" t="s">
        <v>188</v>
      </c>
      <c r="L4258" s="47"/>
      <c r="M4258" s="223" t="s">
        <v>19</v>
      </c>
      <c r="N4258" s="224" t="s">
        <v>42</v>
      </c>
      <c r="O4258" s="87"/>
      <c r="P4258" s="225">
        <f>O4258*H4258</f>
        <v>0</v>
      </c>
      <c r="Q4258" s="225">
        <v>0.0055799999999999999</v>
      </c>
      <c r="R4258" s="225">
        <f>Q4258*H4258</f>
        <v>3.5001944999999997</v>
      </c>
      <c r="S4258" s="225">
        <v>0</v>
      </c>
      <c r="T4258" s="226">
        <f>S4258*H4258</f>
        <v>0</v>
      </c>
      <c r="U4258" s="41"/>
      <c r="V4258" s="41"/>
      <c r="W4258" s="41"/>
      <c r="X4258" s="41"/>
      <c r="Y4258" s="41"/>
      <c r="Z4258" s="41"/>
      <c r="AA4258" s="41"/>
      <c r="AB4258" s="41"/>
      <c r="AC4258" s="41"/>
      <c r="AD4258" s="41"/>
      <c r="AE4258" s="41"/>
      <c r="AR4258" s="227" t="s">
        <v>308</v>
      </c>
      <c r="AT4258" s="227" t="s">
        <v>184</v>
      </c>
      <c r="AU4258" s="227" t="s">
        <v>80</v>
      </c>
      <c r="AY4258" s="20" t="s">
        <v>182</v>
      </c>
      <c r="BE4258" s="228">
        <f>IF(N4258="základní",J4258,0)</f>
        <v>0</v>
      </c>
      <c r="BF4258" s="228">
        <f>IF(N4258="snížená",J4258,0)</f>
        <v>0</v>
      </c>
      <c r="BG4258" s="228">
        <f>IF(N4258="zákl. přenesená",J4258,0)</f>
        <v>0</v>
      </c>
      <c r="BH4258" s="228">
        <f>IF(N4258="sníž. přenesená",J4258,0)</f>
        <v>0</v>
      </c>
      <c r="BI4258" s="228">
        <f>IF(N4258="nulová",J4258,0)</f>
        <v>0</v>
      </c>
      <c r="BJ4258" s="20" t="s">
        <v>78</v>
      </c>
      <c r="BK4258" s="228">
        <f>ROUND(I4258*H4258,2)</f>
        <v>0</v>
      </c>
      <c r="BL4258" s="20" t="s">
        <v>308</v>
      </c>
      <c r="BM4258" s="227" t="s">
        <v>6562</v>
      </c>
    </row>
    <row r="4259" s="2" customFormat="1">
      <c r="A4259" s="41"/>
      <c r="B4259" s="42"/>
      <c r="C4259" s="43"/>
      <c r="D4259" s="229" t="s">
        <v>191</v>
      </c>
      <c r="E4259" s="43"/>
      <c r="F4259" s="230" t="s">
        <v>6563</v>
      </c>
      <c r="G4259" s="43"/>
      <c r="H4259" s="43"/>
      <c r="I4259" s="231"/>
      <c r="J4259" s="43"/>
      <c r="K4259" s="43"/>
      <c r="L4259" s="47"/>
      <c r="M4259" s="232"/>
      <c r="N4259" s="233"/>
      <c r="O4259" s="87"/>
      <c r="P4259" s="87"/>
      <c r="Q4259" s="87"/>
      <c r="R4259" s="87"/>
      <c r="S4259" s="87"/>
      <c r="T4259" s="88"/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41"/>
      <c r="AE4259" s="41"/>
      <c r="AT4259" s="20" t="s">
        <v>191</v>
      </c>
      <c r="AU4259" s="20" t="s">
        <v>80</v>
      </c>
    </row>
    <row r="4260" s="13" customFormat="1">
      <c r="A4260" s="13"/>
      <c r="B4260" s="234"/>
      <c r="C4260" s="235"/>
      <c r="D4260" s="236" t="s">
        <v>193</v>
      </c>
      <c r="E4260" s="237" t="s">
        <v>19</v>
      </c>
      <c r="F4260" s="238" t="s">
        <v>205</v>
      </c>
      <c r="G4260" s="235"/>
      <c r="H4260" s="237" t="s">
        <v>19</v>
      </c>
      <c r="I4260" s="239"/>
      <c r="J4260" s="235"/>
      <c r="K4260" s="235"/>
      <c r="L4260" s="240"/>
      <c r="M4260" s="241"/>
      <c r="N4260" s="242"/>
      <c r="O4260" s="242"/>
      <c r="P4260" s="242"/>
      <c r="Q4260" s="242"/>
      <c r="R4260" s="242"/>
      <c r="S4260" s="242"/>
      <c r="T4260" s="24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T4260" s="244" t="s">
        <v>193</v>
      </c>
      <c r="AU4260" s="244" t="s">
        <v>80</v>
      </c>
      <c r="AV4260" s="13" t="s">
        <v>78</v>
      </c>
      <c r="AW4260" s="13" t="s">
        <v>195</v>
      </c>
      <c r="AX4260" s="13" t="s">
        <v>71</v>
      </c>
      <c r="AY4260" s="244" t="s">
        <v>182</v>
      </c>
    </row>
    <row r="4261" s="13" customFormat="1">
      <c r="A4261" s="13"/>
      <c r="B4261" s="234"/>
      <c r="C4261" s="235"/>
      <c r="D4261" s="236" t="s">
        <v>193</v>
      </c>
      <c r="E4261" s="237" t="s">
        <v>19</v>
      </c>
      <c r="F4261" s="238" t="s">
        <v>455</v>
      </c>
      <c r="G4261" s="235"/>
      <c r="H4261" s="237" t="s">
        <v>19</v>
      </c>
      <c r="I4261" s="239"/>
      <c r="J4261" s="235"/>
      <c r="K4261" s="235"/>
      <c r="L4261" s="240"/>
      <c r="M4261" s="241"/>
      <c r="N4261" s="242"/>
      <c r="O4261" s="242"/>
      <c r="P4261" s="242"/>
      <c r="Q4261" s="242"/>
      <c r="R4261" s="242"/>
      <c r="S4261" s="242"/>
      <c r="T4261" s="24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T4261" s="244" t="s">
        <v>193</v>
      </c>
      <c r="AU4261" s="244" t="s">
        <v>80</v>
      </c>
      <c r="AV4261" s="13" t="s">
        <v>78</v>
      </c>
      <c r="AW4261" s="13" t="s">
        <v>195</v>
      </c>
      <c r="AX4261" s="13" t="s">
        <v>71</v>
      </c>
      <c r="AY4261" s="244" t="s">
        <v>182</v>
      </c>
    </row>
    <row r="4262" s="13" customFormat="1">
      <c r="A4262" s="13"/>
      <c r="B4262" s="234"/>
      <c r="C4262" s="235"/>
      <c r="D4262" s="236" t="s">
        <v>193</v>
      </c>
      <c r="E4262" s="237" t="s">
        <v>19</v>
      </c>
      <c r="F4262" s="238" t="s">
        <v>6564</v>
      </c>
      <c r="G4262" s="235"/>
      <c r="H4262" s="237" t="s">
        <v>19</v>
      </c>
      <c r="I4262" s="239"/>
      <c r="J4262" s="235"/>
      <c r="K4262" s="235"/>
      <c r="L4262" s="240"/>
      <c r="M4262" s="241"/>
      <c r="N4262" s="242"/>
      <c r="O4262" s="242"/>
      <c r="P4262" s="242"/>
      <c r="Q4262" s="242"/>
      <c r="R4262" s="242"/>
      <c r="S4262" s="242"/>
      <c r="T4262" s="243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T4262" s="244" t="s">
        <v>193</v>
      </c>
      <c r="AU4262" s="244" t="s">
        <v>80</v>
      </c>
      <c r="AV4262" s="13" t="s">
        <v>78</v>
      </c>
      <c r="AW4262" s="13" t="s">
        <v>195</v>
      </c>
      <c r="AX4262" s="13" t="s">
        <v>71</v>
      </c>
      <c r="AY4262" s="244" t="s">
        <v>182</v>
      </c>
    </row>
    <row r="4263" s="14" customFormat="1">
      <c r="A4263" s="14"/>
      <c r="B4263" s="245"/>
      <c r="C4263" s="246"/>
      <c r="D4263" s="236" t="s">
        <v>193</v>
      </c>
      <c r="E4263" s="247" t="s">
        <v>19</v>
      </c>
      <c r="F4263" s="248" t="s">
        <v>6565</v>
      </c>
      <c r="G4263" s="246"/>
      <c r="H4263" s="249">
        <v>54.972999999999999</v>
      </c>
      <c r="I4263" s="250"/>
      <c r="J4263" s="246"/>
      <c r="K4263" s="246"/>
      <c r="L4263" s="251"/>
      <c r="M4263" s="252"/>
      <c r="N4263" s="253"/>
      <c r="O4263" s="253"/>
      <c r="P4263" s="253"/>
      <c r="Q4263" s="253"/>
      <c r="R4263" s="253"/>
      <c r="S4263" s="253"/>
      <c r="T4263" s="25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T4263" s="255" t="s">
        <v>193</v>
      </c>
      <c r="AU4263" s="255" t="s">
        <v>80</v>
      </c>
      <c r="AV4263" s="14" t="s">
        <v>80</v>
      </c>
      <c r="AW4263" s="14" t="s">
        <v>195</v>
      </c>
      <c r="AX4263" s="14" t="s">
        <v>71</v>
      </c>
      <c r="AY4263" s="255" t="s">
        <v>182</v>
      </c>
    </row>
    <row r="4264" s="14" customFormat="1">
      <c r="A4264" s="14"/>
      <c r="B4264" s="245"/>
      <c r="C4264" s="246"/>
      <c r="D4264" s="236" t="s">
        <v>193</v>
      </c>
      <c r="E4264" s="247" t="s">
        <v>19</v>
      </c>
      <c r="F4264" s="248" t="s">
        <v>6566</v>
      </c>
      <c r="G4264" s="246"/>
      <c r="H4264" s="249">
        <v>78.634500000000003</v>
      </c>
      <c r="I4264" s="250"/>
      <c r="J4264" s="246"/>
      <c r="K4264" s="246"/>
      <c r="L4264" s="251"/>
      <c r="M4264" s="252"/>
      <c r="N4264" s="253"/>
      <c r="O4264" s="253"/>
      <c r="P4264" s="253"/>
      <c r="Q4264" s="253"/>
      <c r="R4264" s="253"/>
      <c r="S4264" s="253"/>
      <c r="T4264" s="25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T4264" s="255" t="s">
        <v>193</v>
      </c>
      <c r="AU4264" s="255" t="s">
        <v>80</v>
      </c>
      <c r="AV4264" s="14" t="s">
        <v>80</v>
      </c>
      <c r="AW4264" s="14" t="s">
        <v>195</v>
      </c>
      <c r="AX4264" s="14" t="s">
        <v>71</v>
      </c>
      <c r="AY4264" s="255" t="s">
        <v>182</v>
      </c>
    </row>
    <row r="4265" s="13" customFormat="1">
      <c r="A4265" s="13"/>
      <c r="B4265" s="234"/>
      <c r="C4265" s="235"/>
      <c r="D4265" s="236" t="s">
        <v>193</v>
      </c>
      <c r="E4265" s="237" t="s">
        <v>19</v>
      </c>
      <c r="F4265" s="238" t="s">
        <v>6567</v>
      </c>
      <c r="G4265" s="235"/>
      <c r="H4265" s="237" t="s">
        <v>19</v>
      </c>
      <c r="I4265" s="239"/>
      <c r="J4265" s="235"/>
      <c r="K4265" s="235"/>
      <c r="L4265" s="240"/>
      <c r="M4265" s="241"/>
      <c r="N4265" s="242"/>
      <c r="O4265" s="242"/>
      <c r="P4265" s="242"/>
      <c r="Q4265" s="242"/>
      <c r="R4265" s="242"/>
      <c r="S4265" s="242"/>
      <c r="T4265" s="24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4" t="s">
        <v>193</v>
      </c>
      <c r="AU4265" s="244" t="s">
        <v>80</v>
      </c>
      <c r="AV4265" s="13" t="s">
        <v>78</v>
      </c>
      <c r="AW4265" s="13" t="s">
        <v>195</v>
      </c>
      <c r="AX4265" s="13" t="s">
        <v>71</v>
      </c>
      <c r="AY4265" s="244" t="s">
        <v>182</v>
      </c>
    </row>
    <row r="4266" s="14" customFormat="1">
      <c r="A4266" s="14"/>
      <c r="B4266" s="245"/>
      <c r="C4266" s="246"/>
      <c r="D4266" s="236" t="s">
        <v>193</v>
      </c>
      <c r="E4266" s="247" t="s">
        <v>19</v>
      </c>
      <c r="F4266" s="248" t="s">
        <v>6568</v>
      </c>
      <c r="G4266" s="246"/>
      <c r="H4266" s="249">
        <v>28.441499999999998</v>
      </c>
      <c r="I4266" s="250"/>
      <c r="J4266" s="246"/>
      <c r="K4266" s="246"/>
      <c r="L4266" s="251"/>
      <c r="M4266" s="252"/>
      <c r="N4266" s="253"/>
      <c r="O4266" s="253"/>
      <c r="P4266" s="253"/>
      <c r="Q4266" s="253"/>
      <c r="R4266" s="253"/>
      <c r="S4266" s="253"/>
      <c r="T4266" s="25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5" t="s">
        <v>193</v>
      </c>
      <c r="AU4266" s="255" t="s">
        <v>80</v>
      </c>
      <c r="AV4266" s="14" t="s">
        <v>80</v>
      </c>
      <c r="AW4266" s="14" t="s">
        <v>195</v>
      </c>
      <c r="AX4266" s="14" t="s">
        <v>71</v>
      </c>
      <c r="AY4266" s="255" t="s">
        <v>182</v>
      </c>
    </row>
    <row r="4267" s="14" customFormat="1">
      <c r="A4267" s="14"/>
      <c r="B4267" s="245"/>
      <c r="C4267" s="246"/>
      <c r="D4267" s="236" t="s">
        <v>193</v>
      </c>
      <c r="E4267" s="247" t="s">
        <v>19</v>
      </c>
      <c r="F4267" s="248" t="s">
        <v>6569</v>
      </c>
      <c r="G4267" s="246"/>
      <c r="H4267" s="249">
        <v>18.648000000000003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193</v>
      </c>
      <c r="AU4267" s="255" t="s">
        <v>80</v>
      </c>
      <c r="AV4267" s="14" t="s">
        <v>80</v>
      </c>
      <c r="AW4267" s="14" t="s">
        <v>195</v>
      </c>
      <c r="AX4267" s="14" t="s">
        <v>71</v>
      </c>
      <c r="AY4267" s="255" t="s">
        <v>182</v>
      </c>
    </row>
    <row r="4268" s="15" customFormat="1">
      <c r="A4268" s="15"/>
      <c r="B4268" s="256"/>
      <c r="C4268" s="257"/>
      <c r="D4268" s="236" t="s">
        <v>193</v>
      </c>
      <c r="E4268" s="258" t="s">
        <v>19</v>
      </c>
      <c r="F4268" s="259" t="s">
        <v>215</v>
      </c>
      <c r="G4268" s="257"/>
      <c r="H4268" s="260">
        <v>180.697</v>
      </c>
      <c r="I4268" s="261"/>
      <c r="J4268" s="257"/>
      <c r="K4268" s="257"/>
      <c r="L4268" s="262"/>
      <c r="M4268" s="263"/>
      <c r="N4268" s="264"/>
      <c r="O4268" s="264"/>
      <c r="P4268" s="264"/>
      <c r="Q4268" s="264"/>
      <c r="R4268" s="264"/>
      <c r="S4268" s="264"/>
      <c r="T4268" s="26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T4268" s="266" t="s">
        <v>193</v>
      </c>
      <c r="AU4268" s="266" t="s">
        <v>80</v>
      </c>
      <c r="AV4268" s="15" t="s">
        <v>97</v>
      </c>
      <c r="AW4268" s="15" t="s">
        <v>195</v>
      </c>
      <c r="AX4268" s="15" t="s">
        <v>71</v>
      </c>
      <c r="AY4268" s="266" t="s">
        <v>182</v>
      </c>
    </row>
    <row r="4269" s="13" customFormat="1">
      <c r="A4269" s="13"/>
      <c r="B4269" s="234"/>
      <c r="C4269" s="235"/>
      <c r="D4269" s="236" t="s">
        <v>193</v>
      </c>
      <c r="E4269" s="237" t="s">
        <v>19</v>
      </c>
      <c r="F4269" s="238" t="s">
        <v>460</v>
      </c>
      <c r="G4269" s="235"/>
      <c r="H4269" s="237" t="s">
        <v>19</v>
      </c>
      <c r="I4269" s="239"/>
      <c r="J4269" s="235"/>
      <c r="K4269" s="235"/>
      <c r="L4269" s="240"/>
      <c r="M4269" s="241"/>
      <c r="N4269" s="242"/>
      <c r="O4269" s="242"/>
      <c r="P4269" s="242"/>
      <c r="Q4269" s="242"/>
      <c r="R4269" s="242"/>
      <c r="S4269" s="242"/>
      <c r="T4269" s="24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T4269" s="244" t="s">
        <v>193</v>
      </c>
      <c r="AU4269" s="244" t="s">
        <v>80</v>
      </c>
      <c r="AV4269" s="13" t="s">
        <v>78</v>
      </c>
      <c r="AW4269" s="13" t="s">
        <v>195</v>
      </c>
      <c r="AX4269" s="13" t="s">
        <v>71</v>
      </c>
      <c r="AY4269" s="244" t="s">
        <v>182</v>
      </c>
    </row>
    <row r="4270" s="14" customFormat="1">
      <c r="A4270" s="14"/>
      <c r="B4270" s="245"/>
      <c r="C4270" s="246"/>
      <c r="D4270" s="236" t="s">
        <v>193</v>
      </c>
      <c r="E4270" s="247" t="s">
        <v>19</v>
      </c>
      <c r="F4270" s="248" t="s">
        <v>6570</v>
      </c>
      <c r="G4270" s="246"/>
      <c r="H4270" s="249">
        <v>19.5975</v>
      </c>
      <c r="I4270" s="250"/>
      <c r="J4270" s="246"/>
      <c r="K4270" s="246"/>
      <c r="L4270" s="251"/>
      <c r="M4270" s="252"/>
      <c r="N4270" s="253"/>
      <c r="O4270" s="253"/>
      <c r="P4270" s="253"/>
      <c r="Q4270" s="253"/>
      <c r="R4270" s="253"/>
      <c r="S4270" s="253"/>
      <c r="T4270" s="25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T4270" s="255" t="s">
        <v>193</v>
      </c>
      <c r="AU4270" s="255" t="s">
        <v>80</v>
      </c>
      <c r="AV4270" s="14" t="s">
        <v>80</v>
      </c>
      <c r="AW4270" s="14" t="s">
        <v>195</v>
      </c>
      <c r="AX4270" s="14" t="s">
        <v>71</v>
      </c>
      <c r="AY4270" s="255" t="s">
        <v>182</v>
      </c>
    </row>
    <row r="4271" s="13" customFormat="1">
      <c r="A4271" s="13"/>
      <c r="B4271" s="234"/>
      <c r="C4271" s="235"/>
      <c r="D4271" s="236" t="s">
        <v>193</v>
      </c>
      <c r="E4271" s="237" t="s">
        <v>19</v>
      </c>
      <c r="F4271" s="238" t="s">
        <v>6571</v>
      </c>
      <c r="G4271" s="235"/>
      <c r="H4271" s="237" t="s">
        <v>19</v>
      </c>
      <c r="I4271" s="239"/>
      <c r="J4271" s="235"/>
      <c r="K4271" s="235"/>
      <c r="L4271" s="240"/>
      <c r="M4271" s="241"/>
      <c r="N4271" s="242"/>
      <c r="O4271" s="242"/>
      <c r="P4271" s="242"/>
      <c r="Q4271" s="242"/>
      <c r="R4271" s="242"/>
      <c r="S4271" s="242"/>
      <c r="T4271" s="24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T4271" s="244" t="s">
        <v>193</v>
      </c>
      <c r="AU4271" s="244" t="s">
        <v>80</v>
      </c>
      <c r="AV4271" s="13" t="s">
        <v>78</v>
      </c>
      <c r="AW4271" s="13" t="s">
        <v>195</v>
      </c>
      <c r="AX4271" s="13" t="s">
        <v>71</v>
      </c>
      <c r="AY4271" s="244" t="s">
        <v>182</v>
      </c>
    </row>
    <row r="4272" s="14" customFormat="1">
      <c r="A4272" s="14"/>
      <c r="B4272" s="245"/>
      <c r="C4272" s="246"/>
      <c r="D4272" s="236" t="s">
        <v>193</v>
      </c>
      <c r="E4272" s="247" t="s">
        <v>19</v>
      </c>
      <c r="F4272" s="248" t="s">
        <v>6572</v>
      </c>
      <c r="G4272" s="246"/>
      <c r="H4272" s="249">
        <v>53.063999999999986</v>
      </c>
      <c r="I4272" s="250"/>
      <c r="J4272" s="246"/>
      <c r="K4272" s="246"/>
      <c r="L4272" s="251"/>
      <c r="M4272" s="252"/>
      <c r="N4272" s="253"/>
      <c r="O4272" s="253"/>
      <c r="P4272" s="253"/>
      <c r="Q4272" s="253"/>
      <c r="R4272" s="253"/>
      <c r="S4272" s="253"/>
      <c r="T4272" s="25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T4272" s="255" t="s">
        <v>193</v>
      </c>
      <c r="AU4272" s="255" t="s">
        <v>80</v>
      </c>
      <c r="AV4272" s="14" t="s">
        <v>80</v>
      </c>
      <c r="AW4272" s="14" t="s">
        <v>195</v>
      </c>
      <c r="AX4272" s="14" t="s">
        <v>71</v>
      </c>
      <c r="AY4272" s="255" t="s">
        <v>182</v>
      </c>
    </row>
    <row r="4273" s="14" customFormat="1">
      <c r="A4273" s="14"/>
      <c r="B4273" s="245"/>
      <c r="C4273" s="246"/>
      <c r="D4273" s="236" t="s">
        <v>193</v>
      </c>
      <c r="E4273" s="247" t="s">
        <v>19</v>
      </c>
      <c r="F4273" s="248" t="s">
        <v>6573</v>
      </c>
      <c r="G4273" s="246"/>
      <c r="H4273" s="249">
        <v>24.893999999999998</v>
      </c>
      <c r="I4273" s="250"/>
      <c r="J4273" s="246"/>
      <c r="K4273" s="246"/>
      <c r="L4273" s="251"/>
      <c r="M4273" s="252"/>
      <c r="N4273" s="253"/>
      <c r="O4273" s="253"/>
      <c r="P4273" s="253"/>
      <c r="Q4273" s="253"/>
      <c r="R4273" s="253"/>
      <c r="S4273" s="253"/>
      <c r="T4273" s="25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55" t="s">
        <v>193</v>
      </c>
      <c r="AU4273" s="255" t="s">
        <v>80</v>
      </c>
      <c r="AV4273" s="14" t="s">
        <v>80</v>
      </c>
      <c r="AW4273" s="14" t="s">
        <v>195</v>
      </c>
      <c r="AX4273" s="14" t="s">
        <v>71</v>
      </c>
      <c r="AY4273" s="255" t="s">
        <v>182</v>
      </c>
    </row>
    <row r="4274" s="13" customFormat="1">
      <c r="A4274" s="13"/>
      <c r="B4274" s="234"/>
      <c r="C4274" s="235"/>
      <c r="D4274" s="236" t="s">
        <v>193</v>
      </c>
      <c r="E4274" s="237" t="s">
        <v>19</v>
      </c>
      <c r="F4274" s="238" t="s">
        <v>6574</v>
      </c>
      <c r="G4274" s="235"/>
      <c r="H4274" s="237" t="s">
        <v>19</v>
      </c>
      <c r="I4274" s="239"/>
      <c r="J4274" s="235"/>
      <c r="K4274" s="235"/>
      <c r="L4274" s="240"/>
      <c r="M4274" s="241"/>
      <c r="N4274" s="242"/>
      <c r="O4274" s="242"/>
      <c r="P4274" s="242"/>
      <c r="Q4274" s="242"/>
      <c r="R4274" s="242"/>
      <c r="S4274" s="242"/>
      <c r="T4274" s="24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T4274" s="244" t="s">
        <v>193</v>
      </c>
      <c r="AU4274" s="244" t="s">
        <v>80</v>
      </c>
      <c r="AV4274" s="13" t="s">
        <v>78</v>
      </c>
      <c r="AW4274" s="13" t="s">
        <v>195</v>
      </c>
      <c r="AX4274" s="13" t="s">
        <v>71</v>
      </c>
      <c r="AY4274" s="244" t="s">
        <v>182</v>
      </c>
    </row>
    <row r="4275" s="14" customFormat="1">
      <c r="A4275" s="14"/>
      <c r="B4275" s="245"/>
      <c r="C4275" s="246"/>
      <c r="D4275" s="236" t="s">
        <v>193</v>
      </c>
      <c r="E4275" s="247" t="s">
        <v>19</v>
      </c>
      <c r="F4275" s="248" t="s">
        <v>6575</v>
      </c>
      <c r="G4275" s="246"/>
      <c r="H4275" s="249">
        <v>33.367999999999995</v>
      </c>
      <c r="I4275" s="250"/>
      <c r="J4275" s="246"/>
      <c r="K4275" s="246"/>
      <c r="L4275" s="251"/>
      <c r="M4275" s="252"/>
      <c r="N4275" s="253"/>
      <c r="O4275" s="253"/>
      <c r="P4275" s="253"/>
      <c r="Q4275" s="253"/>
      <c r="R4275" s="253"/>
      <c r="S4275" s="253"/>
      <c r="T4275" s="25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T4275" s="255" t="s">
        <v>193</v>
      </c>
      <c r="AU4275" s="255" t="s">
        <v>80</v>
      </c>
      <c r="AV4275" s="14" t="s">
        <v>80</v>
      </c>
      <c r="AW4275" s="14" t="s">
        <v>195</v>
      </c>
      <c r="AX4275" s="14" t="s">
        <v>71</v>
      </c>
      <c r="AY4275" s="255" t="s">
        <v>182</v>
      </c>
    </row>
    <row r="4276" s="14" customFormat="1">
      <c r="A4276" s="14"/>
      <c r="B4276" s="245"/>
      <c r="C4276" s="246"/>
      <c r="D4276" s="236" t="s">
        <v>193</v>
      </c>
      <c r="E4276" s="247" t="s">
        <v>19</v>
      </c>
      <c r="F4276" s="248" t="s">
        <v>6576</v>
      </c>
      <c r="G4276" s="246"/>
      <c r="H4276" s="249">
        <v>25.336500000000001</v>
      </c>
      <c r="I4276" s="250"/>
      <c r="J4276" s="246"/>
      <c r="K4276" s="246"/>
      <c r="L4276" s="251"/>
      <c r="M4276" s="252"/>
      <c r="N4276" s="253"/>
      <c r="O4276" s="253"/>
      <c r="P4276" s="253"/>
      <c r="Q4276" s="253"/>
      <c r="R4276" s="253"/>
      <c r="S4276" s="253"/>
      <c r="T4276" s="25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5" t="s">
        <v>193</v>
      </c>
      <c r="AU4276" s="255" t="s">
        <v>80</v>
      </c>
      <c r="AV4276" s="14" t="s">
        <v>80</v>
      </c>
      <c r="AW4276" s="14" t="s">
        <v>195</v>
      </c>
      <c r="AX4276" s="14" t="s">
        <v>71</v>
      </c>
      <c r="AY4276" s="255" t="s">
        <v>182</v>
      </c>
    </row>
    <row r="4277" s="13" customFormat="1">
      <c r="A4277" s="13"/>
      <c r="B4277" s="234"/>
      <c r="C4277" s="235"/>
      <c r="D4277" s="236" t="s">
        <v>193</v>
      </c>
      <c r="E4277" s="237" t="s">
        <v>19</v>
      </c>
      <c r="F4277" s="238" t="s">
        <v>1378</v>
      </c>
      <c r="G4277" s="235"/>
      <c r="H4277" s="237" t="s">
        <v>19</v>
      </c>
      <c r="I4277" s="239"/>
      <c r="J4277" s="235"/>
      <c r="K4277" s="235"/>
      <c r="L4277" s="240"/>
      <c r="M4277" s="241"/>
      <c r="N4277" s="242"/>
      <c r="O4277" s="242"/>
      <c r="P4277" s="242"/>
      <c r="Q4277" s="242"/>
      <c r="R4277" s="242"/>
      <c r="S4277" s="242"/>
      <c r="T4277" s="24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4" t="s">
        <v>193</v>
      </c>
      <c r="AU4277" s="244" t="s">
        <v>80</v>
      </c>
      <c r="AV4277" s="13" t="s">
        <v>78</v>
      </c>
      <c r="AW4277" s="13" t="s">
        <v>195</v>
      </c>
      <c r="AX4277" s="13" t="s">
        <v>71</v>
      </c>
      <c r="AY4277" s="244" t="s">
        <v>182</v>
      </c>
    </row>
    <row r="4278" s="14" customFormat="1">
      <c r="A4278" s="14"/>
      <c r="B4278" s="245"/>
      <c r="C4278" s="246"/>
      <c r="D4278" s="236" t="s">
        <v>193</v>
      </c>
      <c r="E4278" s="247" t="s">
        <v>19</v>
      </c>
      <c r="F4278" s="248" t="s">
        <v>6577</v>
      </c>
      <c r="G4278" s="246"/>
      <c r="H4278" s="249">
        <v>12.559999999999999</v>
      </c>
      <c r="I4278" s="250"/>
      <c r="J4278" s="246"/>
      <c r="K4278" s="246"/>
      <c r="L4278" s="251"/>
      <c r="M4278" s="252"/>
      <c r="N4278" s="253"/>
      <c r="O4278" s="253"/>
      <c r="P4278" s="253"/>
      <c r="Q4278" s="253"/>
      <c r="R4278" s="253"/>
      <c r="S4278" s="253"/>
      <c r="T4278" s="25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T4278" s="255" t="s">
        <v>193</v>
      </c>
      <c r="AU4278" s="255" t="s">
        <v>80</v>
      </c>
      <c r="AV4278" s="14" t="s">
        <v>80</v>
      </c>
      <c r="AW4278" s="14" t="s">
        <v>195</v>
      </c>
      <c r="AX4278" s="14" t="s">
        <v>71</v>
      </c>
      <c r="AY4278" s="255" t="s">
        <v>182</v>
      </c>
    </row>
    <row r="4279" s="14" customFormat="1">
      <c r="A4279" s="14"/>
      <c r="B4279" s="245"/>
      <c r="C4279" s="246"/>
      <c r="D4279" s="236" t="s">
        <v>193</v>
      </c>
      <c r="E4279" s="247" t="s">
        <v>19</v>
      </c>
      <c r="F4279" s="248" t="s">
        <v>6578</v>
      </c>
      <c r="G4279" s="246"/>
      <c r="H4279" s="249">
        <v>7.3599999999999994</v>
      </c>
      <c r="I4279" s="250"/>
      <c r="J4279" s="246"/>
      <c r="K4279" s="246"/>
      <c r="L4279" s="251"/>
      <c r="M4279" s="252"/>
      <c r="N4279" s="253"/>
      <c r="O4279" s="253"/>
      <c r="P4279" s="253"/>
      <c r="Q4279" s="253"/>
      <c r="R4279" s="253"/>
      <c r="S4279" s="253"/>
      <c r="T4279" s="25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55" t="s">
        <v>193</v>
      </c>
      <c r="AU4279" s="255" t="s">
        <v>80</v>
      </c>
      <c r="AV4279" s="14" t="s">
        <v>80</v>
      </c>
      <c r="AW4279" s="14" t="s">
        <v>195</v>
      </c>
      <c r="AX4279" s="14" t="s">
        <v>71</v>
      </c>
      <c r="AY4279" s="255" t="s">
        <v>182</v>
      </c>
    </row>
    <row r="4280" s="15" customFormat="1">
      <c r="A4280" s="15"/>
      <c r="B4280" s="256"/>
      <c r="C4280" s="257"/>
      <c r="D4280" s="236" t="s">
        <v>193</v>
      </c>
      <c r="E4280" s="258" t="s">
        <v>19</v>
      </c>
      <c r="F4280" s="259" t="s">
        <v>215</v>
      </c>
      <c r="G4280" s="257"/>
      <c r="H4280" s="260">
        <v>176.18000000000001</v>
      </c>
      <c r="I4280" s="261"/>
      <c r="J4280" s="257"/>
      <c r="K4280" s="257"/>
      <c r="L4280" s="262"/>
      <c r="M4280" s="263"/>
      <c r="N4280" s="264"/>
      <c r="O4280" s="264"/>
      <c r="P4280" s="264"/>
      <c r="Q4280" s="264"/>
      <c r="R4280" s="264"/>
      <c r="S4280" s="264"/>
      <c r="T4280" s="26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T4280" s="266" t="s">
        <v>193</v>
      </c>
      <c r="AU4280" s="266" t="s">
        <v>80</v>
      </c>
      <c r="AV4280" s="15" t="s">
        <v>97</v>
      </c>
      <c r="AW4280" s="15" t="s">
        <v>195</v>
      </c>
      <c r="AX4280" s="15" t="s">
        <v>71</v>
      </c>
      <c r="AY4280" s="266" t="s">
        <v>182</v>
      </c>
    </row>
    <row r="4281" s="13" customFormat="1">
      <c r="A4281" s="13"/>
      <c r="B4281" s="234"/>
      <c r="C4281" s="235"/>
      <c r="D4281" s="236" t="s">
        <v>193</v>
      </c>
      <c r="E4281" s="237" t="s">
        <v>19</v>
      </c>
      <c r="F4281" s="238" t="s">
        <v>462</v>
      </c>
      <c r="G4281" s="235"/>
      <c r="H4281" s="237" t="s">
        <v>19</v>
      </c>
      <c r="I4281" s="239"/>
      <c r="J4281" s="235"/>
      <c r="K4281" s="235"/>
      <c r="L4281" s="240"/>
      <c r="M4281" s="241"/>
      <c r="N4281" s="242"/>
      <c r="O4281" s="242"/>
      <c r="P4281" s="242"/>
      <c r="Q4281" s="242"/>
      <c r="R4281" s="242"/>
      <c r="S4281" s="242"/>
      <c r="T4281" s="24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T4281" s="244" t="s">
        <v>193</v>
      </c>
      <c r="AU4281" s="244" t="s">
        <v>80</v>
      </c>
      <c r="AV4281" s="13" t="s">
        <v>78</v>
      </c>
      <c r="AW4281" s="13" t="s">
        <v>195</v>
      </c>
      <c r="AX4281" s="13" t="s">
        <v>71</v>
      </c>
      <c r="AY4281" s="244" t="s">
        <v>182</v>
      </c>
    </row>
    <row r="4282" s="14" customFormat="1">
      <c r="A4282" s="14"/>
      <c r="B4282" s="245"/>
      <c r="C4282" s="246"/>
      <c r="D4282" s="236" t="s">
        <v>193</v>
      </c>
      <c r="E4282" s="247" t="s">
        <v>19</v>
      </c>
      <c r="F4282" s="248" t="s">
        <v>6579</v>
      </c>
      <c r="G4282" s="246"/>
      <c r="H4282" s="249">
        <v>5.3999999999999995</v>
      </c>
      <c r="I4282" s="250"/>
      <c r="J4282" s="246"/>
      <c r="K4282" s="246"/>
      <c r="L4282" s="251"/>
      <c r="M4282" s="252"/>
      <c r="N4282" s="253"/>
      <c r="O4282" s="253"/>
      <c r="P4282" s="253"/>
      <c r="Q4282" s="253"/>
      <c r="R4282" s="253"/>
      <c r="S4282" s="253"/>
      <c r="T4282" s="25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T4282" s="255" t="s">
        <v>193</v>
      </c>
      <c r="AU4282" s="255" t="s">
        <v>80</v>
      </c>
      <c r="AV4282" s="14" t="s">
        <v>80</v>
      </c>
      <c r="AW4282" s="14" t="s">
        <v>195</v>
      </c>
      <c r="AX4282" s="14" t="s">
        <v>71</v>
      </c>
      <c r="AY4282" s="255" t="s">
        <v>182</v>
      </c>
    </row>
    <row r="4283" s="13" customFormat="1">
      <c r="A4283" s="13"/>
      <c r="B4283" s="234"/>
      <c r="C4283" s="235"/>
      <c r="D4283" s="236" t="s">
        <v>193</v>
      </c>
      <c r="E4283" s="237" t="s">
        <v>19</v>
      </c>
      <c r="F4283" s="238" t="s">
        <v>1382</v>
      </c>
      <c r="G4283" s="235"/>
      <c r="H4283" s="237" t="s">
        <v>19</v>
      </c>
      <c r="I4283" s="239"/>
      <c r="J4283" s="235"/>
      <c r="K4283" s="235"/>
      <c r="L4283" s="240"/>
      <c r="M4283" s="241"/>
      <c r="N4283" s="242"/>
      <c r="O4283" s="242"/>
      <c r="P4283" s="242"/>
      <c r="Q4283" s="242"/>
      <c r="R4283" s="242"/>
      <c r="S4283" s="242"/>
      <c r="T4283" s="24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T4283" s="244" t="s">
        <v>193</v>
      </c>
      <c r="AU4283" s="244" t="s">
        <v>80</v>
      </c>
      <c r="AV4283" s="13" t="s">
        <v>78</v>
      </c>
      <c r="AW4283" s="13" t="s">
        <v>195</v>
      </c>
      <c r="AX4283" s="13" t="s">
        <v>71</v>
      </c>
      <c r="AY4283" s="244" t="s">
        <v>182</v>
      </c>
    </row>
    <row r="4284" s="14" customFormat="1">
      <c r="A4284" s="14"/>
      <c r="B4284" s="245"/>
      <c r="C4284" s="246"/>
      <c r="D4284" s="236" t="s">
        <v>193</v>
      </c>
      <c r="E4284" s="247" t="s">
        <v>19</v>
      </c>
      <c r="F4284" s="248" t="s">
        <v>6580</v>
      </c>
      <c r="G4284" s="246"/>
      <c r="H4284" s="249">
        <v>75.359999999999985</v>
      </c>
      <c r="I4284" s="250"/>
      <c r="J4284" s="246"/>
      <c r="K4284" s="246"/>
      <c r="L4284" s="251"/>
      <c r="M4284" s="252"/>
      <c r="N4284" s="253"/>
      <c r="O4284" s="253"/>
      <c r="P4284" s="253"/>
      <c r="Q4284" s="253"/>
      <c r="R4284" s="253"/>
      <c r="S4284" s="253"/>
      <c r="T4284" s="25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T4284" s="255" t="s">
        <v>193</v>
      </c>
      <c r="AU4284" s="255" t="s">
        <v>80</v>
      </c>
      <c r="AV4284" s="14" t="s">
        <v>80</v>
      </c>
      <c r="AW4284" s="14" t="s">
        <v>195</v>
      </c>
      <c r="AX4284" s="14" t="s">
        <v>71</v>
      </c>
      <c r="AY4284" s="255" t="s">
        <v>182</v>
      </c>
    </row>
    <row r="4285" s="14" customFormat="1">
      <c r="A4285" s="14"/>
      <c r="B4285" s="245"/>
      <c r="C4285" s="246"/>
      <c r="D4285" s="236" t="s">
        <v>193</v>
      </c>
      <c r="E4285" s="247" t="s">
        <v>19</v>
      </c>
      <c r="F4285" s="248" t="s">
        <v>6581</v>
      </c>
      <c r="G4285" s="246"/>
      <c r="H4285" s="249">
        <v>34.644500000000001</v>
      </c>
      <c r="I4285" s="250"/>
      <c r="J4285" s="246"/>
      <c r="K4285" s="246"/>
      <c r="L4285" s="251"/>
      <c r="M4285" s="252"/>
      <c r="N4285" s="253"/>
      <c r="O4285" s="253"/>
      <c r="P4285" s="253"/>
      <c r="Q4285" s="253"/>
      <c r="R4285" s="253"/>
      <c r="S4285" s="253"/>
      <c r="T4285" s="25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T4285" s="255" t="s">
        <v>193</v>
      </c>
      <c r="AU4285" s="255" t="s">
        <v>80</v>
      </c>
      <c r="AV4285" s="14" t="s">
        <v>80</v>
      </c>
      <c r="AW4285" s="14" t="s">
        <v>195</v>
      </c>
      <c r="AX4285" s="14" t="s">
        <v>71</v>
      </c>
      <c r="AY4285" s="255" t="s">
        <v>182</v>
      </c>
    </row>
    <row r="4286" s="15" customFormat="1">
      <c r="A4286" s="15"/>
      <c r="B4286" s="256"/>
      <c r="C4286" s="257"/>
      <c r="D4286" s="236" t="s">
        <v>193</v>
      </c>
      <c r="E4286" s="258" t="s">
        <v>19</v>
      </c>
      <c r="F4286" s="259" t="s">
        <v>215</v>
      </c>
      <c r="G4286" s="257"/>
      <c r="H4286" s="260">
        <v>115.40449999999999</v>
      </c>
      <c r="I4286" s="261"/>
      <c r="J4286" s="257"/>
      <c r="K4286" s="257"/>
      <c r="L4286" s="262"/>
      <c r="M4286" s="263"/>
      <c r="N4286" s="264"/>
      <c r="O4286" s="264"/>
      <c r="P4286" s="264"/>
      <c r="Q4286" s="264"/>
      <c r="R4286" s="264"/>
      <c r="S4286" s="264"/>
      <c r="T4286" s="26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T4286" s="266" t="s">
        <v>193</v>
      </c>
      <c r="AU4286" s="266" t="s">
        <v>80</v>
      </c>
      <c r="AV4286" s="15" t="s">
        <v>97</v>
      </c>
      <c r="AW4286" s="15" t="s">
        <v>195</v>
      </c>
      <c r="AX4286" s="15" t="s">
        <v>71</v>
      </c>
      <c r="AY4286" s="266" t="s">
        <v>182</v>
      </c>
    </row>
    <row r="4287" s="13" customFormat="1">
      <c r="A4287" s="13"/>
      <c r="B4287" s="234"/>
      <c r="C4287" s="235"/>
      <c r="D4287" s="236" t="s">
        <v>193</v>
      </c>
      <c r="E4287" s="237" t="s">
        <v>19</v>
      </c>
      <c r="F4287" s="238" t="s">
        <v>216</v>
      </c>
      <c r="G4287" s="235"/>
      <c r="H4287" s="237" t="s">
        <v>19</v>
      </c>
      <c r="I4287" s="239"/>
      <c r="J4287" s="235"/>
      <c r="K4287" s="235"/>
      <c r="L4287" s="240"/>
      <c r="M4287" s="241"/>
      <c r="N4287" s="242"/>
      <c r="O4287" s="242"/>
      <c r="P4287" s="242"/>
      <c r="Q4287" s="242"/>
      <c r="R4287" s="242"/>
      <c r="S4287" s="242"/>
      <c r="T4287" s="243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T4287" s="244" t="s">
        <v>193</v>
      </c>
      <c r="AU4287" s="244" t="s">
        <v>80</v>
      </c>
      <c r="AV4287" s="13" t="s">
        <v>78</v>
      </c>
      <c r="AW4287" s="13" t="s">
        <v>195</v>
      </c>
      <c r="AX4287" s="13" t="s">
        <v>71</v>
      </c>
      <c r="AY4287" s="244" t="s">
        <v>182</v>
      </c>
    </row>
    <row r="4288" s="14" customFormat="1">
      <c r="A4288" s="14"/>
      <c r="B4288" s="245"/>
      <c r="C4288" s="246"/>
      <c r="D4288" s="236" t="s">
        <v>193</v>
      </c>
      <c r="E4288" s="247" t="s">
        <v>19</v>
      </c>
      <c r="F4288" s="248" t="s">
        <v>6582</v>
      </c>
      <c r="G4288" s="246"/>
      <c r="H4288" s="249">
        <v>4.7000000000000002</v>
      </c>
      <c r="I4288" s="250"/>
      <c r="J4288" s="246"/>
      <c r="K4288" s="246"/>
      <c r="L4288" s="251"/>
      <c r="M4288" s="252"/>
      <c r="N4288" s="253"/>
      <c r="O4288" s="253"/>
      <c r="P4288" s="253"/>
      <c r="Q4288" s="253"/>
      <c r="R4288" s="253"/>
      <c r="S4288" s="253"/>
      <c r="T4288" s="25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T4288" s="255" t="s">
        <v>193</v>
      </c>
      <c r="AU4288" s="255" t="s">
        <v>80</v>
      </c>
      <c r="AV4288" s="14" t="s">
        <v>80</v>
      </c>
      <c r="AW4288" s="14" t="s">
        <v>195</v>
      </c>
      <c r="AX4288" s="14" t="s">
        <v>71</v>
      </c>
      <c r="AY4288" s="255" t="s">
        <v>182</v>
      </c>
    </row>
    <row r="4289" s="14" customFormat="1">
      <c r="A4289" s="14"/>
      <c r="B4289" s="245"/>
      <c r="C4289" s="246"/>
      <c r="D4289" s="236" t="s">
        <v>193</v>
      </c>
      <c r="E4289" s="247" t="s">
        <v>19</v>
      </c>
      <c r="F4289" s="248" t="s">
        <v>6583</v>
      </c>
      <c r="G4289" s="246"/>
      <c r="H4289" s="249">
        <v>7.3499999999999996</v>
      </c>
      <c r="I4289" s="250"/>
      <c r="J4289" s="246"/>
      <c r="K4289" s="246"/>
      <c r="L4289" s="251"/>
      <c r="M4289" s="252"/>
      <c r="N4289" s="253"/>
      <c r="O4289" s="253"/>
      <c r="P4289" s="253"/>
      <c r="Q4289" s="253"/>
      <c r="R4289" s="253"/>
      <c r="S4289" s="253"/>
      <c r="T4289" s="25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T4289" s="255" t="s">
        <v>193</v>
      </c>
      <c r="AU4289" s="255" t="s">
        <v>80</v>
      </c>
      <c r="AV4289" s="14" t="s">
        <v>80</v>
      </c>
      <c r="AW4289" s="14" t="s">
        <v>195</v>
      </c>
      <c r="AX4289" s="14" t="s">
        <v>71</v>
      </c>
      <c r="AY4289" s="255" t="s">
        <v>182</v>
      </c>
    </row>
    <row r="4290" s="14" customFormat="1">
      <c r="A4290" s="14"/>
      <c r="B4290" s="245"/>
      <c r="C4290" s="246"/>
      <c r="D4290" s="236" t="s">
        <v>193</v>
      </c>
      <c r="E4290" s="247" t="s">
        <v>19</v>
      </c>
      <c r="F4290" s="248" t="s">
        <v>6584</v>
      </c>
      <c r="G4290" s="246"/>
      <c r="H4290" s="249">
        <v>2.8100000000000001</v>
      </c>
      <c r="I4290" s="250"/>
      <c r="J4290" s="246"/>
      <c r="K4290" s="246"/>
      <c r="L4290" s="251"/>
      <c r="M4290" s="252"/>
      <c r="N4290" s="253"/>
      <c r="O4290" s="253"/>
      <c r="P4290" s="253"/>
      <c r="Q4290" s="253"/>
      <c r="R4290" s="253"/>
      <c r="S4290" s="253"/>
      <c r="T4290" s="25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T4290" s="255" t="s">
        <v>193</v>
      </c>
      <c r="AU4290" s="255" t="s">
        <v>80</v>
      </c>
      <c r="AV4290" s="14" t="s">
        <v>80</v>
      </c>
      <c r="AW4290" s="14" t="s">
        <v>195</v>
      </c>
      <c r="AX4290" s="14" t="s">
        <v>71</v>
      </c>
      <c r="AY4290" s="255" t="s">
        <v>182</v>
      </c>
    </row>
    <row r="4291" s="14" customFormat="1">
      <c r="A4291" s="14"/>
      <c r="B4291" s="245"/>
      <c r="C4291" s="246"/>
      <c r="D4291" s="236" t="s">
        <v>193</v>
      </c>
      <c r="E4291" s="247" t="s">
        <v>19</v>
      </c>
      <c r="F4291" s="248" t="s">
        <v>6585</v>
      </c>
      <c r="G4291" s="246"/>
      <c r="H4291" s="249">
        <v>13.503</v>
      </c>
      <c r="I4291" s="250"/>
      <c r="J4291" s="246"/>
      <c r="K4291" s="246"/>
      <c r="L4291" s="251"/>
      <c r="M4291" s="252"/>
      <c r="N4291" s="253"/>
      <c r="O4291" s="253"/>
      <c r="P4291" s="253"/>
      <c r="Q4291" s="253"/>
      <c r="R4291" s="253"/>
      <c r="S4291" s="253"/>
      <c r="T4291" s="25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T4291" s="255" t="s">
        <v>193</v>
      </c>
      <c r="AU4291" s="255" t="s">
        <v>80</v>
      </c>
      <c r="AV4291" s="14" t="s">
        <v>80</v>
      </c>
      <c r="AW4291" s="14" t="s">
        <v>195</v>
      </c>
      <c r="AX4291" s="14" t="s">
        <v>71</v>
      </c>
      <c r="AY4291" s="255" t="s">
        <v>182</v>
      </c>
    </row>
    <row r="4292" s="14" customFormat="1">
      <c r="A4292" s="14"/>
      <c r="B4292" s="245"/>
      <c r="C4292" s="246"/>
      <c r="D4292" s="236" t="s">
        <v>193</v>
      </c>
      <c r="E4292" s="247" t="s">
        <v>19</v>
      </c>
      <c r="F4292" s="248" t="s">
        <v>6586</v>
      </c>
      <c r="G4292" s="246"/>
      <c r="H4292" s="249">
        <v>6.3735000000000008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193</v>
      </c>
      <c r="AU4292" s="255" t="s">
        <v>80</v>
      </c>
      <c r="AV4292" s="14" t="s">
        <v>80</v>
      </c>
      <c r="AW4292" s="14" t="s">
        <v>195</v>
      </c>
      <c r="AX4292" s="14" t="s">
        <v>71</v>
      </c>
      <c r="AY4292" s="255" t="s">
        <v>182</v>
      </c>
    </row>
    <row r="4293" s="14" customFormat="1">
      <c r="A4293" s="14"/>
      <c r="B4293" s="245"/>
      <c r="C4293" s="246"/>
      <c r="D4293" s="236" t="s">
        <v>193</v>
      </c>
      <c r="E4293" s="247" t="s">
        <v>19</v>
      </c>
      <c r="F4293" s="248" t="s">
        <v>6587</v>
      </c>
      <c r="G4293" s="246"/>
      <c r="H4293" s="249">
        <v>33.553400000000003</v>
      </c>
      <c r="I4293" s="250"/>
      <c r="J4293" s="246"/>
      <c r="K4293" s="246"/>
      <c r="L4293" s="251"/>
      <c r="M4293" s="252"/>
      <c r="N4293" s="253"/>
      <c r="O4293" s="253"/>
      <c r="P4293" s="253"/>
      <c r="Q4293" s="253"/>
      <c r="R4293" s="253"/>
      <c r="S4293" s="253"/>
      <c r="T4293" s="25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T4293" s="255" t="s">
        <v>193</v>
      </c>
      <c r="AU4293" s="255" t="s">
        <v>80</v>
      </c>
      <c r="AV4293" s="14" t="s">
        <v>80</v>
      </c>
      <c r="AW4293" s="14" t="s">
        <v>195</v>
      </c>
      <c r="AX4293" s="14" t="s">
        <v>71</v>
      </c>
      <c r="AY4293" s="255" t="s">
        <v>182</v>
      </c>
    </row>
    <row r="4294" s="15" customFormat="1">
      <c r="A4294" s="15"/>
      <c r="B4294" s="256"/>
      <c r="C4294" s="257"/>
      <c r="D4294" s="236" t="s">
        <v>193</v>
      </c>
      <c r="E4294" s="258" t="s">
        <v>19</v>
      </c>
      <c r="F4294" s="259" t="s">
        <v>215</v>
      </c>
      <c r="G4294" s="257"/>
      <c r="H4294" s="260">
        <v>68.289900000000003</v>
      </c>
      <c r="I4294" s="261"/>
      <c r="J4294" s="257"/>
      <c r="K4294" s="257"/>
      <c r="L4294" s="262"/>
      <c r="M4294" s="263"/>
      <c r="N4294" s="264"/>
      <c r="O4294" s="264"/>
      <c r="P4294" s="264"/>
      <c r="Q4294" s="264"/>
      <c r="R4294" s="264"/>
      <c r="S4294" s="264"/>
      <c r="T4294" s="26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T4294" s="266" t="s">
        <v>193</v>
      </c>
      <c r="AU4294" s="266" t="s">
        <v>80</v>
      </c>
      <c r="AV4294" s="15" t="s">
        <v>97</v>
      </c>
      <c r="AW4294" s="15" t="s">
        <v>195</v>
      </c>
      <c r="AX4294" s="15" t="s">
        <v>71</v>
      </c>
      <c r="AY4294" s="266" t="s">
        <v>182</v>
      </c>
    </row>
    <row r="4295" s="13" customFormat="1">
      <c r="A4295" s="13"/>
      <c r="B4295" s="234"/>
      <c r="C4295" s="235"/>
      <c r="D4295" s="236" t="s">
        <v>193</v>
      </c>
      <c r="E4295" s="237" t="s">
        <v>19</v>
      </c>
      <c r="F4295" s="238" t="s">
        <v>218</v>
      </c>
      <c r="G4295" s="235"/>
      <c r="H4295" s="237" t="s">
        <v>19</v>
      </c>
      <c r="I4295" s="239"/>
      <c r="J4295" s="235"/>
      <c r="K4295" s="235"/>
      <c r="L4295" s="240"/>
      <c r="M4295" s="241"/>
      <c r="N4295" s="242"/>
      <c r="O4295" s="242"/>
      <c r="P4295" s="242"/>
      <c r="Q4295" s="242"/>
      <c r="R4295" s="242"/>
      <c r="S4295" s="242"/>
      <c r="T4295" s="24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T4295" s="244" t="s">
        <v>193</v>
      </c>
      <c r="AU4295" s="244" t="s">
        <v>80</v>
      </c>
      <c r="AV4295" s="13" t="s">
        <v>78</v>
      </c>
      <c r="AW4295" s="13" t="s">
        <v>195</v>
      </c>
      <c r="AX4295" s="13" t="s">
        <v>71</v>
      </c>
      <c r="AY4295" s="244" t="s">
        <v>182</v>
      </c>
    </row>
    <row r="4296" s="14" customFormat="1">
      <c r="A4296" s="14"/>
      <c r="B4296" s="245"/>
      <c r="C4296" s="246"/>
      <c r="D4296" s="236" t="s">
        <v>193</v>
      </c>
      <c r="E4296" s="247" t="s">
        <v>19</v>
      </c>
      <c r="F4296" s="248" t="s">
        <v>6588</v>
      </c>
      <c r="G4296" s="246"/>
      <c r="H4296" s="249">
        <v>15.966500000000002</v>
      </c>
      <c r="I4296" s="250"/>
      <c r="J4296" s="246"/>
      <c r="K4296" s="246"/>
      <c r="L4296" s="251"/>
      <c r="M4296" s="252"/>
      <c r="N4296" s="253"/>
      <c r="O4296" s="253"/>
      <c r="P4296" s="253"/>
      <c r="Q4296" s="253"/>
      <c r="R4296" s="253"/>
      <c r="S4296" s="253"/>
      <c r="T4296" s="25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T4296" s="255" t="s">
        <v>193</v>
      </c>
      <c r="AU4296" s="255" t="s">
        <v>80</v>
      </c>
      <c r="AV4296" s="14" t="s">
        <v>80</v>
      </c>
      <c r="AW4296" s="14" t="s">
        <v>195</v>
      </c>
      <c r="AX4296" s="14" t="s">
        <v>71</v>
      </c>
      <c r="AY4296" s="255" t="s">
        <v>182</v>
      </c>
    </row>
    <row r="4297" s="14" customFormat="1">
      <c r="A4297" s="14"/>
      <c r="B4297" s="245"/>
      <c r="C4297" s="246"/>
      <c r="D4297" s="236" t="s">
        <v>193</v>
      </c>
      <c r="E4297" s="247" t="s">
        <v>19</v>
      </c>
      <c r="F4297" s="248" t="s">
        <v>6589</v>
      </c>
      <c r="G4297" s="246"/>
      <c r="H4297" s="249">
        <v>21.209999999999997</v>
      </c>
      <c r="I4297" s="250"/>
      <c r="J4297" s="246"/>
      <c r="K4297" s="246"/>
      <c r="L4297" s="251"/>
      <c r="M4297" s="252"/>
      <c r="N4297" s="253"/>
      <c r="O4297" s="253"/>
      <c r="P4297" s="253"/>
      <c r="Q4297" s="253"/>
      <c r="R4297" s="253"/>
      <c r="S4297" s="253"/>
      <c r="T4297" s="25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T4297" s="255" t="s">
        <v>193</v>
      </c>
      <c r="AU4297" s="255" t="s">
        <v>80</v>
      </c>
      <c r="AV4297" s="14" t="s">
        <v>80</v>
      </c>
      <c r="AW4297" s="14" t="s">
        <v>195</v>
      </c>
      <c r="AX4297" s="14" t="s">
        <v>71</v>
      </c>
      <c r="AY4297" s="255" t="s">
        <v>182</v>
      </c>
    </row>
    <row r="4298" s="14" customFormat="1">
      <c r="A4298" s="14"/>
      <c r="B4298" s="245"/>
      <c r="C4298" s="246"/>
      <c r="D4298" s="236" t="s">
        <v>193</v>
      </c>
      <c r="E4298" s="247" t="s">
        <v>19</v>
      </c>
      <c r="F4298" s="248" t="s">
        <v>6590</v>
      </c>
      <c r="G4298" s="246"/>
      <c r="H4298" s="249">
        <v>20.404500000000002</v>
      </c>
      <c r="I4298" s="250"/>
      <c r="J4298" s="246"/>
      <c r="K4298" s="246"/>
      <c r="L4298" s="251"/>
      <c r="M4298" s="252"/>
      <c r="N4298" s="253"/>
      <c r="O4298" s="253"/>
      <c r="P4298" s="253"/>
      <c r="Q4298" s="253"/>
      <c r="R4298" s="253"/>
      <c r="S4298" s="253"/>
      <c r="T4298" s="25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5" t="s">
        <v>193</v>
      </c>
      <c r="AU4298" s="255" t="s">
        <v>80</v>
      </c>
      <c r="AV4298" s="14" t="s">
        <v>80</v>
      </c>
      <c r="AW4298" s="14" t="s">
        <v>195</v>
      </c>
      <c r="AX4298" s="14" t="s">
        <v>71</v>
      </c>
      <c r="AY4298" s="255" t="s">
        <v>182</v>
      </c>
    </row>
    <row r="4299" s="14" customFormat="1">
      <c r="A4299" s="14"/>
      <c r="B4299" s="245"/>
      <c r="C4299" s="246"/>
      <c r="D4299" s="236" t="s">
        <v>193</v>
      </c>
      <c r="E4299" s="247" t="s">
        <v>19</v>
      </c>
      <c r="F4299" s="248" t="s">
        <v>6591</v>
      </c>
      <c r="G4299" s="246"/>
      <c r="H4299" s="249">
        <v>26.0655</v>
      </c>
      <c r="I4299" s="250"/>
      <c r="J4299" s="246"/>
      <c r="K4299" s="246"/>
      <c r="L4299" s="251"/>
      <c r="M4299" s="252"/>
      <c r="N4299" s="253"/>
      <c r="O4299" s="253"/>
      <c r="P4299" s="253"/>
      <c r="Q4299" s="253"/>
      <c r="R4299" s="253"/>
      <c r="S4299" s="253"/>
      <c r="T4299" s="25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T4299" s="255" t="s">
        <v>193</v>
      </c>
      <c r="AU4299" s="255" t="s">
        <v>80</v>
      </c>
      <c r="AV4299" s="14" t="s">
        <v>80</v>
      </c>
      <c r="AW4299" s="14" t="s">
        <v>195</v>
      </c>
      <c r="AX4299" s="14" t="s">
        <v>71</v>
      </c>
      <c r="AY4299" s="255" t="s">
        <v>182</v>
      </c>
    </row>
    <row r="4300" s="14" customFormat="1">
      <c r="A4300" s="14"/>
      <c r="B4300" s="245"/>
      <c r="C4300" s="246"/>
      <c r="D4300" s="236" t="s">
        <v>193</v>
      </c>
      <c r="E4300" s="247" t="s">
        <v>19</v>
      </c>
      <c r="F4300" s="248" t="s">
        <v>6592</v>
      </c>
      <c r="G4300" s="246"/>
      <c r="H4300" s="249">
        <v>3.0570000000000004</v>
      </c>
      <c r="I4300" s="250"/>
      <c r="J4300" s="246"/>
      <c r="K4300" s="246"/>
      <c r="L4300" s="251"/>
      <c r="M4300" s="252"/>
      <c r="N4300" s="253"/>
      <c r="O4300" s="253"/>
      <c r="P4300" s="253"/>
      <c r="Q4300" s="253"/>
      <c r="R4300" s="253"/>
      <c r="S4300" s="253"/>
      <c r="T4300" s="25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5" t="s">
        <v>193</v>
      </c>
      <c r="AU4300" s="255" t="s">
        <v>80</v>
      </c>
      <c r="AV4300" s="14" t="s">
        <v>80</v>
      </c>
      <c r="AW4300" s="14" t="s">
        <v>195</v>
      </c>
      <c r="AX4300" s="14" t="s">
        <v>71</v>
      </c>
      <c r="AY4300" s="255" t="s">
        <v>182</v>
      </c>
    </row>
    <row r="4301" s="15" customFormat="1">
      <c r="A4301" s="15"/>
      <c r="B4301" s="256"/>
      <c r="C4301" s="257"/>
      <c r="D4301" s="236" t="s">
        <v>193</v>
      </c>
      <c r="E4301" s="258" t="s">
        <v>19</v>
      </c>
      <c r="F4301" s="259" t="s">
        <v>215</v>
      </c>
      <c r="G4301" s="257"/>
      <c r="H4301" s="260">
        <v>86.703500000000005</v>
      </c>
      <c r="I4301" s="261"/>
      <c r="J4301" s="257"/>
      <c r="K4301" s="257"/>
      <c r="L4301" s="262"/>
      <c r="M4301" s="263"/>
      <c r="N4301" s="264"/>
      <c r="O4301" s="264"/>
      <c r="P4301" s="264"/>
      <c r="Q4301" s="264"/>
      <c r="R4301" s="264"/>
      <c r="S4301" s="264"/>
      <c r="T4301" s="26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T4301" s="266" t="s">
        <v>193</v>
      </c>
      <c r="AU4301" s="266" t="s">
        <v>80</v>
      </c>
      <c r="AV4301" s="15" t="s">
        <v>97</v>
      </c>
      <c r="AW4301" s="15" t="s">
        <v>195</v>
      </c>
      <c r="AX4301" s="15" t="s">
        <v>71</v>
      </c>
      <c r="AY4301" s="266" t="s">
        <v>182</v>
      </c>
    </row>
    <row r="4302" s="16" customFormat="1">
      <c r="A4302" s="16"/>
      <c r="B4302" s="267"/>
      <c r="C4302" s="268"/>
      <c r="D4302" s="236" t="s">
        <v>193</v>
      </c>
      <c r="E4302" s="269" t="s">
        <v>19</v>
      </c>
      <c r="F4302" s="270" t="s">
        <v>220</v>
      </c>
      <c r="G4302" s="268"/>
      <c r="H4302" s="271">
        <v>627.2749</v>
      </c>
      <c r="I4302" s="272"/>
      <c r="J4302" s="268"/>
      <c r="K4302" s="268"/>
      <c r="L4302" s="273"/>
      <c r="M4302" s="274"/>
      <c r="N4302" s="275"/>
      <c r="O4302" s="275"/>
      <c r="P4302" s="275"/>
      <c r="Q4302" s="275"/>
      <c r="R4302" s="275"/>
      <c r="S4302" s="275"/>
      <c r="T4302" s="27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/>
      <c r="AT4302" s="277" t="s">
        <v>193</v>
      </c>
      <c r="AU4302" s="277" t="s">
        <v>80</v>
      </c>
      <c r="AV4302" s="16" t="s">
        <v>189</v>
      </c>
      <c r="AW4302" s="16" t="s">
        <v>195</v>
      </c>
      <c r="AX4302" s="16" t="s">
        <v>78</v>
      </c>
      <c r="AY4302" s="277" t="s">
        <v>182</v>
      </c>
    </row>
    <row r="4303" s="2" customFormat="1" ht="24.15" customHeight="1">
      <c r="A4303" s="41"/>
      <c r="B4303" s="42"/>
      <c r="C4303" s="278" t="s">
        <v>6593</v>
      </c>
      <c r="D4303" s="278" t="s">
        <v>296</v>
      </c>
      <c r="E4303" s="279" t="s">
        <v>6594</v>
      </c>
      <c r="F4303" s="280" t="s">
        <v>6595</v>
      </c>
      <c r="G4303" s="281" t="s">
        <v>283</v>
      </c>
      <c r="H4303" s="282">
        <v>690.00300000000004</v>
      </c>
      <c r="I4303" s="283"/>
      <c r="J4303" s="284">
        <f>ROUND(I4303*H4303,2)</f>
        <v>0</v>
      </c>
      <c r="K4303" s="280" t="s">
        <v>188</v>
      </c>
      <c r="L4303" s="285"/>
      <c r="M4303" s="286" t="s">
        <v>19</v>
      </c>
      <c r="N4303" s="287" t="s">
        <v>42</v>
      </c>
      <c r="O4303" s="87"/>
      <c r="P4303" s="225">
        <f>O4303*H4303</f>
        <v>0</v>
      </c>
      <c r="Q4303" s="225">
        <v>0.014290000000000001</v>
      </c>
      <c r="R4303" s="225">
        <f>Q4303*H4303</f>
        <v>9.8601428700000007</v>
      </c>
      <c r="S4303" s="225">
        <v>0</v>
      </c>
      <c r="T4303" s="226">
        <f>S4303*H4303</f>
        <v>0</v>
      </c>
      <c r="U4303" s="41"/>
      <c r="V4303" s="41"/>
      <c r="W4303" s="41"/>
      <c r="X4303" s="41"/>
      <c r="Y4303" s="41"/>
      <c r="Z4303" s="41"/>
      <c r="AA4303" s="41"/>
      <c r="AB4303" s="41"/>
      <c r="AC4303" s="41"/>
      <c r="AD4303" s="41"/>
      <c r="AE4303" s="41"/>
      <c r="AR4303" s="227" t="s">
        <v>410</v>
      </c>
      <c r="AT4303" s="227" t="s">
        <v>296</v>
      </c>
      <c r="AU4303" s="227" t="s">
        <v>80</v>
      </c>
      <c r="AY4303" s="20" t="s">
        <v>182</v>
      </c>
      <c r="BE4303" s="228">
        <f>IF(N4303="základní",J4303,0)</f>
        <v>0</v>
      </c>
      <c r="BF4303" s="228">
        <f>IF(N4303="snížená",J4303,0)</f>
        <v>0</v>
      </c>
      <c r="BG4303" s="228">
        <f>IF(N4303="zákl. přenesená",J4303,0)</f>
        <v>0</v>
      </c>
      <c r="BH4303" s="228">
        <f>IF(N4303="sníž. přenesená",J4303,0)</f>
        <v>0</v>
      </c>
      <c r="BI4303" s="228">
        <f>IF(N4303="nulová",J4303,0)</f>
        <v>0</v>
      </c>
      <c r="BJ4303" s="20" t="s">
        <v>78</v>
      </c>
      <c r="BK4303" s="228">
        <f>ROUND(I4303*H4303,2)</f>
        <v>0</v>
      </c>
      <c r="BL4303" s="20" t="s">
        <v>308</v>
      </c>
      <c r="BM4303" s="227" t="s">
        <v>6596</v>
      </c>
    </row>
    <row r="4304" s="14" customFormat="1">
      <c r="A4304" s="14"/>
      <c r="B4304" s="245"/>
      <c r="C4304" s="246"/>
      <c r="D4304" s="236" t="s">
        <v>193</v>
      </c>
      <c r="E4304" s="246"/>
      <c r="F4304" s="248" t="s">
        <v>6597</v>
      </c>
      <c r="G4304" s="246"/>
      <c r="H4304" s="249">
        <v>690.00300000000004</v>
      </c>
      <c r="I4304" s="250"/>
      <c r="J4304" s="246"/>
      <c r="K4304" s="246"/>
      <c r="L4304" s="251"/>
      <c r="M4304" s="252"/>
      <c r="N4304" s="253"/>
      <c r="O4304" s="253"/>
      <c r="P4304" s="253"/>
      <c r="Q4304" s="253"/>
      <c r="R4304" s="253"/>
      <c r="S4304" s="253"/>
      <c r="T4304" s="25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T4304" s="255" t="s">
        <v>193</v>
      </c>
      <c r="AU4304" s="255" t="s">
        <v>80</v>
      </c>
      <c r="AV4304" s="14" t="s">
        <v>80</v>
      </c>
      <c r="AW4304" s="14" t="s">
        <v>4</v>
      </c>
      <c r="AX4304" s="14" t="s">
        <v>78</v>
      </c>
      <c r="AY4304" s="255" t="s">
        <v>182</v>
      </c>
    </row>
    <row r="4305" s="2" customFormat="1" ht="37.8" customHeight="1">
      <c r="A4305" s="41"/>
      <c r="B4305" s="42"/>
      <c r="C4305" s="216" t="s">
        <v>6598</v>
      </c>
      <c r="D4305" s="216" t="s">
        <v>184</v>
      </c>
      <c r="E4305" s="217" t="s">
        <v>6599</v>
      </c>
      <c r="F4305" s="218" t="s">
        <v>6600</v>
      </c>
      <c r="G4305" s="219" t="s">
        <v>283</v>
      </c>
      <c r="H4305" s="220">
        <v>31.355</v>
      </c>
      <c r="I4305" s="221"/>
      <c r="J4305" s="222">
        <f>ROUND(I4305*H4305,2)</f>
        <v>0</v>
      </c>
      <c r="K4305" s="218" t="s">
        <v>188</v>
      </c>
      <c r="L4305" s="47"/>
      <c r="M4305" s="223" t="s">
        <v>19</v>
      </c>
      <c r="N4305" s="224" t="s">
        <v>42</v>
      </c>
      <c r="O4305" s="87"/>
      <c r="P4305" s="225">
        <f>O4305*H4305</f>
        <v>0</v>
      </c>
      <c r="Q4305" s="225">
        <v>0</v>
      </c>
      <c r="R4305" s="225">
        <f>Q4305*H4305</f>
        <v>0</v>
      </c>
      <c r="S4305" s="225">
        <v>0</v>
      </c>
      <c r="T4305" s="226">
        <f>S4305*H4305</f>
        <v>0</v>
      </c>
      <c r="U4305" s="41"/>
      <c r="V4305" s="41"/>
      <c r="W4305" s="41"/>
      <c r="X4305" s="41"/>
      <c r="Y4305" s="41"/>
      <c r="Z4305" s="41"/>
      <c r="AA4305" s="41"/>
      <c r="AB4305" s="41"/>
      <c r="AC4305" s="41"/>
      <c r="AD4305" s="41"/>
      <c r="AE4305" s="41"/>
      <c r="AR4305" s="227" t="s">
        <v>308</v>
      </c>
      <c r="AT4305" s="227" t="s">
        <v>184</v>
      </c>
      <c r="AU4305" s="227" t="s">
        <v>80</v>
      </c>
      <c r="AY4305" s="20" t="s">
        <v>182</v>
      </c>
      <c r="BE4305" s="228">
        <f>IF(N4305="základní",J4305,0)</f>
        <v>0</v>
      </c>
      <c r="BF4305" s="228">
        <f>IF(N4305="snížená",J4305,0)</f>
        <v>0</v>
      </c>
      <c r="BG4305" s="228">
        <f>IF(N4305="zákl. přenesená",J4305,0)</f>
        <v>0</v>
      </c>
      <c r="BH4305" s="228">
        <f>IF(N4305="sníž. přenesená",J4305,0)</f>
        <v>0</v>
      </c>
      <c r="BI4305" s="228">
        <f>IF(N4305="nulová",J4305,0)</f>
        <v>0</v>
      </c>
      <c r="BJ4305" s="20" t="s">
        <v>78</v>
      </c>
      <c r="BK4305" s="228">
        <f>ROUND(I4305*H4305,2)</f>
        <v>0</v>
      </c>
      <c r="BL4305" s="20" t="s">
        <v>308</v>
      </c>
      <c r="BM4305" s="227" t="s">
        <v>6601</v>
      </c>
    </row>
    <row r="4306" s="2" customFormat="1">
      <c r="A4306" s="41"/>
      <c r="B4306" s="42"/>
      <c r="C4306" s="43"/>
      <c r="D4306" s="229" t="s">
        <v>191</v>
      </c>
      <c r="E4306" s="43"/>
      <c r="F4306" s="230" t="s">
        <v>6602</v>
      </c>
      <c r="G4306" s="43"/>
      <c r="H4306" s="43"/>
      <c r="I4306" s="231"/>
      <c r="J4306" s="43"/>
      <c r="K4306" s="43"/>
      <c r="L4306" s="47"/>
      <c r="M4306" s="232"/>
      <c r="N4306" s="233"/>
      <c r="O4306" s="87"/>
      <c r="P4306" s="87"/>
      <c r="Q4306" s="87"/>
      <c r="R4306" s="87"/>
      <c r="S4306" s="87"/>
      <c r="T4306" s="88"/>
      <c r="U4306" s="41"/>
      <c r="V4306" s="41"/>
      <c r="W4306" s="41"/>
      <c r="X4306" s="41"/>
      <c r="Y4306" s="41"/>
      <c r="Z4306" s="41"/>
      <c r="AA4306" s="41"/>
      <c r="AB4306" s="41"/>
      <c r="AC4306" s="41"/>
      <c r="AD4306" s="41"/>
      <c r="AE4306" s="41"/>
      <c r="AT4306" s="20" t="s">
        <v>191</v>
      </c>
      <c r="AU4306" s="20" t="s">
        <v>80</v>
      </c>
    </row>
    <row r="4307" s="14" customFormat="1">
      <c r="A4307" s="14"/>
      <c r="B4307" s="245"/>
      <c r="C4307" s="246"/>
      <c r="D4307" s="236" t="s">
        <v>193</v>
      </c>
      <c r="E4307" s="247" t="s">
        <v>19</v>
      </c>
      <c r="F4307" s="248" t="s">
        <v>6603</v>
      </c>
      <c r="G4307" s="246"/>
      <c r="H4307" s="249">
        <v>19.5975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193</v>
      </c>
      <c r="AU4307" s="255" t="s">
        <v>80</v>
      </c>
      <c r="AV4307" s="14" t="s">
        <v>80</v>
      </c>
      <c r="AW4307" s="14" t="s">
        <v>195</v>
      </c>
      <c r="AX4307" s="14" t="s">
        <v>71</v>
      </c>
      <c r="AY4307" s="255" t="s">
        <v>182</v>
      </c>
    </row>
    <row r="4308" s="14" customFormat="1">
      <c r="A4308" s="14"/>
      <c r="B4308" s="245"/>
      <c r="C4308" s="246"/>
      <c r="D4308" s="236" t="s">
        <v>193</v>
      </c>
      <c r="E4308" s="247" t="s">
        <v>19</v>
      </c>
      <c r="F4308" s="248" t="s">
        <v>6579</v>
      </c>
      <c r="G4308" s="246"/>
      <c r="H4308" s="249">
        <v>5.3999999999999995</v>
      </c>
      <c r="I4308" s="250"/>
      <c r="J4308" s="246"/>
      <c r="K4308" s="246"/>
      <c r="L4308" s="251"/>
      <c r="M4308" s="252"/>
      <c r="N4308" s="253"/>
      <c r="O4308" s="253"/>
      <c r="P4308" s="253"/>
      <c r="Q4308" s="253"/>
      <c r="R4308" s="253"/>
      <c r="S4308" s="253"/>
      <c r="T4308" s="25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T4308" s="255" t="s">
        <v>193</v>
      </c>
      <c r="AU4308" s="255" t="s">
        <v>80</v>
      </c>
      <c r="AV4308" s="14" t="s">
        <v>80</v>
      </c>
      <c r="AW4308" s="14" t="s">
        <v>195</v>
      </c>
      <c r="AX4308" s="14" t="s">
        <v>71</v>
      </c>
      <c r="AY4308" s="255" t="s">
        <v>182</v>
      </c>
    </row>
    <row r="4309" s="14" customFormat="1">
      <c r="A4309" s="14"/>
      <c r="B4309" s="245"/>
      <c r="C4309" s="246"/>
      <c r="D4309" s="236" t="s">
        <v>193</v>
      </c>
      <c r="E4309" s="247" t="s">
        <v>19</v>
      </c>
      <c r="F4309" s="248" t="s">
        <v>6604</v>
      </c>
      <c r="G4309" s="246"/>
      <c r="H4309" s="249">
        <v>3.3000000000000003</v>
      </c>
      <c r="I4309" s="250"/>
      <c r="J4309" s="246"/>
      <c r="K4309" s="246"/>
      <c r="L4309" s="251"/>
      <c r="M4309" s="252"/>
      <c r="N4309" s="253"/>
      <c r="O4309" s="253"/>
      <c r="P4309" s="253"/>
      <c r="Q4309" s="253"/>
      <c r="R4309" s="253"/>
      <c r="S4309" s="253"/>
      <c r="T4309" s="25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T4309" s="255" t="s">
        <v>193</v>
      </c>
      <c r="AU4309" s="255" t="s">
        <v>80</v>
      </c>
      <c r="AV4309" s="14" t="s">
        <v>80</v>
      </c>
      <c r="AW4309" s="14" t="s">
        <v>195</v>
      </c>
      <c r="AX4309" s="14" t="s">
        <v>71</v>
      </c>
      <c r="AY4309" s="255" t="s">
        <v>182</v>
      </c>
    </row>
    <row r="4310" s="14" customFormat="1">
      <c r="A4310" s="14"/>
      <c r="B4310" s="245"/>
      <c r="C4310" s="246"/>
      <c r="D4310" s="236" t="s">
        <v>193</v>
      </c>
      <c r="E4310" s="247" t="s">
        <v>19</v>
      </c>
      <c r="F4310" s="248" t="s">
        <v>6605</v>
      </c>
      <c r="G4310" s="246"/>
      <c r="H4310" s="249">
        <v>3.0570000000000004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193</v>
      </c>
      <c r="AU4310" s="255" t="s">
        <v>80</v>
      </c>
      <c r="AV4310" s="14" t="s">
        <v>80</v>
      </c>
      <c r="AW4310" s="14" t="s">
        <v>195</v>
      </c>
      <c r="AX4310" s="14" t="s">
        <v>71</v>
      </c>
      <c r="AY4310" s="255" t="s">
        <v>182</v>
      </c>
    </row>
    <row r="4311" s="2" customFormat="1" ht="21.75" customHeight="1">
      <c r="A4311" s="41"/>
      <c r="B4311" s="42"/>
      <c r="C4311" s="216" t="s">
        <v>6606</v>
      </c>
      <c r="D4311" s="216" t="s">
        <v>184</v>
      </c>
      <c r="E4311" s="217" t="s">
        <v>6607</v>
      </c>
      <c r="F4311" s="218" t="s">
        <v>6608</v>
      </c>
      <c r="G4311" s="219" t="s">
        <v>283</v>
      </c>
      <c r="H4311" s="220">
        <v>561.81600000000003</v>
      </c>
      <c r="I4311" s="221"/>
      <c r="J4311" s="222">
        <f>ROUND(I4311*H4311,2)</f>
        <v>0</v>
      </c>
      <c r="K4311" s="218" t="s">
        <v>188</v>
      </c>
      <c r="L4311" s="47"/>
      <c r="M4311" s="223" t="s">
        <v>19</v>
      </c>
      <c r="N4311" s="224" t="s">
        <v>42</v>
      </c>
      <c r="O4311" s="87"/>
      <c r="P4311" s="225">
        <f>O4311*H4311</f>
        <v>0</v>
      </c>
      <c r="Q4311" s="225">
        <v>0</v>
      </c>
      <c r="R4311" s="225">
        <f>Q4311*H4311</f>
        <v>0</v>
      </c>
      <c r="S4311" s="225">
        <v>0.027199999999999998</v>
      </c>
      <c r="T4311" s="226">
        <f>S4311*H4311</f>
        <v>15.2813952</v>
      </c>
      <c r="U4311" s="41"/>
      <c r="V4311" s="41"/>
      <c r="W4311" s="41"/>
      <c r="X4311" s="41"/>
      <c r="Y4311" s="41"/>
      <c r="Z4311" s="41"/>
      <c r="AA4311" s="41"/>
      <c r="AB4311" s="41"/>
      <c r="AC4311" s="41"/>
      <c r="AD4311" s="41"/>
      <c r="AE4311" s="41"/>
      <c r="AR4311" s="227" t="s">
        <v>308</v>
      </c>
      <c r="AT4311" s="227" t="s">
        <v>184</v>
      </c>
      <c r="AU4311" s="227" t="s">
        <v>80</v>
      </c>
      <c r="AY4311" s="20" t="s">
        <v>182</v>
      </c>
      <c r="BE4311" s="228">
        <f>IF(N4311="základní",J4311,0)</f>
        <v>0</v>
      </c>
      <c r="BF4311" s="228">
        <f>IF(N4311="snížená",J4311,0)</f>
        <v>0</v>
      </c>
      <c r="BG4311" s="228">
        <f>IF(N4311="zákl. přenesená",J4311,0)</f>
        <v>0</v>
      </c>
      <c r="BH4311" s="228">
        <f>IF(N4311="sníž. přenesená",J4311,0)</f>
        <v>0</v>
      </c>
      <c r="BI4311" s="228">
        <f>IF(N4311="nulová",J4311,0)</f>
        <v>0</v>
      </c>
      <c r="BJ4311" s="20" t="s">
        <v>78</v>
      </c>
      <c r="BK4311" s="228">
        <f>ROUND(I4311*H4311,2)</f>
        <v>0</v>
      </c>
      <c r="BL4311" s="20" t="s">
        <v>308</v>
      </c>
      <c r="BM4311" s="227" t="s">
        <v>6609</v>
      </c>
    </row>
    <row r="4312" s="2" customFormat="1">
      <c r="A4312" s="41"/>
      <c r="B4312" s="42"/>
      <c r="C4312" s="43"/>
      <c r="D4312" s="229" t="s">
        <v>191</v>
      </c>
      <c r="E4312" s="43"/>
      <c r="F4312" s="230" t="s">
        <v>6610</v>
      </c>
      <c r="G4312" s="43"/>
      <c r="H4312" s="43"/>
      <c r="I4312" s="231"/>
      <c r="J4312" s="43"/>
      <c r="K4312" s="43"/>
      <c r="L4312" s="47"/>
      <c r="M4312" s="232"/>
      <c r="N4312" s="233"/>
      <c r="O4312" s="87"/>
      <c r="P4312" s="87"/>
      <c r="Q4312" s="87"/>
      <c r="R4312" s="87"/>
      <c r="S4312" s="87"/>
      <c r="T4312" s="88"/>
      <c r="U4312" s="41"/>
      <c r="V4312" s="41"/>
      <c r="W4312" s="41"/>
      <c r="X4312" s="41"/>
      <c r="Y4312" s="41"/>
      <c r="Z4312" s="41"/>
      <c r="AA4312" s="41"/>
      <c r="AB4312" s="41"/>
      <c r="AC4312" s="41"/>
      <c r="AD4312" s="41"/>
      <c r="AE4312" s="41"/>
      <c r="AT4312" s="20" t="s">
        <v>191</v>
      </c>
      <c r="AU4312" s="20" t="s">
        <v>80</v>
      </c>
    </row>
    <row r="4313" s="13" customFormat="1">
      <c r="A4313" s="13"/>
      <c r="B4313" s="234"/>
      <c r="C4313" s="235"/>
      <c r="D4313" s="236" t="s">
        <v>193</v>
      </c>
      <c r="E4313" s="237" t="s">
        <v>19</v>
      </c>
      <c r="F4313" s="238" t="s">
        <v>205</v>
      </c>
      <c r="G4313" s="235"/>
      <c r="H4313" s="237" t="s">
        <v>19</v>
      </c>
      <c r="I4313" s="239"/>
      <c r="J4313" s="235"/>
      <c r="K4313" s="235"/>
      <c r="L4313" s="240"/>
      <c r="M4313" s="241"/>
      <c r="N4313" s="242"/>
      <c r="O4313" s="242"/>
      <c r="P4313" s="242"/>
      <c r="Q4313" s="242"/>
      <c r="R4313" s="242"/>
      <c r="S4313" s="242"/>
      <c r="T4313" s="24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T4313" s="244" t="s">
        <v>193</v>
      </c>
      <c r="AU4313" s="244" t="s">
        <v>80</v>
      </c>
      <c r="AV4313" s="13" t="s">
        <v>78</v>
      </c>
      <c r="AW4313" s="13" t="s">
        <v>195</v>
      </c>
      <c r="AX4313" s="13" t="s">
        <v>71</v>
      </c>
      <c r="AY4313" s="244" t="s">
        <v>182</v>
      </c>
    </row>
    <row r="4314" s="13" customFormat="1">
      <c r="A4314" s="13"/>
      <c r="B4314" s="234"/>
      <c r="C4314" s="235"/>
      <c r="D4314" s="236" t="s">
        <v>193</v>
      </c>
      <c r="E4314" s="237" t="s">
        <v>19</v>
      </c>
      <c r="F4314" s="238" t="s">
        <v>455</v>
      </c>
      <c r="G4314" s="235"/>
      <c r="H4314" s="237" t="s">
        <v>19</v>
      </c>
      <c r="I4314" s="239"/>
      <c r="J4314" s="235"/>
      <c r="K4314" s="235"/>
      <c r="L4314" s="240"/>
      <c r="M4314" s="241"/>
      <c r="N4314" s="242"/>
      <c r="O4314" s="242"/>
      <c r="P4314" s="242"/>
      <c r="Q4314" s="242"/>
      <c r="R4314" s="242"/>
      <c r="S4314" s="242"/>
      <c r="T4314" s="24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T4314" s="244" t="s">
        <v>193</v>
      </c>
      <c r="AU4314" s="244" t="s">
        <v>80</v>
      </c>
      <c r="AV4314" s="13" t="s">
        <v>78</v>
      </c>
      <c r="AW4314" s="13" t="s">
        <v>195</v>
      </c>
      <c r="AX4314" s="13" t="s">
        <v>71</v>
      </c>
      <c r="AY4314" s="244" t="s">
        <v>182</v>
      </c>
    </row>
    <row r="4315" s="14" customFormat="1">
      <c r="A4315" s="14"/>
      <c r="B4315" s="245"/>
      <c r="C4315" s="246"/>
      <c r="D4315" s="236" t="s">
        <v>193</v>
      </c>
      <c r="E4315" s="247" t="s">
        <v>19</v>
      </c>
      <c r="F4315" s="248" t="s">
        <v>6611</v>
      </c>
      <c r="G4315" s="246"/>
      <c r="H4315" s="249">
        <v>4.7475000000000005</v>
      </c>
      <c r="I4315" s="250"/>
      <c r="J4315" s="246"/>
      <c r="K4315" s="246"/>
      <c r="L4315" s="251"/>
      <c r="M4315" s="252"/>
      <c r="N4315" s="253"/>
      <c r="O4315" s="253"/>
      <c r="P4315" s="253"/>
      <c r="Q4315" s="253"/>
      <c r="R4315" s="253"/>
      <c r="S4315" s="253"/>
      <c r="T4315" s="25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55" t="s">
        <v>193</v>
      </c>
      <c r="AU4315" s="255" t="s">
        <v>80</v>
      </c>
      <c r="AV4315" s="14" t="s">
        <v>80</v>
      </c>
      <c r="AW4315" s="14" t="s">
        <v>195</v>
      </c>
      <c r="AX4315" s="14" t="s">
        <v>71</v>
      </c>
      <c r="AY4315" s="255" t="s">
        <v>182</v>
      </c>
    </row>
    <row r="4316" s="14" customFormat="1">
      <c r="A4316" s="14"/>
      <c r="B4316" s="245"/>
      <c r="C4316" s="246"/>
      <c r="D4316" s="236" t="s">
        <v>193</v>
      </c>
      <c r="E4316" s="247" t="s">
        <v>19</v>
      </c>
      <c r="F4316" s="248" t="s">
        <v>6612</v>
      </c>
      <c r="G4316" s="246"/>
      <c r="H4316" s="249">
        <v>157.44499999999999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193</v>
      </c>
      <c r="AU4316" s="255" t="s">
        <v>80</v>
      </c>
      <c r="AV4316" s="14" t="s">
        <v>80</v>
      </c>
      <c r="AW4316" s="14" t="s">
        <v>195</v>
      </c>
      <c r="AX4316" s="14" t="s">
        <v>71</v>
      </c>
      <c r="AY4316" s="255" t="s">
        <v>182</v>
      </c>
    </row>
    <row r="4317" s="14" customFormat="1">
      <c r="A4317" s="14"/>
      <c r="B4317" s="245"/>
      <c r="C4317" s="246"/>
      <c r="D4317" s="236" t="s">
        <v>193</v>
      </c>
      <c r="E4317" s="247" t="s">
        <v>19</v>
      </c>
      <c r="F4317" s="248" t="s">
        <v>6613</v>
      </c>
      <c r="G4317" s="246"/>
      <c r="H4317" s="249">
        <v>34.104999999999997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193</v>
      </c>
      <c r="AU4317" s="255" t="s">
        <v>80</v>
      </c>
      <c r="AV4317" s="14" t="s">
        <v>80</v>
      </c>
      <c r="AW4317" s="14" t="s">
        <v>195</v>
      </c>
      <c r="AX4317" s="14" t="s">
        <v>71</v>
      </c>
      <c r="AY4317" s="255" t="s">
        <v>182</v>
      </c>
    </row>
    <row r="4318" s="14" customFormat="1">
      <c r="A4318" s="14"/>
      <c r="B4318" s="245"/>
      <c r="C4318" s="246"/>
      <c r="D4318" s="236" t="s">
        <v>193</v>
      </c>
      <c r="E4318" s="247" t="s">
        <v>19</v>
      </c>
      <c r="F4318" s="248" t="s">
        <v>6614</v>
      </c>
      <c r="G4318" s="246"/>
      <c r="H4318" s="249">
        <v>63.338500000000003</v>
      </c>
      <c r="I4318" s="250"/>
      <c r="J4318" s="246"/>
      <c r="K4318" s="246"/>
      <c r="L4318" s="251"/>
      <c r="M4318" s="252"/>
      <c r="N4318" s="253"/>
      <c r="O4318" s="253"/>
      <c r="P4318" s="253"/>
      <c r="Q4318" s="253"/>
      <c r="R4318" s="253"/>
      <c r="S4318" s="253"/>
      <c r="T4318" s="25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5" t="s">
        <v>193</v>
      </c>
      <c r="AU4318" s="255" t="s">
        <v>80</v>
      </c>
      <c r="AV4318" s="14" t="s">
        <v>80</v>
      </c>
      <c r="AW4318" s="14" t="s">
        <v>195</v>
      </c>
      <c r="AX4318" s="14" t="s">
        <v>71</v>
      </c>
      <c r="AY4318" s="255" t="s">
        <v>182</v>
      </c>
    </row>
    <row r="4319" s="14" customFormat="1">
      <c r="A4319" s="14"/>
      <c r="B4319" s="245"/>
      <c r="C4319" s="246"/>
      <c r="D4319" s="236" t="s">
        <v>193</v>
      </c>
      <c r="E4319" s="247" t="s">
        <v>19</v>
      </c>
      <c r="F4319" s="248" t="s">
        <v>6615</v>
      </c>
      <c r="G4319" s="246"/>
      <c r="H4319" s="249">
        <v>2.5999999999999996</v>
      </c>
      <c r="I4319" s="250"/>
      <c r="J4319" s="246"/>
      <c r="K4319" s="246"/>
      <c r="L4319" s="251"/>
      <c r="M4319" s="252"/>
      <c r="N4319" s="253"/>
      <c r="O4319" s="253"/>
      <c r="P4319" s="253"/>
      <c r="Q4319" s="253"/>
      <c r="R4319" s="253"/>
      <c r="S4319" s="253"/>
      <c r="T4319" s="25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T4319" s="255" t="s">
        <v>193</v>
      </c>
      <c r="AU4319" s="255" t="s">
        <v>80</v>
      </c>
      <c r="AV4319" s="14" t="s">
        <v>80</v>
      </c>
      <c r="AW4319" s="14" t="s">
        <v>195</v>
      </c>
      <c r="AX4319" s="14" t="s">
        <v>71</v>
      </c>
      <c r="AY4319" s="255" t="s">
        <v>182</v>
      </c>
    </row>
    <row r="4320" s="14" customFormat="1">
      <c r="A4320" s="14"/>
      <c r="B4320" s="245"/>
      <c r="C4320" s="246"/>
      <c r="D4320" s="236" t="s">
        <v>193</v>
      </c>
      <c r="E4320" s="247" t="s">
        <v>19</v>
      </c>
      <c r="F4320" s="248" t="s">
        <v>6616</v>
      </c>
      <c r="G4320" s="246"/>
      <c r="H4320" s="249">
        <v>29.610000000000007</v>
      </c>
      <c r="I4320" s="250"/>
      <c r="J4320" s="246"/>
      <c r="K4320" s="246"/>
      <c r="L4320" s="251"/>
      <c r="M4320" s="252"/>
      <c r="N4320" s="253"/>
      <c r="O4320" s="253"/>
      <c r="P4320" s="253"/>
      <c r="Q4320" s="253"/>
      <c r="R4320" s="253"/>
      <c r="S4320" s="253"/>
      <c r="T4320" s="25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5" t="s">
        <v>193</v>
      </c>
      <c r="AU4320" s="255" t="s">
        <v>80</v>
      </c>
      <c r="AV4320" s="14" t="s">
        <v>80</v>
      </c>
      <c r="AW4320" s="14" t="s">
        <v>195</v>
      </c>
      <c r="AX4320" s="14" t="s">
        <v>71</v>
      </c>
      <c r="AY4320" s="255" t="s">
        <v>182</v>
      </c>
    </row>
    <row r="4321" s="15" customFormat="1">
      <c r="A4321" s="15"/>
      <c r="B4321" s="256"/>
      <c r="C4321" s="257"/>
      <c r="D4321" s="236" t="s">
        <v>193</v>
      </c>
      <c r="E4321" s="258" t="s">
        <v>19</v>
      </c>
      <c r="F4321" s="259" t="s">
        <v>215</v>
      </c>
      <c r="G4321" s="257"/>
      <c r="H4321" s="260">
        <v>291.846</v>
      </c>
      <c r="I4321" s="261"/>
      <c r="J4321" s="257"/>
      <c r="K4321" s="257"/>
      <c r="L4321" s="262"/>
      <c r="M4321" s="263"/>
      <c r="N4321" s="264"/>
      <c r="O4321" s="264"/>
      <c r="P4321" s="264"/>
      <c r="Q4321" s="264"/>
      <c r="R4321" s="264"/>
      <c r="S4321" s="264"/>
      <c r="T4321" s="26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T4321" s="266" t="s">
        <v>193</v>
      </c>
      <c r="AU4321" s="266" t="s">
        <v>80</v>
      </c>
      <c r="AV4321" s="15" t="s">
        <v>97</v>
      </c>
      <c r="AW4321" s="15" t="s">
        <v>195</v>
      </c>
      <c r="AX4321" s="15" t="s">
        <v>71</v>
      </c>
      <c r="AY4321" s="266" t="s">
        <v>182</v>
      </c>
    </row>
    <row r="4322" s="13" customFormat="1">
      <c r="A4322" s="13"/>
      <c r="B4322" s="234"/>
      <c r="C4322" s="235"/>
      <c r="D4322" s="236" t="s">
        <v>193</v>
      </c>
      <c r="E4322" s="237" t="s">
        <v>19</v>
      </c>
      <c r="F4322" s="238" t="s">
        <v>460</v>
      </c>
      <c r="G4322" s="235"/>
      <c r="H4322" s="237" t="s">
        <v>19</v>
      </c>
      <c r="I4322" s="239"/>
      <c r="J4322" s="235"/>
      <c r="K4322" s="235"/>
      <c r="L4322" s="240"/>
      <c r="M4322" s="241"/>
      <c r="N4322" s="242"/>
      <c r="O4322" s="242"/>
      <c r="P4322" s="242"/>
      <c r="Q4322" s="242"/>
      <c r="R4322" s="242"/>
      <c r="S4322" s="242"/>
      <c r="T4322" s="243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T4322" s="244" t="s">
        <v>193</v>
      </c>
      <c r="AU4322" s="244" t="s">
        <v>80</v>
      </c>
      <c r="AV4322" s="13" t="s">
        <v>78</v>
      </c>
      <c r="AW4322" s="13" t="s">
        <v>195</v>
      </c>
      <c r="AX4322" s="13" t="s">
        <v>71</v>
      </c>
      <c r="AY4322" s="244" t="s">
        <v>182</v>
      </c>
    </row>
    <row r="4323" s="14" customFormat="1">
      <c r="A4323" s="14"/>
      <c r="B4323" s="245"/>
      <c r="C4323" s="246"/>
      <c r="D4323" s="236" t="s">
        <v>193</v>
      </c>
      <c r="E4323" s="247" t="s">
        <v>19</v>
      </c>
      <c r="F4323" s="248" t="s">
        <v>6617</v>
      </c>
      <c r="G4323" s="246"/>
      <c r="H4323" s="249">
        <v>13.230000000000002</v>
      </c>
      <c r="I4323" s="250"/>
      <c r="J4323" s="246"/>
      <c r="K4323" s="246"/>
      <c r="L4323" s="251"/>
      <c r="M4323" s="252"/>
      <c r="N4323" s="253"/>
      <c r="O4323" s="253"/>
      <c r="P4323" s="253"/>
      <c r="Q4323" s="253"/>
      <c r="R4323" s="253"/>
      <c r="S4323" s="253"/>
      <c r="T4323" s="25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T4323" s="255" t="s">
        <v>193</v>
      </c>
      <c r="AU4323" s="255" t="s">
        <v>80</v>
      </c>
      <c r="AV4323" s="14" t="s">
        <v>80</v>
      </c>
      <c r="AW4323" s="14" t="s">
        <v>195</v>
      </c>
      <c r="AX4323" s="14" t="s">
        <v>71</v>
      </c>
      <c r="AY4323" s="255" t="s">
        <v>182</v>
      </c>
    </row>
    <row r="4324" s="14" customFormat="1">
      <c r="A4324" s="14"/>
      <c r="B4324" s="245"/>
      <c r="C4324" s="246"/>
      <c r="D4324" s="236" t="s">
        <v>193</v>
      </c>
      <c r="E4324" s="247" t="s">
        <v>19</v>
      </c>
      <c r="F4324" s="248" t="s">
        <v>6618</v>
      </c>
      <c r="G4324" s="246"/>
      <c r="H4324" s="249">
        <v>10.992000000000001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193</v>
      </c>
      <c r="AU4324" s="255" t="s">
        <v>80</v>
      </c>
      <c r="AV4324" s="14" t="s">
        <v>80</v>
      </c>
      <c r="AW4324" s="14" t="s">
        <v>195</v>
      </c>
      <c r="AX4324" s="14" t="s">
        <v>71</v>
      </c>
      <c r="AY4324" s="255" t="s">
        <v>182</v>
      </c>
    </row>
    <row r="4325" s="14" customFormat="1">
      <c r="A4325" s="14"/>
      <c r="B4325" s="245"/>
      <c r="C4325" s="246"/>
      <c r="D4325" s="236" t="s">
        <v>193</v>
      </c>
      <c r="E4325" s="247" t="s">
        <v>19</v>
      </c>
      <c r="F4325" s="248" t="s">
        <v>6619</v>
      </c>
      <c r="G4325" s="246"/>
      <c r="H4325" s="249">
        <v>6.7275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193</v>
      </c>
      <c r="AU4325" s="255" t="s">
        <v>80</v>
      </c>
      <c r="AV4325" s="14" t="s">
        <v>80</v>
      </c>
      <c r="AW4325" s="14" t="s">
        <v>195</v>
      </c>
      <c r="AX4325" s="14" t="s">
        <v>71</v>
      </c>
      <c r="AY4325" s="255" t="s">
        <v>182</v>
      </c>
    </row>
    <row r="4326" s="14" customFormat="1">
      <c r="A4326" s="14"/>
      <c r="B4326" s="245"/>
      <c r="C4326" s="246"/>
      <c r="D4326" s="236" t="s">
        <v>193</v>
      </c>
      <c r="E4326" s="247" t="s">
        <v>19</v>
      </c>
      <c r="F4326" s="248" t="s">
        <v>6620</v>
      </c>
      <c r="G4326" s="246"/>
      <c r="H4326" s="249">
        <v>32.172000000000004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193</v>
      </c>
      <c r="AU4326" s="255" t="s">
        <v>80</v>
      </c>
      <c r="AV4326" s="14" t="s">
        <v>80</v>
      </c>
      <c r="AW4326" s="14" t="s">
        <v>195</v>
      </c>
      <c r="AX4326" s="14" t="s">
        <v>71</v>
      </c>
      <c r="AY4326" s="255" t="s">
        <v>182</v>
      </c>
    </row>
    <row r="4327" s="15" customFormat="1">
      <c r="A4327" s="15"/>
      <c r="B4327" s="256"/>
      <c r="C4327" s="257"/>
      <c r="D4327" s="236" t="s">
        <v>193</v>
      </c>
      <c r="E4327" s="258" t="s">
        <v>19</v>
      </c>
      <c r="F4327" s="259" t="s">
        <v>215</v>
      </c>
      <c r="G4327" s="257"/>
      <c r="H4327" s="260">
        <v>63.121500000000005</v>
      </c>
      <c r="I4327" s="261"/>
      <c r="J4327" s="257"/>
      <c r="K4327" s="257"/>
      <c r="L4327" s="262"/>
      <c r="M4327" s="263"/>
      <c r="N4327" s="264"/>
      <c r="O4327" s="264"/>
      <c r="P4327" s="264"/>
      <c r="Q4327" s="264"/>
      <c r="R4327" s="264"/>
      <c r="S4327" s="264"/>
      <c r="T4327" s="26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T4327" s="266" t="s">
        <v>193</v>
      </c>
      <c r="AU4327" s="266" t="s">
        <v>80</v>
      </c>
      <c r="AV4327" s="15" t="s">
        <v>97</v>
      </c>
      <c r="AW4327" s="15" t="s">
        <v>195</v>
      </c>
      <c r="AX4327" s="15" t="s">
        <v>71</v>
      </c>
      <c r="AY4327" s="266" t="s">
        <v>182</v>
      </c>
    </row>
    <row r="4328" s="13" customFormat="1">
      <c r="A4328" s="13"/>
      <c r="B4328" s="234"/>
      <c r="C4328" s="235"/>
      <c r="D4328" s="236" t="s">
        <v>193</v>
      </c>
      <c r="E4328" s="237" t="s">
        <v>19</v>
      </c>
      <c r="F4328" s="238" t="s">
        <v>462</v>
      </c>
      <c r="G4328" s="235"/>
      <c r="H4328" s="237" t="s">
        <v>19</v>
      </c>
      <c r="I4328" s="239"/>
      <c r="J4328" s="235"/>
      <c r="K4328" s="235"/>
      <c r="L4328" s="240"/>
      <c r="M4328" s="241"/>
      <c r="N4328" s="242"/>
      <c r="O4328" s="242"/>
      <c r="P4328" s="242"/>
      <c r="Q4328" s="242"/>
      <c r="R4328" s="242"/>
      <c r="S4328" s="242"/>
      <c r="T4328" s="24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T4328" s="244" t="s">
        <v>193</v>
      </c>
      <c r="AU4328" s="244" t="s">
        <v>80</v>
      </c>
      <c r="AV4328" s="13" t="s">
        <v>78</v>
      </c>
      <c r="AW4328" s="13" t="s">
        <v>195</v>
      </c>
      <c r="AX4328" s="13" t="s">
        <v>71</v>
      </c>
      <c r="AY4328" s="244" t="s">
        <v>182</v>
      </c>
    </row>
    <row r="4329" s="14" customFormat="1">
      <c r="A4329" s="14"/>
      <c r="B4329" s="245"/>
      <c r="C4329" s="246"/>
      <c r="D4329" s="236" t="s">
        <v>193</v>
      </c>
      <c r="E4329" s="247" t="s">
        <v>19</v>
      </c>
      <c r="F4329" s="248" t="s">
        <v>6621</v>
      </c>
      <c r="G4329" s="246"/>
      <c r="H4329" s="249">
        <v>39.328000000000003</v>
      </c>
      <c r="I4329" s="250"/>
      <c r="J4329" s="246"/>
      <c r="K4329" s="246"/>
      <c r="L4329" s="251"/>
      <c r="M4329" s="252"/>
      <c r="N4329" s="253"/>
      <c r="O4329" s="253"/>
      <c r="P4329" s="253"/>
      <c r="Q4329" s="253"/>
      <c r="R4329" s="253"/>
      <c r="S4329" s="253"/>
      <c r="T4329" s="25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T4329" s="255" t="s">
        <v>193</v>
      </c>
      <c r="AU4329" s="255" t="s">
        <v>80</v>
      </c>
      <c r="AV4329" s="14" t="s">
        <v>80</v>
      </c>
      <c r="AW4329" s="14" t="s">
        <v>195</v>
      </c>
      <c r="AX4329" s="14" t="s">
        <v>71</v>
      </c>
      <c r="AY4329" s="255" t="s">
        <v>182</v>
      </c>
    </row>
    <row r="4330" s="14" customFormat="1">
      <c r="A4330" s="14"/>
      <c r="B4330" s="245"/>
      <c r="C4330" s="246"/>
      <c r="D4330" s="236" t="s">
        <v>193</v>
      </c>
      <c r="E4330" s="247" t="s">
        <v>19</v>
      </c>
      <c r="F4330" s="248" t="s">
        <v>6622</v>
      </c>
      <c r="G4330" s="246"/>
      <c r="H4330" s="249">
        <v>9.5999999999999996</v>
      </c>
      <c r="I4330" s="250"/>
      <c r="J4330" s="246"/>
      <c r="K4330" s="246"/>
      <c r="L4330" s="251"/>
      <c r="M4330" s="252"/>
      <c r="N4330" s="253"/>
      <c r="O4330" s="253"/>
      <c r="P4330" s="253"/>
      <c r="Q4330" s="253"/>
      <c r="R4330" s="253"/>
      <c r="S4330" s="253"/>
      <c r="T4330" s="25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T4330" s="255" t="s">
        <v>193</v>
      </c>
      <c r="AU4330" s="255" t="s">
        <v>80</v>
      </c>
      <c r="AV4330" s="14" t="s">
        <v>80</v>
      </c>
      <c r="AW4330" s="14" t="s">
        <v>195</v>
      </c>
      <c r="AX4330" s="14" t="s">
        <v>71</v>
      </c>
      <c r="AY4330" s="255" t="s">
        <v>182</v>
      </c>
    </row>
    <row r="4331" s="15" customFormat="1">
      <c r="A4331" s="15"/>
      <c r="B4331" s="256"/>
      <c r="C4331" s="257"/>
      <c r="D4331" s="236" t="s">
        <v>193</v>
      </c>
      <c r="E4331" s="258" t="s">
        <v>19</v>
      </c>
      <c r="F4331" s="259" t="s">
        <v>215</v>
      </c>
      <c r="G4331" s="257"/>
      <c r="H4331" s="260">
        <v>48.928000000000004</v>
      </c>
      <c r="I4331" s="261"/>
      <c r="J4331" s="257"/>
      <c r="K4331" s="257"/>
      <c r="L4331" s="262"/>
      <c r="M4331" s="263"/>
      <c r="N4331" s="264"/>
      <c r="O4331" s="264"/>
      <c r="P4331" s="264"/>
      <c r="Q4331" s="264"/>
      <c r="R4331" s="264"/>
      <c r="S4331" s="264"/>
      <c r="T4331" s="26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T4331" s="266" t="s">
        <v>193</v>
      </c>
      <c r="AU4331" s="266" t="s">
        <v>80</v>
      </c>
      <c r="AV4331" s="15" t="s">
        <v>97</v>
      </c>
      <c r="AW4331" s="15" t="s">
        <v>195</v>
      </c>
      <c r="AX4331" s="15" t="s">
        <v>71</v>
      </c>
      <c r="AY4331" s="266" t="s">
        <v>182</v>
      </c>
    </row>
    <row r="4332" s="13" customFormat="1">
      <c r="A4332" s="13"/>
      <c r="B4332" s="234"/>
      <c r="C4332" s="235"/>
      <c r="D4332" s="236" t="s">
        <v>193</v>
      </c>
      <c r="E4332" s="237" t="s">
        <v>19</v>
      </c>
      <c r="F4332" s="238" t="s">
        <v>216</v>
      </c>
      <c r="G4332" s="235"/>
      <c r="H4332" s="237" t="s">
        <v>19</v>
      </c>
      <c r="I4332" s="239"/>
      <c r="J4332" s="235"/>
      <c r="K4332" s="235"/>
      <c r="L4332" s="240"/>
      <c r="M4332" s="241"/>
      <c r="N4332" s="242"/>
      <c r="O4332" s="242"/>
      <c r="P4332" s="242"/>
      <c r="Q4332" s="242"/>
      <c r="R4332" s="242"/>
      <c r="S4332" s="242"/>
      <c r="T4332" s="24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T4332" s="244" t="s">
        <v>193</v>
      </c>
      <c r="AU4332" s="244" t="s">
        <v>80</v>
      </c>
      <c r="AV4332" s="13" t="s">
        <v>78</v>
      </c>
      <c r="AW4332" s="13" t="s">
        <v>195</v>
      </c>
      <c r="AX4332" s="13" t="s">
        <v>71</v>
      </c>
      <c r="AY4332" s="244" t="s">
        <v>182</v>
      </c>
    </row>
    <row r="4333" s="14" customFormat="1">
      <c r="A4333" s="14"/>
      <c r="B4333" s="245"/>
      <c r="C4333" s="246"/>
      <c r="D4333" s="236" t="s">
        <v>193</v>
      </c>
      <c r="E4333" s="247" t="s">
        <v>19</v>
      </c>
      <c r="F4333" s="248" t="s">
        <v>6623</v>
      </c>
      <c r="G4333" s="246"/>
      <c r="H4333" s="249">
        <v>21.299999999999997</v>
      </c>
      <c r="I4333" s="250"/>
      <c r="J4333" s="246"/>
      <c r="K4333" s="246"/>
      <c r="L4333" s="251"/>
      <c r="M4333" s="252"/>
      <c r="N4333" s="253"/>
      <c r="O4333" s="253"/>
      <c r="P4333" s="253"/>
      <c r="Q4333" s="253"/>
      <c r="R4333" s="253"/>
      <c r="S4333" s="253"/>
      <c r="T4333" s="25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T4333" s="255" t="s">
        <v>193</v>
      </c>
      <c r="AU4333" s="255" t="s">
        <v>80</v>
      </c>
      <c r="AV4333" s="14" t="s">
        <v>80</v>
      </c>
      <c r="AW4333" s="14" t="s">
        <v>195</v>
      </c>
      <c r="AX4333" s="14" t="s">
        <v>71</v>
      </c>
      <c r="AY4333" s="255" t="s">
        <v>182</v>
      </c>
    </row>
    <row r="4334" s="14" customFormat="1">
      <c r="A4334" s="14"/>
      <c r="B4334" s="245"/>
      <c r="C4334" s="246"/>
      <c r="D4334" s="236" t="s">
        <v>193</v>
      </c>
      <c r="E4334" s="247" t="s">
        <v>19</v>
      </c>
      <c r="F4334" s="248" t="s">
        <v>6624</v>
      </c>
      <c r="G4334" s="246"/>
      <c r="H4334" s="249">
        <v>11.231999999999999</v>
      </c>
      <c r="I4334" s="250"/>
      <c r="J4334" s="246"/>
      <c r="K4334" s="246"/>
      <c r="L4334" s="251"/>
      <c r="M4334" s="252"/>
      <c r="N4334" s="253"/>
      <c r="O4334" s="253"/>
      <c r="P4334" s="253"/>
      <c r="Q4334" s="253"/>
      <c r="R4334" s="253"/>
      <c r="S4334" s="253"/>
      <c r="T4334" s="25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5" t="s">
        <v>193</v>
      </c>
      <c r="AU4334" s="255" t="s">
        <v>80</v>
      </c>
      <c r="AV4334" s="14" t="s">
        <v>80</v>
      </c>
      <c r="AW4334" s="14" t="s">
        <v>195</v>
      </c>
      <c r="AX4334" s="14" t="s">
        <v>71</v>
      </c>
      <c r="AY4334" s="255" t="s">
        <v>182</v>
      </c>
    </row>
    <row r="4335" s="14" customFormat="1">
      <c r="A4335" s="14"/>
      <c r="B4335" s="245"/>
      <c r="C4335" s="246"/>
      <c r="D4335" s="236" t="s">
        <v>193</v>
      </c>
      <c r="E4335" s="247" t="s">
        <v>19</v>
      </c>
      <c r="F4335" s="248" t="s">
        <v>6625</v>
      </c>
      <c r="G4335" s="246"/>
      <c r="H4335" s="249">
        <v>22.192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193</v>
      </c>
      <c r="AU4335" s="255" t="s">
        <v>80</v>
      </c>
      <c r="AV4335" s="14" t="s">
        <v>80</v>
      </c>
      <c r="AW4335" s="14" t="s">
        <v>195</v>
      </c>
      <c r="AX4335" s="14" t="s">
        <v>71</v>
      </c>
      <c r="AY4335" s="255" t="s">
        <v>182</v>
      </c>
    </row>
    <row r="4336" s="14" customFormat="1">
      <c r="A4336" s="14"/>
      <c r="B4336" s="245"/>
      <c r="C4336" s="246"/>
      <c r="D4336" s="236" t="s">
        <v>193</v>
      </c>
      <c r="E4336" s="247" t="s">
        <v>19</v>
      </c>
      <c r="F4336" s="248" t="s">
        <v>6626</v>
      </c>
      <c r="G4336" s="246"/>
      <c r="H4336" s="249">
        <v>25.839000000000002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193</v>
      </c>
      <c r="AU4336" s="255" t="s">
        <v>80</v>
      </c>
      <c r="AV4336" s="14" t="s">
        <v>80</v>
      </c>
      <c r="AW4336" s="14" t="s">
        <v>195</v>
      </c>
      <c r="AX4336" s="14" t="s">
        <v>71</v>
      </c>
      <c r="AY4336" s="255" t="s">
        <v>182</v>
      </c>
    </row>
    <row r="4337" s="15" customFormat="1">
      <c r="A4337" s="15"/>
      <c r="B4337" s="256"/>
      <c r="C4337" s="257"/>
      <c r="D4337" s="236" t="s">
        <v>193</v>
      </c>
      <c r="E4337" s="258" t="s">
        <v>19</v>
      </c>
      <c r="F4337" s="259" t="s">
        <v>215</v>
      </c>
      <c r="G4337" s="257"/>
      <c r="H4337" s="260">
        <v>80.563000000000002</v>
      </c>
      <c r="I4337" s="261"/>
      <c r="J4337" s="257"/>
      <c r="K4337" s="257"/>
      <c r="L4337" s="262"/>
      <c r="M4337" s="263"/>
      <c r="N4337" s="264"/>
      <c r="O4337" s="264"/>
      <c r="P4337" s="264"/>
      <c r="Q4337" s="264"/>
      <c r="R4337" s="264"/>
      <c r="S4337" s="264"/>
      <c r="T4337" s="26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T4337" s="266" t="s">
        <v>193</v>
      </c>
      <c r="AU4337" s="266" t="s">
        <v>80</v>
      </c>
      <c r="AV4337" s="15" t="s">
        <v>97</v>
      </c>
      <c r="AW4337" s="15" t="s">
        <v>195</v>
      </c>
      <c r="AX4337" s="15" t="s">
        <v>71</v>
      </c>
      <c r="AY4337" s="266" t="s">
        <v>182</v>
      </c>
    </row>
    <row r="4338" s="13" customFormat="1">
      <c r="A4338" s="13"/>
      <c r="B4338" s="234"/>
      <c r="C4338" s="235"/>
      <c r="D4338" s="236" t="s">
        <v>193</v>
      </c>
      <c r="E4338" s="237" t="s">
        <v>19</v>
      </c>
      <c r="F4338" s="238" t="s">
        <v>218</v>
      </c>
      <c r="G4338" s="235"/>
      <c r="H4338" s="237" t="s">
        <v>19</v>
      </c>
      <c r="I4338" s="239"/>
      <c r="J4338" s="235"/>
      <c r="K4338" s="235"/>
      <c r="L4338" s="240"/>
      <c r="M4338" s="241"/>
      <c r="N4338" s="242"/>
      <c r="O4338" s="242"/>
      <c r="P4338" s="242"/>
      <c r="Q4338" s="242"/>
      <c r="R4338" s="242"/>
      <c r="S4338" s="242"/>
      <c r="T4338" s="24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T4338" s="244" t="s">
        <v>193</v>
      </c>
      <c r="AU4338" s="244" t="s">
        <v>80</v>
      </c>
      <c r="AV4338" s="13" t="s">
        <v>78</v>
      </c>
      <c r="AW4338" s="13" t="s">
        <v>195</v>
      </c>
      <c r="AX4338" s="13" t="s">
        <v>71</v>
      </c>
      <c r="AY4338" s="244" t="s">
        <v>182</v>
      </c>
    </row>
    <row r="4339" s="14" customFormat="1">
      <c r="A4339" s="14"/>
      <c r="B4339" s="245"/>
      <c r="C4339" s="246"/>
      <c r="D4339" s="236" t="s">
        <v>193</v>
      </c>
      <c r="E4339" s="247" t="s">
        <v>19</v>
      </c>
      <c r="F4339" s="248" t="s">
        <v>6627</v>
      </c>
      <c r="G4339" s="246"/>
      <c r="H4339" s="249">
        <v>19.200000000000003</v>
      </c>
      <c r="I4339" s="250"/>
      <c r="J4339" s="246"/>
      <c r="K4339" s="246"/>
      <c r="L4339" s="251"/>
      <c r="M4339" s="252"/>
      <c r="N4339" s="253"/>
      <c r="O4339" s="253"/>
      <c r="P4339" s="253"/>
      <c r="Q4339" s="253"/>
      <c r="R4339" s="253"/>
      <c r="S4339" s="253"/>
      <c r="T4339" s="25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T4339" s="255" t="s">
        <v>193</v>
      </c>
      <c r="AU4339" s="255" t="s">
        <v>80</v>
      </c>
      <c r="AV4339" s="14" t="s">
        <v>80</v>
      </c>
      <c r="AW4339" s="14" t="s">
        <v>195</v>
      </c>
      <c r="AX4339" s="14" t="s">
        <v>71</v>
      </c>
      <c r="AY4339" s="255" t="s">
        <v>182</v>
      </c>
    </row>
    <row r="4340" s="14" customFormat="1">
      <c r="A4340" s="14"/>
      <c r="B4340" s="245"/>
      <c r="C4340" s="246"/>
      <c r="D4340" s="236" t="s">
        <v>193</v>
      </c>
      <c r="E4340" s="247" t="s">
        <v>19</v>
      </c>
      <c r="F4340" s="248" t="s">
        <v>6628</v>
      </c>
      <c r="G4340" s="246"/>
      <c r="H4340" s="249">
        <v>29.751999999999999</v>
      </c>
      <c r="I4340" s="250"/>
      <c r="J4340" s="246"/>
      <c r="K4340" s="246"/>
      <c r="L4340" s="251"/>
      <c r="M4340" s="252"/>
      <c r="N4340" s="253"/>
      <c r="O4340" s="253"/>
      <c r="P4340" s="253"/>
      <c r="Q4340" s="253"/>
      <c r="R4340" s="253"/>
      <c r="S4340" s="253"/>
      <c r="T4340" s="25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T4340" s="255" t="s">
        <v>193</v>
      </c>
      <c r="AU4340" s="255" t="s">
        <v>80</v>
      </c>
      <c r="AV4340" s="14" t="s">
        <v>80</v>
      </c>
      <c r="AW4340" s="14" t="s">
        <v>195</v>
      </c>
      <c r="AX4340" s="14" t="s">
        <v>71</v>
      </c>
      <c r="AY4340" s="255" t="s">
        <v>182</v>
      </c>
    </row>
    <row r="4341" s="14" customFormat="1">
      <c r="A4341" s="14"/>
      <c r="B4341" s="245"/>
      <c r="C4341" s="246"/>
      <c r="D4341" s="236" t="s">
        <v>193</v>
      </c>
      <c r="E4341" s="247" t="s">
        <v>19</v>
      </c>
      <c r="F4341" s="248" t="s">
        <v>6629</v>
      </c>
      <c r="G4341" s="246"/>
      <c r="H4341" s="249">
        <v>27.420000000000009</v>
      </c>
      <c r="I4341" s="250"/>
      <c r="J4341" s="246"/>
      <c r="K4341" s="246"/>
      <c r="L4341" s="251"/>
      <c r="M4341" s="252"/>
      <c r="N4341" s="253"/>
      <c r="O4341" s="253"/>
      <c r="P4341" s="253"/>
      <c r="Q4341" s="253"/>
      <c r="R4341" s="253"/>
      <c r="S4341" s="253"/>
      <c r="T4341" s="25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T4341" s="255" t="s">
        <v>193</v>
      </c>
      <c r="AU4341" s="255" t="s">
        <v>80</v>
      </c>
      <c r="AV4341" s="14" t="s">
        <v>80</v>
      </c>
      <c r="AW4341" s="14" t="s">
        <v>195</v>
      </c>
      <c r="AX4341" s="14" t="s">
        <v>71</v>
      </c>
      <c r="AY4341" s="255" t="s">
        <v>182</v>
      </c>
    </row>
    <row r="4342" s="14" customFormat="1">
      <c r="A4342" s="14"/>
      <c r="B4342" s="245"/>
      <c r="C4342" s="246"/>
      <c r="D4342" s="236" t="s">
        <v>193</v>
      </c>
      <c r="E4342" s="247" t="s">
        <v>19</v>
      </c>
      <c r="F4342" s="248" t="s">
        <v>6630</v>
      </c>
      <c r="G4342" s="246"/>
      <c r="H4342" s="249">
        <v>0.98499999999999999</v>
      </c>
      <c r="I4342" s="250"/>
      <c r="J4342" s="246"/>
      <c r="K4342" s="246"/>
      <c r="L4342" s="251"/>
      <c r="M4342" s="252"/>
      <c r="N4342" s="253"/>
      <c r="O4342" s="253"/>
      <c r="P4342" s="253"/>
      <c r="Q4342" s="253"/>
      <c r="R4342" s="253"/>
      <c r="S4342" s="253"/>
      <c r="T4342" s="25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T4342" s="255" t="s">
        <v>193</v>
      </c>
      <c r="AU4342" s="255" t="s">
        <v>80</v>
      </c>
      <c r="AV4342" s="14" t="s">
        <v>80</v>
      </c>
      <c r="AW4342" s="14" t="s">
        <v>195</v>
      </c>
      <c r="AX4342" s="14" t="s">
        <v>71</v>
      </c>
      <c r="AY4342" s="255" t="s">
        <v>182</v>
      </c>
    </row>
    <row r="4343" s="15" customFormat="1">
      <c r="A4343" s="15"/>
      <c r="B4343" s="256"/>
      <c r="C4343" s="257"/>
      <c r="D4343" s="236" t="s">
        <v>193</v>
      </c>
      <c r="E4343" s="258" t="s">
        <v>19</v>
      </c>
      <c r="F4343" s="259" t="s">
        <v>215</v>
      </c>
      <c r="G4343" s="257"/>
      <c r="H4343" s="260">
        <v>77.357000000000014</v>
      </c>
      <c r="I4343" s="261"/>
      <c r="J4343" s="257"/>
      <c r="K4343" s="257"/>
      <c r="L4343" s="262"/>
      <c r="M4343" s="263"/>
      <c r="N4343" s="264"/>
      <c r="O4343" s="264"/>
      <c r="P4343" s="264"/>
      <c r="Q4343" s="264"/>
      <c r="R4343" s="264"/>
      <c r="S4343" s="264"/>
      <c r="T4343" s="26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T4343" s="266" t="s">
        <v>193</v>
      </c>
      <c r="AU4343" s="266" t="s">
        <v>80</v>
      </c>
      <c r="AV4343" s="15" t="s">
        <v>97</v>
      </c>
      <c r="AW4343" s="15" t="s">
        <v>195</v>
      </c>
      <c r="AX4343" s="15" t="s">
        <v>71</v>
      </c>
      <c r="AY4343" s="266" t="s">
        <v>182</v>
      </c>
    </row>
    <row r="4344" s="16" customFormat="1">
      <c r="A4344" s="16"/>
      <c r="B4344" s="267"/>
      <c r="C4344" s="268"/>
      <c r="D4344" s="236" t="s">
        <v>193</v>
      </c>
      <c r="E4344" s="269" t="s">
        <v>19</v>
      </c>
      <c r="F4344" s="270" t="s">
        <v>220</v>
      </c>
      <c r="G4344" s="268"/>
      <c r="H4344" s="271">
        <v>561.81550000000004</v>
      </c>
      <c r="I4344" s="272"/>
      <c r="J4344" s="268"/>
      <c r="K4344" s="268"/>
      <c r="L4344" s="273"/>
      <c r="M4344" s="274"/>
      <c r="N4344" s="275"/>
      <c r="O4344" s="275"/>
      <c r="P4344" s="275"/>
      <c r="Q4344" s="275"/>
      <c r="R4344" s="275"/>
      <c r="S4344" s="275"/>
      <c r="T4344" s="27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/>
      <c r="AT4344" s="277" t="s">
        <v>193</v>
      </c>
      <c r="AU4344" s="277" t="s">
        <v>80</v>
      </c>
      <c r="AV4344" s="16" t="s">
        <v>189</v>
      </c>
      <c r="AW4344" s="16" t="s">
        <v>195</v>
      </c>
      <c r="AX4344" s="16" t="s">
        <v>78</v>
      </c>
      <c r="AY4344" s="277" t="s">
        <v>182</v>
      </c>
    </row>
    <row r="4345" s="2" customFormat="1" ht="55.5" customHeight="1">
      <c r="A4345" s="41"/>
      <c r="B4345" s="42"/>
      <c r="C4345" s="216" t="s">
        <v>6631</v>
      </c>
      <c r="D4345" s="216" t="s">
        <v>184</v>
      </c>
      <c r="E4345" s="217" t="s">
        <v>6632</v>
      </c>
      <c r="F4345" s="218" t="s">
        <v>6633</v>
      </c>
      <c r="G4345" s="219" t="s">
        <v>256</v>
      </c>
      <c r="H4345" s="220">
        <v>13.549</v>
      </c>
      <c r="I4345" s="221"/>
      <c r="J4345" s="222">
        <f>ROUND(I4345*H4345,2)</f>
        <v>0</v>
      </c>
      <c r="K4345" s="218" t="s">
        <v>188</v>
      </c>
      <c r="L4345" s="47"/>
      <c r="M4345" s="223" t="s">
        <v>19</v>
      </c>
      <c r="N4345" s="224" t="s">
        <v>42</v>
      </c>
      <c r="O4345" s="87"/>
      <c r="P4345" s="225">
        <f>O4345*H4345</f>
        <v>0</v>
      </c>
      <c r="Q4345" s="225">
        <v>0</v>
      </c>
      <c r="R4345" s="225">
        <f>Q4345*H4345</f>
        <v>0</v>
      </c>
      <c r="S4345" s="225">
        <v>0</v>
      </c>
      <c r="T4345" s="226">
        <f>S4345*H4345</f>
        <v>0</v>
      </c>
      <c r="U4345" s="41"/>
      <c r="V4345" s="41"/>
      <c r="W4345" s="41"/>
      <c r="X4345" s="41"/>
      <c r="Y4345" s="41"/>
      <c r="Z4345" s="41"/>
      <c r="AA4345" s="41"/>
      <c r="AB4345" s="41"/>
      <c r="AC4345" s="41"/>
      <c r="AD4345" s="41"/>
      <c r="AE4345" s="41"/>
      <c r="AR4345" s="227" t="s">
        <v>308</v>
      </c>
      <c r="AT4345" s="227" t="s">
        <v>184</v>
      </c>
      <c r="AU4345" s="227" t="s">
        <v>80</v>
      </c>
      <c r="AY4345" s="20" t="s">
        <v>182</v>
      </c>
      <c r="BE4345" s="228">
        <f>IF(N4345="základní",J4345,0)</f>
        <v>0</v>
      </c>
      <c r="BF4345" s="228">
        <f>IF(N4345="snížená",J4345,0)</f>
        <v>0</v>
      </c>
      <c r="BG4345" s="228">
        <f>IF(N4345="zákl. přenesená",J4345,0)</f>
        <v>0</v>
      </c>
      <c r="BH4345" s="228">
        <f>IF(N4345="sníž. přenesená",J4345,0)</f>
        <v>0</v>
      </c>
      <c r="BI4345" s="228">
        <f>IF(N4345="nulová",J4345,0)</f>
        <v>0</v>
      </c>
      <c r="BJ4345" s="20" t="s">
        <v>78</v>
      </c>
      <c r="BK4345" s="228">
        <f>ROUND(I4345*H4345,2)</f>
        <v>0</v>
      </c>
      <c r="BL4345" s="20" t="s">
        <v>308</v>
      </c>
      <c r="BM4345" s="227" t="s">
        <v>6634</v>
      </c>
    </row>
    <row r="4346" s="2" customFormat="1">
      <c r="A4346" s="41"/>
      <c r="B4346" s="42"/>
      <c r="C4346" s="43"/>
      <c r="D4346" s="229" t="s">
        <v>191</v>
      </c>
      <c r="E4346" s="43"/>
      <c r="F4346" s="230" t="s">
        <v>6635</v>
      </c>
      <c r="G4346" s="43"/>
      <c r="H4346" s="43"/>
      <c r="I4346" s="231"/>
      <c r="J4346" s="43"/>
      <c r="K4346" s="43"/>
      <c r="L4346" s="47"/>
      <c r="M4346" s="232"/>
      <c r="N4346" s="233"/>
      <c r="O4346" s="87"/>
      <c r="P4346" s="87"/>
      <c r="Q4346" s="87"/>
      <c r="R4346" s="87"/>
      <c r="S4346" s="87"/>
      <c r="T4346" s="88"/>
      <c r="U4346" s="41"/>
      <c r="V4346" s="41"/>
      <c r="W4346" s="41"/>
      <c r="X4346" s="41"/>
      <c r="Y4346" s="41"/>
      <c r="Z4346" s="41"/>
      <c r="AA4346" s="41"/>
      <c r="AB4346" s="41"/>
      <c r="AC4346" s="41"/>
      <c r="AD4346" s="41"/>
      <c r="AE4346" s="41"/>
      <c r="AT4346" s="20" t="s">
        <v>191</v>
      </c>
      <c r="AU4346" s="20" t="s">
        <v>80</v>
      </c>
    </row>
    <row r="4347" s="12" customFormat="1" ht="22.8" customHeight="1">
      <c r="A4347" s="12"/>
      <c r="B4347" s="200"/>
      <c r="C4347" s="201"/>
      <c r="D4347" s="202" t="s">
        <v>70</v>
      </c>
      <c r="E4347" s="214" t="s">
        <v>5194</v>
      </c>
      <c r="F4347" s="214" t="s">
        <v>6636</v>
      </c>
      <c r="G4347" s="201"/>
      <c r="H4347" s="201"/>
      <c r="I4347" s="204"/>
      <c r="J4347" s="215">
        <f>BK4347</f>
        <v>0</v>
      </c>
      <c r="K4347" s="201"/>
      <c r="L4347" s="206"/>
      <c r="M4347" s="207"/>
      <c r="N4347" s="208"/>
      <c r="O4347" s="208"/>
      <c r="P4347" s="209">
        <f>SUM(P4348:P4465)</f>
        <v>0</v>
      </c>
      <c r="Q4347" s="208"/>
      <c r="R4347" s="209">
        <f>SUM(R4348:R4465)</f>
        <v>0.70839796999999993</v>
      </c>
      <c r="S4347" s="208"/>
      <c r="T4347" s="210">
        <f>SUM(T4348:T4465)</f>
        <v>0</v>
      </c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R4347" s="211" t="s">
        <v>80</v>
      </c>
      <c r="AT4347" s="212" t="s">
        <v>70</v>
      </c>
      <c r="AU4347" s="212" t="s">
        <v>78</v>
      </c>
      <c r="AY4347" s="211" t="s">
        <v>182</v>
      </c>
      <c r="BK4347" s="213">
        <f>SUM(BK4348:BK4465)</f>
        <v>0</v>
      </c>
    </row>
    <row r="4348" s="2" customFormat="1" ht="37.8" customHeight="1">
      <c r="A4348" s="41"/>
      <c r="B4348" s="42"/>
      <c r="C4348" s="216" t="s">
        <v>6637</v>
      </c>
      <c r="D4348" s="216" t="s">
        <v>184</v>
      </c>
      <c r="E4348" s="217" t="s">
        <v>6638</v>
      </c>
      <c r="F4348" s="218" t="s">
        <v>6639</v>
      </c>
      <c r="G4348" s="219" t="s">
        <v>283</v>
      </c>
      <c r="H4348" s="220">
        <v>4.1699999999999999</v>
      </c>
      <c r="I4348" s="221"/>
      <c r="J4348" s="222">
        <f>ROUND(I4348*H4348,2)</f>
        <v>0</v>
      </c>
      <c r="K4348" s="218" t="s">
        <v>188</v>
      </c>
      <c r="L4348" s="47"/>
      <c r="M4348" s="223" t="s">
        <v>19</v>
      </c>
      <c r="N4348" s="224" t="s">
        <v>42</v>
      </c>
      <c r="O4348" s="87"/>
      <c r="P4348" s="225">
        <f>O4348*H4348</f>
        <v>0</v>
      </c>
      <c r="Q4348" s="225">
        <v>2.0000000000000002E-05</v>
      </c>
      <c r="R4348" s="225">
        <f>Q4348*H4348</f>
        <v>8.3400000000000008E-05</v>
      </c>
      <c r="S4348" s="225">
        <v>0</v>
      </c>
      <c r="T4348" s="226">
        <f>S4348*H4348</f>
        <v>0</v>
      </c>
      <c r="U4348" s="41"/>
      <c r="V4348" s="41"/>
      <c r="W4348" s="41"/>
      <c r="X4348" s="41"/>
      <c r="Y4348" s="41"/>
      <c r="Z4348" s="41"/>
      <c r="AA4348" s="41"/>
      <c r="AB4348" s="41"/>
      <c r="AC4348" s="41"/>
      <c r="AD4348" s="41"/>
      <c r="AE4348" s="41"/>
      <c r="AR4348" s="227" t="s">
        <v>308</v>
      </c>
      <c r="AT4348" s="227" t="s">
        <v>184</v>
      </c>
      <c r="AU4348" s="227" t="s">
        <v>80</v>
      </c>
      <c r="AY4348" s="20" t="s">
        <v>182</v>
      </c>
      <c r="BE4348" s="228">
        <f>IF(N4348="základní",J4348,0)</f>
        <v>0</v>
      </c>
      <c r="BF4348" s="228">
        <f>IF(N4348="snížená",J4348,0)</f>
        <v>0</v>
      </c>
      <c r="BG4348" s="228">
        <f>IF(N4348="zákl. přenesená",J4348,0)</f>
        <v>0</v>
      </c>
      <c r="BH4348" s="228">
        <f>IF(N4348="sníž. přenesená",J4348,0)</f>
        <v>0</v>
      </c>
      <c r="BI4348" s="228">
        <f>IF(N4348="nulová",J4348,0)</f>
        <v>0</v>
      </c>
      <c r="BJ4348" s="20" t="s">
        <v>78</v>
      </c>
      <c r="BK4348" s="228">
        <f>ROUND(I4348*H4348,2)</f>
        <v>0</v>
      </c>
      <c r="BL4348" s="20" t="s">
        <v>308</v>
      </c>
      <c r="BM4348" s="227" t="s">
        <v>6640</v>
      </c>
    </row>
    <row r="4349" s="2" customFormat="1">
      <c r="A4349" s="41"/>
      <c r="B4349" s="42"/>
      <c r="C4349" s="43"/>
      <c r="D4349" s="229" t="s">
        <v>191</v>
      </c>
      <c r="E4349" s="43"/>
      <c r="F4349" s="230" t="s">
        <v>6641</v>
      </c>
      <c r="G4349" s="43"/>
      <c r="H4349" s="43"/>
      <c r="I4349" s="231"/>
      <c r="J4349" s="43"/>
      <c r="K4349" s="43"/>
      <c r="L4349" s="47"/>
      <c r="M4349" s="232"/>
      <c r="N4349" s="233"/>
      <c r="O4349" s="87"/>
      <c r="P4349" s="87"/>
      <c r="Q4349" s="87"/>
      <c r="R4349" s="87"/>
      <c r="S4349" s="87"/>
      <c r="T4349" s="88"/>
      <c r="U4349" s="41"/>
      <c r="V4349" s="41"/>
      <c r="W4349" s="41"/>
      <c r="X4349" s="41"/>
      <c r="Y4349" s="41"/>
      <c r="Z4349" s="41"/>
      <c r="AA4349" s="41"/>
      <c r="AB4349" s="41"/>
      <c r="AC4349" s="41"/>
      <c r="AD4349" s="41"/>
      <c r="AE4349" s="41"/>
      <c r="AT4349" s="20" t="s">
        <v>191</v>
      </c>
      <c r="AU4349" s="20" t="s">
        <v>80</v>
      </c>
    </row>
    <row r="4350" s="14" customFormat="1">
      <c r="A4350" s="14"/>
      <c r="B4350" s="245"/>
      <c r="C4350" s="246"/>
      <c r="D4350" s="236" t="s">
        <v>193</v>
      </c>
      <c r="E4350" s="247" t="s">
        <v>19</v>
      </c>
      <c r="F4350" s="248" t="s">
        <v>6642</v>
      </c>
      <c r="G4350" s="246"/>
      <c r="H4350" s="249">
        <v>4.1699999999999999</v>
      </c>
      <c r="I4350" s="250"/>
      <c r="J4350" s="246"/>
      <c r="K4350" s="246"/>
      <c r="L4350" s="251"/>
      <c r="M4350" s="252"/>
      <c r="N4350" s="253"/>
      <c r="O4350" s="253"/>
      <c r="P4350" s="253"/>
      <c r="Q4350" s="253"/>
      <c r="R4350" s="253"/>
      <c r="S4350" s="253"/>
      <c r="T4350" s="25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55" t="s">
        <v>193</v>
      </c>
      <c r="AU4350" s="255" t="s">
        <v>80</v>
      </c>
      <c r="AV4350" s="14" t="s">
        <v>80</v>
      </c>
      <c r="AW4350" s="14" t="s">
        <v>195</v>
      </c>
      <c r="AX4350" s="14" t="s">
        <v>71</v>
      </c>
      <c r="AY4350" s="255" t="s">
        <v>182</v>
      </c>
    </row>
    <row r="4351" s="2" customFormat="1" ht="24.15" customHeight="1">
      <c r="A4351" s="41"/>
      <c r="B4351" s="42"/>
      <c r="C4351" s="216" t="s">
        <v>6643</v>
      </c>
      <c r="D4351" s="216" t="s">
        <v>184</v>
      </c>
      <c r="E4351" s="217" t="s">
        <v>6644</v>
      </c>
      <c r="F4351" s="218" t="s">
        <v>6645</v>
      </c>
      <c r="G4351" s="219" t="s">
        <v>283</v>
      </c>
      <c r="H4351" s="220">
        <v>4.1699999999999999</v>
      </c>
      <c r="I4351" s="221"/>
      <c r="J4351" s="222">
        <f>ROUND(I4351*H4351,2)</f>
        <v>0</v>
      </c>
      <c r="K4351" s="218" t="s">
        <v>188</v>
      </c>
      <c r="L4351" s="47"/>
      <c r="M4351" s="223" t="s">
        <v>19</v>
      </c>
      <c r="N4351" s="224" t="s">
        <v>42</v>
      </c>
      <c r="O4351" s="87"/>
      <c r="P4351" s="225">
        <f>O4351*H4351</f>
        <v>0</v>
      </c>
      <c r="Q4351" s="225">
        <v>2.0000000000000002E-05</v>
      </c>
      <c r="R4351" s="225">
        <f>Q4351*H4351</f>
        <v>8.3400000000000008E-05</v>
      </c>
      <c r="S4351" s="225">
        <v>0</v>
      </c>
      <c r="T4351" s="226">
        <f>S4351*H4351</f>
        <v>0</v>
      </c>
      <c r="U4351" s="41"/>
      <c r="V4351" s="41"/>
      <c r="W4351" s="41"/>
      <c r="X4351" s="41"/>
      <c r="Y4351" s="41"/>
      <c r="Z4351" s="41"/>
      <c r="AA4351" s="41"/>
      <c r="AB4351" s="41"/>
      <c r="AC4351" s="41"/>
      <c r="AD4351" s="41"/>
      <c r="AE4351" s="41"/>
      <c r="AR4351" s="227" t="s">
        <v>308</v>
      </c>
      <c r="AT4351" s="227" t="s">
        <v>184</v>
      </c>
      <c r="AU4351" s="227" t="s">
        <v>80</v>
      </c>
      <c r="AY4351" s="20" t="s">
        <v>182</v>
      </c>
      <c r="BE4351" s="228">
        <f>IF(N4351="základní",J4351,0)</f>
        <v>0</v>
      </c>
      <c r="BF4351" s="228">
        <f>IF(N4351="snížená",J4351,0)</f>
        <v>0</v>
      </c>
      <c r="BG4351" s="228">
        <f>IF(N4351="zákl. přenesená",J4351,0)</f>
        <v>0</v>
      </c>
      <c r="BH4351" s="228">
        <f>IF(N4351="sníž. přenesená",J4351,0)</f>
        <v>0</v>
      </c>
      <c r="BI4351" s="228">
        <f>IF(N4351="nulová",J4351,0)</f>
        <v>0</v>
      </c>
      <c r="BJ4351" s="20" t="s">
        <v>78</v>
      </c>
      <c r="BK4351" s="228">
        <f>ROUND(I4351*H4351,2)</f>
        <v>0</v>
      </c>
      <c r="BL4351" s="20" t="s">
        <v>308</v>
      </c>
      <c r="BM4351" s="227" t="s">
        <v>6646</v>
      </c>
    </row>
    <row r="4352" s="2" customFormat="1">
      <c r="A4352" s="41"/>
      <c r="B4352" s="42"/>
      <c r="C4352" s="43"/>
      <c r="D4352" s="229" t="s">
        <v>191</v>
      </c>
      <c r="E4352" s="43"/>
      <c r="F4352" s="230" t="s">
        <v>6647</v>
      </c>
      <c r="G4352" s="43"/>
      <c r="H4352" s="43"/>
      <c r="I4352" s="231"/>
      <c r="J4352" s="43"/>
      <c r="K4352" s="43"/>
      <c r="L4352" s="47"/>
      <c r="M4352" s="232"/>
      <c r="N4352" s="233"/>
      <c r="O4352" s="87"/>
      <c r="P4352" s="87"/>
      <c r="Q4352" s="87"/>
      <c r="R4352" s="87"/>
      <c r="S4352" s="87"/>
      <c r="T4352" s="88"/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41"/>
      <c r="AE4352" s="41"/>
      <c r="AT4352" s="20" t="s">
        <v>191</v>
      </c>
      <c r="AU4352" s="20" t="s">
        <v>80</v>
      </c>
    </row>
    <row r="4353" s="14" customFormat="1">
      <c r="A4353" s="14"/>
      <c r="B4353" s="245"/>
      <c r="C4353" s="246"/>
      <c r="D4353" s="236" t="s">
        <v>193</v>
      </c>
      <c r="E4353" s="247" t="s">
        <v>19</v>
      </c>
      <c r="F4353" s="248" t="s">
        <v>6642</v>
      </c>
      <c r="G4353" s="246"/>
      <c r="H4353" s="249">
        <v>4.1699999999999999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193</v>
      </c>
      <c r="AU4353" s="255" t="s">
        <v>80</v>
      </c>
      <c r="AV4353" s="14" t="s">
        <v>80</v>
      </c>
      <c r="AW4353" s="14" t="s">
        <v>195</v>
      </c>
      <c r="AX4353" s="14" t="s">
        <v>71</v>
      </c>
      <c r="AY4353" s="255" t="s">
        <v>182</v>
      </c>
    </row>
    <row r="4354" s="2" customFormat="1" ht="37.8" customHeight="1">
      <c r="A4354" s="41"/>
      <c r="B4354" s="42"/>
      <c r="C4354" s="216" t="s">
        <v>6648</v>
      </c>
      <c r="D4354" s="216" t="s">
        <v>184</v>
      </c>
      <c r="E4354" s="217" t="s">
        <v>6649</v>
      </c>
      <c r="F4354" s="218" t="s">
        <v>6650</v>
      </c>
      <c r="G4354" s="219" t="s">
        <v>283</v>
      </c>
      <c r="H4354" s="220">
        <v>4.1699999999999999</v>
      </c>
      <c r="I4354" s="221"/>
      <c r="J4354" s="222">
        <f>ROUND(I4354*H4354,2)</f>
        <v>0</v>
      </c>
      <c r="K4354" s="218" t="s">
        <v>188</v>
      </c>
      <c r="L4354" s="47"/>
      <c r="M4354" s="223" t="s">
        <v>19</v>
      </c>
      <c r="N4354" s="224" t="s">
        <v>42</v>
      </c>
      <c r="O4354" s="87"/>
      <c r="P4354" s="225">
        <f>O4354*H4354</f>
        <v>0</v>
      </c>
      <c r="Q4354" s="225">
        <v>0.00021000000000000001</v>
      </c>
      <c r="R4354" s="225">
        <f>Q4354*H4354</f>
        <v>0.00087569999999999998</v>
      </c>
      <c r="S4354" s="225">
        <v>0</v>
      </c>
      <c r="T4354" s="226">
        <f>S4354*H4354</f>
        <v>0</v>
      </c>
      <c r="U4354" s="41"/>
      <c r="V4354" s="41"/>
      <c r="W4354" s="41"/>
      <c r="X4354" s="41"/>
      <c r="Y4354" s="41"/>
      <c r="Z4354" s="41"/>
      <c r="AA4354" s="41"/>
      <c r="AB4354" s="41"/>
      <c r="AC4354" s="41"/>
      <c r="AD4354" s="41"/>
      <c r="AE4354" s="41"/>
      <c r="AR4354" s="227" t="s">
        <v>308</v>
      </c>
      <c r="AT4354" s="227" t="s">
        <v>184</v>
      </c>
      <c r="AU4354" s="227" t="s">
        <v>80</v>
      </c>
      <c r="AY4354" s="20" t="s">
        <v>182</v>
      </c>
      <c r="BE4354" s="228">
        <f>IF(N4354="základní",J4354,0)</f>
        <v>0</v>
      </c>
      <c r="BF4354" s="228">
        <f>IF(N4354="snížená",J4354,0)</f>
        <v>0</v>
      </c>
      <c r="BG4354" s="228">
        <f>IF(N4354="zákl. přenesená",J4354,0)</f>
        <v>0</v>
      </c>
      <c r="BH4354" s="228">
        <f>IF(N4354="sníž. přenesená",J4354,0)</f>
        <v>0</v>
      </c>
      <c r="BI4354" s="228">
        <f>IF(N4354="nulová",J4354,0)</f>
        <v>0</v>
      </c>
      <c r="BJ4354" s="20" t="s">
        <v>78</v>
      </c>
      <c r="BK4354" s="228">
        <f>ROUND(I4354*H4354,2)</f>
        <v>0</v>
      </c>
      <c r="BL4354" s="20" t="s">
        <v>308</v>
      </c>
      <c r="BM4354" s="227" t="s">
        <v>6651</v>
      </c>
    </row>
    <row r="4355" s="2" customFormat="1">
      <c r="A4355" s="41"/>
      <c r="B4355" s="42"/>
      <c r="C4355" s="43"/>
      <c r="D4355" s="229" t="s">
        <v>191</v>
      </c>
      <c r="E4355" s="43"/>
      <c r="F4355" s="230" t="s">
        <v>6652</v>
      </c>
      <c r="G4355" s="43"/>
      <c r="H4355" s="43"/>
      <c r="I4355" s="231"/>
      <c r="J4355" s="43"/>
      <c r="K4355" s="43"/>
      <c r="L4355" s="47"/>
      <c r="M4355" s="232"/>
      <c r="N4355" s="233"/>
      <c r="O4355" s="87"/>
      <c r="P4355" s="87"/>
      <c r="Q4355" s="87"/>
      <c r="R4355" s="87"/>
      <c r="S4355" s="87"/>
      <c r="T4355" s="88"/>
      <c r="U4355" s="41"/>
      <c r="V4355" s="41"/>
      <c r="W4355" s="41"/>
      <c r="X4355" s="41"/>
      <c r="Y4355" s="41"/>
      <c r="Z4355" s="41"/>
      <c r="AA4355" s="41"/>
      <c r="AB4355" s="41"/>
      <c r="AC4355" s="41"/>
      <c r="AD4355" s="41"/>
      <c r="AE4355" s="41"/>
      <c r="AT4355" s="20" t="s">
        <v>191</v>
      </c>
      <c r="AU4355" s="20" t="s">
        <v>80</v>
      </c>
    </row>
    <row r="4356" s="14" customFormat="1">
      <c r="A4356" s="14"/>
      <c r="B4356" s="245"/>
      <c r="C4356" s="246"/>
      <c r="D4356" s="236" t="s">
        <v>193</v>
      </c>
      <c r="E4356" s="247" t="s">
        <v>19</v>
      </c>
      <c r="F4356" s="248" t="s">
        <v>6642</v>
      </c>
      <c r="G4356" s="246"/>
      <c r="H4356" s="249">
        <v>4.1699999999999999</v>
      </c>
      <c r="I4356" s="250"/>
      <c r="J4356" s="246"/>
      <c r="K4356" s="246"/>
      <c r="L4356" s="251"/>
      <c r="M4356" s="252"/>
      <c r="N4356" s="253"/>
      <c r="O4356" s="253"/>
      <c r="P4356" s="253"/>
      <c r="Q4356" s="253"/>
      <c r="R4356" s="253"/>
      <c r="S4356" s="253"/>
      <c r="T4356" s="25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T4356" s="255" t="s">
        <v>193</v>
      </c>
      <c r="AU4356" s="255" t="s">
        <v>80</v>
      </c>
      <c r="AV4356" s="14" t="s">
        <v>80</v>
      </c>
      <c r="AW4356" s="14" t="s">
        <v>195</v>
      </c>
      <c r="AX4356" s="14" t="s">
        <v>71</v>
      </c>
      <c r="AY4356" s="255" t="s">
        <v>182</v>
      </c>
    </row>
    <row r="4357" s="2" customFormat="1" ht="24.15" customHeight="1">
      <c r="A4357" s="41"/>
      <c r="B4357" s="42"/>
      <c r="C4357" s="216" t="s">
        <v>6653</v>
      </c>
      <c r="D4357" s="216" t="s">
        <v>184</v>
      </c>
      <c r="E4357" s="217" t="s">
        <v>6654</v>
      </c>
      <c r="F4357" s="218" t="s">
        <v>6655</v>
      </c>
      <c r="G4357" s="219" t="s">
        <v>283</v>
      </c>
      <c r="H4357" s="220">
        <v>4.1699999999999999</v>
      </c>
      <c r="I4357" s="221"/>
      <c r="J4357" s="222">
        <f>ROUND(I4357*H4357,2)</f>
        <v>0</v>
      </c>
      <c r="K4357" s="218" t="s">
        <v>188</v>
      </c>
      <c r="L4357" s="47"/>
      <c r="M4357" s="223" t="s">
        <v>19</v>
      </c>
      <c r="N4357" s="224" t="s">
        <v>42</v>
      </c>
      <c r="O4357" s="87"/>
      <c r="P4357" s="225">
        <f>O4357*H4357</f>
        <v>0</v>
      </c>
      <c r="Q4357" s="225">
        <v>0.00013999999999999999</v>
      </c>
      <c r="R4357" s="225">
        <f>Q4357*H4357</f>
        <v>0.00058379999999999999</v>
      </c>
      <c r="S4357" s="225">
        <v>0</v>
      </c>
      <c r="T4357" s="226">
        <f>S4357*H4357</f>
        <v>0</v>
      </c>
      <c r="U4357" s="41"/>
      <c r="V4357" s="41"/>
      <c r="W4357" s="41"/>
      <c r="X4357" s="41"/>
      <c r="Y4357" s="41"/>
      <c r="Z4357" s="41"/>
      <c r="AA4357" s="41"/>
      <c r="AB4357" s="41"/>
      <c r="AC4357" s="41"/>
      <c r="AD4357" s="41"/>
      <c r="AE4357" s="41"/>
      <c r="AR4357" s="227" t="s">
        <v>308</v>
      </c>
      <c r="AT4357" s="227" t="s">
        <v>184</v>
      </c>
      <c r="AU4357" s="227" t="s">
        <v>80</v>
      </c>
      <c r="AY4357" s="20" t="s">
        <v>182</v>
      </c>
      <c r="BE4357" s="228">
        <f>IF(N4357="základní",J4357,0)</f>
        <v>0</v>
      </c>
      <c r="BF4357" s="228">
        <f>IF(N4357="snížená",J4357,0)</f>
        <v>0</v>
      </c>
      <c r="BG4357" s="228">
        <f>IF(N4357="zákl. přenesená",J4357,0)</f>
        <v>0</v>
      </c>
      <c r="BH4357" s="228">
        <f>IF(N4357="sníž. přenesená",J4357,0)</f>
        <v>0</v>
      </c>
      <c r="BI4357" s="228">
        <f>IF(N4357="nulová",J4357,0)</f>
        <v>0</v>
      </c>
      <c r="BJ4357" s="20" t="s">
        <v>78</v>
      </c>
      <c r="BK4357" s="228">
        <f>ROUND(I4357*H4357,2)</f>
        <v>0</v>
      </c>
      <c r="BL4357" s="20" t="s">
        <v>308</v>
      </c>
      <c r="BM4357" s="227" t="s">
        <v>6656</v>
      </c>
    </row>
    <row r="4358" s="2" customFormat="1">
      <c r="A4358" s="41"/>
      <c r="B4358" s="42"/>
      <c r="C4358" s="43"/>
      <c r="D4358" s="229" t="s">
        <v>191</v>
      </c>
      <c r="E4358" s="43"/>
      <c r="F4358" s="230" t="s">
        <v>6657</v>
      </c>
      <c r="G4358" s="43"/>
      <c r="H4358" s="43"/>
      <c r="I4358" s="231"/>
      <c r="J4358" s="43"/>
      <c r="K4358" s="43"/>
      <c r="L4358" s="47"/>
      <c r="M4358" s="232"/>
      <c r="N4358" s="233"/>
      <c r="O4358" s="87"/>
      <c r="P4358" s="87"/>
      <c r="Q4358" s="87"/>
      <c r="R4358" s="87"/>
      <c r="S4358" s="87"/>
      <c r="T4358" s="88"/>
      <c r="U4358" s="41"/>
      <c r="V4358" s="41"/>
      <c r="W4358" s="41"/>
      <c r="X4358" s="41"/>
      <c r="Y4358" s="41"/>
      <c r="Z4358" s="41"/>
      <c r="AA4358" s="41"/>
      <c r="AB4358" s="41"/>
      <c r="AC4358" s="41"/>
      <c r="AD4358" s="41"/>
      <c r="AE4358" s="41"/>
      <c r="AT4358" s="20" t="s">
        <v>191</v>
      </c>
      <c r="AU4358" s="20" t="s">
        <v>80</v>
      </c>
    </row>
    <row r="4359" s="14" customFormat="1">
      <c r="A4359" s="14"/>
      <c r="B4359" s="245"/>
      <c r="C4359" s="246"/>
      <c r="D4359" s="236" t="s">
        <v>193</v>
      </c>
      <c r="E4359" s="247" t="s">
        <v>19</v>
      </c>
      <c r="F4359" s="248" t="s">
        <v>6642</v>
      </c>
      <c r="G4359" s="246"/>
      <c r="H4359" s="249">
        <v>4.1699999999999999</v>
      </c>
      <c r="I4359" s="250"/>
      <c r="J4359" s="246"/>
      <c r="K4359" s="246"/>
      <c r="L4359" s="251"/>
      <c r="M4359" s="252"/>
      <c r="N4359" s="253"/>
      <c r="O4359" s="253"/>
      <c r="P4359" s="253"/>
      <c r="Q4359" s="253"/>
      <c r="R4359" s="253"/>
      <c r="S4359" s="253"/>
      <c r="T4359" s="25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T4359" s="255" t="s">
        <v>193</v>
      </c>
      <c r="AU4359" s="255" t="s">
        <v>80</v>
      </c>
      <c r="AV4359" s="14" t="s">
        <v>80</v>
      </c>
      <c r="AW4359" s="14" t="s">
        <v>195</v>
      </c>
      <c r="AX4359" s="14" t="s">
        <v>71</v>
      </c>
      <c r="AY4359" s="255" t="s">
        <v>182</v>
      </c>
    </row>
    <row r="4360" s="2" customFormat="1" ht="24.15" customHeight="1">
      <c r="A4360" s="41"/>
      <c r="B4360" s="42"/>
      <c r="C4360" s="216" t="s">
        <v>6658</v>
      </c>
      <c r="D4360" s="216" t="s">
        <v>184</v>
      </c>
      <c r="E4360" s="217" t="s">
        <v>6659</v>
      </c>
      <c r="F4360" s="218" t="s">
        <v>6660</v>
      </c>
      <c r="G4360" s="219" t="s">
        <v>283</v>
      </c>
      <c r="H4360" s="220">
        <v>8.3399999999999999</v>
      </c>
      <c r="I4360" s="221"/>
      <c r="J4360" s="222">
        <f>ROUND(I4360*H4360,2)</f>
        <v>0</v>
      </c>
      <c r="K4360" s="218" t="s">
        <v>188</v>
      </c>
      <c r="L4360" s="47"/>
      <c r="M4360" s="223" t="s">
        <v>19</v>
      </c>
      <c r="N4360" s="224" t="s">
        <v>42</v>
      </c>
      <c r="O4360" s="87"/>
      <c r="P4360" s="225">
        <f>O4360*H4360</f>
        <v>0</v>
      </c>
      <c r="Q4360" s="225">
        <v>0.00013999999999999999</v>
      </c>
      <c r="R4360" s="225">
        <f>Q4360*H4360</f>
        <v>0.0011676</v>
      </c>
      <c r="S4360" s="225">
        <v>0</v>
      </c>
      <c r="T4360" s="226">
        <f>S4360*H4360</f>
        <v>0</v>
      </c>
      <c r="U4360" s="41"/>
      <c r="V4360" s="41"/>
      <c r="W4360" s="41"/>
      <c r="X4360" s="41"/>
      <c r="Y4360" s="41"/>
      <c r="Z4360" s="41"/>
      <c r="AA4360" s="41"/>
      <c r="AB4360" s="41"/>
      <c r="AC4360" s="41"/>
      <c r="AD4360" s="41"/>
      <c r="AE4360" s="41"/>
      <c r="AR4360" s="227" t="s">
        <v>308</v>
      </c>
      <c r="AT4360" s="227" t="s">
        <v>184</v>
      </c>
      <c r="AU4360" s="227" t="s">
        <v>80</v>
      </c>
      <c r="AY4360" s="20" t="s">
        <v>182</v>
      </c>
      <c r="BE4360" s="228">
        <f>IF(N4360="základní",J4360,0)</f>
        <v>0</v>
      </c>
      <c r="BF4360" s="228">
        <f>IF(N4360="snížená",J4360,0)</f>
        <v>0</v>
      </c>
      <c r="BG4360" s="228">
        <f>IF(N4360="zákl. přenesená",J4360,0)</f>
        <v>0</v>
      </c>
      <c r="BH4360" s="228">
        <f>IF(N4360="sníž. přenesená",J4360,0)</f>
        <v>0</v>
      </c>
      <c r="BI4360" s="228">
        <f>IF(N4360="nulová",J4360,0)</f>
        <v>0</v>
      </c>
      <c r="BJ4360" s="20" t="s">
        <v>78</v>
      </c>
      <c r="BK4360" s="228">
        <f>ROUND(I4360*H4360,2)</f>
        <v>0</v>
      </c>
      <c r="BL4360" s="20" t="s">
        <v>308</v>
      </c>
      <c r="BM4360" s="227" t="s">
        <v>6661</v>
      </c>
    </row>
    <row r="4361" s="2" customFormat="1">
      <c r="A4361" s="41"/>
      <c r="B4361" s="42"/>
      <c r="C4361" s="43"/>
      <c r="D4361" s="229" t="s">
        <v>191</v>
      </c>
      <c r="E4361" s="43"/>
      <c r="F4361" s="230" t="s">
        <v>6662</v>
      </c>
      <c r="G4361" s="43"/>
      <c r="H4361" s="43"/>
      <c r="I4361" s="231"/>
      <c r="J4361" s="43"/>
      <c r="K4361" s="43"/>
      <c r="L4361" s="47"/>
      <c r="M4361" s="232"/>
      <c r="N4361" s="233"/>
      <c r="O4361" s="87"/>
      <c r="P4361" s="87"/>
      <c r="Q4361" s="87"/>
      <c r="R4361" s="87"/>
      <c r="S4361" s="87"/>
      <c r="T4361" s="88"/>
      <c r="U4361" s="41"/>
      <c r="V4361" s="41"/>
      <c r="W4361" s="41"/>
      <c r="X4361" s="41"/>
      <c r="Y4361" s="41"/>
      <c r="Z4361" s="41"/>
      <c r="AA4361" s="41"/>
      <c r="AB4361" s="41"/>
      <c r="AC4361" s="41"/>
      <c r="AD4361" s="41"/>
      <c r="AE4361" s="41"/>
      <c r="AT4361" s="20" t="s">
        <v>191</v>
      </c>
      <c r="AU4361" s="20" t="s">
        <v>80</v>
      </c>
    </row>
    <row r="4362" s="14" customFormat="1">
      <c r="A4362" s="14"/>
      <c r="B4362" s="245"/>
      <c r="C4362" s="246"/>
      <c r="D4362" s="236" t="s">
        <v>193</v>
      </c>
      <c r="E4362" s="247" t="s">
        <v>19</v>
      </c>
      <c r="F4362" s="248" t="s">
        <v>6663</v>
      </c>
      <c r="G4362" s="246"/>
      <c r="H4362" s="249">
        <v>8.3399999999999999</v>
      </c>
      <c r="I4362" s="250"/>
      <c r="J4362" s="246"/>
      <c r="K4362" s="246"/>
      <c r="L4362" s="251"/>
      <c r="M4362" s="252"/>
      <c r="N4362" s="253"/>
      <c r="O4362" s="253"/>
      <c r="P4362" s="253"/>
      <c r="Q4362" s="253"/>
      <c r="R4362" s="253"/>
      <c r="S4362" s="253"/>
      <c r="T4362" s="25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5" t="s">
        <v>193</v>
      </c>
      <c r="AU4362" s="255" t="s">
        <v>80</v>
      </c>
      <c r="AV4362" s="14" t="s">
        <v>80</v>
      </c>
      <c r="AW4362" s="14" t="s">
        <v>195</v>
      </c>
      <c r="AX4362" s="14" t="s">
        <v>71</v>
      </c>
      <c r="AY4362" s="255" t="s">
        <v>182</v>
      </c>
    </row>
    <row r="4363" s="2" customFormat="1" ht="24.15" customHeight="1">
      <c r="A4363" s="41"/>
      <c r="B4363" s="42"/>
      <c r="C4363" s="216" t="s">
        <v>6664</v>
      </c>
      <c r="D4363" s="216" t="s">
        <v>184</v>
      </c>
      <c r="E4363" s="217" t="s">
        <v>6665</v>
      </c>
      <c r="F4363" s="218" t="s">
        <v>6666</v>
      </c>
      <c r="G4363" s="219" t="s">
        <v>283</v>
      </c>
      <c r="H4363" s="220">
        <v>25.902000000000001</v>
      </c>
      <c r="I4363" s="221"/>
      <c r="J4363" s="222">
        <f>ROUND(I4363*H4363,2)</f>
        <v>0</v>
      </c>
      <c r="K4363" s="218" t="s">
        <v>188</v>
      </c>
      <c r="L4363" s="47"/>
      <c r="M4363" s="223" t="s">
        <v>19</v>
      </c>
      <c r="N4363" s="224" t="s">
        <v>42</v>
      </c>
      <c r="O4363" s="87"/>
      <c r="P4363" s="225">
        <f>O4363*H4363</f>
        <v>0</v>
      </c>
      <c r="Q4363" s="225">
        <v>0</v>
      </c>
      <c r="R4363" s="225">
        <f>Q4363*H4363</f>
        <v>0</v>
      </c>
      <c r="S4363" s="225">
        <v>0</v>
      </c>
      <c r="T4363" s="226">
        <f>S4363*H4363</f>
        <v>0</v>
      </c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R4363" s="227" t="s">
        <v>308</v>
      </c>
      <c r="AT4363" s="227" t="s">
        <v>184</v>
      </c>
      <c r="AU4363" s="227" t="s">
        <v>80</v>
      </c>
      <c r="AY4363" s="20" t="s">
        <v>182</v>
      </c>
      <c r="BE4363" s="228">
        <f>IF(N4363="základní",J4363,0)</f>
        <v>0</v>
      </c>
      <c r="BF4363" s="228">
        <f>IF(N4363="snížená",J4363,0)</f>
        <v>0</v>
      </c>
      <c r="BG4363" s="228">
        <f>IF(N4363="zákl. přenesená",J4363,0)</f>
        <v>0</v>
      </c>
      <c r="BH4363" s="228">
        <f>IF(N4363="sníž. přenesená",J4363,0)</f>
        <v>0</v>
      </c>
      <c r="BI4363" s="228">
        <f>IF(N4363="nulová",J4363,0)</f>
        <v>0</v>
      </c>
      <c r="BJ4363" s="20" t="s">
        <v>78</v>
      </c>
      <c r="BK4363" s="228">
        <f>ROUND(I4363*H4363,2)</f>
        <v>0</v>
      </c>
      <c r="BL4363" s="20" t="s">
        <v>308</v>
      </c>
      <c r="BM4363" s="227" t="s">
        <v>6667</v>
      </c>
    </row>
    <row r="4364" s="2" customFormat="1">
      <c r="A4364" s="41"/>
      <c r="B4364" s="42"/>
      <c r="C4364" s="43"/>
      <c r="D4364" s="229" t="s">
        <v>191</v>
      </c>
      <c r="E4364" s="43"/>
      <c r="F4364" s="230" t="s">
        <v>6668</v>
      </c>
      <c r="G4364" s="43"/>
      <c r="H4364" s="43"/>
      <c r="I4364" s="231"/>
      <c r="J4364" s="43"/>
      <c r="K4364" s="43"/>
      <c r="L4364" s="47"/>
      <c r="M4364" s="232"/>
      <c r="N4364" s="233"/>
      <c r="O4364" s="87"/>
      <c r="P4364" s="87"/>
      <c r="Q4364" s="87"/>
      <c r="R4364" s="87"/>
      <c r="S4364" s="87"/>
      <c r="T4364" s="88"/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T4364" s="20" t="s">
        <v>191</v>
      </c>
      <c r="AU4364" s="20" t="s">
        <v>80</v>
      </c>
    </row>
    <row r="4365" s="14" customFormat="1">
      <c r="A4365" s="14"/>
      <c r="B4365" s="245"/>
      <c r="C4365" s="246"/>
      <c r="D4365" s="236" t="s">
        <v>193</v>
      </c>
      <c r="E4365" s="247" t="s">
        <v>19</v>
      </c>
      <c r="F4365" s="248" t="s">
        <v>6669</v>
      </c>
      <c r="G4365" s="246"/>
      <c r="H4365" s="249">
        <v>6.71</v>
      </c>
      <c r="I4365" s="250"/>
      <c r="J4365" s="246"/>
      <c r="K4365" s="246"/>
      <c r="L4365" s="251"/>
      <c r="M4365" s="252"/>
      <c r="N4365" s="253"/>
      <c r="O4365" s="253"/>
      <c r="P4365" s="253"/>
      <c r="Q4365" s="253"/>
      <c r="R4365" s="253"/>
      <c r="S4365" s="253"/>
      <c r="T4365" s="25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T4365" s="255" t="s">
        <v>193</v>
      </c>
      <c r="AU4365" s="255" t="s">
        <v>80</v>
      </c>
      <c r="AV4365" s="14" t="s">
        <v>80</v>
      </c>
      <c r="AW4365" s="14" t="s">
        <v>195</v>
      </c>
      <c r="AX4365" s="14" t="s">
        <v>71</v>
      </c>
      <c r="AY4365" s="255" t="s">
        <v>182</v>
      </c>
    </row>
    <row r="4366" s="14" customFormat="1">
      <c r="A4366" s="14"/>
      <c r="B4366" s="245"/>
      <c r="C4366" s="246"/>
      <c r="D4366" s="236" t="s">
        <v>193</v>
      </c>
      <c r="E4366" s="247" t="s">
        <v>19</v>
      </c>
      <c r="F4366" s="248" t="s">
        <v>6670</v>
      </c>
      <c r="G4366" s="246"/>
      <c r="H4366" s="249">
        <v>4.620000000000001</v>
      </c>
      <c r="I4366" s="250"/>
      <c r="J4366" s="246"/>
      <c r="K4366" s="246"/>
      <c r="L4366" s="251"/>
      <c r="M4366" s="252"/>
      <c r="N4366" s="253"/>
      <c r="O4366" s="253"/>
      <c r="P4366" s="253"/>
      <c r="Q4366" s="253"/>
      <c r="R4366" s="253"/>
      <c r="S4366" s="253"/>
      <c r="T4366" s="25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T4366" s="255" t="s">
        <v>193</v>
      </c>
      <c r="AU4366" s="255" t="s">
        <v>80</v>
      </c>
      <c r="AV4366" s="14" t="s">
        <v>80</v>
      </c>
      <c r="AW4366" s="14" t="s">
        <v>195</v>
      </c>
      <c r="AX4366" s="14" t="s">
        <v>71</v>
      </c>
      <c r="AY4366" s="255" t="s">
        <v>182</v>
      </c>
    </row>
    <row r="4367" s="14" customFormat="1">
      <c r="A4367" s="14"/>
      <c r="B4367" s="245"/>
      <c r="C4367" s="246"/>
      <c r="D4367" s="236" t="s">
        <v>193</v>
      </c>
      <c r="E4367" s="247" t="s">
        <v>19</v>
      </c>
      <c r="F4367" s="248" t="s">
        <v>6671</v>
      </c>
      <c r="G4367" s="246"/>
      <c r="H4367" s="249">
        <v>5.5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193</v>
      </c>
      <c r="AU4367" s="255" t="s">
        <v>80</v>
      </c>
      <c r="AV4367" s="14" t="s">
        <v>80</v>
      </c>
      <c r="AW4367" s="14" t="s">
        <v>195</v>
      </c>
      <c r="AX4367" s="14" t="s">
        <v>71</v>
      </c>
      <c r="AY4367" s="255" t="s">
        <v>182</v>
      </c>
    </row>
    <row r="4368" s="14" customFormat="1">
      <c r="A4368" s="14"/>
      <c r="B4368" s="245"/>
      <c r="C4368" s="246"/>
      <c r="D4368" s="236" t="s">
        <v>193</v>
      </c>
      <c r="E4368" s="247" t="s">
        <v>19</v>
      </c>
      <c r="F4368" s="248" t="s">
        <v>6672</v>
      </c>
      <c r="G4368" s="246"/>
      <c r="H4368" s="249">
        <v>9.072000000000001</v>
      </c>
      <c r="I4368" s="250"/>
      <c r="J4368" s="246"/>
      <c r="K4368" s="246"/>
      <c r="L4368" s="251"/>
      <c r="M4368" s="252"/>
      <c r="N4368" s="253"/>
      <c r="O4368" s="253"/>
      <c r="P4368" s="253"/>
      <c r="Q4368" s="253"/>
      <c r="R4368" s="253"/>
      <c r="S4368" s="253"/>
      <c r="T4368" s="25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55" t="s">
        <v>193</v>
      </c>
      <c r="AU4368" s="255" t="s">
        <v>80</v>
      </c>
      <c r="AV4368" s="14" t="s">
        <v>80</v>
      </c>
      <c r="AW4368" s="14" t="s">
        <v>195</v>
      </c>
      <c r="AX4368" s="14" t="s">
        <v>71</v>
      </c>
      <c r="AY4368" s="255" t="s">
        <v>182</v>
      </c>
    </row>
    <row r="4369" s="2" customFormat="1" ht="24.15" customHeight="1">
      <c r="A4369" s="41"/>
      <c r="B4369" s="42"/>
      <c r="C4369" s="216" t="s">
        <v>6673</v>
      </c>
      <c r="D4369" s="216" t="s">
        <v>184</v>
      </c>
      <c r="E4369" s="217" t="s">
        <v>6674</v>
      </c>
      <c r="F4369" s="218" t="s">
        <v>6675</v>
      </c>
      <c r="G4369" s="219" t="s">
        <v>283</v>
      </c>
      <c r="H4369" s="220">
        <v>70.138000000000005</v>
      </c>
      <c r="I4369" s="221"/>
      <c r="J4369" s="222">
        <f>ROUND(I4369*H4369,2)</f>
        <v>0</v>
      </c>
      <c r="K4369" s="218" t="s">
        <v>188</v>
      </c>
      <c r="L4369" s="47"/>
      <c r="M4369" s="223" t="s">
        <v>19</v>
      </c>
      <c r="N4369" s="224" t="s">
        <v>42</v>
      </c>
      <c r="O4369" s="87"/>
      <c r="P4369" s="225">
        <f>O4369*H4369</f>
        <v>0</v>
      </c>
      <c r="Q4369" s="225">
        <v>0.00013999999999999999</v>
      </c>
      <c r="R4369" s="225">
        <f>Q4369*H4369</f>
        <v>0.0098193199999999994</v>
      </c>
      <c r="S4369" s="225">
        <v>0</v>
      </c>
      <c r="T4369" s="226">
        <f>S4369*H4369</f>
        <v>0</v>
      </c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R4369" s="227" t="s">
        <v>308</v>
      </c>
      <c r="AT4369" s="227" t="s">
        <v>184</v>
      </c>
      <c r="AU4369" s="227" t="s">
        <v>80</v>
      </c>
      <c r="AY4369" s="20" t="s">
        <v>182</v>
      </c>
      <c r="BE4369" s="228">
        <f>IF(N4369="základní",J4369,0)</f>
        <v>0</v>
      </c>
      <c r="BF4369" s="228">
        <f>IF(N4369="snížená",J4369,0)</f>
        <v>0</v>
      </c>
      <c r="BG4369" s="228">
        <f>IF(N4369="zákl. přenesená",J4369,0)</f>
        <v>0</v>
      </c>
      <c r="BH4369" s="228">
        <f>IF(N4369="sníž. přenesená",J4369,0)</f>
        <v>0</v>
      </c>
      <c r="BI4369" s="228">
        <f>IF(N4369="nulová",J4369,0)</f>
        <v>0</v>
      </c>
      <c r="BJ4369" s="20" t="s">
        <v>78</v>
      </c>
      <c r="BK4369" s="228">
        <f>ROUND(I4369*H4369,2)</f>
        <v>0</v>
      </c>
      <c r="BL4369" s="20" t="s">
        <v>308</v>
      </c>
      <c r="BM4369" s="227" t="s">
        <v>6676</v>
      </c>
    </row>
    <row r="4370" s="2" customFormat="1">
      <c r="A4370" s="41"/>
      <c r="B4370" s="42"/>
      <c r="C4370" s="43"/>
      <c r="D4370" s="229" t="s">
        <v>191</v>
      </c>
      <c r="E4370" s="43"/>
      <c r="F4370" s="230" t="s">
        <v>6677</v>
      </c>
      <c r="G4370" s="43"/>
      <c r="H4370" s="43"/>
      <c r="I4370" s="231"/>
      <c r="J4370" s="43"/>
      <c r="K4370" s="43"/>
      <c r="L4370" s="47"/>
      <c r="M4370" s="232"/>
      <c r="N4370" s="233"/>
      <c r="O4370" s="87"/>
      <c r="P4370" s="87"/>
      <c r="Q4370" s="87"/>
      <c r="R4370" s="87"/>
      <c r="S4370" s="87"/>
      <c r="T4370" s="88"/>
      <c r="U4370" s="41"/>
      <c r="V4370" s="41"/>
      <c r="W4370" s="41"/>
      <c r="X4370" s="41"/>
      <c r="Y4370" s="41"/>
      <c r="Z4370" s="41"/>
      <c r="AA4370" s="41"/>
      <c r="AB4370" s="41"/>
      <c r="AC4370" s="41"/>
      <c r="AD4370" s="41"/>
      <c r="AE4370" s="41"/>
      <c r="AT4370" s="20" t="s">
        <v>191</v>
      </c>
      <c r="AU4370" s="20" t="s">
        <v>80</v>
      </c>
    </row>
    <row r="4371" s="14" customFormat="1">
      <c r="A4371" s="14"/>
      <c r="B4371" s="245"/>
      <c r="C4371" s="246"/>
      <c r="D4371" s="236" t="s">
        <v>193</v>
      </c>
      <c r="E4371" s="247" t="s">
        <v>19</v>
      </c>
      <c r="F4371" s="248" t="s">
        <v>6678</v>
      </c>
      <c r="G4371" s="246"/>
      <c r="H4371" s="249">
        <v>7.4250000000000007</v>
      </c>
      <c r="I4371" s="250"/>
      <c r="J4371" s="246"/>
      <c r="K4371" s="246"/>
      <c r="L4371" s="251"/>
      <c r="M4371" s="252"/>
      <c r="N4371" s="253"/>
      <c r="O4371" s="253"/>
      <c r="P4371" s="253"/>
      <c r="Q4371" s="253"/>
      <c r="R4371" s="253"/>
      <c r="S4371" s="253"/>
      <c r="T4371" s="25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T4371" s="255" t="s">
        <v>193</v>
      </c>
      <c r="AU4371" s="255" t="s">
        <v>80</v>
      </c>
      <c r="AV4371" s="14" t="s">
        <v>80</v>
      </c>
      <c r="AW4371" s="14" t="s">
        <v>195</v>
      </c>
      <c r="AX4371" s="14" t="s">
        <v>71</v>
      </c>
      <c r="AY4371" s="255" t="s">
        <v>182</v>
      </c>
    </row>
    <row r="4372" s="13" customFormat="1">
      <c r="A4372" s="13"/>
      <c r="B4372" s="234"/>
      <c r="C4372" s="235"/>
      <c r="D4372" s="236" t="s">
        <v>193</v>
      </c>
      <c r="E4372" s="237" t="s">
        <v>19</v>
      </c>
      <c r="F4372" s="238" t="s">
        <v>6679</v>
      </c>
      <c r="G4372" s="235"/>
      <c r="H4372" s="237" t="s">
        <v>19</v>
      </c>
      <c r="I4372" s="239"/>
      <c r="J4372" s="235"/>
      <c r="K4372" s="235"/>
      <c r="L4372" s="240"/>
      <c r="M4372" s="241"/>
      <c r="N4372" s="242"/>
      <c r="O4372" s="242"/>
      <c r="P4372" s="242"/>
      <c r="Q4372" s="242"/>
      <c r="R4372" s="242"/>
      <c r="S4372" s="242"/>
      <c r="T4372" s="24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T4372" s="244" t="s">
        <v>193</v>
      </c>
      <c r="AU4372" s="244" t="s">
        <v>80</v>
      </c>
      <c r="AV4372" s="13" t="s">
        <v>78</v>
      </c>
      <c r="AW4372" s="13" t="s">
        <v>195</v>
      </c>
      <c r="AX4372" s="13" t="s">
        <v>71</v>
      </c>
      <c r="AY4372" s="244" t="s">
        <v>182</v>
      </c>
    </row>
    <row r="4373" s="14" customFormat="1">
      <c r="A4373" s="14"/>
      <c r="B4373" s="245"/>
      <c r="C4373" s="246"/>
      <c r="D4373" s="236" t="s">
        <v>193</v>
      </c>
      <c r="E4373" s="247" t="s">
        <v>19</v>
      </c>
      <c r="F4373" s="248" t="s">
        <v>6680</v>
      </c>
      <c r="G4373" s="246"/>
      <c r="H4373" s="249">
        <v>19.188000000000002</v>
      </c>
      <c r="I4373" s="250"/>
      <c r="J4373" s="246"/>
      <c r="K4373" s="246"/>
      <c r="L4373" s="251"/>
      <c r="M4373" s="252"/>
      <c r="N4373" s="253"/>
      <c r="O4373" s="253"/>
      <c r="P4373" s="253"/>
      <c r="Q4373" s="253"/>
      <c r="R4373" s="253"/>
      <c r="S4373" s="253"/>
      <c r="T4373" s="25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55" t="s">
        <v>193</v>
      </c>
      <c r="AU4373" s="255" t="s">
        <v>80</v>
      </c>
      <c r="AV4373" s="14" t="s">
        <v>80</v>
      </c>
      <c r="AW4373" s="14" t="s">
        <v>195</v>
      </c>
      <c r="AX4373" s="14" t="s">
        <v>71</v>
      </c>
      <c r="AY4373" s="255" t="s">
        <v>182</v>
      </c>
    </row>
    <row r="4374" s="14" customFormat="1">
      <c r="A4374" s="14"/>
      <c r="B4374" s="245"/>
      <c r="C4374" s="246"/>
      <c r="D4374" s="236" t="s">
        <v>193</v>
      </c>
      <c r="E4374" s="247" t="s">
        <v>19</v>
      </c>
      <c r="F4374" s="248" t="s">
        <v>6681</v>
      </c>
      <c r="G4374" s="246"/>
      <c r="H4374" s="249">
        <v>5.4200000000000008</v>
      </c>
      <c r="I4374" s="250"/>
      <c r="J4374" s="246"/>
      <c r="K4374" s="246"/>
      <c r="L4374" s="251"/>
      <c r="M4374" s="252"/>
      <c r="N4374" s="253"/>
      <c r="O4374" s="253"/>
      <c r="P4374" s="253"/>
      <c r="Q4374" s="253"/>
      <c r="R4374" s="253"/>
      <c r="S4374" s="253"/>
      <c r="T4374" s="25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T4374" s="255" t="s">
        <v>193</v>
      </c>
      <c r="AU4374" s="255" t="s">
        <v>80</v>
      </c>
      <c r="AV4374" s="14" t="s">
        <v>80</v>
      </c>
      <c r="AW4374" s="14" t="s">
        <v>195</v>
      </c>
      <c r="AX4374" s="14" t="s">
        <v>71</v>
      </c>
      <c r="AY4374" s="255" t="s">
        <v>182</v>
      </c>
    </row>
    <row r="4375" s="14" customFormat="1">
      <c r="A4375" s="14"/>
      <c r="B4375" s="245"/>
      <c r="C4375" s="246"/>
      <c r="D4375" s="236" t="s">
        <v>193</v>
      </c>
      <c r="E4375" s="247" t="s">
        <v>19</v>
      </c>
      <c r="F4375" s="248" t="s">
        <v>6682</v>
      </c>
      <c r="G4375" s="246"/>
      <c r="H4375" s="249">
        <v>2.1374999999999997</v>
      </c>
      <c r="I4375" s="250"/>
      <c r="J4375" s="246"/>
      <c r="K4375" s="246"/>
      <c r="L4375" s="251"/>
      <c r="M4375" s="252"/>
      <c r="N4375" s="253"/>
      <c r="O4375" s="253"/>
      <c r="P4375" s="253"/>
      <c r="Q4375" s="253"/>
      <c r="R4375" s="253"/>
      <c r="S4375" s="253"/>
      <c r="T4375" s="25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T4375" s="255" t="s">
        <v>193</v>
      </c>
      <c r="AU4375" s="255" t="s">
        <v>80</v>
      </c>
      <c r="AV4375" s="14" t="s">
        <v>80</v>
      </c>
      <c r="AW4375" s="14" t="s">
        <v>195</v>
      </c>
      <c r="AX4375" s="14" t="s">
        <v>71</v>
      </c>
      <c r="AY4375" s="255" t="s">
        <v>182</v>
      </c>
    </row>
    <row r="4376" s="14" customFormat="1">
      <c r="A4376" s="14"/>
      <c r="B4376" s="245"/>
      <c r="C4376" s="246"/>
      <c r="D4376" s="236" t="s">
        <v>193</v>
      </c>
      <c r="E4376" s="247" t="s">
        <v>19</v>
      </c>
      <c r="F4376" s="248" t="s">
        <v>6683</v>
      </c>
      <c r="G4376" s="246"/>
      <c r="H4376" s="249">
        <v>7.5479999999999992</v>
      </c>
      <c r="I4376" s="250"/>
      <c r="J4376" s="246"/>
      <c r="K4376" s="246"/>
      <c r="L4376" s="251"/>
      <c r="M4376" s="252"/>
      <c r="N4376" s="253"/>
      <c r="O4376" s="253"/>
      <c r="P4376" s="253"/>
      <c r="Q4376" s="253"/>
      <c r="R4376" s="253"/>
      <c r="S4376" s="253"/>
      <c r="T4376" s="25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T4376" s="255" t="s">
        <v>193</v>
      </c>
      <c r="AU4376" s="255" t="s">
        <v>80</v>
      </c>
      <c r="AV4376" s="14" t="s">
        <v>80</v>
      </c>
      <c r="AW4376" s="14" t="s">
        <v>195</v>
      </c>
      <c r="AX4376" s="14" t="s">
        <v>71</v>
      </c>
      <c r="AY4376" s="255" t="s">
        <v>182</v>
      </c>
    </row>
    <row r="4377" s="14" customFormat="1">
      <c r="A4377" s="14"/>
      <c r="B4377" s="245"/>
      <c r="C4377" s="246"/>
      <c r="D4377" s="236" t="s">
        <v>193</v>
      </c>
      <c r="E4377" s="247" t="s">
        <v>19</v>
      </c>
      <c r="F4377" s="248" t="s">
        <v>6684</v>
      </c>
      <c r="G4377" s="246"/>
      <c r="H4377" s="249">
        <v>12.074999999999999</v>
      </c>
      <c r="I4377" s="250"/>
      <c r="J4377" s="246"/>
      <c r="K4377" s="246"/>
      <c r="L4377" s="251"/>
      <c r="M4377" s="252"/>
      <c r="N4377" s="253"/>
      <c r="O4377" s="253"/>
      <c r="P4377" s="253"/>
      <c r="Q4377" s="253"/>
      <c r="R4377" s="253"/>
      <c r="S4377" s="253"/>
      <c r="T4377" s="25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T4377" s="255" t="s">
        <v>193</v>
      </c>
      <c r="AU4377" s="255" t="s">
        <v>80</v>
      </c>
      <c r="AV4377" s="14" t="s">
        <v>80</v>
      </c>
      <c r="AW4377" s="14" t="s">
        <v>195</v>
      </c>
      <c r="AX4377" s="14" t="s">
        <v>71</v>
      </c>
      <c r="AY4377" s="255" t="s">
        <v>182</v>
      </c>
    </row>
    <row r="4378" s="14" customFormat="1">
      <c r="A4378" s="14"/>
      <c r="B4378" s="245"/>
      <c r="C4378" s="246"/>
      <c r="D4378" s="236" t="s">
        <v>193</v>
      </c>
      <c r="E4378" s="247" t="s">
        <v>19</v>
      </c>
      <c r="F4378" s="248" t="s">
        <v>6685</v>
      </c>
      <c r="G4378" s="246"/>
      <c r="H4378" s="249">
        <v>8.3724799999999995</v>
      </c>
      <c r="I4378" s="250"/>
      <c r="J4378" s="246"/>
      <c r="K4378" s="246"/>
      <c r="L4378" s="251"/>
      <c r="M4378" s="252"/>
      <c r="N4378" s="253"/>
      <c r="O4378" s="253"/>
      <c r="P4378" s="253"/>
      <c r="Q4378" s="253"/>
      <c r="R4378" s="253"/>
      <c r="S4378" s="253"/>
      <c r="T4378" s="25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5" t="s">
        <v>193</v>
      </c>
      <c r="AU4378" s="255" t="s">
        <v>80</v>
      </c>
      <c r="AV4378" s="14" t="s">
        <v>80</v>
      </c>
      <c r="AW4378" s="14" t="s">
        <v>195</v>
      </c>
      <c r="AX4378" s="14" t="s">
        <v>71</v>
      </c>
      <c r="AY4378" s="255" t="s">
        <v>182</v>
      </c>
    </row>
    <row r="4379" s="14" customFormat="1">
      <c r="A4379" s="14"/>
      <c r="B4379" s="245"/>
      <c r="C4379" s="246"/>
      <c r="D4379" s="236" t="s">
        <v>193</v>
      </c>
      <c r="E4379" s="247" t="s">
        <v>19</v>
      </c>
      <c r="F4379" s="248" t="s">
        <v>6686</v>
      </c>
      <c r="G4379" s="246"/>
      <c r="H4379" s="249">
        <v>3.6016200000000005</v>
      </c>
      <c r="I4379" s="250"/>
      <c r="J4379" s="246"/>
      <c r="K4379" s="246"/>
      <c r="L4379" s="251"/>
      <c r="M4379" s="252"/>
      <c r="N4379" s="253"/>
      <c r="O4379" s="253"/>
      <c r="P4379" s="253"/>
      <c r="Q4379" s="253"/>
      <c r="R4379" s="253"/>
      <c r="S4379" s="253"/>
      <c r="T4379" s="25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55" t="s">
        <v>193</v>
      </c>
      <c r="AU4379" s="255" t="s">
        <v>80</v>
      </c>
      <c r="AV4379" s="14" t="s">
        <v>80</v>
      </c>
      <c r="AW4379" s="14" t="s">
        <v>195</v>
      </c>
      <c r="AX4379" s="14" t="s">
        <v>71</v>
      </c>
      <c r="AY4379" s="255" t="s">
        <v>182</v>
      </c>
    </row>
    <row r="4380" s="14" customFormat="1">
      <c r="A4380" s="14"/>
      <c r="B4380" s="245"/>
      <c r="C4380" s="246"/>
      <c r="D4380" s="236" t="s">
        <v>193</v>
      </c>
      <c r="E4380" s="247" t="s">
        <v>19</v>
      </c>
      <c r="F4380" s="248" t="s">
        <v>6687</v>
      </c>
      <c r="G4380" s="246"/>
      <c r="H4380" s="249">
        <v>4.3700000000000001</v>
      </c>
      <c r="I4380" s="250"/>
      <c r="J4380" s="246"/>
      <c r="K4380" s="246"/>
      <c r="L4380" s="251"/>
      <c r="M4380" s="252"/>
      <c r="N4380" s="253"/>
      <c r="O4380" s="253"/>
      <c r="P4380" s="253"/>
      <c r="Q4380" s="253"/>
      <c r="R4380" s="253"/>
      <c r="S4380" s="253"/>
      <c r="T4380" s="25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T4380" s="255" t="s">
        <v>193</v>
      </c>
      <c r="AU4380" s="255" t="s">
        <v>80</v>
      </c>
      <c r="AV4380" s="14" t="s">
        <v>80</v>
      </c>
      <c r="AW4380" s="14" t="s">
        <v>195</v>
      </c>
      <c r="AX4380" s="14" t="s">
        <v>71</v>
      </c>
      <c r="AY4380" s="255" t="s">
        <v>182</v>
      </c>
    </row>
    <row r="4381" s="2" customFormat="1" ht="24.15" customHeight="1">
      <c r="A4381" s="41"/>
      <c r="B4381" s="42"/>
      <c r="C4381" s="216" t="s">
        <v>6688</v>
      </c>
      <c r="D4381" s="216" t="s">
        <v>184</v>
      </c>
      <c r="E4381" s="217" t="s">
        <v>6689</v>
      </c>
      <c r="F4381" s="218" t="s">
        <v>6690</v>
      </c>
      <c r="G4381" s="219" t="s">
        <v>283</v>
      </c>
      <c r="H4381" s="220">
        <v>74.503</v>
      </c>
      <c r="I4381" s="221"/>
      <c r="J4381" s="222">
        <f>ROUND(I4381*H4381,2)</f>
        <v>0</v>
      </c>
      <c r="K4381" s="218" t="s">
        <v>188</v>
      </c>
      <c r="L4381" s="47"/>
      <c r="M4381" s="223" t="s">
        <v>19</v>
      </c>
      <c r="N4381" s="224" t="s">
        <v>42</v>
      </c>
      <c r="O4381" s="87"/>
      <c r="P4381" s="225">
        <f>O4381*H4381</f>
        <v>0</v>
      </c>
      <c r="Q4381" s="225">
        <v>0.00012</v>
      </c>
      <c r="R4381" s="225">
        <f>Q4381*H4381</f>
        <v>0.0089403599999999996</v>
      </c>
      <c r="S4381" s="225">
        <v>0</v>
      </c>
      <c r="T4381" s="226">
        <f>S4381*H4381</f>
        <v>0</v>
      </c>
      <c r="U4381" s="41"/>
      <c r="V4381" s="41"/>
      <c r="W4381" s="41"/>
      <c r="X4381" s="41"/>
      <c r="Y4381" s="41"/>
      <c r="Z4381" s="41"/>
      <c r="AA4381" s="41"/>
      <c r="AB4381" s="41"/>
      <c r="AC4381" s="41"/>
      <c r="AD4381" s="41"/>
      <c r="AE4381" s="41"/>
      <c r="AR4381" s="227" t="s">
        <v>308</v>
      </c>
      <c r="AT4381" s="227" t="s">
        <v>184</v>
      </c>
      <c r="AU4381" s="227" t="s">
        <v>80</v>
      </c>
      <c r="AY4381" s="20" t="s">
        <v>182</v>
      </c>
      <c r="BE4381" s="228">
        <f>IF(N4381="základní",J4381,0)</f>
        <v>0</v>
      </c>
      <c r="BF4381" s="228">
        <f>IF(N4381="snížená",J4381,0)</f>
        <v>0</v>
      </c>
      <c r="BG4381" s="228">
        <f>IF(N4381="zákl. přenesená",J4381,0)</f>
        <v>0</v>
      </c>
      <c r="BH4381" s="228">
        <f>IF(N4381="sníž. přenesená",J4381,0)</f>
        <v>0</v>
      </c>
      <c r="BI4381" s="228">
        <f>IF(N4381="nulová",J4381,0)</f>
        <v>0</v>
      </c>
      <c r="BJ4381" s="20" t="s">
        <v>78</v>
      </c>
      <c r="BK4381" s="228">
        <f>ROUND(I4381*H4381,2)</f>
        <v>0</v>
      </c>
      <c r="BL4381" s="20" t="s">
        <v>308</v>
      </c>
      <c r="BM4381" s="227" t="s">
        <v>6691</v>
      </c>
    </row>
    <row r="4382" s="2" customFormat="1">
      <c r="A4382" s="41"/>
      <c r="B4382" s="42"/>
      <c r="C4382" s="43"/>
      <c r="D4382" s="229" t="s">
        <v>191</v>
      </c>
      <c r="E4382" s="43"/>
      <c r="F4382" s="230" t="s">
        <v>6692</v>
      </c>
      <c r="G4382" s="43"/>
      <c r="H4382" s="43"/>
      <c r="I4382" s="231"/>
      <c r="J4382" s="43"/>
      <c r="K4382" s="43"/>
      <c r="L4382" s="47"/>
      <c r="M4382" s="232"/>
      <c r="N4382" s="233"/>
      <c r="O4382" s="87"/>
      <c r="P4382" s="87"/>
      <c r="Q4382" s="87"/>
      <c r="R4382" s="87"/>
      <c r="S4382" s="87"/>
      <c r="T4382" s="88"/>
      <c r="U4382" s="41"/>
      <c r="V4382" s="41"/>
      <c r="W4382" s="41"/>
      <c r="X4382" s="41"/>
      <c r="Y4382" s="41"/>
      <c r="Z4382" s="41"/>
      <c r="AA4382" s="41"/>
      <c r="AB4382" s="41"/>
      <c r="AC4382" s="41"/>
      <c r="AD4382" s="41"/>
      <c r="AE4382" s="41"/>
      <c r="AT4382" s="20" t="s">
        <v>191</v>
      </c>
      <c r="AU4382" s="20" t="s">
        <v>80</v>
      </c>
    </row>
    <row r="4383" s="14" customFormat="1">
      <c r="A4383" s="14"/>
      <c r="B4383" s="245"/>
      <c r="C4383" s="246"/>
      <c r="D4383" s="236" t="s">
        <v>193</v>
      </c>
      <c r="E4383" s="247" t="s">
        <v>19</v>
      </c>
      <c r="F4383" s="248" t="s">
        <v>6693</v>
      </c>
      <c r="G4383" s="246"/>
      <c r="H4383" s="249">
        <v>70.138000000000005</v>
      </c>
      <c r="I4383" s="250"/>
      <c r="J4383" s="246"/>
      <c r="K4383" s="246"/>
      <c r="L4383" s="251"/>
      <c r="M4383" s="252"/>
      <c r="N4383" s="253"/>
      <c r="O4383" s="253"/>
      <c r="P4383" s="253"/>
      <c r="Q4383" s="253"/>
      <c r="R4383" s="253"/>
      <c r="S4383" s="253"/>
      <c r="T4383" s="25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5" t="s">
        <v>193</v>
      </c>
      <c r="AU4383" s="255" t="s">
        <v>80</v>
      </c>
      <c r="AV4383" s="14" t="s">
        <v>80</v>
      </c>
      <c r="AW4383" s="14" t="s">
        <v>195</v>
      </c>
      <c r="AX4383" s="14" t="s">
        <v>71</v>
      </c>
      <c r="AY4383" s="255" t="s">
        <v>182</v>
      </c>
    </row>
    <row r="4384" s="14" customFormat="1">
      <c r="A4384" s="14"/>
      <c r="B4384" s="245"/>
      <c r="C4384" s="246"/>
      <c r="D4384" s="236" t="s">
        <v>193</v>
      </c>
      <c r="E4384" s="247" t="s">
        <v>19</v>
      </c>
      <c r="F4384" s="248" t="s">
        <v>6694</v>
      </c>
      <c r="G4384" s="246"/>
      <c r="H4384" s="249">
        <v>4.3650000000000011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193</v>
      </c>
      <c r="AU4384" s="255" t="s">
        <v>80</v>
      </c>
      <c r="AV4384" s="14" t="s">
        <v>80</v>
      </c>
      <c r="AW4384" s="14" t="s">
        <v>195</v>
      </c>
      <c r="AX4384" s="14" t="s">
        <v>71</v>
      </c>
      <c r="AY4384" s="255" t="s">
        <v>182</v>
      </c>
    </row>
    <row r="4385" s="2" customFormat="1" ht="24.15" customHeight="1">
      <c r="A4385" s="41"/>
      <c r="B4385" s="42"/>
      <c r="C4385" s="216" t="s">
        <v>6695</v>
      </c>
      <c r="D4385" s="216" t="s">
        <v>184</v>
      </c>
      <c r="E4385" s="217" t="s">
        <v>6696</v>
      </c>
      <c r="F4385" s="218" t="s">
        <v>6697</v>
      </c>
      <c r="G4385" s="219" t="s">
        <v>283</v>
      </c>
      <c r="H4385" s="220">
        <v>24.673999999999999</v>
      </c>
      <c r="I4385" s="221"/>
      <c r="J4385" s="222">
        <f>ROUND(I4385*H4385,2)</f>
        <v>0</v>
      </c>
      <c r="K4385" s="218" t="s">
        <v>188</v>
      </c>
      <c r="L4385" s="47"/>
      <c r="M4385" s="223" t="s">
        <v>19</v>
      </c>
      <c r="N4385" s="224" t="s">
        <v>42</v>
      </c>
      <c r="O4385" s="87"/>
      <c r="P4385" s="225">
        <f>O4385*H4385</f>
        <v>0</v>
      </c>
      <c r="Q4385" s="225">
        <v>0.00012</v>
      </c>
      <c r="R4385" s="225">
        <f>Q4385*H4385</f>
        <v>0.0029608799999999999</v>
      </c>
      <c r="S4385" s="225">
        <v>0</v>
      </c>
      <c r="T4385" s="226">
        <f>S4385*H4385</f>
        <v>0</v>
      </c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R4385" s="227" t="s">
        <v>308</v>
      </c>
      <c r="AT4385" s="227" t="s">
        <v>184</v>
      </c>
      <c r="AU4385" s="227" t="s">
        <v>80</v>
      </c>
      <c r="AY4385" s="20" t="s">
        <v>182</v>
      </c>
      <c r="BE4385" s="228">
        <f>IF(N4385="základní",J4385,0)</f>
        <v>0</v>
      </c>
      <c r="BF4385" s="228">
        <f>IF(N4385="snížená",J4385,0)</f>
        <v>0</v>
      </c>
      <c r="BG4385" s="228">
        <f>IF(N4385="zákl. přenesená",J4385,0)</f>
        <v>0</v>
      </c>
      <c r="BH4385" s="228">
        <f>IF(N4385="sníž. přenesená",J4385,0)</f>
        <v>0</v>
      </c>
      <c r="BI4385" s="228">
        <f>IF(N4385="nulová",J4385,0)</f>
        <v>0</v>
      </c>
      <c r="BJ4385" s="20" t="s">
        <v>78</v>
      </c>
      <c r="BK4385" s="228">
        <f>ROUND(I4385*H4385,2)</f>
        <v>0</v>
      </c>
      <c r="BL4385" s="20" t="s">
        <v>308</v>
      </c>
      <c r="BM4385" s="227" t="s">
        <v>6698</v>
      </c>
    </row>
    <row r="4386" s="2" customFormat="1">
      <c r="A4386" s="41"/>
      <c r="B4386" s="42"/>
      <c r="C4386" s="43"/>
      <c r="D4386" s="229" t="s">
        <v>191</v>
      </c>
      <c r="E4386" s="43"/>
      <c r="F4386" s="230" t="s">
        <v>6699</v>
      </c>
      <c r="G4386" s="43"/>
      <c r="H4386" s="43"/>
      <c r="I4386" s="231"/>
      <c r="J4386" s="43"/>
      <c r="K4386" s="43"/>
      <c r="L4386" s="47"/>
      <c r="M4386" s="232"/>
      <c r="N4386" s="233"/>
      <c r="O4386" s="87"/>
      <c r="P4386" s="87"/>
      <c r="Q4386" s="87"/>
      <c r="R4386" s="87"/>
      <c r="S4386" s="87"/>
      <c r="T4386" s="88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T4386" s="20" t="s">
        <v>191</v>
      </c>
      <c r="AU4386" s="20" t="s">
        <v>80</v>
      </c>
    </row>
    <row r="4387" s="14" customFormat="1">
      <c r="A4387" s="14"/>
      <c r="B4387" s="245"/>
      <c r="C4387" s="246"/>
      <c r="D4387" s="236" t="s">
        <v>193</v>
      </c>
      <c r="E4387" s="247" t="s">
        <v>19</v>
      </c>
      <c r="F4387" s="248" t="s">
        <v>6700</v>
      </c>
      <c r="G4387" s="246"/>
      <c r="H4387" s="249">
        <v>8.7300000000000004</v>
      </c>
      <c r="I4387" s="250"/>
      <c r="J4387" s="246"/>
      <c r="K4387" s="246"/>
      <c r="L4387" s="251"/>
      <c r="M4387" s="252"/>
      <c r="N4387" s="253"/>
      <c r="O4387" s="253"/>
      <c r="P4387" s="253"/>
      <c r="Q4387" s="253"/>
      <c r="R4387" s="253"/>
      <c r="S4387" s="253"/>
      <c r="T4387" s="25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5" t="s">
        <v>193</v>
      </c>
      <c r="AU4387" s="255" t="s">
        <v>80</v>
      </c>
      <c r="AV4387" s="14" t="s">
        <v>80</v>
      </c>
      <c r="AW4387" s="14" t="s">
        <v>195</v>
      </c>
      <c r="AX4387" s="14" t="s">
        <v>71</v>
      </c>
      <c r="AY4387" s="255" t="s">
        <v>182</v>
      </c>
    </row>
    <row r="4388" s="14" customFormat="1">
      <c r="A4388" s="14"/>
      <c r="B4388" s="245"/>
      <c r="C4388" s="246"/>
      <c r="D4388" s="236" t="s">
        <v>193</v>
      </c>
      <c r="E4388" s="247" t="s">
        <v>19</v>
      </c>
      <c r="F4388" s="248" t="s">
        <v>6701</v>
      </c>
      <c r="G4388" s="246"/>
      <c r="H4388" s="249">
        <v>7.2039999999999997</v>
      </c>
      <c r="I4388" s="250"/>
      <c r="J4388" s="246"/>
      <c r="K4388" s="246"/>
      <c r="L4388" s="251"/>
      <c r="M4388" s="252"/>
      <c r="N4388" s="253"/>
      <c r="O4388" s="253"/>
      <c r="P4388" s="253"/>
      <c r="Q4388" s="253"/>
      <c r="R4388" s="253"/>
      <c r="S4388" s="253"/>
      <c r="T4388" s="25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T4388" s="255" t="s">
        <v>193</v>
      </c>
      <c r="AU4388" s="255" t="s">
        <v>80</v>
      </c>
      <c r="AV4388" s="14" t="s">
        <v>80</v>
      </c>
      <c r="AW4388" s="14" t="s">
        <v>195</v>
      </c>
      <c r="AX4388" s="14" t="s">
        <v>71</v>
      </c>
      <c r="AY4388" s="255" t="s">
        <v>182</v>
      </c>
    </row>
    <row r="4389" s="14" customFormat="1">
      <c r="A4389" s="14"/>
      <c r="B4389" s="245"/>
      <c r="C4389" s="246"/>
      <c r="D4389" s="236" t="s">
        <v>193</v>
      </c>
      <c r="E4389" s="247" t="s">
        <v>19</v>
      </c>
      <c r="F4389" s="248" t="s">
        <v>6702</v>
      </c>
      <c r="G4389" s="246"/>
      <c r="H4389" s="249">
        <v>8.7400000000000002</v>
      </c>
      <c r="I4389" s="250"/>
      <c r="J4389" s="246"/>
      <c r="K4389" s="246"/>
      <c r="L4389" s="251"/>
      <c r="M4389" s="252"/>
      <c r="N4389" s="253"/>
      <c r="O4389" s="253"/>
      <c r="P4389" s="253"/>
      <c r="Q4389" s="253"/>
      <c r="R4389" s="253"/>
      <c r="S4389" s="253"/>
      <c r="T4389" s="25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T4389" s="255" t="s">
        <v>193</v>
      </c>
      <c r="AU4389" s="255" t="s">
        <v>80</v>
      </c>
      <c r="AV4389" s="14" t="s">
        <v>80</v>
      </c>
      <c r="AW4389" s="14" t="s">
        <v>195</v>
      </c>
      <c r="AX4389" s="14" t="s">
        <v>71</v>
      </c>
      <c r="AY4389" s="255" t="s">
        <v>182</v>
      </c>
    </row>
    <row r="4390" s="2" customFormat="1" ht="24.15" customHeight="1">
      <c r="A4390" s="41"/>
      <c r="B4390" s="42"/>
      <c r="C4390" s="216" t="s">
        <v>6703</v>
      </c>
      <c r="D4390" s="216" t="s">
        <v>184</v>
      </c>
      <c r="E4390" s="217" t="s">
        <v>6704</v>
      </c>
      <c r="F4390" s="218" t="s">
        <v>6705</v>
      </c>
      <c r="G4390" s="219" t="s">
        <v>283</v>
      </c>
      <c r="H4390" s="220">
        <v>25.902000000000001</v>
      </c>
      <c r="I4390" s="221"/>
      <c r="J4390" s="222">
        <f>ROUND(I4390*H4390,2)</f>
        <v>0</v>
      </c>
      <c r="K4390" s="218" t="s">
        <v>188</v>
      </c>
      <c r="L4390" s="47"/>
      <c r="M4390" s="223" t="s">
        <v>19</v>
      </c>
      <c r="N4390" s="224" t="s">
        <v>42</v>
      </c>
      <c r="O4390" s="87"/>
      <c r="P4390" s="225">
        <f>O4390*H4390</f>
        <v>0</v>
      </c>
      <c r="Q4390" s="225">
        <v>0.00012999999999999999</v>
      </c>
      <c r="R4390" s="225">
        <f>Q4390*H4390</f>
        <v>0.00336726</v>
      </c>
      <c r="S4390" s="225">
        <v>0</v>
      </c>
      <c r="T4390" s="226">
        <f>S4390*H4390</f>
        <v>0</v>
      </c>
      <c r="U4390" s="41"/>
      <c r="V4390" s="41"/>
      <c r="W4390" s="41"/>
      <c r="X4390" s="41"/>
      <c r="Y4390" s="41"/>
      <c r="Z4390" s="41"/>
      <c r="AA4390" s="41"/>
      <c r="AB4390" s="41"/>
      <c r="AC4390" s="41"/>
      <c r="AD4390" s="41"/>
      <c r="AE4390" s="41"/>
      <c r="AR4390" s="227" t="s">
        <v>308</v>
      </c>
      <c r="AT4390" s="227" t="s">
        <v>184</v>
      </c>
      <c r="AU4390" s="227" t="s">
        <v>80</v>
      </c>
      <c r="AY4390" s="20" t="s">
        <v>182</v>
      </c>
      <c r="BE4390" s="228">
        <f>IF(N4390="základní",J4390,0)</f>
        <v>0</v>
      </c>
      <c r="BF4390" s="228">
        <f>IF(N4390="snížená",J4390,0)</f>
        <v>0</v>
      </c>
      <c r="BG4390" s="228">
        <f>IF(N4390="zákl. přenesená",J4390,0)</f>
        <v>0</v>
      </c>
      <c r="BH4390" s="228">
        <f>IF(N4390="sníž. přenesená",J4390,0)</f>
        <v>0</v>
      </c>
      <c r="BI4390" s="228">
        <f>IF(N4390="nulová",J4390,0)</f>
        <v>0</v>
      </c>
      <c r="BJ4390" s="20" t="s">
        <v>78</v>
      </c>
      <c r="BK4390" s="228">
        <f>ROUND(I4390*H4390,2)</f>
        <v>0</v>
      </c>
      <c r="BL4390" s="20" t="s">
        <v>308</v>
      </c>
      <c r="BM4390" s="227" t="s">
        <v>6706</v>
      </c>
    </row>
    <row r="4391" s="2" customFormat="1">
      <c r="A4391" s="41"/>
      <c r="B4391" s="42"/>
      <c r="C4391" s="43"/>
      <c r="D4391" s="229" t="s">
        <v>191</v>
      </c>
      <c r="E4391" s="43"/>
      <c r="F4391" s="230" t="s">
        <v>6707</v>
      </c>
      <c r="G4391" s="43"/>
      <c r="H4391" s="43"/>
      <c r="I4391" s="231"/>
      <c r="J4391" s="43"/>
      <c r="K4391" s="43"/>
      <c r="L4391" s="47"/>
      <c r="M4391" s="232"/>
      <c r="N4391" s="233"/>
      <c r="O4391" s="87"/>
      <c r="P4391" s="87"/>
      <c r="Q4391" s="87"/>
      <c r="R4391" s="87"/>
      <c r="S4391" s="87"/>
      <c r="T4391" s="88"/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T4391" s="20" t="s">
        <v>191</v>
      </c>
      <c r="AU4391" s="20" t="s">
        <v>80</v>
      </c>
    </row>
    <row r="4392" s="14" customFormat="1">
      <c r="A4392" s="14"/>
      <c r="B4392" s="245"/>
      <c r="C4392" s="246"/>
      <c r="D4392" s="236" t="s">
        <v>193</v>
      </c>
      <c r="E4392" s="247" t="s">
        <v>19</v>
      </c>
      <c r="F4392" s="248" t="s">
        <v>6669</v>
      </c>
      <c r="G4392" s="246"/>
      <c r="H4392" s="249">
        <v>6.71</v>
      </c>
      <c r="I4392" s="250"/>
      <c r="J4392" s="246"/>
      <c r="K4392" s="246"/>
      <c r="L4392" s="251"/>
      <c r="M4392" s="252"/>
      <c r="N4392" s="253"/>
      <c r="O4392" s="253"/>
      <c r="P4392" s="253"/>
      <c r="Q4392" s="253"/>
      <c r="R4392" s="253"/>
      <c r="S4392" s="253"/>
      <c r="T4392" s="25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55" t="s">
        <v>193</v>
      </c>
      <c r="AU4392" s="255" t="s">
        <v>80</v>
      </c>
      <c r="AV4392" s="14" t="s">
        <v>80</v>
      </c>
      <c r="AW4392" s="14" t="s">
        <v>195</v>
      </c>
      <c r="AX4392" s="14" t="s">
        <v>71</v>
      </c>
      <c r="AY4392" s="255" t="s">
        <v>182</v>
      </c>
    </row>
    <row r="4393" s="14" customFormat="1">
      <c r="A4393" s="14"/>
      <c r="B4393" s="245"/>
      <c r="C4393" s="246"/>
      <c r="D4393" s="236" t="s">
        <v>193</v>
      </c>
      <c r="E4393" s="247" t="s">
        <v>19</v>
      </c>
      <c r="F4393" s="248" t="s">
        <v>6670</v>
      </c>
      <c r="G4393" s="246"/>
      <c r="H4393" s="249">
        <v>4.620000000000001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193</v>
      </c>
      <c r="AU4393" s="255" t="s">
        <v>80</v>
      </c>
      <c r="AV4393" s="14" t="s">
        <v>80</v>
      </c>
      <c r="AW4393" s="14" t="s">
        <v>195</v>
      </c>
      <c r="AX4393" s="14" t="s">
        <v>71</v>
      </c>
      <c r="AY4393" s="255" t="s">
        <v>182</v>
      </c>
    </row>
    <row r="4394" s="14" customFormat="1">
      <c r="A4394" s="14"/>
      <c r="B4394" s="245"/>
      <c r="C4394" s="246"/>
      <c r="D4394" s="236" t="s">
        <v>193</v>
      </c>
      <c r="E4394" s="247" t="s">
        <v>19</v>
      </c>
      <c r="F4394" s="248" t="s">
        <v>6671</v>
      </c>
      <c r="G4394" s="246"/>
      <c r="H4394" s="249">
        <v>5.5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193</v>
      </c>
      <c r="AU4394" s="255" t="s">
        <v>80</v>
      </c>
      <c r="AV4394" s="14" t="s">
        <v>80</v>
      </c>
      <c r="AW4394" s="14" t="s">
        <v>195</v>
      </c>
      <c r="AX4394" s="14" t="s">
        <v>71</v>
      </c>
      <c r="AY4394" s="255" t="s">
        <v>182</v>
      </c>
    </row>
    <row r="4395" s="14" customFormat="1">
      <c r="A4395" s="14"/>
      <c r="B4395" s="245"/>
      <c r="C4395" s="246"/>
      <c r="D4395" s="236" t="s">
        <v>193</v>
      </c>
      <c r="E4395" s="247" t="s">
        <v>19</v>
      </c>
      <c r="F4395" s="248" t="s">
        <v>6672</v>
      </c>
      <c r="G4395" s="246"/>
      <c r="H4395" s="249">
        <v>9.072000000000001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193</v>
      </c>
      <c r="AU4395" s="255" t="s">
        <v>80</v>
      </c>
      <c r="AV4395" s="14" t="s">
        <v>80</v>
      </c>
      <c r="AW4395" s="14" t="s">
        <v>195</v>
      </c>
      <c r="AX4395" s="14" t="s">
        <v>71</v>
      </c>
      <c r="AY4395" s="255" t="s">
        <v>182</v>
      </c>
    </row>
    <row r="4396" s="2" customFormat="1" ht="24.15" customHeight="1">
      <c r="A4396" s="41"/>
      <c r="B4396" s="42"/>
      <c r="C4396" s="216" t="s">
        <v>6708</v>
      </c>
      <c r="D4396" s="216" t="s">
        <v>184</v>
      </c>
      <c r="E4396" s="217" t="s">
        <v>6709</v>
      </c>
      <c r="F4396" s="218" t="s">
        <v>6710</v>
      </c>
      <c r="G4396" s="219" t="s">
        <v>283</v>
      </c>
      <c r="H4396" s="220">
        <v>9.0719999999999992</v>
      </c>
      <c r="I4396" s="221"/>
      <c r="J4396" s="222">
        <f>ROUND(I4396*H4396,2)</f>
        <v>0</v>
      </c>
      <c r="K4396" s="218" t="s">
        <v>188</v>
      </c>
      <c r="L4396" s="47"/>
      <c r="M4396" s="223" t="s">
        <v>19</v>
      </c>
      <c r="N4396" s="224" t="s">
        <v>42</v>
      </c>
      <c r="O4396" s="87"/>
      <c r="P4396" s="225">
        <f>O4396*H4396</f>
        <v>0</v>
      </c>
      <c r="Q4396" s="225">
        <v>0.00013999999999999999</v>
      </c>
      <c r="R4396" s="225">
        <f>Q4396*H4396</f>
        <v>0.0012700799999999998</v>
      </c>
      <c r="S4396" s="225">
        <v>0</v>
      </c>
      <c r="T4396" s="226">
        <f>S4396*H4396</f>
        <v>0</v>
      </c>
      <c r="U4396" s="41"/>
      <c r="V4396" s="41"/>
      <c r="W4396" s="41"/>
      <c r="X4396" s="41"/>
      <c r="Y4396" s="41"/>
      <c r="Z4396" s="41"/>
      <c r="AA4396" s="41"/>
      <c r="AB4396" s="41"/>
      <c r="AC4396" s="41"/>
      <c r="AD4396" s="41"/>
      <c r="AE4396" s="41"/>
      <c r="AR4396" s="227" t="s">
        <v>308</v>
      </c>
      <c r="AT4396" s="227" t="s">
        <v>184</v>
      </c>
      <c r="AU4396" s="227" t="s">
        <v>80</v>
      </c>
      <c r="AY4396" s="20" t="s">
        <v>182</v>
      </c>
      <c r="BE4396" s="228">
        <f>IF(N4396="základní",J4396,0)</f>
        <v>0</v>
      </c>
      <c r="BF4396" s="228">
        <f>IF(N4396="snížená",J4396,0)</f>
        <v>0</v>
      </c>
      <c r="BG4396" s="228">
        <f>IF(N4396="zákl. přenesená",J4396,0)</f>
        <v>0</v>
      </c>
      <c r="BH4396" s="228">
        <f>IF(N4396="sníž. přenesená",J4396,0)</f>
        <v>0</v>
      </c>
      <c r="BI4396" s="228">
        <f>IF(N4396="nulová",J4396,0)</f>
        <v>0</v>
      </c>
      <c r="BJ4396" s="20" t="s">
        <v>78</v>
      </c>
      <c r="BK4396" s="228">
        <f>ROUND(I4396*H4396,2)</f>
        <v>0</v>
      </c>
      <c r="BL4396" s="20" t="s">
        <v>308</v>
      </c>
      <c r="BM4396" s="227" t="s">
        <v>6711</v>
      </c>
    </row>
    <row r="4397" s="2" customFormat="1">
      <c r="A4397" s="41"/>
      <c r="B4397" s="42"/>
      <c r="C4397" s="43"/>
      <c r="D4397" s="229" t="s">
        <v>191</v>
      </c>
      <c r="E4397" s="43"/>
      <c r="F4397" s="230" t="s">
        <v>6712</v>
      </c>
      <c r="G4397" s="43"/>
      <c r="H4397" s="43"/>
      <c r="I4397" s="231"/>
      <c r="J4397" s="43"/>
      <c r="K4397" s="43"/>
      <c r="L4397" s="47"/>
      <c r="M4397" s="232"/>
      <c r="N4397" s="233"/>
      <c r="O4397" s="87"/>
      <c r="P4397" s="87"/>
      <c r="Q4397" s="87"/>
      <c r="R4397" s="87"/>
      <c r="S4397" s="87"/>
      <c r="T4397" s="88"/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T4397" s="20" t="s">
        <v>191</v>
      </c>
      <c r="AU4397" s="20" t="s">
        <v>80</v>
      </c>
    </row>
    <row r="4398" s="14" customFormat="1">
      <c r="A4398" s="14"/>
      <c r="B4398" s="245"/>
      <c r="C4398" s="246"/>
      <c r="D4398" s="236" t="s">
        <v>193</v>
      </c>
      <c r="E4398" s="247" t="s">
        <v>19</v>
      </c>
      <c r="F4398" s="248" t="s">
        <v>6672</v>
      </c>
      <c r="G4398" s="246"/>
      <c r="H4398" s="249">
        <v>9.072000000000001</v>
      </c>
      <c r="I4398" s="250"/>
      <c r="J4398" s="246"/>
      <c r="K4398" s="246"/>
      <c r="L4398" s="251"/>
      <c r="M4398" s="252"/>
      <c r="N4398" s="253"/>
      <c r="O4398" s="253"/>
      <c r="P4398" s="253"/>
      <c r="Q4398" s="253"/>
      <c r="R4398" s="253"/>
      <c r="S4398" s="253"/>
      <c r="T4398" s="25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T4398" s="255" t="s">
        <v>193</v>
      </c>
      <c r="AU4398" s="255" t="s">
        <v>80</v>
      </c>
      <c r="AV4398" s="14" t="s">
        <v>80</v>
      </c>
      <c r="AW4398" s="14" t="s">
        <v>195</v>
      </c>
      <c r="AX4398" s="14" t="s">
        <v>71</v>
      </c>
      <c r="AY4398" s="255" t="s">
        <v>182</v>
      </c>
    </row>
    <row r="4399" s="2" customFormat="1" ht="37.8" customHeight="1">
      <c r="A4399" s="41"/>
      <c r="B4399" s="42"/>
      <c r="C4399" s="216" t="s">
        <v>6713</v>
      </c>
      <c r="D4399" s="216" t="s">
        <v>184</v>
      </c>
      <c r="E4399" s="217" t="s">
        <v>6714</v>
      </c>
      <c r="F4399" s="218" t="s">
        <v>6715</v>
      </c>
      <c r="G4399" s="219" t="s">
        <v>283</v>
      </c>
      <c r="H4399" s="220">
        <v>25.902000000000001</v>
      </c>
      <c r="I4399" s="221"/>
      <c r="J4399" s="222">
        <f>ROUND(I4399*H4399,2)</f>
        <v>0</v>
      </c>
      <c r="K4399" s="218" t="s">
        <v>188</v>
      </c>
      <c r="L4399" s="47"/>
      <c r="M4399" s="223" t="s">
        <v>19</v>
      </c>
      <c r="N4399" s="224" t="s">
        <v>42</v>
      </c>
      <c r="O4399" s="87"/>
      <c r="P4399" s="225">
        <f>O4399*H4399</f>
        <v>0</v>
      </c>
      <c r="Q4399" s="225">
        <v>0.00013999999999999999</v>
      </c>
      <c r="R4399" s="225">
        <f>Q4399*H4399</f>
        <v>0.00362628</v>
      </c>
      <c r="S4399" s="225">
        <v>0</v>
      </c>
      <c r="T4399" s="226">
        <f>S4399*H4399</f>
        <v>0</v>
      </c>
      <c r="U4399" s="41"/>
      <c r="V4399" s="41"/>
      <c r="W4399" s="41"/>
      <c r="X4399" s="41"/>
      <c r="Y4399" s="41"/>
      <c r="Z4399" s="41"/>
      <c r="AA4399" s="41"/>
      <c r="AB4399" s="41"/>
      <c r="AC4399" s="41"/>
      <c r="AD4399" s="41"/>
      <c r="AE4399" s="41"/>
      <c r="AR4399" s="227" t="s">
        <v>308</v>
      </c>
      <c r="AT4399" s="227" t="s">
        <v>184</v>
      </c>
      <c r="AU4399" s="227" t="s">
        <v>80</v>
      </c>
      <c r="AY4399" s="20" t="s">
        <v>182</v>
      </c>
      <c r="BE4399" s="228">
        <f>IF(N4399="základní",J4399,0)</f>
        <v>0</v>
      </c>
      <c r="BF4399" s="228">
        <f>IF(N4399="snížená",J4399,0)</f>
        <v>0</v>
      </c>
      <c r="BG4399" s="228">
        <f>IF(N4399="zákl. přenesená",J4399,0)</f>
        <v>0</v>
      </c>
      <c r="BH4399" s="228">
        <f>IF(N4399="sníž. přenesená",J4399,0)</f>
        <v>0</v>
      </c>
      <c r="BI4399" s="228">
        <f>IF(N4399="nulová",J4399,0)</f>
        <v>0</v>
      </c>
      <c r="BJ4399" s="20" t="s">
        <v>78</v>
      </c>
      <c r="BK4399" s="228">
        <f>ROUND(I4399*H4399,2)</f>
        <v>0</v>
      </c>
      <c r="BL4399" s="20" t="s">
        <v>308</v>
      </c>
      <c r="BM4399" s="227" t="s">
        <v>6716</v>
      </c>
    </row>
    <row r="4400" s="2" customFormat="1">
      <c r="A4400" s="41"/>
      <c r="B4400" s="42"/>
      <c r="C4400" s="43"/>
      <c r="D4400" s="229" t="s">
        <v>191</v>
      </c>
      <c r="E4400" s="43"/>
      <c r="F4400" s="230" t="s">
        <v>6717</v>
      </c>
      <c r="G4400" s="43"/>
      <c r="H4400" s="43"/>
      <c r="I4400" s="231"/>
      <c r="J4400" s="43"/>
      <c r="K4400" s="43"/>
      <c r="L4400" s="47"/>
      <c r="M4400" s="232"/>
      <c r="N4400" s="233"/>
      <c r="O4400" s="87"/>
      <c r="P4400" s="87"/>
      <c r="Q4400" s="87"/>
      <c r="R4400" s="87"/>
      <c r="S4400" s="87"/>
      <c r="T4400" s="88"/>
      <c r="U4400" s="41"/>
      <c r="V4400" s="41"/>
      <c r="W4400" s="41"/>
      <c r="X4400" s="41"/>
      <c r="Y4400" s="41"/>
      <c r="Z4400" s="41"/>
      <c r="AA4400" s="41"/>
      <c r="AB4400" s="41"/>
      <c r="AC4400" s="41"/>
      <c r="AD4400" s="41"/>
      <c r="AE4400" s="41"/>
      <c r="AT4400" s="20" t="s">
        <v>191</v>
      </c>
      <c r="AU4400" s="20" t="s">
        <v>80</v>
      </c>
    </row>
    <row r="4401" s="14" customFormat="1">
      <c r="A4401" s="14"/>
      <c r="B4401" s="245"/>
      <c r="C4401" s="246"/>
      <c r="D4401" s="236" t="s">
        <v>193</v>
      </c>
      <c r="E4401" s="247" t="s">
        <v>19</v>
      </c>
      <c r="F4401" s="248" t="s">
        <v>6669</v>
      </c>
      <c r="G4401" s="246"/>
      <c r="H4401" s="249">
        <v>6.71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193</v>
      </c>
      <c r="AU4401" s="255" t="s">
        <v>80</v>
      </c>
      <c r="AV4401" s="14" t="s">
        <v>80</v>
      </c>
      <c r="AW4401" s="14" t="s">
        <v>195</v>
      </c>
      <c r="AX4401" s="14" t="s">
        <v>71</v>
      </c>
      <c r="AY4401" s="255" t="s">
        <v>182</v>
      </c>
    </row>
    <row r="4402" s="14" customFormat="1">
      <c r="A4402" s="14"/>
      <c r="B4402" s="245"/>
      <c r="C4402" s="246"/>
      <c r="D4402" s="236" t="s">
        <v>193</v>
      </c>
      <c r="E4402" s="247" t="s">
        <v>19</v>
      </c>
      <c r="F4402" s="248" t="s">
        <v>6670</v>
      </c>
      <c r="G4402" s="246"/>
      <c r="H4402" s="249">
        <v>4.620000000000001</v>
      </c>
      <c r="I4402" s="250"/>
      <c r="J4402" s="246"/>
      <c r="K4402" s="246"/>
      <c r="L4402" s="251"/>
      <c r="M4402" s="252"/>
      <c r="N4402" s="253"/>
      <c r="O4402" s="253"/>
      <c r="P4402" s="253"/>
      <c r="Q4402" s="253"/>
      <c r="R4402" s="253"/>
      <c r="S4402" s="253"/>
      <c r="T4402" s="25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5" t="s">
        <v>193</v>
      </c>
      <c r="AU4402" s="255" t="s">
        <v>80</v>
      </c>
      <c r="AV4402" s="14" t="s">
        <v>80</v>
      </c>
      <c r="AW4402" s="14" t="s">
        <v>195</v>
      </c>
      <c r="AX4402" s="14" t="s">
        <v>71</v>
      </c>
      <c r="AY4402" s="255" t="s">
        <v>182</v>
      </c>
    </row>
    <row r="4403" s="14" customFormat="1">
      <c r="A4403" s="14"/>
      <c r="B4403" s="245"/>
      <c r="C4403" s="246"/>
      <c r="D4403" s="236" t="s">
        <v>193</v>
      </c>
      <c r="E4403" s="247" t="s">
        <v>19</v>
      </c>
      <c r="F4403" s="248" t="s">
        <v>6671</v>
      </c>
      <c r="G4403" s="246"/>
      <c r="H4403" s="249">
        <v>5.5</v>
      </c>
      <c r="I4403" s="250"/>
      <c r="J4403" s="246"/>
      <c r="K4403" s="246"/>
      <c r="L4403" s="251"/>
      <c r="M4403" s="252"/>
      <c r="N4403" s="253"/>
      <c r="O4403" s="253"/>
      <c r="P4403" s="253"/>
      <c r="Q4403" s="253"/>
      <c r="R4403" s="253"/>
      <c r="S4403" s="253"/>
      <c r="T4403" s="25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T4403" s="255" t="s">
        <v>193</v>
      </c>
      <c r="AU4403" s="255" t="s">
        <v>80</v>
      </c>
      <c r="AV4403" s="14" t="s">
        <v>80</v>
      </c>
      <c r="AW4403" s="14" t="s">
        <v>195</v>
      </c>
      <c r="AX4403" s="14" t="s">
        <v>71</v>
      </c>
      <c r="AY4403" s="255" t="s">
        <v>182</v>
      </c>
    </row>
    <row r="4404" s="14" customFormat="1">
      <c r="A4404" s="14"/>
      <c r="B4404" s="245"/>
      <c r="C4404" s="246"/>
      <c r="D4404" s="236" t="s">
        <v>193</v>
      </c>
      <c r="E4404" s="247" t="s">
        <v>19</v>
      </c>
      <c r="F4404" s="248" t="s">
        <v>6672</v>
      </c>
      <c r="G4404" s="246"/>
      <c r="H4404" s="249">
        <v>9.072000000000001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193</v>
      </c>
      <c r="AU4404" s="255" t="s">
        <v>80</v>
      </c>
      <c r="AV4404" s="14" t="s">
        <v>80</v>
      </c>
      <c r="AW4404" s="14" t="s">
        <v>195</v>
      </c>
      <c r="AX4404" s="14" t="s">
        <v>71</v>
      </c>
      <c r="AY4404" s="255" t="s">
        <v>182</v>
      </c>
    </row>
    <row r="4405" s="2" customFormat="1" ht="62.7" customHeight="1">
      <c r="A4405" s="41"/>
      <c r="B4405" s="42"/>
      <c r="C4405" s="216" t="s">
        <v>6718</v>
      </c>
      <c r="D4405" s="216" t="s">
        <v>184</v>
      </c>
      <c r="E4405" s="217" t="s">
        <v>6719</v>
      </c>
      <c r="F4405" s="218" t="s">
        <v>6720</v>
      </c>
      <c r="G4405" s="219" t="s">
        <v>283</v>
      </c>
      <c r="H4405" s="220">
        <v>46.999000000000002</v>
      </c>
      <c r="I4405" s="221"/>
      <c r="J4405" s="222">
        <f>ROUND(I4405*H4405,2)</f>
        <v>0</v>
      </c>
      <c r="K4405" s="218" t="s">
        <v>188</v>
      </c>
      <c r="L4405" s="47"/>
      <c r="M4405" s="223" t="s">
        <v>19</v>
      </c>
      <c r="N4405" s="224" t="s">
        <v>42</v>
      </c>
      <c r="O4405" s="87"/>
      <c r="P4405" s="225">
        <f>O4405*H4405</f>
        <v>0</v>
      </c>
      <c r="Q4405" s="225">
        <v>0.00034000000000000002</v>
      </c>
      <c r="R4405" s="225">
        <f>Q4405*H4405</f>
        <v>0.015979660000000003</v>
      </c>
      <c r="S4405" s="225">
        <v>0</v>
      </c>
      <c r="T4405" s="226">
        <f>S4405*H4405</f>
        <v>0</v>
      </c>
      <c r="U4405" s="41"/>
      <c r="V4405" s="41"/>
      <c r="W4405" s="41"/>
      <c r="X4405" s="41"/>
      <c r="Y4405" s="41"/>
      <c r="Z4405" s="41"/>
      <c r="AA4405" s="41"/>
      <c r="AB4405" s="41"/>
      <c r="AC4405" s="41"/>
      <c r="AD4405" s="41"/>
      <c r="AE4405" s="41"/>
      <c r="AR4405" s="227" t="s">
        <v>308</v>
      </c>
      <c r="AT4405" s="227" t="s">
        <v>184</v>
      </c>
      <c r="AU4405" s="227" t="s">
        <v>80</v>
      </c>
      <c r="AY4405" s="20" t="s">
        <v>182</v>
      </c>
      <c r="BE4405" s="228">
        <f>IF(N4405="základní",J4405,0)</f>
        <v>0</v>
      </c>
      <c r="BF4405" s="228">
        <f>IF(N4405="snížená",J4405,0)</f>
        <v>0</v>
      </c>
      <c r="BG4405" s="228">
        <f>IF(N4405="zákl. přenesená",J4405,0)</f>
        <v>0</v>
      </c>
      <c r="BH4405" s="228">
        <f>IF(N4405="sníž. přenesená",J4405,0)</f>
        <v>0</v>
      </c>
      <c r="BI4405" s="228">
        <f>IF(N4405="nulová",J4405,0)</f>
        <v>0</v>
      </c>
      <c r="BJ4405" s="20" t="s">
        <v>78</v>
      </c>
      <c r="BK4405" s="228">
        <f>ROUND(I4405*H4405,2)</f>
        <v>0</v>
      </c>
      <c r="BL4405" s="20" t="s">
        <v>308</v>
      </c>
      <c r="BM4405" s="227" t="s">
        <v>6721</v>
      </c>
    </row>
    <row r="4406" s="2" customFormat="1">
      <c r="A4406" s="41"/>
      <c r="B4406" s="42"/>
      <c r="C4406" s="43"/>
      <c r="D4406" s="229" t="s">
        <v>191</v>
      </c>
      <c r="E4406" s="43"/>
      <c r="F4406" s="230" t="s">
        <v>6722</v>
      </c>
      <c r="G4406" s="43"/>
      <c r="H4406" s="43"/>
      <c r="I4406" s="231"/>
      <c r="J4406" s="43"/>
      <c r="K4406" s="43"/>
      <c r="L4406" s="47"/>
      <c r="M4406" s="232"/>
      <c r="N4406" s="233"/>
      <c r="O4406" s="87"/>
      <c r="P4406" s="87"/>
      <c r="Q4406" s="87"/>
      <c r="R4406" s="87"/>
      <c r="S4406" s="87"/>
      <c r="T4406" s="88"/>
      <c r="U4406" s="41"/>
      <c r="V4406" s="41"/>
      <c r="W4406" s="41"/>
      <c r="X4406" s="41"/>
      <c r="Y4406" s="41"/>
      <c r="Z4406" s="41"/>
      <c r="AA4406" s="41"/>
      <c r="AB4406" s="41"/>
      <c r="AC4406" s="41"/>
      <c r="AD4406" s="41"/>
      <c r="AE4406" s="41"/>
      <c r="AT4406" s="20" t="s">
        <v>191</v>
      </c>
      <c r="AU4406" s="20" t="s">
        <v>80</v>
      </c>
    </row>
    <row r="4407" s="14" customFormat="1">
      <c r="A4407" s="14"/>
      <c r="B4407" s="245"/>
      <c r="C4407" s="246"/>
      <c r="D4407" s="236" t="s">
        <v>193</v>
      </c>
      <c r="E4407" s="247" t="s">
        <v>19</v>
      </c>
      <c r="F4407" s="248" t="s">
        <v>6723</v>
      </c>
      <c r="G4407" s="246"/>
      <c r="H4407" s="249">
        <v>46.998699999999999</v>
      </c>
      <c r="I4407" s="250"/>
      <c r="J4407" s="246"/>
      <c r="K4407" s="246"/>
      <c r="L4407" s="251"/>
      <c r="M4407" s="252"/>
      <c r="N4407" s="253"/>
      <c r="O4407" s="253"/>
      <c r="P4407" s="253"/>
      <c r="Q4407" s="253"/>
      <c r="R4407" s="253"/>
      <c r="S4407" s="253"/>
      <c r="T4407" s="25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55" t="s">
        <v>193</v>
      </c>
      <c r="AU4407" s="255" t="s">
        <v>80</v>
      </c>
      <c r="AV4407" s="14" t="s">
        <v>80</v>
      </c>
      <c r="AW4407" s="14" t="s">
        <v>195</v>
      </c>
      <c r="AX4407" s="14" t="s">
        <v>71</v>
      </c>
      <c r="AY4407" s="255" t="s">
        <v>182</v>
      </c>
    </row>
    <row r="4408" s="2" customFormat="1" ht="21.75" customHeight="1">
      <c r="A4408" s="41"/>
      <c r="B4408" s="42"/>
      <c r="C4408" s="216" t="s">
        <v>6724</v>
      </c>
      <c r="D4408" s="216" t="s">
        <v>184</v>
      </c>
      <c r="E4408" s="217" t="s">
        <v>6725</v>
      </c>
      <c r="F4408" s="218" t="s">
        <v>6726</v>
      </c>
      <c r="G4408" s="219" t="s">
        <v>283</v>
      </c>
      <c r="H4408" s="220">
        <v>55.329000000000001</v>
      </c>
      <c r="I4408" s="221"/>
      <c r="J4408" s="222">
        <f>ROUND(I4408*H4408,2)</f>
        <v>0</v>
      </c>
      <c r="K4408" s="218" t="s">
        <v>188</v>
      </c>
      <c r="L4408" s="47"/>
      <c r="M4408" s="223" t="s">
        <v>19</v>
      </c>
      <c r="N4408" s="224" t="s">
        <v>42</v>
      </c>
      <c r="O4408" s="87"/>
      <c r="P4408" s="225">
        <f>O4408*H4408</f>
        <v>0</v>
      </c>
      <c r="Q4408" s="225">
        <v>0</v>
      </c>
      <c r="R4408" s="225">
        <f>Q4408*H4408</f>
        <v>0</v>
      </c>
      <c r="S4408" s="225">
        <v>0</v>
      </c>
      <c r="T4408" s="226">
        <f>S4408*H4408</f>
        <v>0</v>
      </c>
      <c r="U4408" s="41"/>
      <c r="V4408" s="41"/>
      <c r="W4408" s="41"/>
      <c r="X4408" s="41"/>
      <c r="Y4408" s="41"/>
      <c r="Z4408" s="41"/>
      <c r="AA4408" s="41"/>
      <c r="AB4408" s="41"/>
      <c r="AC4408" s="41"/>
      <c r="AD4408" s="41"/>
      <c r="AE4408" s="41"/>
      <c r="AR4408" s="227" t="s">
        <v>308</v>
      </c>
      <c r="AT4408" s="227" t="s">
        <v>184</v>
      </c>
      <c r="AU4408" s="227" t="s">
        <v>80</v>
      </c>
      <c r="AY4408" s="20" t="s">
        <v>182</v>
      </c>
      <c r="BE4408" s="228">
        <f>IF(N4408="základní",J4408,0)</f>
        <v>0</v>
      </c>
      <c r="BF4408" s="228">
        <f>IF(N4408="snížená",J4408,0)</f>
        <v>0</v>
      </c>
      <c r="BG4408" s="228">
        <f>IF(N4408="zákl. přenesená",J4408,0)</f>
        <v>0</v>
      </c>
      <c r="BH4408" s="228">
        <f>IF(N4408="sníž. přenesená",J4408,0)</f>
        <v>0</v>
      </c>
      <c r="BI4408" s="228">
        <f>IF(N4408="nulová",J4408,0)</f>
        <v>0</v>
      </c>
      <c r="BJ4408" s="20" t="s">
        <v>78</v>
      </c>
      <c r="BK4408" s="228">
        <f>ROUND(I4408*H4408,2)</f>
        <v>0</v>
      </c>
      <c r="BL4408" s="20" t="s">
        <v>308</v>
      </c>
      <c r="BM4408" s="227" t="s">
        <v>6727</v>
      </c>
    </row>
    <row r="4409" s="2" customFormat="1">
      <c r="A4409" s="41"/>
      <c r="B4409" s="42"/>
      <c r="C4409" s="43"/>
      <c r="D4409" s="229" t="s">
        <v>191</v>
      </c>
      <c r="E4409" s="43"/>
      <c r="F4409" s="230" t="s">
        <v>6728</v>
      </c>
      <c r="G4409" s="43"/>
      <c r="H4409" s="43"/>
      <c r="I4409" s="231"/>
      <c r="J4409" s="43"/>
      <c r="K4409" s="43"/>
      <c r="L4409" s="47"/>
      <c r="M4409" s="232"/>
      <c r="N4409" s="233"/>
      <c r="O4409" s="87"/>
      <c r="P4409" s="87"/>
      <c r="Q4409" s="87"/>
      <c r="R4409" s="87"/>
      <c r="S4409" s="87"/>
      <c r="T4409" s="88"/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T4409" s="20" t="s">
        <v>191</v>
      </c>
      <c r="AU4409" s="20" t="s">
        <v>80</v>
      </c>
    </row>
    <row r="4410" s="14" customFormat="1">
      <c r="A4410" s="14"/>
      <c r="B4410" s="245"/>
      <c r="C4410" s="246"/>
      <c r="D4410" s="236" t="s">
        <v>193</v>
      </c>
      <c r="E4410" s="247" t="s">
        <v>19</v>
      </c>
      <c r="F4410" s="248" t="s">
        <v>6729</v>
      </c>
      <c r="G4410" s="246"/>
      <c r="H4410" s="249">
        <v>55.3294</v>
      </c>
      <c r="I4410" s="250"/>
      <c r="J4410" s="246"/>
      <c r="K4410" s="246"/>
      <c r="L4410" s="251"/>
      <c r="M4410" s="252"/>
      <c r="N4410" s="253"/>
      <c r="O4410" s="253"/>
      <c r="P4410" s="253"/>
      <c r="Q4410" s="253"/>
      <c r="R4410" s="253"/>
      <c r="S4410" s="253"/>
      <c r="T4410" s="25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5" t="s">
        <v>193</v>
      </c>
      <c r="AU4410" s="255" t="s">
        <v>80</v>
      </c>
      <c r="AV4410" s="14" t="s">
        <v>80</v>
      </c>
      <c r="AW4410" s="14" t="s">
        <v>195</v>
      </c>
      <c r="AX4410" s="14" t="s">
        <v>71</v>
      </c>
      <c r="AY4410" s="255" t="s">
        <v>182</v>
      </c>
    </row>
    <row r="4411" s="2" customFormat="1" ht="24.15" customHeight="1">
      <c r="A4411" s="41"/>
      <c r="B4411" s="42"/>
      <c r="C4411" s="216" t="s">
        <v>6730</v>
      </c>
      <c r="D4411" s="216" t="s">
        <v>184</v>
      </c>
      <c r="E4411" s="217" t="s">
        <v>6731</v>
      </c>
      <c r="F4411" s="218" t="s">
        <v>6732</v>
      </c>
      <c r="G4411" s="219" t="s">
        <v>283</v>
      </c>
      <c r="H4411" s="220">
        <v>277.666</v>
      </c>
      <c r="I4411" s="221"/>
      <c r="J4411" s="222">
        <f>ROUND(I4411*H4411,2)</f>
        <v>0</v>
      </c>
      <c r="K4411" s="218" t="s">
        <v>188</v>
      </c>
      <c r="L4411" s="47"/>
      <c r="M4411" s="223" t="s">
        <v>19</v>
      </c>
      <c r="N4411" s="224" t="s">
        <v>42</v>
      </c>
      <c r="O4411" s="87"/>
      <c r="P4411" s="225">
        <f>O4411*H4411</f>
        <v>0</v>
      </c>
      <c r="Q4411" s="225">
        <v>0.00021000000000000001</v>
      </c>
      <c r="R4411" s="225">
        <f>Q4411*H4411</f>
        <v>0.058309860000000005</v>
      </c>
      <c r="S4411" s="225">
        <v>0</v>
      </c>
      <c r="T4411" s="226">
        <f>S4411*H4411</f>
        <v>0</v>
      </c>
      <c r="U4411" s="41"/>
      <c r="V4411" s="41"/>
      <c r="W4411" s="41"/>
      <c r="X4411" s="41"/>
      <c r="Y4411" s="41"/>
      <c r="Z4411" s="41"/>
      <c r="AA4411" s="41"/>
      <c r="AB4411" s="41"/>
      <c r="AC4411" s="41"/>
      <c r="AD4411" s="41"/>
      <c r="AE4411" s="41"/>
      <c r="AR4411" s="227" t="s">
        <v>308</v>
      </c>
      <c r="AT4411" s="227" t="s">
        <v>184</v>
      </c>
      <c r="AU4411" s="227" t="s">
        <v>80</v>
      </c>
      <c r="AY4411" s="20" t="s">
        <v>182</v>
      </c>
      <c r="BE4411" s="228">
        <f>IF(N4411="základní",J4411,0)</f>
        <v>0</v>
      </c>
      <c r="BF4411" s="228">
        <f>IF(N4411="snížená",J4411,0)</f>
        <v>0</v>
      </c>
      <c r="BG4411" s="228">
        <f>IF(N4411="zákl. přenesená",J4411,0)</f>
        <v>0</v>
      </c>
      <c r="BH4411" s="228">
        <f>IF(N4411="sníž. přenesená",J4411,0)</f>
        <v>0</v>
      </c>
      <c r="BI4411" s="228">
        <f>IF(N4411="nulová",J4411,0)</f>
        <v>0</v>
      </c>
      <c r="BJ4411" s="20" t="s">
        <v>78</v>
      </c>
      <c r="BK4411" s="228">
        <f>ROUND(I4411*H4411,2)</f>
        <v>0</v>
      </c>
      <c r="BL4411" s="20" t="s">
        <v>308</v>
      </c>
      <c r="BM4411" s="227" t="s">
        <v>6733</v>
      </c>
    </row>
    <row r="4412" s="2" customFormat="1">
      <c r="A4412" s="41"/>
      <c r="B4412" s="42"/>
      <c r="C4412" s="43"/>
      <c r="D4412" s="229" t="s">
        <v>191</v>
      </c>
      <c r="E4412" s="43"/>
      <c r="F4412" s="230" t="s">
        <v>6734</v>
      </c>
      <c r="G4412" s="43"/>
      <c r="H4412" s="43"/>
      <c r="I4412" s="231"/>
      <c r="J4412" s="43"/>
      <c r="K4412" s="43"/>
      <c r="L4412" s="47"/>
      <c r="M4412" s="232"/>
      <c r="N4412" s="233"/>
      <c r="O4412" s="87"/>
      <c r="P4412" s="87"/>
      <c r="Q4412" s="87"/>
      <c r="R4412" s="87"/>
      <c r="S4412" s="87"/>
      <c r="T4412" s="88"/>
      <c r="U4412" s="41"/>
      <c r="V4412" s="41"/>
      <c r="W4412" s="41"/>
      <c r="X4412" s="41"/>
      <c r="Y4412" s="41"/>
      <c r="Z4412" s="41"/>
      <c r="AA4412" s="41"/>
      <c r="AB4412" s="41"/>
      <c r="AC4412" s="41"/>
      <c r="AD4412" s="41"/>
      <c r="AE4412" s="41"/>
      <c r="AT4412" s="20" t="s">
        <v>191</v>
      </c>
      <c r="AU4412" s="20" t="s">
        <v>80</v>
      </c>
    </row>
    <row r="4413" s="14" customFormat="1">
      <c r="A4413" s="14"/>
      <c r="B4413" s="245"/>
      <c r="C4413" s="246"/>
      <c r="D4413" s="236" t="s">
        <v>193</v>
      </c>
      <c r="E4413" s="247" t="s">
        <v>19</v>
      </c>
      <c r="F4413" s="248" t="s">
        <v>6735</v>
      </c>
      <c r="G4413" s="246"/>
      <c r="H4413" s="249">
        <v>156.1798</v>
      </c>
      <c r="I4413" s="250"/>
      <c r="J4413" s="246"/>
      <c r="K4413" s="246"/>
      <c r="L4413" s="251"/>
      <c r="M4413" s="252"/>
      <c r="N4413" s="253"/>
      <c r="O4413" s="253"/>
      <c r="P4413" s="253"/>
      <c r="Q4413" s="253"/>
      <c r="R4413" s="253"/>
      <c r="S4413" s="253"/>
      <c r="T4413" s="25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T4413" s="255" t="s">
        <v>193</v>
      </c>
      <c r="AU4413" s="255" t="s">
        <v>80</v>
      </c>
      <c r="AV4413" s="14" t="s">
        <v>80</v>
      </c>
      <c r="AW4413" s="14" t="s">
        <v>195</v>
      </c>
      <c r="AX4413" s="14" t="s">
        <v>71</v>
      </c>
      <c r="AY4413" s="255" t="s">
        <v>182</v>
      </c>
    </row>
    <row r="4414" s="14" customFormat="1">
      <c r="A4414" s="14"/>
      <c r="B4414" s="245"/>
      <c r="C4414" s="246"/>
      <c r="D4414" s="236" t="s">
        <v>193</v>
      </c>
      <c r="E4414" s="247" t="s">
        <v>19</v>
      </c>
      <c r="F4414" s="248" t="s">
        <v>6736</v>
      </c>
      <c r="G4414" s="246"/>
      <c r="H4414" s="249">
        <v>49.782400000000003</v>
      </c>
      <c r="I4414" s="250"/>
      <c r="J4414" s="246"/>
      <c r="K4414" s="246"/>
      <c r="L4414" s="251"/>
      <c r="M4414" s="252"/>
      <c r="N4414" s="253"/>
      <c r="O4414" s="253"/>
      <c r="P4414" s="253"/>
      <c r="Q4414" s="253"/>
      <c r="R4414" s="253"/>
      <c r="S4414" s="253"/>
      <c r="T4414" s="25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55" t="s">
        <v>193</v>
      </c>
      <c r="AU4414" s="255" t="s">
        <v>80</v>
      </c>
      <c r="AV4414" s="14" t="s">
        <v>80</v>
      </c>
      <c r="AW4414" s="14" t="s">
        <v>195</v>
      </c>
      <c r="AX4414" s="14" t="s">
        <v>71</v>
      </c>
      <c r="AY4414" s="255" t="s">
        <v>182</v>
      </c>
    </row>
    <row r="4415" s="14" customFormat="1">
      <c r="A4415" s="14"/>
      <c r="B4415" s="245"/>
      <c r="C4415" s="246"/>
      <c r="D4415" s="236" t="s">
        <v>193</v>
      </c>
      <c r="E4415" s="247" t="s">
        <v>19</v>
      </c>
      <c r="F4415" s="248" t="s">
        <v>6737</v>
      </c>
      <c r="G4415" s="246"/>
      <c r="H4415" s="249">
        <v>71.703659999999999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193</v>
      </c>
      <c r="AU4415" s="255" t="s">
        <v>80</v>
      </c>
      <c r="AV4415" s="14" t="s">
        <v>80</v>
      </c>
      <c r="AW4415" s="14" t="s">
        <v>195</v>
      </c>
      <c r="AX4415" s="14" t="s">
        <v>71</v>
      </c>
      <c r="AY4415" s="255" t="s">
        <v>182</v>
      </c>
    </row>
    <row r="4416" s="2" customFormat="1" ht="37.8" customHeight="1">
      <c r="A4416" s="41"/>
      <c r="B4416" s="42"/>
      <c r="C4416" s="216" t="s">
        <v>6738</v>
      </c>
      <c r="D4416" s="216" t="s">
        <v>184</v>
      </c>
      <c r="E4416" s="217" t="s">
        <v>6739</v>
      </c>
      <c r="F4416" s="218" t="s">
        <v>6740</v>
      </c>
      <c r="G4416" s="219" t="s">
        <v>283</v>
      </c>
      <c r="H4416" s="220">
        <v>268.62799999999999</v>
      </c>
      <c r="I4416" s="221"/>
      <c r="J4416" s="222">
        <f>ROUND(I4416*H4416,2)</f>
        <v>0</v>
      </c>
      <c r="K4416" s="218" t="s">
        <v>188</v>
      </c>
      <c r="L4416" s="47"/>
      <c r="M4416" s="223" t="s">
        <v>19</v>
      </c>
      <c r="N4416" s="224" t="s">
        <v>42</v>
      </c>
      <c r="O4416" s="87"/>
      <c r="P4416" s="225">
        <f>O4416*H4416</f>
        <v>0</v>
      </c>
      <c r="Q4416" s="225">
        <v>0.00027</v>
      </c>
      <c r="R4416" s="225">
        <f>Q4416*H4416</f>
        <v>0.072529559999999993</v>
      </c>
      <c r="S4416" s="225">
        <v>0</v>
      </c>
      <c r="T4416" s="226">
        <f>S4416*H4416</f>
        <v>0</v>
      </c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R4416" s="227" t="s">
        <v>308</v>
      </c>
      <c r="AT4416" s="227" t="s">
        <v>184</v>
      </c>
      <c r="AU4416" s="227" t="s">
        <v>80</v>
      </c>
      <c r="AY4416" s="20" t="s">
        <v>182</v>
      </c>
      <c r="BE4416" s="228">
        <f>IF(N4416="základní",J4416,0)</f>
        <v>0</v>
      </c>
      <c r="BF4416" s="228">
        <f>IF(N4416="snížená",J4416,0)</f>
        <v>0</v>
      </c>
      <c r="BG4416" s="228">
        <f>IF(N4416="zákl. přenesená",J4416,0)</f>
        <v>0</v>
      </c>
      <c r="BH4416" s="228">
        <f>IF(N4416="sníž. přenesená",J4416,0)</f>
        <v>0</v>
      </c>
      <c r="BI4416" s="228">
        <f>IF(N4416="nulová",J4416,0)</f>
        <v>0</v>
      </c>
      <c r="BJ4416" s="20" t="s">
        <v>78</v>
      </c>
      <c r="BK4416" s="228">
        <f>ROUND(I4416*H4416,2)</f>
        <v>0</v>
      </c>
      <c r="BL4416" s="20" t="s">
        <v>308</v>
      </c>
      <c r="BM4416" s="227" t="s">
        <v>6741</v>
      </c>
    </row>
    <row r="4417" s="2" customFormat="1">
      <c r="A4417" s="41"/>
      <c r="B4417" s="42"/>
      <c r="C4417" s="43"/>
      <c r="D4417" s="229" t="s">
        <v>191</v>
      </c>
      <c r="E4417" s="43"/>
      <c r="F4417" s="230" t="s">
        <v>6742</v>
      </c>
      <c r="G4417" s="43"/>
      <c r="H4417" s="43"/>
      <c r="I4417" s="231"/>
      <c r="J4417" s="43"/>
      <c r="K4417" s="43"/>
      <c r="L4417" s="47"/>
      <c r="M4417" s="232"/>
      <c r="N4417" s="233"/>
      <c r="O4417" s="87"/>
      <c r="P4417" s="87"/>
      <c r="Q4417" s="87"/>
      <c r="R4417" s="87"/>
      <c r="S4417" s="87"/>
      <c r="T4417" s="88"/>
      <c r="U4417" s="41"/>
      <c r="V4417" s="41"/>
      <c r="W4417" s="41"/>
      <c r="X4417" s="41"/>
      <c r="Y4417" s="41"/>
      <c r="Z4417" s="41"/>
      <c r="AA4417" s="41"/>
      <c r="AB4417" s="41"/>
      <c r="AC4417" s="41"/>
      <c r="AD4417" s="41"/>
      <c r="AE4417" s="41"/>
      <c r="AT4417" s="20" t="s">
        <v>191</v>
      </c>
      <c r="AU4417" s="20" t="s">
        <v>80</v>
      </c>
    </row>
    <row r="4418" s="14" customFormat="1">
      <c r="A4418" s="14"/>
      <c r="B4418" s="245"/>
      <c r="C4418" s="246"/>
      <c r="D4418" s="236" t="s">
        <v>193</v>
      </c>
      <c r="E4418" s="247" t="s">
        <v>19</v>
      </c>
      <c r="F4418" s="248" t="s">
        <v>3080</v>
      </c>
      <c r="G4418" s="246"/>
      <c r="H4418" s="249">
        <v>134.28200000000001</v>
      </c>
      <c r="I4418" s="250"/>
      <c r="J4418" s="246"/>
      <c r="K4418" s="246"/>
      <c r="L4418" s="251"/>
      <c r="M4418" s="252"/>
      <c r="N4418" s="253"/>
      <c r="O4418" s="253"/>
      <c r="P4418" s="253"/>
      <c r="Q4418" s="253"/>
      <c r="R4418" s="253"/>
      <c r="S4418" s="253"/>
      <c r="T4418" s="25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5" t="s">
        <v>193</v>
      </c>
      <c r="AU4418" s="255" t="s">
        <v>80</v>
      </c>
      <c r="AV4418" s="14" t="s">
        <v>80</v>
      </c>
      <c r="AW4418" s="14" t="s">
        <v>195</v>
      </c>
      <c r="AX4418" s="14" t="s">
        <v>71</v>
      </c>
      <c r="AY4418" s="255" t="s">
        <v>182</v>
      </c>
    </row>
    <row r="4419" s="14" customFormat="1">
      <c r="A4419" s="14"/>
      <c r="B4419" s="245"/>
      <c r="C4419" s="246"/>
      <c r="D4419" s="236" t="s">
        <v>193</v>
      </c>
      <c r="E4419" s="247" t="s">
        <v>19</v>
      </c>
      <c r="F4419" s="248" t="s">
        <v>6743</v>
      </c>
      <c r="G4419" s="246"/>
      <c r="H4419" s="249">
        <v>134.346</v>
      </c>
      <c r="I4419" s="250"/>
      <c r="J4419" s="246"/>
      <c r="K4419" s="246"/>
      <c r="L4419" s="251"/>
      <c r="M4419" s="252"/>
      <c r="N4419" s="253"/>
      <c r="O4419" s="253"/>
      <c r="P4419" s="253"/>
      <c r="Q4419" s="253"/>
      <c r="R4419" s="253"/>
      <c r="S4419" s="253"/>
      <c r="T4419" s="25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T4419" s="255" t="s">
        <v>193</v>
      </c>
      <c r="AU4419" s="255" t="s">
        <v>80</v>
      </c>
      <c r="AV4419" s="14" t="s">
        <v>80</v>
      </c>
      <c r="AW4419" s="14" t="s">
        <v>195</v>
      </c>
      <c r="AX4419" s="14" t="s">
        <v>71</v>
      </c>
      <c r="AY4419" s="255" t="s">
        <v>182</v>
      </c>
    </row>
    <row r="4420" s="2" customFormat="1" ht="37.8" customHeight="1">
      <c r="A4420" s="41"/>
      <c r="B4420" s="42"/>
      <c r="C4420" s="216" t="s">
        <v>6744</v>
      </c>
      <c r="D4420" s="216" t="s">
        <v>184</v>
      </c>
      <c r="E4420" s="217" t="s">
        <v>6745</v>
      </c>
      <c r="F4420" s="218" t="s">
        <v>6746</v>
      </c>
      <c r="G4420" s="219" t="s">
        <v>283</v>
      </c>
      <c r="H4420" s="220">
        <v>268.62799999999999</v>
      </c>
      <c r="I4420" s="221"/>
      <c r="J4420" s="222">
        <f>ROUND(I4420*H4420,2)</f>
        <v>0</v>
      </c>
      <c r="K4420" s="218" t="s">
        <v>188</v>
      </c>
      <c r="L4420" s="47"/>
      <c r="M4420" s="223" t="s">
        <v>19</v>
      </c>
      <c r="N4420" s="224" t="s">
        <v>42</v>
      </c>
      <c r="O4420" s="87"/>
      <c r="P4420" s="225">
        <f>O4420*H4420</f>
        <v>0</v>
      </c>
      <c r="Q4420" s="225">
        <v>0.00064999999999999997</v>
      </c>
      <c r="R4420" s="225">
        <f>Q4420*H4420</f>
        <v>0.17460819999999999</v>
      </c>
      <c r="S4420" s="225">
        <v>0</v>
      </c>
      <c r="T4420" s="226">
        <f>S4420*H4420</f>
        <v>0</v>
      </c>
      <c r="U4420" s="41"/>
      <c r="V4420" s="41"/>
      <c r="W4420" s="41"/>
      <c r="X4420" s="41"/>
      <c r="Y4420" s="41"/>
      <c r="Z4420" s="41"/>
      <c r="AA4420" s="41"/>
      <c r="AB4420" s="41"/>
      <c r="AC4420" s="41"/>
      <c r="AD4420" s="41"/>
      <c r="AE4420" s="41"/>
      <c r="AR4420" s="227" t="s">
        <v>308</v>
      </c>
      <c r="AT4420" s="227" t="s">
        <v>184</v>
      </c>
      <c r="AU4420" s="227" t="s">
        <v>80</v>
      </c>
      <c r="AY4420" s="20" t="s">
        <v>182</v>
      </c>
      <c r="BE4420" s="228">
        <f>IF(N4420="základní",J4420,0)</f>
        <v>0</v>
      </c>
      <c r="BF4420" s="228">
        <f>IF(N4420="snížená",J4420,0)</f>
        <v>0</v>
      </c>
      <c r="BG4420" s="228">
        <f>IF(N4420="zákl. přenesená",J4420,0)</f>
        <v>0</v>
      </c>
      <c r="BH4420" s="228">
        <f>IF(N4420="sníž. přenesená",J4420,0)</f>
        <v>0</v>
      </c>
      <c r="BI4420" s="228">
        <f>IF(N4420="nulová",J4420,0)</f>
        <v>0</v>
      </c>
      <c r="BJ4420" s="20" t="s">
        <v>78</v>
      </c>
      <c r="BK4420" s="228">
        <f>ROUND(I4420*H4420,2)</f>
        <v>0</v>
      </c>
      <c r="BL4420" s="20" t="s">
        <v>308</v>
      </c>
      <c r="BM4420" s="227" t="s">
        <v>6747</v>
      </c>
    </row>
    <row r="4421" s="2" customFormat="1">
      <c r="A4421" s="41"/>
      <c r="B4421" s="42"/>
      <c r="C4421" s="43"/>
      <c r="D4421" s="229" t="s">
        <v>191</v>
      </c>
      <c r="E4421" s="43"/>
      <c r="F4421" s="230" t="s">
        <v>6748</v>
      </c>
      <c r="G4421" s="43"/>
      <c r="H4421" s="43"/>
      <c r="I4421" s="231"/>
      <c r="J4421" s="43"/>
      <c r="K4421" s="43"/>
      <c r="L4421" s="47"/>
      <c r="M4421" s="232"/>
      <c r="N4421" s="233"/>
      <c r="O4421" s="87"/>
      <c r="P4421" s="87"/>
      <c r="Q4421" s="87"/>
      <c r="R4421" s="87"/>
      <c r="S4421" s="87"/>
      <c r="T4421" s="88"/>
      <c r="U4421" s="41"/>
      <c r="V4421" s="41"/>
      <c r="W4421" s="41"/>
      <c r="X4421" s="41"/>
      <c r="Y4421" s="41"/>
      <c r="Z4421" s="41"/>
      <c r="AA4421" s="41"/>
      <c r="AB4421" s="41"/>
      <c r="AC4421" s="41"/>
      <c r="AD4421" s="41"/>
      <c r="AE4421" s="41"/>
      <c r="AT4421" s="20" t="s">
        <v>191</v>
      </c>
      <c r="AU4421" s="20" t="s">
        <v>80</v>
      </c>
    </row>
    <row r="4422" s="14" customFormat="1">
      <c r="A4422" s="14"/>
      <c r="B4422" s="245"/>
      <c r="C4422" s="246"/>
      <c r="D4422" s="236" t="s">
        <v>193</v>
      </c>
      <c r="E4422" s="247" t="s">
        <v>19</v>
      </c>
      <c r="F4422" s="248" t="s">
        <v>3080</v>
      </c>
      <c r="G4422" s="246"/>
      <c r="H4422" s="249">
        <v>134.28200000000001</v>
      </c>
      <c r="I4422" s="250"/>
      <c r="J4422" s="246"/>
      <c r="K4422" s="246"/>
      <c r="L4422" s="251"/>
      <c r="M4422" s="252"/>
      <c r="N4422" s="253"/>
      <c r="O4422" s="253"/>
      <c r="P4422" s="253"/>
      <c r="Q4422" s="253"/>
      <c r="R4422" s="253"/>
      <c r="S4422" s="253"/>
      <c r="T4422" s="25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5" t="s">
        <v>193</v>
      </c>
      <c r="AU4422" s="255" t="s">
        <v>80</v>
      </c>
      <c r="AV4422" s="14" t="s">
        <v>80</v>
      </c>
      <c r="AW4422" s="14" t="s">
        <v>195</v>
      </c>
      <c r="AX4422" s="14" t="s">
        <v>71</v>
      </c>
      <c r="AY4422" s="255" t="s">
        <v>182</v>
      </c>
    </row>
    <row r="4423" s="14" customFormat="1">
      <c r="A4423" s="14"/>
      <c r="B4423" s="245"/>
      <c r="C4423" s="246"/>
      <c r="D4423" s="236" t="s">
        <v>193</v>
      </c>
      <c r="E4423" s="247" t="s">
        <v>19</v>
      </c>
      <c r="F4423" s="248" t="s">
        <v>6743</v>
      </c>
      <c r="G4423" s="246"/>
      <c r="H4423" s="249">
        <v>134.346</v>
      </c>
      <c r="I4423" s="250"/>
      <c r="J4423" s="246"/>
      <c r="K4423" s="246"/>
      <c r="L4423" s="251"/>
      <c r="M4423" s="252"/>
      <c r="N4423" s="253"/>
      <c r="O4423" s="253"/>
      <c r="P4423" s="253"/>
      <c r="Q4423" s="253"/>
      <c r="R4423" s="253"/>
      <c r="S4423" s="253"/>
      <c r="T4423" s="25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5" t="s">
        <v>193</v>
      </c>
      <c r="AU4423" s="255" t="s">
        <v>80</v>
      </c>
      <c r="AV4423" s="14" t="s">
        <v>80</v>
      </c>
      <c r="AW4423" s="14" t="s">
        <v>195</v>
      </c>
      <c r="AX4423" s="14" t="s">
        <v>71</v>
      </c>
      <c r="AY4423" s="255" t="s">
        <v>182</v>
      </c>
    </row>
    <row r="4424" s="2" customFormat="1" ht="16.5" customHeight="1">
      <c r="A4424" s="41"/>
      <c r="B4424" s="42"/>
      <c r="C4424" s="216" t="s">
        <v>6749</v>
      </c>
      <c r="D4424" s="216" t="s">
        <v>184</v>
      </c>
      <c r="E4424" s="217" t="s">
        <v>6750</v>
      </c>
      <c r="F4424" s="218" t="s">
        <v>6751</v>
      </c>
      <c r="G4424" s="219" t="s">
        <v>283</v>
      </c>
      <c r="H4424" s="220">
        <v>25</v>
      </c>
      <c r="I4424" s="221"/>
      <c r="J4424" s="222">
        <f>ROUND(I4424*H4424,2)</f>
        <v>0</v>
      </c>
      <c r="K4424" s="218" t="s">
        <v>19</v>
      </c>
      <c r="L4424" s="47"/>
      <c r="M4424" s="223" t="s">
        <v>19</v>
      </c>
      <c r="N4424" s="224" t="s">
        <v>42</v>
      </c>
      <c r="O4424" s="87"/>
      <c r="P4424" s="225">
        <f>O4424*H4424</f>
        <v>0</v>
      </c>
      <c r="Q4424" s="225">
        <v>0.00043399999999999998</v>
      </c>
      <c r="R4424" s="225">
        <f>Q4424*H4424</f>
        <v>0.01085</v>
      </c>
      <c r="S4424" s="225">
        <v>0</v>
      </c>
      <c r="T4424" s="226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7" t="s">
        <v>308</v>
      </c>
      <c r="AT4424" s="227" t="s">
        <v>184</v>
      </c>
      <c r="AU4424" s="227" t="s">
        <v>80</v>
      </c>
      <c r="AY4424" s="20" t="s">
        <v>182</v>
      </c>
      <c r="BE4424" s="228">
        <f>IF(N4424="základní",J4424,0)</f>
        <v>0</v>
      </c>
      <c r="BF4424" s="228">
        <f>IF(N4424="snížená",J4424,0)</f>
        <v>0</v>
      </c>
      <c r="BG4424" s="228">
        <f>IF(N4424="zákl. přenesená",J4424,0)</f>
        <v>0</v>
      </c>
      <c r="BH4424" s="228">
        <f>IF(N4424="sníž. přenesená",J4424,0)</f>
        <v>0</v>
      </c>
      <c r="BI4424" s="228">
        <f>IF(N4424="nulová",J4424,0)</f>
        <v>0</v>
      </c>
      <c r="BJ4424" s="20" t="s">
        <v>78</v>
      </c>
      <c r="BK4424" s="228">
        <f>ROUND(I4424*H4424,2)</f>
        <v>0</v>
      </c>
      <c r="BL4424" s="20" t="s">
        <v>308</v>
      </c>
      <c r="BM4424" s="227" t="s">
        <v>6752</v>
      </c>
    </row>
    <row r="4425" s="14" customFormat="1">
      <c r="A4425" s="14"/>
      <c r="B4425" s="245"/>
      <c r="C4425" s="246"/>
      <c r="D4425" s="236" t="s">
        <v>193</v>
      </c>
      <c r="E4425" s="247" t="s">
        <v>19</v>
      </c>
      <c r="F4425" s="248" t="s">
        <v>6753</v>
      </c>
      <c r="G4425" s="246"/>
      <c r="H4425" s="249">
        <v>25</v>
      </c>
      <c r="I4425" s="250"/>
      <c r="J4425" s="246"/>
      <c r="K4425" s="246"/>
      <c r="L4425" s="251"/>
      <c r="M4425" s="252"/>
      <c r="N4425" s="253"/>
      <c r="O4425" s="253"/>
      <c r="P4425" s="253"/>
      <c r="Q4425" s="253"/>
      <c r="R4425" s="253"/>
      <c r="S4425" s="253"/>
      <c r="T4425" s="25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T4425" s="255" t="s">
        <v>193</v>
      </c>
      <c r="AU4425" s="255" t="s">
        <v>80</v>
      </c>
      <c r="AV4425" s="14" t="s">
        <v>80</v>
      </c>
      <c r="AW4425" s="14" t="s">
        <v>195</v>
      </c>
      <c r="AX4425" s="14" t="s">
        <v>71</v>
      </c>
      <c r="AY4425" s="255" t="s">
        <v>182</v>
      </c>
    </row>
    <row r="4426" s="2" customFormat="1" ht="21.75" customHeight="1">
      <c r="A4426" s="41"/>
      <c r="B4426" s="42"/>
      <c r="C4426" s="216" t="s">
        <v>6754</v>
      </c>
      <c r="D4426" s="216" t="s">
        <v>184</v>
      </c>
      <c r="E4426" s="217" t="s">
        <v>6755</v>
      </c>
      <c r="F4426" s="218" t="s">
        <v>6756</v>
      </c>
      <c r="G4426" s="219" t="s">
        <v>283</v>
      </c>
      <c r="H4426" s="220">
        <v>5</v>
      </c>
      <c r="I4426" s="221"/>
      <c r="J4426" s="222">
        <f>ROUND(I4426*H4426,2)</f>
        <v>0</v>
      </c>
      <c r="K4426" s="218" t="s">
        <v>19</v>
      </c>
      <c r="L4426" s="47"/>
      <c r="M4426" s="223" t="s">
        <v>19</v>
      </c>
      <c r="N4426" s="224" t="s">
        <v>42</v>
      </c>
      <c r="O4426" s="87"/>
      <c r="P4426" s="225">
        <f>O4426*H4426</f>
        <v>0</v>
      </c>
      <c r="Q4426" s="225">
        <v>0.00014999999999999999</v>
      </c>
      <c r="R4426" s="225">
        <f>Q4426*H4426</f>
        <v>0.00074999999999999991</v>
      </c>
      <c r="S4426" s="225">
        <v>0</v>
      </c>
      <c r="T4426" s="226">
        <f>S4426*H4426</f>
        <v>0</v>
      </c>
      <c r="U4426" s="41"/>
      <c r="V4426" s="41"/>
      <c r="W4426" s="41"/>
      <c r="X4426" s="41"/>
      <c r="Y4426" s="41"/>
      <c r="Z4426" s="41"/>
      <c r="AA4426" s="41"/>
      <c r="AB4426" s="41"/>
      <c r="AC4426" s="41"/>
      <c r="AD4426" s="41"/>
      <c r="AE4426" s="41"/>
      <c r="AR4426" s="227" t="s">
        <v>308</v>
      </c>
      <c r="AT4426" s="227" t="s">
        <v>184</v>
      </c>
      <c r="AU4426" s="227" t="s">
        <v>80</v>
      </c>
      <c r="AY4426" s="20" t="s">
        <v>182</v>
      </c>
      <c r="BE4426" s="228">
        <f>IF(N4426="základní",J4426,0)</f>
        <v>0</v>
      </c>
      <c r="BF4426" s="228">
        <f>IF(N4426="snížená",J4426,0)</f>
        <v>0</v>
      </c>
      <c r="BG4426" s="228">
        <f>IF(N4426="zákl. přenesená",J4426,0)</f>
        <v>0</v>
      </c>
      <c r="BH4426" s="228">
        <f>IF(N4426="sníž. přenesená",J4426,0)</f>
        <v>0</v>
      </c>
      <c r="BI4426" s="228">
        <f>IF(N4426="nulová",J4426,0)</f>
        <v>0</v>
      </c>
      <c r="BJ4426" s="20" t="s">
        <v>78</v>
      </c>
      <c r="BK4426" s="228">
        <f>ROUND(I4426*H4426,2)</f>
        <v>0</v>
      </c>
      <c r="BL4426" s="20" t="s">
        <v>308</v>
      </c>
      <c r="BM4426" s="227" t="s">
        <v>6757</v>
      </c>
    </row>
    <row r="4427" s="14" customFormat="1">
      <c r="A4427" s="14"/>
      <c r="B4427" s="245"/>
      <c r="C4427" s="246"/>
      <c r="D4427" s="236" t="s">
        <v>193</v>
      </c>
      <c r="E4427" s="247" t="s">
        <v>19</v>
      </c>
      <c r="F4427" s="248" t="s">
        <v>6758</v>
      </c>
      <c r="G4427" s="246"/>
      <c r="H4427" s="249">
        <v>5</v>
      </c>
      <c r="I4427" s="250"/>
      <c r="J4427" s="246"/>
      <c r="K4427" s="246"/>
      <c r="L4427" s="251"/>
      <c r="M4427" s="252"/>
      <c r="N4427" s="253"/>
      <c r="O4427" s="253"/>
      <c r="P4427" s="253"/>
      <c r="Q4427" s="253"/>
      <c r="R4427" s="253"/>
      <c r="S4427" s="253"/>
      <c r="T4427" s="25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55" t="s">
        <v>193</v>
      </c>
      <c r="AU4427" s="255" t="s">
        <v>80</v>
      </c>
      <c r="AV4427" s="14" t="s">
        <v>80</v>
      </c>
      <c r="AW4427" s="14" t="s">
        <v>195</v>
      </c>
      <c r="AX4427" s="14" t="s">
        <v>71</v>
      </c>
      <c r="AY4427" s="255" t="s">
        <v>182</v>
      </c>
    </row>
    <row r="4428" s="2" customFormat="1" ht="24.15" customHeight="1">
      <c r="A4428" s="41"/>
      <c r="B4428" s="42"/>
      <c r="C4428" s="216" t="s">
        <v>6759</v>
      </c>
      <c r="D4428" s="216" t="s">
        <v>184</v>
      </c>
      <c r="E4428" s="217" t="s">
        <v>6760</v>
      </c>
      <c r="F4428" s="218" t="s">
        <v>6761</v>
      </c>
      <c r="G4428" s="219" t="s">
        <v>283</v>
      </c>
      <c r="H4428" s="220">
        <v>74.400000000000006</v>
      </c>
      <c r="I4428" s="221"/>
      <c r="J4428" s="222">
        <f>ROUND(I4428*H4428,2)</f>
        <v>0</v>
      </c>
      <c r="K4428" s="218" t="s">
        <v>188</v>
      </c>
      <c r="L4428" s="47"/>
      <c r="M4428" s="223" t="s">
        <v>19</v>
      </c>
      <c r="N4428" s="224" t="s">
        <v>42</v>
      </c>
      <c r="O4428" s="87"/>
      <c r="P4428" s="225">
        <f>O4428*H4428</f>
        <v>0</v>
      </c>
      <c r="Q4428" s="225">
        <v>0</v>
      </c>
      <c r="R4428" s="225">
        <f>Q4428*H4428</f>
        <v>0</v>
      </c>
      <c r="S4428" s="225">
        <v>0</v>
      </c>
      <c r="T4428" s="226">
        <f>S4428*H4428</f>
        <v>0</v>
      </c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R4428" s="227" t="s">
        <v>308</v>
      </c>
      <c r="AT4428" s="227" t="s">
        <v>184</v>
      </c>
      <c r="AU4428" s="227" t="s">
        <v>80</v>
      </c>
      <c r="AY4428" s="20" t="s">
        <v>182</v>
      </c>
      <c r="BE4428" s="228">
        <f>IF(N4428="základní",J4428,0)</f>
        <v>0</v>
      </c>
      <c r="BF4428" s="228">
        <f>IF(N4428="snížená",J4428,0)</f>
        <v>0</v>
      </c>
      <c r="BG4428" s="228">
        <f>IF(N4428="zákl. přenesená",J4428,0)</f>
        <v>0</v>
      </c>
      <c r="BH4428" s="228">
        <f>IF(N4428="sníž. přenesená",J4428,0)</f>
        <v>0</v>
      </c>
      <c r="BI4428" s="228">
        <f>IF(N4428="nulová",J4428,0)</f>
        <v>0</v>
      </c>
      <c r="BJ4428" s="20" t="s">
        <v>78</v>
      </c>
      <c r="BK4428" s="228">
        <f>ROUND(I4428*H4428,2)</f>
        <v>0</v>
      </c>
      <c r="BL4428" s="20" t="s">
        <v>308</v>
      </c>
      <c r="BM4428" s="227" t="s">
        <v>6762</v>
      </c>
    </row>
    <row r="4429" s="2" customFormat="1">
      <c r="A4429" s="41"/>
      <c r="B4429" s="42"/>
      <c r="C4429" s="43"/>
      <c r="D4429" s="229" t="s">
        <v>191</v>
      </c>
      <c r="E4429" s="43"/>
      <c r="F4429" s="230" t="s">
        <v>6763</v>
      </c>
      <c r="G4429" s="43"/>
      <c r="H4429" s="43"/>
      <c r="I4429" s="231"/>
      <c r="J4429" s="43"/>
      <c r="K4429" s="43"/>
      <c r="L4429" s="47"/>
      <c r="M4429" s="232"/>
      <c r="N4429" s="233"/>
      <c r="O4429" s="87"/>
      <c r="P4429" s="87"/>
      <c r="Q4429" s="87"/>
      <c r="R4429" s="87"/>
      <c r="S4429" s="87"/>
      <c r="T4429" s="88"/>
      <c r="U4429" s="41"/>
      <c r="V4429" s="41"/>
      <c r="W4429" s="41"/>
      <c r="X4429" s="41"/>
      <c r="Y4429" s="41"/>
      <c r="Z4429" s="41"/>
      <c r="AA4429" s="41"/>
      <c r="AB4429" s="41"/>
      <c r="AC4429" s="41"/>
      <c r="AD4429" s="41"/>
      <c r="AE4429" s="41"/>
      <c r="AT4429" s="20" t="s">
        <v>191</v>
      </c>
      <c r="AU4429" s="20" t="s">
        <v>80</v>
      </c>
    </row>
    <row r="4430" s="14" customFormat="1">
      <c r="A4430" s="14"/>
      <c r="B4430" s="245"/>
      <c r="C4430" s="246"/>
      <c r="D4430" s="236" t="s">
        <v>193</v>
      </c>
      <c r="E4430" s="247" t="s">
        <v>19</v>
      </c>
      <c r="F4430" s="248" t="s">
        <v>6764</v>
      </c>
      <c r="G4430" s="246"/>
      <c r="H4430" s="249">
        <v>74.400000000000006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193</v>
      </c>
      <c r="AU4430" s="255" t="s">
        <v>80</v>
      </c>
      <c r="AV4430" s="14" t="s">
        <v>80</v>
      </c>
      <c r="AW4430" s="14" t="s">
        <v>195</v>
      </c>
      <c r="AX4430" s="14" t="s">
        <v>71</v>
      </c>
      <c r="AY4430" s="255" t="s">
        <v>182</v>
      </c>
    </row>
    <row r="4431" s="2" customFormat="1" ht="24.15" customHeight="1">
      <c r="A4431" s="41"/>
      <c r="B4431" s="42"/>
      <c r="C4431" s="216" t="s">
        <v>6765</v>
      </c>
      <c r="D4431" s="216" t="s">
        <v>184</v>
      </c>
      <c r="E4431" s="217" t="s">
        <v>6766</v>
      </c>
      <c r="F4431" s="218" t="s">
        <v>6767</v>
      </c>
      <c r="G4431" s="219" t="s">
        <v>283</v>
      </c>
      <c r="H4431" s="220">
        <v>21.863</v>
      </c>
      <c r="I4431" s="221"/>
      <c r="J4431" s="222">
        <f>ROUND(I4431*H4431,2)</f>
        <v>0</v>
      </c>
      <c r="K4431" s="218" t="s">
        <v>188</v>
      </c>
      <c r="L4431" s="47"/>
      <c r="M4431" s="223" t="s">
        <v>19</v>
      </c>
      <c r="N4431" s="224" t="s">
        <v>42</v>
      </c>
      <c r="O4431" s="87"/>
      <c r="P4431" s="225">
        <f>O4431*H4431</f>
        <v>0</v>
      </c>
      <c r="Q4431" s="225">
        <v>0</v>
      </c>
      <c r="R4431" s="225">
        <f>Q4431*H4431</f>
        <v>0</v>
      </c>
      <c r="S4431" s="225">
        <v>0</v>
      </c>
      <c r="T4431" s="226">
        <f>S4431*H4431</f>
        <v>0</v>
      </c>
      <c r="U4431" s="41"/>
      <c r="V4431" s="41"/>
      <c r="W4431" s="41"/>
      <c r="X4431" s="41"/>
      <c r="Y4431" s="41"/>
      <c r="Z4431" s="41"/>
      <c r="AA4431" s="41"/>
      <c r="AB4431" s="41"/>
      <c r="AC4431" s="41"/>
      <c r="AD4431" s="41"/>
      <c r="AE4431" s="41"/>
      <c r="AR4431" s="227" t="s">
        <v>308</v>
      </c>
      <c r="AT4431" s="227" t="s">
        <v>184</v>
      </c>
      <c r="AU4431" s="227" t="s">
        <v>80</v>
      </c>
      <c r="AY4431" s="20" t="s">
        <v>182</v>
      </c>
      <c r="BE4431" s="228">
        <f>IF(N4431="základní",J4431,0)</f>
        <v>0</v>
      </c>
      <c r="BF4431" s="228">
        <f>IF(N4431="snížená",J4431,0)</f>
        <v>0</v>
      </c>
      <c r="BG4431" s="228">
        <f>IF(N4431="zákl. přenesená",J4431,0)</f>
        <v>0</v>
      </c>
      <c r="BH4431" s="228">
        <f>IF(N4431="sníž. přenesená",J4431,0)</f>
        <v>0</v>
      </c>
      <c r="BI4431" s="228">
        <f>IF(N4431="nulová",J4431,0)</f>
        <v>0</v>
      </c>
      <c r="BJ4431" s="20" t="s">
        <v>78</v>
      </c>
      <c r="BK4431" s="228">
        <f>ROUND(I4431*H4431,2)</f>
        <v>0</v>
      </c>
      <c r="BL4431" s="20" t="s">
        <v>308</v>
      </c>
      <c r="BM4431" s="227" t="s">
        <v>6768</v>
      </c>
    </row>
    <row r="4432" s="2" customFormat="1">
      <c r="A4432" s="41"/>
      <c r="B4432" s="42"/>
      <c r="C4432" s="43"/>
      <c r="D4432" s="229" t="s">
        <v>191</v>
      </c>
      <c r="E4432" s="43"/>
      <c r="F4432" s="230" t="s">
        <v>6769</v>
      </c>
      <c r="G4432" s="43"/>
      <c r="H4432" s="43"/>
      <c r="I4432" s="231"/>
      <c r="J4432" s="43"/>
      <c r="K4432" s="43"/>
      <c r="L4432" s="47"/>
      <c r="M4432" s="232"/>
      <c r="N4432" s="233"/>
      <c r="O4432" s="87"/>
      <c r="P4432" s="87"/>
      <c r="Q4432" s="87"/>
      <c r="R4432" s="87"/>
      <c r="S4432" s="87"/>
      <c r="T4432" s="88"/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T4432" s="20" t="s">
        <v>191</v>
      </c>
      <c r="AU4432" s="20" t="s">
        <v>80</v>
      </c>
    </row>
    <row r="4433" s="14" customFormat="1">
      <c r="A4433" s="14"/>
      <c r="B4433" s="245"/>
      <c r="C4433" s="246"/>
      <c r="D4433" s="236" t="s">
        <v>193</v>
      </c>
      <c r="E4433" s="247" t="s">
        <v>19</v>
      </c>
      <c r="F4433" s="248" t="s">
        <v>1736</v>
      </c>
      <c r="G4433" s="246"/>
      <c r="H4433" s="249">
        <v>21.862500000000001</v>
      </c>
      <c r="I4433" s="250"/>
      <c r="J4433" s="246"/>
      <c r="K4433" s="246"/>
      <c r="L4433" s="251"/>
      <c r="M4433" s="252"/>
      <c r="N4433" s="253"/>
      <c r="O4433" s="253"/>
      <c r="P4433" s="253"/>
      <c r="Q4433" s="253"/>
      <c r="R4433" s="253"/>
      <c r="S4433" s="253"/>
      <c r="T4433" s="25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T4433" s="255" t="s">
        <v>193</v>
      </c>
      <c r="AU4433" s="255" t="s">
        <v>80</v>
      </c>
      <c r="AV4433" s="14" t="s">
        <v>80</v>
      </c>
      <c r="AW4433" s="14" t="s">
        <v>195</v>
      </c>
      <c r="AX4433" s="14" t="s">
        <v>71</v>
      </c>
      <c r="AY4433" s="255" t="s">
        <v>182</v>
      </c>
    </row>
    <row r="4434" s="2" customFormat="1" ht="24.15" customHeight="1">
      <c r="A4434" s="41"/>
      <c r="B4434" s="42"/>
      <c r="C4434" s="216" t="s">
        <v>6770</v>
      </c>
      <c r="D4434" s="216" t="s">
        <v>184</v>
      </c>
      <c r="E4434" s="217" t="s">
        <v>6771</v>
      </c>
      <c r="F4434" s="218" t="s">
        <v>6772</v>
      </c>
      <c r="G4434" s="219" t="s">
        <v>283</v>
      </c>
      <c r="H4434" s="220">
        <v>13.509</v>
      </c>
      <c r="I4434" s="221"/>
      <c r="J4434" s="222">
        <f>ROUND(I4434*H4434,2)</f>
        <v>0</v>
      </c>
      <c r="K4434" s="218" t="s">
        <v>188</v>
      </c>
      <c r="L4434" s="47"/>
      <c r="M4434" s="223" t="s">
        <v>19</v>
      </c>
      <c r="N4434" s="224" t="s">
        <v>42</v>
      </c>
      <c r="O4434" s="87"/>
      <c r="P4434" s="225">
        <f>O4434*H4434</f>
        <v>0</v>
      </c>
      <c r="Q4434" s="225">
        <v>0</v>
      </c>
      <c r="R4434" s="225">
        <f>Q4434*H4434</f>
        <v>0</v>
      </c>
      <c r="S4434" s="225">
        <v>0</v>
      </c>
      <c r="T4434" s="226">
        <f>S4434*H4434</f>
        <v>0</v>
      </c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R4434" s="227" t="s">
        <v>308</v>
      </c>
      <c r="AT4434" s="227" t="s">
        <v>184</v>
      </c>
      <c r="AU4434" s="227" t="s">
        <v>80</v>
      </c>
      <c r="AY4434" s="20" t="s">
        <v>182</v>
      </c>
      <c r="BE4434" s="228">
        <f>IF(N4434="základní",J4434,0)</f>
        <v>0</v>
      </c>
      <c r="BF4434" s="228">
        <f>IF(N4434="snížená",J4434,0)</f>
        <v>0</v>
      </c>
      <c r="BG4434" s="228">
        <f>IF(N4434="zákl. přenesená",J4434,0)</f>
        <v>0</v>
      </c>
      <c r="BH4434" s="228">
        <f>IF(N4434="sníž. přenesená",J4434,0)</f>
        <v>0</v>
      </c>
      <c r="BI4434" s="228">
        <f>IF(N4434="nulová",J4434,0)</f>
        <v>0</v>
      </c>
      <c r="BJ4434" s="20" t="s">
        <v>78</v>
      </c>
      <c r="BK4434" s="228">
        <f>ROUND(I4434*H4434,2)</f>
        <v>0</v>
      </c>
      <c r="BL4434" s="20" t="s">
        <v>308</v>
      </c>
      <c r="BM4434" s="227" t="s">
        <v>6773</v>
      </c>
    </row>
    <row r="4435" s="2" customFormat="1">
      <c r="A4435" s="41"/>
      <c r="B4435" s="42"/>
      <c r="C4435" s="43"/>
      <c r="D4435" s="229" t="s">
        <v>191</v>
      </c>
      <c r="E4435" s="43"/>
      <c r="F4435" s="230" t="s">
        <v>6774</v>
      </c>
      <c r="G4435" s="43"/>
      <c r="H4435" s="43"/>
      <c r="I4435" s="231"/>
      <c r="J4435" s="43"/>
      <c r="K4435" s="43"/>
      <c r="L4435" s="47"/>
      <c r="M4435" s="232"/>
      <c r="N4435" s="233"/>
      <c r="O4435" s="87"/>
      <c r="P4435" s="87"/>
      <c r="Q4435" s="87"/>
      <c r="R4435" s="87"/>
      <c r="S4435" s="87"/>
      <c r="T4435" s="88"/>
      <c r="U4435" s="41"/>
      <c r="V4435" s="41"/>
      <c r="W4435" s="41"/>
      <c r="X4435" s="41"/>
      <c r="Y4435" s="41"/>
      <c r="Z4435" s="41"/>
      <c r="AA4435" s="41"/>
      <c r="AB4435" s="41"/>
      <c r="AC4435" s="41"/>
      <c r="AD4435" s="41"/>
      <c r="AE4435" s="41"/>
      <c r="AT4435" s="20" t="s">
        <v>191</v>
      </c>
      <c r="AU4435" s="20" t="s">
        <v>80</v>
      </c>
    </row>
    <row r="4436" s="14" customFormat="1">
      <c r="A4436" s="14"/>
      <c r="B4436" s="245"/>
      <c r="C4436" s="246"/>
      <c r="D4436" s="236" t="s">
        <v>193</v>
      </c>
      <c r="E4436" s="247" t="s">
        <v>19</v>
      </c>
      <c r="F4436" s="248" t="s">
        <v>6775</v>
      </c>
      <c r="G4436" s="246"/>
      <c r="H4436" s="249">
        <v>13.509349999999998</v>
      </c>
      <c r="I4436" s="250"/>
      <c r="J4436" s="246"/>
      <c r="K4436" s="246"/>
      <c r="L4436" s="251"/>
      <c r="M4436" s="252"/>
      <c r="N4436" s="253"/>
      <c r="O4436" s="253"/>
      <c r="P4436" s="253"/>
      <c r="Q4436" s="253"/>
      <c r="R4436" s="253"/>
      <c r="S4436" s="253"/>
      <c r="T4436" s="25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T4436" s="255" t="s">
        <v>193</v>
      </c>
      <c r="AU4436" s="255" t="s">
        <v>80</v>
      </c>
      <c r="AV4436" s="14" t="s">
        <v>80</v>
      </c>
      <c r="AW4436" s="14" t="s">
        <v>195</v>
      </c>
      <c r="AX4436" s="14" t="s">
        <v>71</v>
      </c>
      <c r="AY4436" s="255" t="s">
        <v>182</v>
      </c>
    </row>
    <row r="4437" s="2" customFormat="1" ht="16.5" customHeight="1">
      <c r="A4437" s="41"/>
      <c r="B4437" s="42"/>
      <c r="C4437" s="216" t="s">
        <v>6776</v>
      </c>
      <c r="D4437" s="216" t="s">
        <v>184</v>
      </c>
      <c r="E4437" s="217" t="s">
        <v>6777</v>
      </c>
      <c r="F4437" s="218" t="s">
        <v>6778</v>
      </c>
      <c r="G4437" s="219" t="s">
        <v>283</v>
      </c>
      <c r="H4437" s="220">
        <v>64.391000000000005</v>
      </c>
      <c r="I4437" s="221"/>
      <c r="J4437" s="222">
        <f>ROUND(I4437*H4437,2)</f>
        <v>0</v>
      </c>
      <c r="K4437" s="218" t="s">
        <v>188</v>
      </c>
      <c r="L4437" s="47"/>
      <c r="M4437" s="223" t="s">
        <v>19</v>
      </c>
      <c r="N4437" s="224" t="s">
        <v>42</v>
      </c>
      <c r="O4437" s="87"/>
      <c r="P4437" s="225">
        <f>O4437*H4437</f>
        <v>0</v>
      </c>
      <c r="Q4437" s="225">
        <v>4.0000000000000003E-05</v>
      </c>
      <c r="R4437" s="225">
        <f>Q4437*H4437</f>
        <v>0.0025756400000000006</v>
      </c>
      <c r="S4437" s="225">
        <v>0</v>
      </c>
      <c r="T4437" s="226">
        <f>S4437*H4437</f>
        <v>0</v>
      </c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R4437" s="227" t="s">
        <v>308</v>
      </c>
      <c r="AT4437" s="227" t="s">
        <v>184</v>
      </c>
      <c r="AU4437" s="227" t="s">
        <v>80</v>
      </c>
      <c r="AY4437" s="20" t="s">
        <v>182</v>
      </c>
      <c r="BE4437" s="228">
        <f>IF(N4437="základní",J4437,0)</f>
        <v>0</v>
      </c>
      <c r="BF4437" s="228">
        <f>IF(N4437="snížená",J4437,0)</f>
        <v>0</v>
      </c>
      <c r="BG4437" s="228">
        <f>IF(N4437="zákl. přenesená",J4437,0)</f>
        <v>0</v>
      </c>
      <c r="BH4437" s="228">
        <f>IF(N4437="sníž. přenesená",J4437,0)</f>
        <v>0</v>
      </c>
      <c r="BI4437" s="228">
        <f>IF(N4437="nulová",J4437,0)</f>
        <v>0</v>
      </c>
      <c r="BJ4437" s="20" t="s">
        <v>78</v>
      </c>
      <c r="BK4437" s="228">
        <f>ROUND(I4437*H4437,2)</f>
        <v>0</v>
      </c>
      <c r="BL4437" s="20" t="s">
        <v>308</v>
      </c>
      <c r="BM4437" s="227" t="s">
        <v>6779</v>
      </c>
    </row>
    <row r="4438" s="2" customFormat="1">
      <c r="A4438" s="41"/>
      <c r="B4438" s="42"/>
      <c r="C4438" s="43"/>
      <c r="D4438" s="229" t="s">
        <v>191</v>
      </c>
      <c r="E4438" s="43"/>
      <c r="F4438" s="230" t="s">
        <v>6780</v>
      </c>
      <c r="G4438" s="43"/>
      <c r="H4438" s="43"/>
      <c r="I4438" s="231"/>
      <c r="J4438" s="43"/>
      <c r="K4438" s="43"/>
      <c r="L4438" s="47"/>
      <c r="M4438" s="232"/>
      <c r="N4438" s="233"/>
      <c r="O4438" s="87"/>
      <c r="P4438" s="87"/>
      <c r="Q4438" s="87"/>
      <c r="R4438" s="87"/>
      <c r="S4438" s="87"/>
      <c r="T4438" s="88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T4438" s="20" t="s">
        <v>191</v>
      </c>
      <c r="AU4438" s="20" t="s">
        <v>80</v>
      </c>
    </row>
    <row r="4439" s="14" customFormat="1">
      <c r="A4439" s="14"/>
      <c r="B4439" s="245"/>
      <c r="C4439" s="246"/>
      <c r="D4439" s="236" t="s">
        <v>193</v>
      </c>
      <c r="E4439" s="247" t="s">
        <v>19</v>
      </c>
      <c r="F4439" s="248" t="s">
        <v>1640</v>
      </c>
      <c r="G4439" s="246"/>
      <c r="H4439" s="249">
        <v>26.33475</v>
      </c>
      <c r="I4439" s="250"/>
      <c r="J4439" s="246"/>
      <c r="K4439" s="246"/>
      <c r="L4439" s="251"/>
      <c r="M4439" s="252"/>
      <c r="N4439" s="253"/>
      <c r="O4439" s="253"/>
      <c r="P4439" s="253"/>
      <c r="Q4439" s="253"/>
      <c r="R4439" s="253"/>
      <c r="S4439" s="253"/>
      <c r="T4439" s="25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T4439" s="255" t="s">
        <v>193</v>
      </c>
      <c r="AU4439" s="255" t="s">
        <v>80</v>
      </c>
      <c r="AV4439" s="14" t="s">
        <v>80</v>
      </c>
      <c r="AW4439" s="14" t="s">
        <v>195</v>
      </c>
      <c r="AX4439" s="14" t="s">
        <v>71</v>
      </c>
      <c r="AY4439" s="255" t="s">
        <v>182</v>
      </c>
    </row>
    <row r="4440" s="14" customFormat="1">
      <c r="A4440" s="14"/>
      <c r="B4440" s="245"/>
      <c r="C4440" s="246"/>
      <c r="D4440" s="236" t="s">
        <v>193</v>
      </c>
      <c r="E4440" s="247" t="s">
        <v>19</v>
      </c>
      <c r="F4440" s="248" t="s">
        <v>1641</v>
      </c>
      <c r="G4440" s="246"/>
      <c r="H4440" s="249">
        <v>22.609999999999999</v>
      </c>
      <c r="I4440" s="250"/>
      <c r="J4440" s="246"/>
      <c r="K4440" s="246"/>
      <c r="L4440" s="251"/>
      <c r="M4440" s="252"/>
      <c r="N4440" s="253"/>
      <c r="O4440" s="253"/>
      <c r="P4440" s="253"/>
      <c r="Q4440" s="253"/>
      <c r="R4440" s="253"/>
      <c r="S4440" s="253"/>
      <c r="T4440" s="25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T4440" s="255" t="s">
        <v>193</v>
      </c>
      <c r="AU4440" s="255" t="s">
        <v>80</v>
      </c>
      <c r="AV4440" s="14" t="s">
        <v>80</v>
      </c>
      <c r="AW4440" s="14" t="s">
        <v>195</v>
      </c>
      <c r="AX4440" s="14" t="s">
        <v>71</v>
      </c>
      <c r="AY4440" s="255" t="s">
        <v>182</v>
      </c>
    </row>
    <row r="4441" s="14" customFormat="1">
      <c r="A4441" s="14"/>
      <c r="B4441" s="245"/>
      <c r="C4441" s="246"/>
      <c r="D4441" s="236" t="s">
        <v>193</v>
      </c>
      <c r="E4441" s="247" t="s">
        <v>19</v>
      </c>
      <c r="F4441" s="248" t="s">
        <v>1644</v>
      </c>
      <c r="G4441" s="246"/>
      <c r="H4441" s="249">
        <v>15.446</v>
      </c>
      <c r="I4441" s="250"/>
      <c r="J4441" s="246"/>
      <c r="K4441" s="246"/>
      <c r="L4441" s="251"/>
      <c r="M4441" s="252"/>
      <c r="N4441" s="253"/>
      <c r="O4441" s="253"/>
      <c r="P4441" s="253"/>
      <c r="Q4441" s="253"/>
      <c r="R4441" s="253"/>
      <c r="S4441" s="253"/>
      <c r="T4441" s="25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5" t="s">
        <v>193</v>
      </c>
      <c r="AU4441" s="255" t="s">
        <v>80</v>
      </c>
      <c r="AV4441" s="14" t="s">
        <v>80</v>
      </c>
      <c r="AW4441" s="14" t="s">
        <v>195</v>
      </c>
      <c r="AX4441" s="14" t="s">
        <v>71</v>
      </c>
      <c r="AY4441" s="255" t="s">
        <v>182</v>
      </c>
    </row>
    <row r="4442" s="2" customFormat="1" ht="21.75" customHeight="1">
      <c r="A4442" s="41"/>
      <c r="B4442" s="42"/>
      <c r="C4442" s="216" t="s">
        <v>6781</v>
      </c>
      <c r="D4442" s="216" t="s">
        <v>184</v>
      </c>
      <c r="E4442" s="217" t="s">
        <v>6782</v>
      </c>
      <c r="F4442" s="218" t="s">
        <v>6783</v>
      </c>
      <c r="G4442" s="219" t="s">
        <v>283</v>
      </c>
      <c r="H4442" s="220">
        <v>2.4159999999999999</v>
      </c>
      <c r="I4442" s="221"/>
      <c r="J4442" s="222">
        <f>ROUND(I4442*H4442,2)</f>
        <v>0</v>
      </c>
      <c r="K4442" s="218" t="s">
        <v>188</v>
      </c>
      <c r="L4442" s="47"/>
      <c r="M4442" s="223" t="s">
        <v>19</v>
      </c>
      <c r="N4442" s="224" t="s">
        <v>42</v>
      </c>
      <c r="O4442" s="87"/>
      <c r="P4442" s="225">
        <f>O4442*H4442</f>
        <v>0</v>
      </c>
      <c r="Q4442" s="225">
        <v>4.0000000000000003E-05</v>
      </c>
      <c r="R4442" s="225">
        <f>Q4442*H4442</f>
        <v>9.664000000000001E-05</v>
      </c>
      <c r="S4442" s="225">
        <v>0</v>
      </c>
      <c r="T4442" s="226">
        <f>S4442*H4442</f>
        <v>0</v>
      </c>
      <c r="U4442" s="41"/>
      <c r="V4442" s="41"/>
      <c r="W4442" s="41"/>
      <c r="X4442" s="41"/>
      <c r="Y4442" s="41"/>
      <c r="Z4442" s="41"/>
      <c r="AA4442" s="41"/>
      <c r="AB4442" s="41"/>
      <c r="AC4442" s="41"/>
      <c r="AD4442" s="41"/>
      <c r="AE4442" s="41"/>
      <c r="AR4442" s="227" t="s">
        <v>308</v>
      </c>
      <c r="AT4442" s="227" t="s">
        <v>184</v>
      </c>
      <c r="AU4442" s="227" t="s">
        <v>80</v>
      </c>
      <c r="AY4442" s="20" t="s">
        <v>182</v>
      </c>
      <c r="BE4442" s="228">
        <f>IF(N4442="základní",J4442,0)</f>
        <v>0</v>
      </c>
      <c r="BF4442" s="228">
        <f>IF(N4442="snížená",J4442,0)</f>
        <v>0</v>
      </c>
      <c r="BG4442" s="228">
        <f>IF(N4442="zákl. přenesená",J4442,0)</f>
        <v>0</v>
      </c>
      <c r="BH4442" s="228">
        <f>IF(N4442="sníž. přenesená",J4442,0)</f>
        <v>0</v>
      </c>
      <c r="BI4442" s="228">
        <f>IF(N4442="nulová",J4442,0)</f>
        <v>0</v>
      </c>
      <c r="BJ4442" s="20" t="s">
        <v>78</v>
      </c>
      <c r="BK4442" s="228">
        <f>ROUND(I4442*H4442,2)</f>
        <v>0</v>
      </c>
      <c r="BL4442" s="20" t="s">
        <v>308</v>
      </c>
      <c r="BM4442" s="227" t="s">
        <v>6784</v>
      </c>
    </row>
    <row r="4443" s="2" customFormat="1">
      <c r="A4443" s="41"/>
      <c r="B4443" s="42"/>
      <c r="C4443" s="43"/>
      <c r="D4443" s="229" t="s">
        <v>191</v>
      </c>
      <c r="E4443" s="43"/>
      <c r="F4443" s="230" t="s">
        <v>6785</v>
      </c>
      <c r="G4443" s="43"/>
      <c r="H4443" s="43"/>
      <c r="I4443" s="231"/>
      <c r="J4443" s="43"/>
      <c r="K4443" s="43"/>
      <c r="L4443" s="47"/>
      <c r="M4443" s="232"/>
      <c r="N4443" s="233"/>
      <c r="O4443" s="87"/>
      <c r="P4443" s="87"/>
      <c r="Q4443" s="87"/>
      <c r="R4443" s="87"/>
      <c r="S4443" s="87"/>
      <c r="T4443" s="88"/>
      <c r="U4443" s="41"/>
      <c r="V4443" s="41"/>
      <c r="W4443" s="41"/>
      <c r="X4443" s="41"/>
      <c r="Y4443" s="41"/>
      <c r="Z4443" s="41"/>
      <c r="AA4443" s="41"/>
      <c r="AB4443" s="41"/>
      <c r="AC4443" s="41"/>
      <c r="AD4443" s="41"/>
      <c r="AE4443" s="41"/>
      <c r="AT4443" s="20" t="s">
        <v>191</v>
      </c>
      <c r="AU4443" s="20" t="s">
        <v>80</v>
      </c>
    </row>
    <row r="4444" s="14" customFormat="1">
      <c r="A4444" s="14"/>
      <c r="B4444" s="245"/>
      <c r="C4444" s="246"/>
      <c r="D4444" s="236" t="s">
        <v>193</v>
      </c>
      <c r="E4444" s="247" t="s">
        <v>19</v>
      </c>
      <c r="F4444" s="248" t="s">
        <v>6786</v>
      </c>
      <c r="G4444" s="246"/>
      <c r="H4444" s="249">
        <v>2.4160499999999998</v>
      </c>
      <c r="I4444" s="250"/>
      <c r="J4444" s="246"/>
      <c r="K4444" s="246"/>
      <c r="L4444" s="251"/>
      <c r="M4444" s="252"/>
      <c r="N4444" s="253"/>
      <c r="O4444" s="253"/>
      <c r="P4444" s="253"/>
      <c r="Q4444" s="253"/>
      <c r="R4444" s="253"/>
      <c r="S4444" s="253"/>
      <c r="T4444" s="25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T4444" s="255" t="s">
        <v>193</v>
      </c>
      <c r="AU4444" s="255" t="s">
        <v>80</v>
      </c>
      <c r="AV4444" s="14" t="s">
        <v>80</v>
      </c>
      <c r="AW4444" s="14" t="s">
        <v>195</v>
      </c>
      <c r="AX4444" s="14" t="s">
        <v>71</v>
      </c>
      <c r="AY4444" s="255" t="s">
        <v>182</v>
      </c>
    </row>
    <row r="4445" s="2" customFormat="1" ht="33" customHeight="1">
      <c r="A4445" s="41"/>
      <c r="B4445" s="42"/>
      <c r="C4445" s="216" t="s">
        <v>6787</v>
      </c>
      <c r="D4445" s="216" t="s">
        <v>184</v>
      </c>
      <c r="E4445" s="217" t="s">
        <v>6788</v>
      </c>
      <c r="F4445" s="218" t="s">
        <v>6789</v>
      </c>
      <c r="G4445" s="219" t="s">
        <v>283</v>
      </c>
      <c r="H4445" s="220">
        <v>13.509</v>
      </c>
      <c r="I4445" s="221"/>
      <c r="J4445" s="222">
        <f>ROUND(I4445*H4445,2)</f>
        <v>0</v>
      </c>
      <c r="K4445" s="218" t="s">
        <v>188</v>
      </c>
      <c r="L4445" s="47"/>
      <c r="M4445" s="223" t="s">
        <v>19</v>
      </c>
      <c r="N4445" s="224" t="s">
        <v>42</v>
      </c>
      <c r="O4445" s="87"/>
      <c r="P4445" s="225">
        <f>O4445*H4445</f>
        <v>0</v>
      </c>
      <c r="Q4445" s="225">
        <v>0.0047999999999999996</v>
      </c>
      <c r="R4445" s="225">
        <f>Q4445*H4445</f>
        <v>0.06484319999999999</v>
      </c>
      <c r="S4445" s="225">
        <v>0</v>
      </c>
      <c r="T4445" s="226">
        <f>S4445*H4445</f>
        <v>0</v>
      </c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R4445" s="227" t="s">
        <v>308</v>
      </c>
      <c r="AT4445" s="227" t="s">
        <v>184</v>
      </c>
      <c r="AU4445" s="227" t="s">
        <v>80</v>
      </c>
      <c r="AY4445" s="20" t="s">
        <v>182</v>
      </c>
      <c r="BE4445" s="228">
        <f>IF(N4445="základní",J4445,0)</f>
        <v>0</v>
      </c>
      <c r="BF4445" s="228">
        <f>IF(N4445="snížená",J4445,0)</f>
        <v>0</v>
      </c>
      <c r="BG4445" s="228">
        <f>IF(N4445="zákl. přenesená",J4445,0)</f>
        <v>0</v>
      </c>
      <c r="BH4445" s="228">
        <f>IF(N4445="sníž. přenesená",J4445,0)</f>
        <v>0</v>
      </c>
      <c r="BI4445" s="228">
        <f>IF(N4445="nulová",J4445,0)</f>
        <v>0</v>
      </c>
      <c r="BJ4445" s="20" t="s">
        <v>78</v>
      </c>
      <c r="BK4445" s="228">
        <f>ROUND(I4445*H4445,2)</f>
        <v>0</v>
      </c>
      <c r="BL4445" s="20" t="s">
        <v>308</v>
      </c>
      <c r="BM4445" s="227" t="s">
        <v>6790</v>
      </c>
    </row>
    <row r="4446" s="2" customFormat="1">
      <c r="A4446" s="41"/>
      <c r="B4446" s="42"/>
      <c r="C4446" s="43"/>
      <c r="D4446" s="229" t="s">
        <v>191</v>
      </c>
      <c r="E4446" s="43"/>
      <c r="F4446" s="230" t="s">
        <v>6791</v>
      </c>
      <c r="G4446" s="43"/>
      <c r="H4446" s="43"/>
      <c r="I4446" s="231"/>
      <c r="J4446" s="43"/>
      <c r="K4446" s="43"/>
      <c r="L4446" s="47"/>
      <c r="M4446" s="232"/>
      <c r="N4446" s="233"/>
      <c r="O4446" s="87"/>
      <c r="P4446" s="87"/>
      <c r="Q4446" s="87"/>
      <c r="R4446" s="87"/>
      <c r="S4446" s="87"/>
      <c r="T4446" s="88"/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T4446" s="20" t="s">
        <v>191</v>
      </c>
      <c r="AU4446" s="20" t="s">
        <v>80</v>
      </c>
    </row>
    <row r="4447" s="14" customFormat="1">
      <c r="A4447" s="14"/>
      <c r="B4447" s="245"/>
      <c r="C4447" s="246"/>
      <c r="D4447" s="236" t="s">
        <v>193</v>
      </c>
      <c r="E4447" s="247" t="s">
        <v>19</v>
      </c>
      <c r="F4447" s="248" t="s">
        <v>6775</v>
      </c>
      <c r="G4447" s="246"/>
      <c r="H4447" s="249">
        <v>13.509349999999998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193</v>
      </c>
      <c r="AU4447" s="255" t="s">
        <v>80</v>
      </c>
      <c r="AV4447" s="14" t="s">
        <v>80</v>
      </c>
      <c r="AW4447" s="14" t="s">
        <v>195</v>
      </c>
      <c r="AX4447" s="14" t="s">
        <v>71</v>
      </c>
      <c r="AY4447" s="255" t="s">
        <v>182</v>
      </c>
    </row>
    <row r="4448" s="2" customFormat="1" ht="37.8" customHeight="1">
      <c r="A4448" s="41"/>
      <c r="B4448" s="42"/>
      <c r="C4448" s="216" t="s">
        <v>6792</v>
      </c>
      <c r="D4448" s="216" t="s">
        <v>184</v>
      </c>
      <c r="E4448" s="217" t="s">
        <v>6793</v>
      </c>
      <c r="F4448" s="218" t="s">
        <v>6794</v>
      </c>
      <c r="G4448" s="219" t="s">
        <v>283</v>
      </c>
      <c r="H4448" s="220">
        <v>74.400000000000006</v>
      </c>
      <c r="I4448" s="221"/>
      <c r="J4448" s="222">
        <f>ROUND(I4448*H4448,2)</f>
        <v>0</v>
      </c>
      <c r="K4448" s="218" t="s">
        <v>188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0.00029</v>
      </c>
      <c r="R4448" s="225">
        <f>Q4448*H4448</f>
        <v>0.021576000000000001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308</v>
      </c>
      <c r="AT4448" s="227" t="s">
        <v>184</v>
      </c>
      <c r="AU4448" s="227" t="s">
        <v>80</v>
      </c>
      <c r="AY4448" s="20" t="s">
        <v>182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308</v>
      </c>
      <c r="BM4448" s="227" t="s">
        <v>6795</v>
      </c>
    </row>
    <row r="4449" s="2" customFormat="1">
      <c r="A4449" s="41"/>
      <c r="B4449" s="42"/>
      <c r="C4449" s="43"/>
      <c r="D4449" s="229" t="s">
        <v>191</v>
      </c>
      <c r="E4449" s="43"/>
      <c r="F4449" s="230" t="s">
        <v>6796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191</v>
      </c>
      <c r="AU4449" s="20" t="s">
        <v>80</v>
      </c>
    </row>
    <row r="4450" s="14" customFormat="1">
      <c r="A4450" s="14"/>
      <c r="B4450" s="245"/>
      <c r="C4450" s="246"/>
      <c r="D4450" s="236" t="s">
        <v>193</v>
      </c>
      <c r="E4450" s="247" t="s">
        <v>19</v>
      </c>
      <c r="F4450" s="248" t="s">
        <v>6764</v>
      </c>
      <c r="G4450" s="246"/>
      <c r="H4450" s="249">
        <v>74.400000000000006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193</v>
      </c>
      <c r="AU4450" s="255" t="s">
        <v>80</v>
      </c>
      <c r="AV4450" s="14" t="s">
        <v>80</v>
      </c>
      <c r="AW4450" s="14" t="s">
        <v>195</v>
      </c>
      <c r="AX4450" s="14" t="s">
        <v>71</v>
      </c>
      <c r="AY4450" s="255" t="s">
        <v>182</v>
      </c>
    </row>
    <row r="4451" s="2" customFormat="1" ht="24.15" customHeight="1">
      <c r="A4451" s="41"/>
      <c r="B4451" s="42"/>
      <c r="C4451" s="216" t="s">
        <v>6797</v>
      </c>
      <c r="D4451" s="216" t="s">
        <v>184</v>
      </c>
      <c r="E4451" s="217" t="s">
        <v>6798</v>
      </c>
      <c r="F4451" s="218" t="s">
        <v>6799</v>
      </c>
      <c r="G4451" s="219" t="s">
        <v>283</v>
      </c>
      <c r="H4451" s="220">
        <v>74.400000000000006</v>
      </c>
      <c r="I4451" s="221"/>
      <c r="J4451" s="222">
        <f>ROUND(I4451*H4451,2)</f>
        <v>0</v>
      </c>
      <c r="K4451" s="218" t="s">
        <v>188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0.00066</v>
      </c>
      <c r="R4451" s="225">
        <f>Q4451*H4451</f>
        <v>0.049104000000000002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308</v>
      </c>
      <c r="AT4451" s="227" t="s">
        <v>184</v>
      </c>
      <c r="AU4451" s="227" t="s">
        <v>80</v>
      </c>
      <c r="AY4451" s="20" t="s">
        <v>182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308</v>
      </c>
      <c r="BM4451" s="227" t="s">
        <v>6800</v>
      </c>
    </row>
    <row r="4452" s="2" customFormat="1">
      <c r="A4452" s="41"/>
      <c r="B4452" s="42"/>
      <c r="C4452" s="43"/>
      <c r="D4452" s="229" t="s">
        <v>191</v>
      </c>
      <c r="E4452" s="43"/>
      <c r="F4452" s="230" t="s">
        <v>6801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191</v>
      </c>
      <c r="AU4452" s="20" t="s">
        <v>80</v>
      </c>
    </row>
    <row r="4453" s="14" customFormat="1">
      <c r="A4453" s="14"/>
      <c r="B4453" s="245"/>
      <c r="C4453" s="246"/>
      <c r="D4453" s="236" t="s">
        <v>193</v>
      </c>
      <c r="E4453" s="247" t="s">
        <v>19</v>
      </c>
      <c r="F4453" s="248" t="s">
        <v>6764</v>
      </c>
      <c r="G4453" s="246"/>
      <c r="H4453" s="249">
        <v>74.400000000000006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193</v>
      </c>
      <c r="AU4453" s="255" t="s">
        <v>80</v>
      </c>
      <c r="AV4453" s="14" t="s">
        <v>80</v>
      </c>
      <c r="AW4453" s="14" t="s">
        <v>195</v>
      </c>
      <c r="AX4453" s="14" t="s">
        <v>71</v>
      </c>
      <c r="AY4453" s="255" t="s">
        <v>182</v>
      </c>
    </row>
    <row r="4454" s="2" customFormat="1" ht="37.8" customHeight="1">
      <c r="A4454" s="41"/>
      <c r="B4454" s="42"/>
      <c r="C4454" s="216" t="s">
        <v>6802</v>
      </c>
      <c r="D4454" s="216" t="s">
        <v>184</v>
      </c>
      <c r="E4454" s="217" t="s">
        <v>6803</v>
      </c>
      <c r="F4454" s="218" t="s">
        <v>6804</v>
      </c>
      <c r="G4454" s="219" t="s">
        <v>283</v>
      </c>
      <c r="H4454" s="220">
        <v>81.734999999999999</v>
      </c>
      <c r="I4454" s="221"/>
      <c r="J4454" s="222">
        <f>ROUND(I4454*H4454,2)</f>
        <v>0</v>
      </c>
      <c r="K4454" s="218" t="s">
        <v>188</v>
      </c>
      <c r="L4454" s="47"/>
      <c r="M4454" s="223" t="s">
        <v>19</v>
      </c>
      <c r="N4454" s="224" t="s">
        <v>42</v>
      </c>
      <c r="O4454" s="87"/>
      <c r="P4454" s="225">
        <f>O4454*H4454</f>
        <v>0</v>
      </c>
      <c r="Q4454" s="225">
        <v>0.00020000000000000001</v>
      </c>
      <c r="R4454" s="225">
        <f>Q4454*H4454</f>
        <v>0.016347</v>
      </c>
      <c r="S4454" s="225">
        <v>0</v>
      </c>
      <c r="T4454" s="226">
        <f>S4454*H4454</f>
        <v>0</v>
      </c>
      <c r="U4454" s="41"/>
      <c r="V4454" s="41"/>
      <c r="W4454" s="41"/>
      <c r="X4454" s="41"/>
      <c r="Y4454" s="41"/>
      <c r="Z4454" s="41"/>
      <c r="AA4454" s="41"/>
      <c r="AB4454" s="41"/>
      <c r="AC4454" s="41"/>
      <c r="AD4454" s="41"/>
      <c r="AE4454" s="41"/>
      <c r="AR4454" s="227" t="s">
        <v>308</v>
      </c>
      <c r="AT4454" s="227" t="s">
        <v>184</v>
      </c>
      <c r="AU4454" s="227" t="s">
        <v>80</v>
      </c>
      <c r="AY4454" s="20" t="s">
        <v>182</v>
      </c>
      <c r="BE4454" s="228">
        <f>IF(N4454="základní",J4454,0)</f>
        <v>0</v>
      </c>
      <c r="BF4454" s="228">
        <f>IF(N4454="snížená",J4454,0)</f>
        <v>0</v>
      </c>
      <c r="BG4454" s="228">
        <f>IF(N4454="zákl. přenesená",J4454,0)</f>
        <v>0</v>
      </c>
      <c r="BH4454" s="228">
        <f>IF(N4454="sníž. přenesená",J4454,0)</f>
        <v>0</v>
      </c>
      <c r="BI4454" s="228">
        <f>IF(N4454="nulová",J4454,0)</f>
        <v>0</v>
      </c>
      <c r="BJ4454" s="20" t="s">
        <v>78</v>
      </c>
      <c r="BK4454" s="228">
        <f>ROUND(I4454*H4454,2)</f>
        <v>0</v>
      </c>
      <c r="BL4454" s="20" t="s">
        <v>308</v>
      </c>
      <c r="BM4454" s="227" t="s">
        <v>6805</v>
      </c>
    </row>
    <row r="4455" s="2" customFormat="1">
      <c r="A4455" s="41"/>
      <c r="B4455" s="42"/>
      <c r="C4455" s="43"/>
      <c r="D4455" s="229" t="s">
        <v>191</v>
      </c>
      <c r="E4455" s="43"/>
      <c r="F4455" s="230" t="s">
        <v>6806</v>
      </c>
      <c r="G4455" s="43"/>
      <c r="H4455" s="43"/>
      <c r="I4455" s="231"/>
      <c r="J4455" s="43"/>
      <c r="K4455" s="43"/>
      <c r="L4455" s="47"/>
      <c r="M4455" s="232"/>
      <c r="N4455" s="233"/>
      <c r="O4455" s="87"/>
      <c r="P4455" s="87"/>
      <c r="Q4455" s="87"/>
      <c r="R4455" s="87"/>
      <c r="S4455" s="87"/>
      <c r="T4455" s="88"/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T4455" s="20" t="s">
        <v>191</v>
      </c>
      <c r="AU4455" s="20" t="s">
        <v>80</v>
      </c>
    </row>
    <row r="4456" s="14" customFormat="1">
      <c r="A4456" s="14"/>
      <c r="B4456" s="245"/>
      <c r="C4456" s="246"/>
      <c r="D4456" s="236" t="s">
        <v>193</v>
      </c>
      <c r="E4456" s="247" t="s">
        <v>19</v>
      </c>
      <c r="F4456" s="248" t="s">
        <v>1736</v>
      </c>
      <c r="G4456" s="246"/>
      <c r="H4456" s="249">
        <v>21.862500000000001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193</v>
      </c>
      <c r="AU4456" s="255" t="s">
        <v>80</v>
      </c>
      <c r="AV4456" s="14" t="s">
        <v>80</v>
      </c>
      <c r="AW4456" s="14" t="s">
        <v>195</v>
      </c>
      <c r="AX4456" s="14" t="s">
        <v>71</v>
      </c>
      <c r="AY4456" s="255" t="s">
        <v>182</v>
      </c>
    </row>
    <row r="4457" s="14" customFormat="1">
      <c r="A4457" s="14"/>
      <c r="B4457" s="245"/>
      <c r="C4457" s="246"/>
      <c r="D4457" s="236" t="s">
        <v>193</v>
      </c>
      <c r="E4457" s="247" t="s">
        <v>19</v>
      </c>
      <c r="F4457" s="248" t="s">
        <v>1852</v>
      </c>
      <c r="G4457" s="246"/>
      <c r="H4457" s="249">
        <v>29.056720000000002</v>
      </c>
      <c r="I4457" s="250"/>
      <c r="J4457" s="246"/>
      <c r="K4457" s="246"/>
      <c r="L4457" s="251"/>
      <c r="M4457" s="252"/>
      <c r="N4457" s="253"/>
      <c r="O4457" s="253"/>
      <c r="P4457" s="253"/>
      <c r="Q4457" s="253"/>
      <c r="R4457" s="253"/>
      <c r="S4457" s="253"/>
      <c r="T4457" s="25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T4457" s="255" t="s">
        <v>193</v>
      </c>
      <c r="AU4457" s="255" t="s">
        <v>80</v>
      </c>
      <c r="AV4457" s="14" t="s">
        <v>80</v>
      </c>
      <c r="AW4457" s="14" t="s">
        <v>195</v>
      </c>
      <c r="AX4457" s="14" t="s">
        <v>71</v>
      </c>
      <c r="AY4457" s="255" t="s">
        <v>182</v>
      </c>
    </row>
    <row r="4458" s="14" customFormat="1">
      <c r="A4458" s="14"/>
      <c r="B4458" s="245"/>
      <c r="C4458" s="246"/>
      <c r="D4458" s="236" t="s">
        <v>193</v>
      </c>
      <c r="E4458" s="247" t="s">
        <v>19</v>
      </c>
      <c r="F4458" s="248" t="s">
        <v>1870</v>
      </c>
      <c r="G4458" s="246"/>
      <c r="H4458" s="249">
        <v>30.816000000000003</v>
      </c>
      <c r="I4458" s="250"/>
      <c r="J4458" s="246"/>
      <c r="K4458" s="246"/>
      <c r="L4458" s="251"/>
      <c r="M4458" s="252"/>
      <c r="N4458" s="253"/>
      <c r="O4458" s="253"/>
      <c r="P4458" s="253"/>
      <c r="Q4458" s="253"/>
      <c r="R4458" s="253"/>
      <c r="S4458" s="253"/>
      <c r="T4458" s="25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5" t="s">
        <v>193</v>
      </c>
      <c r="AU4458" s="255" t="s">
        <v>80</v>
      </c>
      <c r="AV4458" s="14" t="s">
        <v>80</v>
      </c>
      <c r="AW4458" s="14" t="s">
        <v>195</v>
      </c>
      <c r="AX4458" s="14" t="s">
        <v>71</v>
      </c>
      <c r="AY4458" s="255" t="s">
        <v>182</v>
      </c>
    </row>
    <row r="4459" s="2" customFormat="1" ht="24.15" customHeight="1">
      <c r="A4459" s="41"/>
      <c r="B4459" s="42"/>
      <c r="C4459" s="216" t="s">
        <v>6807</v>
      </c>
      <c r="D4459" s="216" t="s">
        <v>184</v>
      </c>
      <c r="E4459" s="217" t="s">
        <v>6808</v>
      </c>
      <c r="F4459" s="218" t="s">
        <v>6809</v>
      </c>
      <c r="G4459" s="219" t="s">
        <v>283</v>
      </c>
      <c r="H4459" s="220">
        <v>81.736000000000004</v>
      </c>
      <c r="I4459" s="221"/>
      <c r="J4459" s="222">
        <f>ROUND(I4459*H4459,2)</f>
        <v>0</v>
      </c>
      <c r="K4459" s="218" t="s">
        <v>188</v>
      </c>
      <c r="L4459" s="47"/>
      <c r="M4459" s="223" t="s">
        <v>19</v>
      </c>
      <c r="N4459" s="224" t="s">
        <v>42</v>
      </c>
      <c r="O4459" s="87"/>
      <c r="P4459" s="225">
        <f>O4459*H4459</f>
        <v>0</v>
      </c>
      <c r="Q4459" s="225">
        <v>0.00048000000000000001</v>
      </c>
      <c r="R4459" s="225">
        <f>Q4459*H4459</f>
        <v>0.039233280000000002</v>
      </c>
      <c r="S4459" s="225">
        <v>0</v>
      </c>
      <c r="T4459" s="226">
        <f>S4459*H4459</f>
        <v>0</v>
      </c>
      <c r="U4459" s="41"/>
      <c r="V4459" s="41"/>
      <c r="W4459" s="41"/>
      <c r="X4459" s="41"/>
      <c r="Y4459" s="41"/>
      <c r="Z4459" s="41"/>
      <c r="AA4459" s="41"/>
      <c r="AB4459" s="41"/>
      <c r="AC4459" s="41"/>
      <c r="AD4459" s="41"/>
      <c r="AE4459" s="41"/>
      <c r="AR4459" s="227" t="s">
        <v>308</v>
      </c>
      <c r="AT4459" s="227" t="s">
        <v>184</v>
      </c>
      <c r="AU4459" s="227" t="s">
        <v>80</v>
      </c>
      <c r="AY4459" s="20" t="s">
        <v>182</v>
      </c>
      <c r="BE4459" s="228">
        <f>IF(N4459="základní",J4459,0)</f>
        <v>0</v>
      </c>
      <c r="BF4459" s="228">
        <f>IF(N4459="snížená",J4459,0)</f>
        <v>0</v>
      </c>
      <c r="BG4459" s="228">
        <f>IF(N4459="zákl. přenesená",J4459,0)</f>
        <v>0</v>
      </c>
      <c r="BH4459" s="228">
        <f>IF(N4459="sníž. přenesená",J4459,0)</f>
        <v>0</v>
      </c>
      <c r="BI4459" s="228">
        <f>IF(N4459="nulová",J4459,0)</f>
        <v>0</v>
      </c>
      <c r="BJ4459" s="20" t="s">
        <v>78</v>
      </c>
      <c r="BK4459" s="228">
        <f>ROUND(I4459*H4459,2)</f>
        <v>0</v>
      </c>
      <c r="BL4459" s="20" t="s">
        <v>308</v>
      </c>
      <c r="BM4459" s="227" t="s">
        <v>6810</v>
      </c>
    </row>
    <row r="4460" s="2" customFormat="1">
      <c r="A4460" s="41"/>
      <c r="B4460" s="42"/>
      <c r="C4460" s="43"/>
      <c r="D4460" s="229" t="s">
        <v>191</v>
      </c>
      <c r="E4460" s="43"/>
      <c r="F4460" s="230" t="s">
        <v>6811</v>
      </c>
      <c r="G4460" s="43"/>
      <c r="H4460" s="43"/>
      <c r="I4460" s="231"/>
      <c r="J4460" s="43"/>
      <c r="K4460" s="43"/>
      <c r="L4460" s="47"/>
      <c r="M4460" s="232"/>
      <c r="N4460" s="233"/>
      <c r="O4460" s="87"/>
      <c r="P4460" s="87"/>
      <c r="Q4460" s="87"/>
      <c r="R4460" s="87"/>
      <c r="S4460" s="87"/>
      <c r="T4460" s="88"/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T4460" s="20" t="s">
        <v>191</v>
      </c>
      <c r="AU4460" s="20" t="s">
        <v>80</v>
      </c>
    </row>
    <row r="4461" s="14" customFormat="1">
      <c r="A4461" s="14"/>
      <c r="B4461" s="245"/>
      <c r="C4461" s="246"/>
      <c r="D4461" s="236" t="s">
        <v>193</v>
      </c>
      <c r="E4461" s="247" t="s">
        <v>19</v>
      </c>
      <c r="F4461" s="248" t="s">
        <v>6812</v>
      </c>
      <c r="G4461" s="246"/>
      <c r="H4461" s="249">
        <v>21.863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193</v>
      </c>
      <c r="AU4461" s="255" t="s">
        <v>80</v>
      </c>
      <c r="AV4461" s="14" t="s">
        <v>80</v>
      </c>
      <c r="AW4461" s="14" t="s">
        <v>195</v>
      </c>
      <c r="AX4461" s="14" t="s">
        <v>71</v>
      </c>
      <c r="AY4461" s="255" t="s">
        <v>182</v>
      </c>
    </row>
    <row r="4462" s="14" customFormat="1">
      <c r="A4462" s="14"/>
      <c r="B4462" s="245"/>
      <c r="C4462" s="246"/>
      <c r="D4462" s="236" t="s">
        <v>193</v>
      </c>
      <c r="E4462" s="247" t="s">
        <v>19</v>
      </c>
      <c r="F4462" s="248" t="s">
        <v>1852</v>
      </c>
      <c r="G4462" s="246"/>
      <c r="H4462" s="249">
        <v>29.056720000000002</v>
      </c>
      <c r="I4462" s="250"/>
      <c r="J4462" s="246"/>
      <c r="K4462" s="246"/>
      <c r="L4462" s="251"/>
      <c r="M4462" s="252"/>
      <c r="N4462" s="253"/>
      <c r="O4462" s="253"/>
      <c r="P4462" s="253"/>
      <c r="Q4462" s="253"/>
      <c r="R4462" s="253"/>
      <c r="S4462" s="253"/>
      <c r="T4462" s="25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T4462" s="255" t="s">
        <v>193</v>
      </c>
      <c r="AU4462" s="255" t="s">
        <v>80</v>
      </c>
      <c r="AV4462" s="14" t="s">
        <v>80</v>
      </c>
      <c r="AW4462" s="14" t="s">
        <v>195</v>
      </c>
      <c r="AX4462" s="14" t="s">
        <v>71</v>
      </c>
      <c r="AY4462" s="255" t="s">
        <v>182</v>
      </c>
    </row>
    <row r="4463" s="14" customFormat="1">
      <c r="A4463" s="14"/>
      <c r="B4463" s="245"/>
      <c r="C4463" s="246"/>
      <c r="D4463" s="236" t="s">
        <v>193</v>
      </c>
      <c r="E4463" s="247" t="s">
        <v>19</v>
      </c>
      <c r="F4463" s="248" t="s">
        <v>1870</v>
      </c>
      <c r="G4463" s="246"/>
      <c r="H4463" s="249">
        <v>30.816000000000003</v>
      </c>
      <c r="I4463" s="250"/>
      <c r="J4463" s="246"/>
      <c r="K4463" s="246"/>
      <c r="L4463" s="251"/>
      <c r="M4463" s="252"/>
      <c r="N4463" s="253"/>
      <c r="O4463" s="253"/>
      <c r="P4463" s="253"/>
      <c r="Q4463" s="253"/>
      <c r="R4463" s="253"/>
      <c r="S4463" s="253"/>
      <c r="T4463" s="25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T4463" s="255" t="s">
        <v>193</v>
      </c>
      <c r="AU4463" s="255" t="s">
        <v>80</v>
      </c>
      <c r="AV4463" s="14" t="s">
        <v>80</v>
      </c>
      <c r="AW4463" s="14" t="s">
        <v>195</v>
      </c>
      <c r="AX4463" s="14" t="s">
        <v>71</v>
      </c>
      <c r="AY4463" s="255" t="s">
        <v>182</v>
      </c>
    </row>
    <row r="4464" s="2" customFormat="1" ht="21.75" customHeight="1">
      <c r="A4464" s="41"/>
      <c r="B4464" s="42"/>
      <c r="C4464" s="216" t="s">
        <v>6813</v>
      </c>
      <c r="D4464" s="216" t="s">
        <v>184</v>
      </c>
      <c r="E4464" s="217" t="s">
        <v>6814</v>
      </c>
      <c r="F4464" s="218" t="s">
        <v>6815</v>
      </c>
      <c r="G4464" s="219" t="s">
        <v>283</v>
      </c>
      <c r="H4464" s="220">
        <v>228.94900000000001</v>
      </c>
      <c r="I4464" s="221"/>
      <c r="J4464" s="222">
        <f>ROUND(I4464*H4464,2)</f>
        <v>0</v>
      </c>
      <c r="K4464" s="218" t="s">
        <v>19</v>
      </c>
      <c r="L4464" s="47"/>
      <c r="M4464" s="223" t="s">
        <v>19</v>
      </c>
      <c r="N4464" s="224" t="s">
        <v>42</v>
      </c>
      <c r="O4464" s="87"/>
      <c r="P4464" s="225">
        <f>O4464*H4464</f>
        <v>0</v>
      </c>
      <c r="Q4464" s="225">
        <v>0.00064999999999999997</v>
      </c>
      <c r="R4464" s="225">
        <f>Q4464*H4464</f>
        <v>0.14881685</v>
      </c>
      <c r="S4464" s="225">
        <v>0</v>
      </c>
      <c r="T4464" s="226">
        <f>S4464*H4464</f>
        <v>0</v>
      </c>
      <c r="U4464" s="41"/>
      <c r="V4464" s="41"/>
      <c r="W4464" s="41"/>
      <c r="X4464" s="41"/>
      <c r="Y4464" s="41"/>
      <c r="Z4464" s="41"/>
      <c r="AA4464" s="41"/>
      <c r="AB4464" s="41"/>
      <c r="AC4464" s="41"/>
      <c r="AD4464" s="41"/>
      <c r="AE4464" s="41"/>
      <c r="AR4464" s="227" t="s">
        <v>308</v>
      </c>
      <c r="AT4464" s="227" t="s">
        <v>184</v>
      </c>
      <c r="AU4464" s="227" t="s">
        <v>80</v>
      </c>
      <c r="AY4464" s="20" t="s">
        <v>182</v>
      </c>
      <c r="BE4464" s="228">
        <f>IF(N4464="základní",J4464,0)</f>
        <v>0</v>
      </c>
      <c r="BF4464" s="228">
        <f>IF(N4464="snížená",J4464,0)</f>
        <v>0</v>
      </c>
      <c r="BG4464" s="228">
        <f>IF(N4464="zákl. přenesená",J4464,0)</f>
        <v>0</v>
      </c>
      <c r="BH4464" s="228">
        <f>IF(N4464="sníž. přenesená",J4464,0)</f>
        <v>0</v>
      </c>
      <c r="BI4464" s="228">
        <f>IF(N4464="nulová",J4464,0)</f>
        <v>0</v>
      </c>
      <c r="BJ4464" s="20" t="s">
        <v>78</v>
      </c>
      <c r="BK4464" s="228">
        <f>ROUND(I4464*H4464,2)</f>
        <v>0</v>
      </c>
      <c r="BL4464" s="20" t="s">
        <v>308</v>
      </c>
      <c r="BM4464" s="227" t="s">
        <v>6816</v>
      </c>
    </row>
    <row r="4465" s="14" customFormat="1">
      <c r="A4465" s="14"/>
      <c r="B4465" s="245"/>
      <c r="C4465" s="246"/>
      <c r="D4465" s="236" t="s">
        <v>193</v>
      </c>
      <c r="E4465" s="247" t="s">
        <v>19</v>
      </c>
      <c r="F4465" s="248" t="s">
        <v>6817</v>
      </c>
      <c r="G4465" s="246"/>
      <c r="H4465" s="249">
        <v>228.94900000000001</v>
      </c>
      <c r="I4465" s="250"/>
      <c r="J4465" s="246"/>
      <c r="K4465" s="246"/>
      <c r="L4465" s="251"/>
      <c r="M4465" s="252"/>
      <c r="N4465" s="253"/>
      <c r="O4465" s="253"/>
      <c r="P4465" s="253"/>
      <c r="Q4465" s="253"/>
      <c r="R4465" s="253"/>
      <c r="S4465" s="253"/>
      <c r="T4465" s="25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T4465" s="255" t="s">
        <v>193</v>
      </c>
      <c r="AU4465" s="255" t="s">
        <v>80</v>
      </c>
      <c r="AV4465" s="14" t="s">
        <v>80</v>
      </c>
      <c r="AW4465" s="14" t="s">
        <v>195</v>
      </c>
      <c r="AX4465" s="14" t="s">
        <v>71</v>
      </c>
      <c r="AY4465" s="255" t="s">
        <v>182</v>
      </c>
    </row>
    <row r="4466" s="12" customFormat="1" ht="22.8" customHeight="1">
      <c r="A4466" s="12"/>
      <c r="B4466" s="200"/>
      <c r="C4466" s="201"/>
      <c r="D4466" s="202" t="s">
        <v>70</v>
      </c>
      <c r="E4466" s="214" t="s">
        <v>5199</v>
      </c>
      <c r="F4466" s="214" t="s">
        <v>6818</v>
      </c>
      <c r="G4466" s="201"/>
      <c r="H4466" s="201"/>
      <c r="I4466" s="204"/>
      <c r="J4466" s="215">
        <f>BK4466</f>
        <v>0</v>
      </c>
      <c r="K4466" s="201"/>
      <c r="L4466" s="206"/>
      <c r="M4466" s="207"/>
      <c r="N4466" s="208"/>
      <c r="O4466" s="208"/>
      <c r="P4466" s="209">
        <f>SUM(P4467:P4633)</f>
        <v>0</v>
      </c>
      <c r="Q4466" s="208"/>
      <c r="R4466" s="209">
        <f>SUM(R4467:R4633)</f>
        <v>19.21303155</v>
      </c>
      <c r="S4466" s="208"/>
      <c r="T4466" s="210">
        <f>SUM(T4467:T4633)</f>
        <v>3.26437936</v>
      </c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R4466" s="211" t="s">
        <v>80</v>
      </c>
      <c r="AT4466" s="212" t="s">
        <v>70</v>
      </c>
      <c r="AU4466" s="212" t="s">
        <v>78</v>
      </c>
      <c r="AY4466" s="211" t="s">
        <v>182</v>
      </c>
      <c r="BK4466" s="213">
        <f>SUM(BK4467:BK4633)</f>
        <v>0</v>
      </c>
    </row>
    <row r="4467" s="2" customFormat="1" ht="16.5" customHeight="1">
      <c r="A4467" s="41"/>
      <c r="B4467" s="42"/>
      <c r="C4467" s="216" t="s">
        <v>6819</v>
      </c>
      <c r="D4467" s="216" t="s">
        <v>184</v>
      </c>
      <c r="E4467" s="217" t="s">
        <v>6820</v>
      </c>
      <c r="F4467" s="218" t="s">
        <v>6821</v>
      </c>
      <c r="G4467" s="219" t="s">
        <v>283</v>
      </c>
      <c r="H4467" s="220">
        <v>6338.0929999999998</v>
      </c>
      <c r="I4467" s="221"/>
      <c r="J4467" s="222">
        <f>ROUND(I4467*H4467,2)</f>
        <v>0</v>
      </c>
      <c r="K4467" s="218" t="s">
        <v>188</v>
      </c>
      <c r="L4467" s="47"/>
      <c r="M4467" s="223" t="s">
        <v>19</v>
      </c>
      <c r="N4467" s="224" t="s">
        <v>42</v>
      </c>
      <c r="O4467" s="87"/>
      <c r="P4467" s="225">
        <f>O4467*H4467</f>
        <v>0</v>
      </c>
      <c r="Q4467" s="225">
        <v>0.001</v>
      </c>
      <c r="R4467" s="225">
        <f>Q4467*H4467</f>
        <v>6.3380929999999998</v>
      </c>
      <c r="S4467" s="225">
        <v>0.00031</v>
      </c>
      <c r="T4467" s="226">
        <f>S4467*H4467</f>
        <v>1.96480883</v>
      </c>
      <c r="U4467" s="41"/>
      <c r="V4467" s="41"/>
      <c r="W4467" s="41"/>
      <c r="X4467" s="41"/>
      <c r="Y4467" s="41"/>
      <c r="Z4467" s="41"/>
      <c r="AA4467" s="41"/>
      <c r="AB4467" s="41"/>
      <c r="AC4467" s="41"/>
      <c r="AD4467" s="41"/>
      <c r="AE4467" s="41"/>
      <c r="AR4467" s="227" t="s">
        <v>308</v>
      </c>
      <c r="AT4467" s="227" t="s">
        <v>184</v>
      </c>
      <c r="AU4467" s="227" t="s">
        <v>80</v>
      </c>
      <c r="AY4467" s="20" t="s">
        <v>182</v>
      </c>
      <c r="BE4467" s="228">
        <f>IF(N4467="základní",J4467,0)</f>
        <v>0</v>
      </c>
      <c r="BF4467" s="228">
        <f>IF(N4467="snížená",J4467,0)</f>
        <v>0</v>
      </c>
      <c r="BG4467" s="228">
        <f>IF(N4467="zákl. přenesená",J4467,0)</f>
        <v>0</v>
      </c>
      <c r="BH4467" s="228">
        <f>IF(N4467="sníž. přenesená",J4467,0)</f>
        <v>0</v>
      </c>
      <c r="BI4467" s="228">
        <f>IF(N4467="nulová",J4467,0)</f>
        <v>0</v>
      </c>
      <c r="BJ4467" s="20" t="s">
        <v>78</v>
      </c>
      <c r="BK4467" s="228">
        <f>ROUND(I4467*H4467,2)</f>
        <v>0</v>
      </c>
      <c r="BL4467" s="20" t="s">
        <v>308</v>
      </c>
      <c r="BM4467" s="227" t="s">
        <v>6822</v>
      </c>
    </row>
    <row r="4468" s="2" customFormat="1">
      <c r="A4468" s="41"/>
      <c r="B4468" s="42"/>
      <c r="C4468" s="43"/>
      <c r="D4468" s="229" t="s">
        <v>191</v>
      </c>
      <c r="E4468" s="43"/>
      <c r="F4468" s="230" t="s">
        <v>6823</v>
      </c>
      <c r="G4468" s="43"/>
      <c r="H4468" s="43"/>
      <c r="I4468" s="231"/>
      <c r="J4468" s="43"/>
      <c r="K4468" s="43"/>
      <c r="L4468" s="47"/>
      <c r="M4468" s="232"/>
      <c r="N4468" s="233"/>
      <c r="O4468" s="87"/>
      <c r="P4468" s="87"/>
      <c r="Q4468" s="87"/>
      <c r="R4468" s="87"/>
      <c r="S4468" s="87"/>
      <c r="T4468" s="88"/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T4468" s="20" t="s">
        <v>191</v>
      </c>
      <c r="AU4468" s="20" t="s">
        <v>80</v>
      </c>
    </row>
    <row r="4469" s="13" customFormat="1">
      <c r="A4469" s="13"/>
      <c r="B4469" s="234"/>
      <c r="C4469" s="235"/>
      <c r="D4469" s="236" t="s">
        <v>193</v>
      </c>
      <c r="E4469" s="237" t="s">
        <v>19</v>
      </c>
      <c r="F4469" s="238" t="s">
        <v>205</v>
      </c>
      <c r="G4469" s="235"/>
      <c r="H4469" s="237" t="s">
        <v>19</v>
      </c>
      <c r="I4469" s="239"/>
      <c r="J4469" s="235"/>
      <c r="K4469" s="235"/>
      <c r="L4469" s="240"/>
      <c r="M4469" s="241"/>
      <c r="N4469" s="242"/>
      <c r="O4469" s="242"/>
      <c r="P4469" s="242"/>
      <c r="Q4469" s="242"/>
      <c r="R4469" s="242"/>
      <c r="S4469" s="242"/>
      <c r="T4469" s="243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T4469" s="244" t="s">
        <v>193</v>
      </c>
      <c r="AU4469" s="244" t="s">
        <v>80</v>
      </c>
      <c r="AV4469" s="13" t="s">
        <v>78</v>
      </c>
      <c r="AW4469" s="13" t="s">
        <v>195</v>
      </c>
      <c r="AX4469" s="13" t="s">
        <v>71</v>
      </c>
      <c r="AY4469" s="244" t="s">
        <v>182</v>
      </c>
    </row>
    <row r="4470" s="13" customFormat="1">
      <c r="A4470" s="13"/>
      <c r="B4470" s="234"/>
      <c r="C4470" s="235"/>
      <c r="D4470" s="236" t="s">
        <v>193</v>
      </c>
      <c r="E4470" s="237" t="s">
        <v>19</v>
      </c>
      <c r="F4470" s="238" t="s">
        <v>455</v>
      </c>
      <c r="G4470" s="235"/>
      <c r="H4470" s="237" t="s">
        <v>19</v>
      </c>
      <c r="I4470" s="239"/>
      <c r="J4470" s="235"/>
      <c r="K4470" s="235"/>
      <c r="L4470" s="240"/>
      <c r="M4470" s="241"/>
      <c r="N4470" s="242"/>
      <c r="O4470" s="242"/>
      <c r="P4470" s="242"/>
      <c r="Q4470" s="242"/>
      <c r="R4470" s="242"/>
      <c r="S4470" s="242"/>
      <c r="T4470" s="24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T4470" s="244" t="s">
        <v>193</v>
      </c>
      <c r="AU4470" s="244" t="s">
        <v>80</v>
      </c>
      <c r="AV4470" s="13" t="s">
        <v>78</v>
      </c>
      <c r="AW4470" s="13" t="s">
        <v>195</v>
      </c>
      <c r="AX4470" s="13" t="s">
        <v>71</v>
      </c>
      <c r="AY4470" s="244" t="s">
        <v>182</v>
      </c>
    </row>
    <row r="4471" s="14" customFormat="1">
      <c r="A4471" s="14"/>
      <c r="B4471" s="245"/>
      <c r="C4471" s="246"/>
      <c r="D4471" s="236" t="s">
        <v>193</v>
      </c>
      <c r="E4471" s="247" t="s">
        <v>19</v>
      </c>
      <c r="F4471" s="248" t="s">
        <v>6824</v>
      </c>
      <c r="G4471" s="246"/>
      <c r="H4471" s="249">
        <v>781.72149999999999</v>
      </c>
      <c r="I4471" s="250"/>
      <c r="J4471" s="246"/>
      <c r="K4471" s="246"/>
      <c r="L4471" s="251"/>
      <c r="M4471" s="252"/>
      <c r="N4471" s="253"/>
      <c r="O4471" s="253"/>
      <c r="P4471" s="253"/>
      <c r="Q4471" s="253"/>
      <c r="R4471" s="253"/>
      <c r="S4471" s="253"/>
      <c r="T4471" s="25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T4471" s="255" t="s">
        <v>193</v>
      </c>
      <c r="AU4471" s="255" t="s">
        <v>80</v>
      </c>
      <c r="AV4471" s="14" t="s">
        <v>80</v>
      </c>
      <c r="AW4471" s="14" t="s">
        <v>195</v>
      </c>
      <c r="AX4471" s="14" t="s">
        <v>71</v>
      </c>
      <c r="AY4471" s="255" t="s">
        <v>182</v>
      </c>
    </row>
    <row r="4472" s="14" customFormat="1">
      <c r="A4472" s="14"/>
      <c r="B4472" s="245"/>
      <c r="C4472" s="246"/>
      <c r="D4472" s="236" t="s">
        <v>193</v>
      </c>
      <c r="E4472" s="247" t="s">
        <v>19</v>
      </c>
      <c r="F4472" s="248" t="s">
        <v>6825</v>
      </c>
      <c r="G4472" s="246"/>
      <c r="H4472" s="249">
        <v>1475.2124999999999</v>
      </c>
      <c r="I4472" s="250"/>
      <c r="J4472" s="246"/>
      <c r="K4472" s="246"/>
      <c r="L4472" s="251"/>
      <c r="M4472" s="252"/>
      <c r="N4472" s="253"/>
      <c r="O4472" s="253"/>
      <c r="P4472" s="253"/>
      <c r="Q4472" s="253"/>
      <c r="R4472" s="253"/>
      <c r="S4472" s="253"/>
      <c r="T4472" s="25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5" t="s">
        <v>193</v>
      </c>
      <c r="AU4472" s="255" t="s">
        <v>80</v>
      </c>
      <c r="AV4472" s="14" t="s">
        <v>80</v>
      </c>
      <c r="AW4472" s="14" t="s">
        <v>195</v>
      </c>
      <c r="AX4472" s="14" t="s">
        <v>71</v>
      </c>
      <c r="AY4472" s="255" t="s">
        <v>182</v>
      </c>
    </row>
    <row r="4473" s="14" customFormat="1">
      <c r="A4473" s="14"/>
      <c r="B4473" s="245"/>
      <c r="C4473" s="246"/>
      <c r="D4473" s="236" t="s">
        <v>193</v>
      </c>
      <c r="E4473" s="247" t="s">
        <v>19</v>
      </c>
      <c r="F4473" s="248" t="s">
        <v>6826</v>
      </c>
      <c r="G4473" s="246"/>
      <c r="H4473" s="249">
        <v>-17.225000000000001</v>
      </c>
      <c r="I4473" s="250"/>
      <c r="J4473" s="246"/>
      <c r="K4473" s="246"/>
      <c r="L4473" s="251"/>
      <c r="M4473" s="252"/>
      <c r="N4473" s="253"/>
      <c r="O4473" s="253"/>
      <c r="P4473" s="253"/>
      <c r="Q4473" s="253"/>
      <c r="R4473" s="253"/>
      <c r="S4473" s="253"/>
      <c r="T4473" s="25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T4473" s="255" t="s">
        <v>193</v>
      </c>
      <c r="AU4473" s="255" t="s">
        <v>80</v>
      </c>
      <c r="AV4473" s="14" t="s">
        <v>80</v>
      </c>
      <c r="AW4473" s="14" t="s">
        <v>195</v>
      </c>
      <c r="AX4473" s="14" t="s">
        <v>71</v>
      </c>
      <c r="AY4473" s="255" t="s">
        <v>182</v>
      </c>
    </row>
    <row r="4474" s="14" customFormat="1">
      <c r="A4474" s="14"/>
      <c r="B4474" s="245"/>
      <c r="C4474" s="246"/>
      <c r="D4474" s="236" t="s">
        <v>193</v>
      </c>
      <c r="E4474" s="247" t="s">
        <v>19</v>
      </c>
      <c r="F4474" s="248" t="s">
        <v>6827</v>
      </c>
      <c r="G4474" s="246"/>
      <c r="H4474" s="249">
        <v>-255.767</v>
      </c>
      <c r="I4474" s="250"/>
      <c r="J4474" s="246"/>
      <c r="K4474" s="246"/>
      <c r="L4474" s="251"/>
      <c r="M4474" s="252"/>
      <c r="N4474" s="253"/>
      <c r="O4474" s="253"/>
      <c r="P4474" s="253"/>
      <c r="Q4474" s="253"/>
      <c r="R4474" s="253"/>
      <c r="S4474" s="253"/>
      <c r="T4474" s="25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T4474" s="255" t="s">
        <v>193</v>
      </c>
      <c r="AU4474" s="255" t="s">
        <v>80</v>
      </c>
      <c r="AV4474" s="14" t="s">
        <v>80</v>
      </c>
      <c r="AW4474" s="14" t="s">
        <v>195</v>
      </c>
      <c r="AX4474" s="14" t="s">
        <v>71</v>
      </c>
      <c r="AY4474" s="255" t="s">
        <v>182</v>
      </c>
    </row>
    <row r="4475" s="14" customFormat="1">
      <c r="A4475" s="14"/>
      <c r="B4475" s="245"/>
      <c r="C4475" s="246"/>
      <c r="D4475" s="236" t="s">
        <v>193</v>
      </c>
      <c r="E4475" s="247" t="s">
        <v>19</v>
      </c>
      <c r="F4475" s="248" t="s">
        <v>6828</v>
      </c>
      <c r="G4475" s="246"/>
      <c r="H4475" s="249">
        <v>-252.86099999999999</v>
      </c>
      <c r="I4475" s="250"/>
      <c r="J4475" s="246"/>
      <c r="K4475" s="246"/>
      <c r="L4475" s="251"/>
      <c r="M4475" s="252"/>
      <c r="N4475" s="253"/>
      <c r="O4475" s="253"/>
      <c r="P4475" s="253"/>
      <c r="Q4475" s="253"/>
      <c r="R4475" s="253"/>
      <c r="S4475" s="253"/>
      <c r="T4475" s="25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5" t="s">
        <v>193</v>
      </c>
      <c r="AU4475" s="255" t="s">
        <v>80</v>
      </c>
      <c r="AV4475" s="14" t="s">
        <v>80</v>
      </c>
      <c r="AW4475" s="14" t="s">
        <v>195</v>
      </c>
      <c r="AX4475" s="14" t="s">
        <v>71</v>
      </c>
      <c r="AY4475" s="255" t="s">
        <v>182</v>
      </c>
    </row>
    <row r="4476" s="15" customFormat="1">
      <c r="A4476" s="15"/>
      <c r="B4476" s="256"/>
      <c r="C4476" s="257"/>
      <c r="D4476" s="236" t="s">
        <v>193</v>
      </c>
      <c r="E4476" s="258" t="s">
        <v>19</v>
      </c>
      <c r="F4476" s="259" t="s">
        <v>215</v>
      </c>
      <c r="G4476" s="257"/>
      <c r="H4476" s="260">
        <v>1731.0809999999997</v>
      </c>
      <c r="I4476" s="261"/>
      <c r="J4476" s="257"/>
      <c r="K4476" s="257"/>
      <c r="L4476" s="262"/>
      <c r="M4476" s="263"/>
      <c r="N4476" s="264"/>
      <c r="O4476" s="264"/>
      <c r="P4476" s="264"/>
      <c r="Q4476" s="264"/>
      <c r="R4476" s="264"/>
      <c r="S4476" s="264"/>
      <c r="T4476" s="26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T4476" s="266" t="s">
        <v>193</v>
      </c>
      <c r="AU4476" s="266" t="s">
        <v>80</v>
      </c>
      <c r="AV4476" s="15" t="s">
        <v>97</v>
      </c>
      <c r="AW4476" s="15" t="s">
        <v>195</v>
      </c>
      <c r="AX4476" s="15" t="s">
        <v>71</v>
      </c>
      <c r="AY4476" s="266" t="s">
        <v>182</v>
      </c>
    </row>
    <row r="4477" s="13" customFormat="1">
      <c r="A4477" s="13"/>
      <c r="B4477" s="234"/>
      <c r="C4477" s="235"/>
      <c r="D4477" s="236" t="s">
        <v>193</v>
      </c>
      <c r="E4477" s="237" t="s">
        <v>19</v>
      </c>
      <c r="F4477" s="238" t="s">
        <v>460</v>
      </c>
      <c r="G4477" s="235"/>
      <c r="H4477" s="237" t="s">
        <v>19</v>
      </c>
      <c r="I4477" s="239"/>
      <c r="J4477" s="235"/>
      <c r="K4477" s="235"/>
      <c r="L4477" s="240"/>
      <c r="M4477" s="241"/>
      <c r="N4477" s="242"/>
      <c r="O4477" s="242"/>
      <c r="P4477" s="242"/>
      <c r="Q4477" s="242"/>
      <c r="R4477" s="242"/>
      <c r="S4477" s="242"/>
      <c r="T4477" s="24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T4477" s="244" t="s">
        <v>193</v>
      </c>
      <c r="AU4477" s="244" t="s">
        <v>80</v>
      </c>
      <c r="AV4477" s="13" t="s">
        <v>78</v>
      </c>
      <c r="AW4477" s="13" t="s">
        <v>195</v>
      </c>
      <c r="AX4477" s="13" t="s">
        <v>71</v>
      </c>
      <c r="AY4477" s="244" t="s">
        <v>182</v>
      </c>
    </row>
    <row r="4478" s="14" customFormat="1">
      <c r="A4478" s="14"/>
      <c r="B4478" s="245"/>
      <c r="C4478" s="246"/>
      <c r="D4478" s="236" t="s">
        <v>193</v>
      </c>
      <c r="E4478" s="247" t="s">
        <v>19</v>
      </c>
      <c r="F4478" s="248" t="s">
        <v>6829</v>
      </c>
      <c r="G4478" s="246"/>
      <c r="H4478" s="249">
        <v>258.67939999999999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193</v>
      </c>
      <c r="AU4478" s="255" t="s">
        <v>80</v>
      </c>
      <c r="AV4478" s="14" t="s">
        <v>80</v>
      </c>
      <c r="AW4478" s="14" t="s">
        <v>195</v>
      </c>
      <c r="AX4478" s="14" t="s">
        <v>71</v>
      </c>
      <c r="AY4478" s="255" t="s">
        <v>182</v>
      </c>
    </row>
    <row r="4479" s="15" customFormat="1">
      <c r="A4479" s="15"/>
      <c r="B4479" s="256"/>
      <c r="C4479" s="257"/>
      <c r="D4479" s="236" t="s">
        <v>193</v>
      </c>
      <c r="E4479" s="258" t="s">
        <v>19</v>
      </c>
      <c r="F4479" s="259" t="s">
        <v>215</v>
      </c>
      <c r="G4479" s="257"/>
      <c r="H4479" s="260">
        <v>258.67939999999999</v>
      </c>
      <c r="I4479" s="261"/>
      <c r="J4479" s="257"/>
      <c r="K4479" s="257"/>
      <c r="L4479" s="262"/>
      <c r="M4479" s="263"/>
      <c r="N4479" s="264"/>
      <c r="O4479" s="264"/>
      <c r="P4479" s="264"/>
      <c r="Q4479" s="264"/>
      <c r="R4479" s="264"/>
      <c r="S4479" s="264"/>
      <c r="T4479" s="26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T4479" s="266" t="s">
        <v>193</v>
      </c>
      <c r="AU4479" s="266" t="s">
        <v>80</v>
      </c>
      <c r="AV4479" s="15" t="s">
        <v>97</v>
      </c>
      <c r="AW4479" s="15" t="s">
        <v>195</v>
      </c>
      <c r="AX4479" s="15" t="s">
        <v>71</v>
      </c>
      <c r="AY4479" s="266" t="s">
        <v>182</v>
      </c>
    </row>
    <row r="4480" s="13" customFormat="1">
      <c r="A4480" s="13"/>
      <c r="B4480" s="234"/>
      <c r="C4480" s="235"/>
      <c r="D4480" s="236" t="s">
        <v>193</v>
      </c>
      <c r="E4480" s="237" t="s">
        <v>19</v>
      </c>
      <c r="F4480" s="238" t="s">
        <v>462</v>
      </c>
      <c r="G4480" s="235"/>
      <c r="H4480" s="237" t="s">
        <v>19</v>
      </c>
      <c r="I4480" s="239"/>
      <c r="J4480" s="235"/>
      <c r="K4480" s="235"/>
      <c r="L4480" s="240"/>
      <c r="M4480" s="241"/>
      <c r="N4480" s="242"/>
      <c r="O4480" s="242"/>
      <c r="P4480" s="242"/>
      <c r="Q4480" s="242"/>
      <c r="R4480" s="242"/>
      <c r="S4480" s="242"/>
      <c r="T4480" s="24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T4480" s="244" t="s">
        <v>193</v>
      </c>
      <c r="AU4480" s="244" t="s">
        <v>80</v>
      </c>
      <c r="AV4480" s="13" t="s">
        <v>78</v>
      </c>
      <c r="AW4480" s="13" t="s">
        <v>195</v>
      </c>
      <c r="AX4480" s="13" t="s">
        <v>71</v>
      </c>
      <c r="AY4480" s="244" t="s">
        <v>182</v>
      </c>
    </row>
    <row r="4481" s="14" customFormat="1">
      <c r="A4481" s="14"/>
      <c r="B4481" s="245"/>
      <c r="C4481" s="246"/>
      <c r="D4481" s="236" t="s">
        <v>193</v>
      </c>
      <c r="E4481" s="247" t="s">
        <v>19</v>
      </c>
      <c r="F4481" s="248" t="s">
        <v>6830</v>
      </c>
      <c r="G4481" s="246"/>
      <c r="H4481" s="249">
        <v>2037.8252999999997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193</v>
      </c>
      <c r="AU4481" s="255" t="s">
        <v>80</v>
      </c>
      <c r="AV4481" s="14" t="s">
        <v>80</v>
      </c>
      <c r="AW4481" s="14" t="s">
        <v>195</v>
      </c>
      <c r="AX4481" s="14" t="s">
        <v>71</v>
      </c>
      <c r="AY4481" s="255" t="s">
        <v>182</v>
      </c>
    </row>
    <row r="4482" s="14" customFormat="1">
      <c r="A4482" s="14"/>
      <c r="B4482" s="245"/>
      <c r="C4482" s="246"/>
      <c r="D4482" s="236" t="s">
        <v>193</v>
      </c>
      <c r="E4482" s="247" t="s">
        <v>19</v>
      </c>
      <c r="F4482" s="248" t="s">
        <v>6831</v>
      </c>
      <c r="G4482" s="246"/>
      <c r="H4482" s="249">
        <v>-37.685000000000002</v>
      </c>
      <c r="I4482" s="250"/>
      <c r="J4482" s="246"/>
      <c r="K4482" s="246"/>
      <c r="L4482" s="251"/>
      <c r="M4482" s="252"/>
      <c r="N4482" s="253"/>
      <c r="O4482" s="253"/>
      <c r="P4482" s="253"/>
      <c r="Q4482" s="253"/>
      <c r="R4482" s="253"/>
      <c r="S4482" s="253"/>
      <c r="T4482" s="25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5" t="s">
        <v>193</v>
      </c>
      <c r="AU4482" s="255" t="s">
        <v>80</v>
      </c>
      <c r="AV4482" s="14" t="s">
        <v>80</v>
      </c>
      <c r="AW4482" s="14" t="s">
        <v>195</v>
      </c>
      <c r="AX4482" s="14" t="s">
        <v>71</v>
      </c>
      <c r="AY4482" s="255" t="s">
        <v>182</v>
      </c>
    </row>
    <row r="4483" s="15" customFormat="1">
      <c r="A4483" s="15"/>
      <c r="B4483" s="256"/>
      <c r="C4483" s="257"/>
      <c r="D4483" s="236" t="s">
        <v>193</v>
      </c>
      <c r="E4483" s="258" t="s">
        <v>19</v>
      </c>
      <c r="F4483" s="259" t="s">
        <v>215</v>
      </c>
      <c r="G4483" s="257"/>
      <c r="H4483" s="260">
        <v>2000.1402999999998</v>
      </c>
      <c r="I4483" s="261"/>
      <c r="J4483" s="257"/>
      <c r="K4483" s="257"/>
      <c r="L4483" s="262"/>
      <c r="M4483" s="263"/>
      <c r="N4483" s="264"/>
      <c r="O4483" s="264"/>
      <c r="P4483" s="264"/>
      <c r="Q4483" s="264"/>
      <c r="R4483" s="264"/>
      <c r="S4483" s="264"/>
      <c r="T4483" s="26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T4483" s="266" t="s">
        <v>193</v>
      </c>
      <c r="AU4483" s="266" t="s">
        <v>80</v>
      </c>
      <c r="AV4483" s="15" t="s">
        <v>97</v>
      </c>
      <c r="AW4483" s="15" t="s">
        <v>195</v>
      </c>
      <c r="AX4483" s="15" t="s">
        <v>71</v>
      </c>
      <c r="AY4483" s="266" t="s">
        <v>182</v>
      </c>
    </row>
    <row r="4484" s="13" customFormat="1">
      <c r="A4484" s="13"/>
      <c r="B4484" s="234"/>
      <c r="C4484" s="235"/>
      <c r="D4484" s="236" t="s">
        <v>193</v>
      </c>
      <c r="E4484" s="237" t="s">
        <v>19</v>
      </c>
      <c r="F4484" s="238" t="s">
        <v>706</v>
      </c>
      <c r="G4484" s="235"/>
      <c r="H4484" s="237" t="s">
        <v>19</v>
      </c>
      <c r="I4484" s="239"/>
      <c r="J4484" s="235"/>
      <c r="K4484" s="235"/>
      <c r="L4484" s="240"/>
      <c r="M4484" s="241"/>
      <c r="N4484" s="242"/>
      <c r="O4484" s="242"/>
      <c r="P4484" s="242"/>
      <c r="Q4484" s="242"/>
      <c r="R4484" s="242"/>
      <c r="S4484" s="242"/>
      <c r="T4484" s="24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T4484" s="244" t="s">
        <v>193</v>
      </c>
      <c r="AU4484" s="244" t="s">
        <v>80</v>
      </c>
      <c r="AV4484" s="13" t="s">
        <v>78</v>
      </c>
      <c r="AW4484" s="13" t="s">
        <v>195</v>
      </c>
      <c r="AX4484" s="13" t="s">
        <v>71</v>
      </c>
      <c r="AY4484" s="244" t="s">
        <v>182</v>
      </c>
    </row>
    <row r="4485" s="14" customFormat="1">
      <c r="A4485" s="14"/>
      <c r="B4485" s="245"/>
      <c r="C4485" s="246"/>
      <c r="D4485" s="236" t="s">
        <v>193</v>
      </c>
      <c r="E4485" s="247" t="s">
        <v>19</v>
      </c>
      <c r="F4485" s="248" t="s">
        <v>6832</v>
      </c>
      <c r="G4485" s="246"/>
      <c r="H4485" s="249">
        <v>782.72199999999998</v>
      </c>
      <c r="I4485" s="250"/>
      <c r="J4485" s="246"/>
      <c r="K4485" s="246"/>
      <c r="L4485" s="251"/>
      <c r="M4485" s="252"/>
      <c r="N4485" s="253"/>
      <c r="O4485" s="253"/>
      <c r="P4485" s="253"/>
      <c r="Q4485" s="253"/>
      <c r="R4485" s="253"/>
      <c r="S4485" s="253"/>
      <c r="T4485" s="25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55" t="s">
        <v>193</v>
      </c>
      <c r="AU4485" s="255" t="s">
        <v>80</v>
      </c>
      <c r="AV4485" s="14" t="s">
        <v>80</v>
      </c>
      <c r="AW4485" s="14" t="s">
        <v>195</v>
      </c>
      <c r="AX4485" s="14" t="s">
        <v>71</v>
      </c>
      <c r="AY4485" s="255" t="s">
        <v>182</v>
      </c>
    </row>
    <row r="4486" s="15" customFormat="1">
      <c r="A4486" s="15"/>
      <c r="B4486" s="256"/>
      <c r="C4486" s="257"/>
      <c r="D4486" s="236" t="s">
        <v>193</v>
      </c>
      <c r="E4486" s="258" t="s">
        <v>19</v>
      </c>
      <c r="F4486" s="259" t="s">
        <v>215</v>
      </c>
      <c r="G4486" s="257"/>
      <c r="H4486" s="260">
        <v>782.72199999999998</v>
      </c>
      <c r="I4486" s="261"/>
      <c r="J4486" s="257"/>
      <c r="K4486" s="257"/>
      <c r="L4486" s="262"/>
      <c r="M4486" s="263"/>
      <c r="N4486" s="264"/>
      <c r="O4486" s="264"/>
      <c r="P4486" s="264"/>
      <c r="Q4486" s="264"/>
      <c r="R4486" s="264"/>
      <c r="S4486" s="264"/>
      <c r="T4486" s="26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T4486" s="266" t="s">
        <v>193</v>
      </c>
      <c r="AU4486" s="266" t="s">
        <v>80</v>
      </c>
      <c r="AV4486" s="15" t="s">
        <v>97</v>
      </c>
      <c r="AW4486" s="15" t="s">
        <v>195</v>
      </c>
      <c r="AX4486" s="15" t="s">
        <v>71</v>
      </c>
      <c r="AY4486" s="266" t="s">
        <v>182</v>
      </c>
    </row>
    <row r="4487" s="13" customFormat="1">
      <c r="A4487" s="13"/>
      <c r="B4487" s="234"/>
      <c r="C4487" s="235"/>
      <c r="D4487" s="236" t="s">
        <v>193</v>
      </c>
      <c r="E4487" s="237" t="s">
        <v>19</v>
      </c>
      <c r="F4487" s="238" t="s">
        <v>216</v>
      </c>
      <c r="G4487" s="235"/>
      <c r="H4487" s="237" t="s">
        <v>19</v>
      </c>
      <c r="I4487" s="239"/>
      <c r="J4487" s="235"/>
      <c r="K4487" s="235"/>
      <c r="L4487" s="240"/>
      <c r="M4487" s="241"/>
      <c r="N4487" s="242"/>
      <c r="O4487" s="242"/>
      <c r="P4487" s="242"/>
      <c r="Q4487" s="242"/>
      <c r="R4487" s="242"/>
      <c r="S4487" s="242"/>
      <c r="T4487" s="24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T4487" s="244" t="s">
        <v>193</v>
      </c>
      <c r="AU4487" s="244" t="s">
        <v>80</v>
      </c>
      <c r="AV4487" s="13" t="s">
        <v>78</v>
      </c>
      <c r="AW4487" s="13" t="s">
        <v>195</v>
      </c>
      <c r="AX4487" s="13" t="s">
        <v>71</v>
      </c>
      <c r="AY4487" s="244" t="s">
        <v>182</v>
      </c>
    </row>
    <row r="4488" s="14" customFormat="1">
      <c r="A4488" s="14"/>
      <c r="B4488" s="245"/>
      <c r="C4488" s="246"/>
      <c r="D4488" s="236" t="s">
        <v>193</v>
      </c>
      <c r="E4488" s="247" t="s">
        <v>19</v>
      </c>
      <c r="F4488" s="248" t="s">
        <v>6833</v>
      </c>
      <c r="G4488" s="246"/>
      <c r="H4488" s="249">
        <v>1069.7339000000002</v>
      </c>
      <c r="I4488" s="250"/>
      <c r="J4488" s="246"/>
      <c r="K4488" s="246"/>
      <c r="L4488" s="251"/>
      <c r="M4488" s="252"/>
      <c r="N4488" s="253"/>
      <c r="O4488" s="253"/>
      <c r="P4488" s="253"/>
      <c r="Q4488" s="253"/>
      <c r="R4488" s="253"/>
      <c r="S4488" s="253"/>
      <c r="T4488" s="25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5" t="s">
        <v>193</v>
      </c>
      <c r="AU4488" s="255" t="s">
        <v>80</v>
      </c>
      <c r="AV4488" s="14" t="s">
        <v>80</v>
      </c>
      <c r="AW4488" s="14" t="s">
        <v>195</v>
      </c>
      <c r="AX4488" s="14" t="s">
        <v>71</v>
      </c>
      <c r="AY4488" s="255" t="s">
        <v>182</v>
      </c>
    </row>
    <row r="4489" s="14" customFormat="1">
      <c r="A4489" s="14"/>
      <c r="B4489" s="245"/>
      <c r="C4489" s="246"/>
      <c r="D4489" s="236" t="s">
        <v>193</v>
      </c>
      <c r="E4489" s="247" t="s">
        <v>19</v>
      </c>
      <c r="F4489" s="248" t="s">
        <v>6834</v>
      </c>
      <c r="G4489" s="246"/>
      <c r="H4489" s="249">
        <v>-61.920500000000004</v>
      </c>
      <c r="I4489" s="250"/>
      <c r="J4489" s="246"/>
      <c r="K4489" s="246"/>
      <c r="L4489" s="251"/>
      <c r="M4489" s="252"/>
      <c r="N4489" s="253"/>
      <c r="O4489" s="253"/>
      <c r="P4489" s="253"/>
      <c r="Q4489" s="253"/>
      <c r="R4489" s="253"/>
      <c r="S4489" s="253"/>
      <c r="T4489" s="25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T4489" s="255" t="s">
        <v>193</v>
      </c>
      <c r="AU4489" s="255" t="s">
        <v>80</v>
      </c>
      <c r="AV4489" s="14" t="s">
        <v>80</v>
      </c>
      <c r="AW4489" s="14" t="s">
        <v>195</v>
      </c>
      <c r="AX4489" s="14" t="s">
        <v>71</v>
      </c>
      <c r="AY4489" s="255" t="s">
        <v>182</v>
      </c>
    </row>
    <row r="4490" s="15" customFormat="1">
      <c r="A4490" s="15"/>
      <c r="B4490" s="256"/>
      <c r="C4490" s="257"/>
      <c r="D4490" s="236" t="s">
        <v>193</v>
      </c>
      <c r="E4490" s="258" t="s">
        <v>19</v>
      </c>
      <c r="F4490" s="259" t="s">
        <v>215</v>
      </c>
      <c r="G4490" s="257"/>
      <c r="H4490" s="260">
        <v>1007.8134000000002</v>
      </c>
      <c r="I4490" s="261"/>
      <c r="J4490" s="257"/>
      <c r="K4490" s="257"/>
      <c r="L4490" s="262"/>
      <c r="M4490" s="263"/>
      <c r="N4490" s="264"/>
      <c r="O4490" s="264"/>
      <c r="P4490" s="264"/>
      <c r="Q4490" s="264"/>
      <c r="R4490" s="264"/>
      <c r="S4490" s="264"/>
      <c r="T4490" s="26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T4490" s="266" t="s">
        <v>193</v>
      </c>
      <c r="AU4490" s="266" t="s">
        <v>80</v>
      </c>
      <c r="AV4490" s="15" t="s">
        <v>97</v>
      </c>
      <c r="AW4490" s="15" t="s">
        <v>195</v>
      </c>
      <c r="AX4490" s="15" t="s">
        <v>71</v>
      </c>
      <c r="AY4490" s="266" t="s">
        <v>182</v>
      </c>
    </row>
    <row r="4491" s="13" customFormat="1">
      <c r="A4491" s="13"/>
      <c r="B4491" s="234"/>
      <c r="C4491" s="235"/>
      <c r="D4491" s="236" t="s">
        <v>193</v>
      </c>
      <c r="E4491" s="237" t="s">
        <v>19</v>
      </c>
      <c r="F4491" s="238" t="s">
        <v>218</v>
      </c>
      <c r="G4491" s="235"/>
      <c r="H4491" s="237" t="s">
        <v>19</v>
      </c>
      <c r="I4491" s="239"/>
      <c r="J4491" s="235"/>
      <c r="K4491" s="235"/>
      <c r="L4491" s="240"/>
      <c r="M4491" s="241"/>
      <c r="N4491" s="242"/>
      <c r="O4491" s="242"/>
      <c r="P4491" s="242"/>
      <c r="Q4491" s="242"/>
      <c r="R4491" s="242"/>
      <c r="S4491" s="242"/>
      <c r="T4491" s="24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T4491" s="244" t="s">
        <v>193</v>
      </c>
      <c r="AU4491" s="244" t="s">
        <v>80</v>
      </c>
      <c r="AV4491" s="13" t="s">
        <v>78</v>
      </c>
      <c r="AW4491" s="13" t="s">
        <v>195</v>
      </c>
      <c r="AX4491" s="13" t="s">
        <v>71</v>
      </c>
      <c r="AY4491" s="244" t="s">
        <v>182</v>
      </c>
    </row>
    <row r="4492" s="14" customFormat="1">
      <c r="A4492" s="14"/>
      <c r="B4492" s="245"/>
      <c r="C4492" s="246"/>
      <c r="D4492" s="236" t="s">
        <v>193</v>
      </c>
      <c r="E4492" s="247" t="s">
        <v>19</v>
      </c>
      <c r="F4492" s="248" t="s">
        <v>6835</v>
      </c>
      <c r="G4492" s="246"/>
      <c r="H4492" s="249">
        <v>442.06390000000005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193</v>
      </c>
      <c r="AU4492" s="255" t="s">
        <v>80</v>
      </c>
      <c r="AV4492" s="14" t="s">
        <v>80</v>
      </c>
      <c r="AW4492" s="14" t="s">
        <v>195</v>
      </c>
      <c r="AX4492" s="14" t="s">
        <v>71</v>
      </c>
      <c r="AY4492" s="255" t="s">
        <v>182</v>
      </c>
    </row>
    <row r="4493" s="14" customFormat="1">
      <c r="A4493" s="14"/>
      <c r="B4493" s="245"/>
      <c r="C4493" s="246"/>
      <c r="D4493" s="236" t="s">
        <v>193</v>
      </c>
      <c r="E4493" s="247" t="s">
        <v>19</v>
      </c>
      <c r="F4493" s="248" t="s">
        <v>6836</v>
      </c>
      <c r="G4493" s="246"/>
      <c r="H4493" s="249">
        <v>-28.864000000000001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193</v>
      </c>
      <c r="AU4493" s="255" t="s">
        <v>80</v>
      </c>
      <c r="AV4493" s="14" t="s">
        <v>80</v>
      </c>
      <c r="AW4493" s="14" t="s">
        <v>195</v>
      </c>
      <c r="AX4493" s="14" t="s">
        <v>71</v>
      </c>
      <c r="AY4493" s="255" t="s">
        <v>182</v>
      </c>
    </row>
    <row r="4494" s="15" customFormat="1">
      <c r="A4494" s="15"/>
      <c r="B4494" s="256"/>
      <c r="C4494" s="257"/>
      <c r="D4494" s="236" t="s">
        <v>193</v>
      </c>
      <c r="E4494" s="258" t="s">
        <v>19</v>
      </c>
      <c r="F4494" s="259" t="s">
        <v>215</v>
      </c>
      <c r="G4494" s="257"/>
      <c r="H4494" s="260">
        <v>413.19990000000007</v>
      </c>
      <c r="I4494" s="261"/>
      <c r="J4494" s="257"/>
      <c r="K4494" s="257"/>
      <c r="L4494" s="262"/>
      <c r="M4494" s="263"/>
      <c r="N4494" s="264"/>
      <c r="O4494" s="264"/>
      <c r="P4494" s="264"/>
      <c r="Q4494" s="264"/>
      <c r="R4494" s="264"/>
      <c r="S4494" s="264"/>
      <c r="T4494" s="26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T4494" s="266" t="s">
        <v>193</v>
      </c>
      <c r="AU4494" s="266" t="s">
        <v>80</v>
      </c>
      <c r="AV4494" s="15" t="s">
        <v>97</v>
      </c>
      <c r="AW4494" s="15" t="s">
        <v>195</v>
      </c>
      <c r="AX4494" s="15" t="s">
        <v>71</v>
      </c>
      <c r="AY4494" s="266" t="s">
        <v>182</v>
      </c>
    </row>
    <row r="4495" s="14" customFormat="1">
      <c r="A4495" s="14"/>
      <c r="B4495" s="245"/>
      <c r="C4495" s="246"/>
      <c r="D4495" s="236" t="s">
        <v>193</v>
      </c>
      <c r="E4495" s="247" t="s">
        <v>19</v>
      </c>
      <c r="F4495" s="248" t="s">
        <v>6837</v>
      </c>
      <c r="G4495" s="246"/>
      <c r="H4495" s="249">
        <v>144.45699999999999</v>
      </c>
      <c r="I4495" s="250"/>
      <c r="J4495" s="246"/>
      <c r="K4495" s="246"/>
      <c r="L4495" s="251"/>
      <c r="M4495" s="252"/>
      <c r="N4495" s="253"/>
      <c r="O4495" s="253"/>
      <c r="P4495" s="253"/>
      <c r="Q4495" s="253"/>
      <c r="R4495" s="253"/>
      <c r="S4495" s="253"/>
      <c r="T4495" s="25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T4495" s="255" t="s">
        <v>193</v>
      </c>
      <c r="AU4495" s="255" t="s">
        <v>80</v>
      </c>
      <c r="AV4495" s="14" t="s">
        <v>80</v>
      </c>
      <c r="AW4495" s="14" t="s">
        <v>195</v>
      </c>
      <c r="AX4495" s="14" t="s">
        <v>71</v>
      </c>
      <c r="AY4495" s="255" t="s">
        <v>182</v>
      </c>
    </row>
    <row r="4496" s="15" customFormat="1">
      <c r="A4496" s="15"/>
      <c r="B4496" s="256"/>
      <c r="C4496" s="257"/>
      <c r="D4496" s="236" t="s">
        <v>193</v>
      </c>
      <c r="E4496" s="258" t="s">
        <v>19</v>
      </c>
      <c r="F4496" s="259" t="s">
        <v>215</v>
      </c>
      <c r="G4496" s="257"/>
      <c r="H4496" s="260">
        <v>144.45699999999999</v>
      </c>
      <c r="I4496" s="261"/>
      <c r="J4496" s="257"/>
      <c r="K4496" s="257"/>
      <c r="L4496" s="262"/>
      <c r="M4496" s="263"/>
      <c r="N4496" s="264"/>
      <c r="O4496" s="264"/>
      <c r="P4496" s="264"/>
      <c r="Q4496" s="264"/>
      <c r="R4496" s="264"/>
      <c r="S4496" s="264"/>
      <c r="T4496" s="26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T4496" s="266" t="s">
        <v>193</v>
      </c>
      <c r="AU4496" s="266" t="s">
        <v>80</v>
      </c>
      <c r="AV4496" s="15" t="s">
        <v>97</v>
      </c>
      <c r="AW4496" s="15" t="s">
        <v>195</v>
      </c>
      <c r="AX4496" s="15" t="s">
        <v>71</v>
      </c>
      <c r="AY4496" s="266" t="s">
        <v>182</v>
      </c>
    </row>
    <row r="4497" s="16" customFormat="1">
      <c r="A4497" s="16"/>
      <c r="B4497" s="267"/>
      <c r="C4497" s="268"/>
      <c r="D4497" s="236" t="s">
        <v>193</v>
      </c>
      <c r="E4497" s="269" t="s">
        <v>19</v>
      </c>
      <c r="F4497" s="270" t="s">
        <v>220</v>
      </c>
      <c r="G4497" s="268"/>
      <c r="H4497" s="271">
        <v>6338.0930000000008</v>
      </c>
      <c r="I4497" s="272"/>
      <c r="J4497" s="268"/>
      <c r="K4497" s="268"/>
      <c r="L4497" s="273"/>
      <c r="M4497" s="274"/>
      <c r="N4497" s="275"/>
      <c r="O4497" s="275"/>
      <c r="P4497" s="275"/>
      <c r="Q4497" s="275"/>
      <c r="R4497" s="275"/>
      <c r="S4497" s="275"/>
      <c r="T4497" s="27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/>
      <c r="AT4497" s="277" t="s">
        <v>193</v>
      </c>
      <c r="AU4497" s="277" t="s">
        <v>80</v>
      </c>
      <c r="AV4497" s="16" t="s">
        <v>189</v>
      </c>
      <c r="AW4497" s="16" t="s">
        <v>195</v>
      </c>
      <c r="AX4497" s="16" t="s">
        <v>78</v>
      </c>
      <c r="AY4497" s="277" t="s">
        <v>182</v>
      </c>
    </row>
    <row r="4498" s="2" customFormat="1" ht="24.15" customHeight="1">
      <c r="A4498" s="41"/>
      <c r="B4498" s="42"/>
      <c r="C4498" s="216" t="s">
        <v>6838</v>
      </c>
      <c r="D4498" s="216" t="s">
        <v>184</v>
      </c>
      <c r="E4498" s="217" t="s">
        <v>6839</v>
      </c>
      <c r="F4498" s="218" t="s">
        <v>6840</v>
      </c>
      <c r="G4498" s="219" t="s">
        <v>283</v>
      </c>
      <c r="H4498" s="220">
        <v>2973.6669999999999</v>
      </c>
      <c r="I4498" s="221"/>
      <c r="J4498" s="222">
        <f>ROUND(I4498*H4498,2)</f>
        <v>0</v>
      </c>
      <c r="K4498" s="218" t="s">
        <v>188</v>
      </c>
      <c r="L4498" s="47"/>
      <c r="M4498" s="223" t="s">
        <v>19</v>
      </c>
      <c r="N4498" s="224" t="s">
        <v>42</v>
      </c>
      <c r="O4498" s="87"/>
      <c r="P4498" s="225">
        <f>O4498*H4498</f>
        <v>0</v>
      </c>
      <c r="Q4498" s="225">
        <v>0.001</v>
      </c>
      <c r="R4498" s="225">
        <f>Q4498*H4498</f>
        <v>2.9736669999999998</v>
      </c>
      <c r="S4498" s="225">
        <v>0.00031</v>
      </c>
      <c r="T4498" s="226">
        <f>S4498*H4498</f>
        <v>0.92183676999999997</v>
      </c>
      <c r="U4498" s="41"/>
      <c r="V4498" s="41"/>
      <c r="W4498" s="41"/>
      <c r="X4498" s="41"/>
      <c r="Y4498" s="41"/>
      <c r="Z4498" s="41"/>
      <c r="AA4498" s="41"/>
      <c r="AB4498" s="41"/>
      <c r="AC4498" s="41"/>
      <c r="AD4498" s="41"/>
      <c r="AE4498" s="41"/>
      <c r="AR4498" s="227" t="s">
        <v>308</v>
      </c>
      <c r="AT4498" s="227" t="s">
        <v>184</v>
      </c>
      <c r="AU4498" s="227" t="s">
        <v>80</v>
      </c>
      <c r="AY4498" s="20" t="s">
        <v>182</v>
      </c>
      <c r="BE4498" s="228">
        <f>IF(N4498="základní",J4498,0)</f>
        <v>0</v>
      </c>
      <c r="BF4498" s="228">
        <f>IF(N4498="snížená",J4498,0)</f>
        <v>0</v>
      </c>
      <c r="BG4498" s="228">
        <f>IF(N4498="zákl. přenesená",J4498,0)</f>
        <v>0</v>
      </c>
      <c r="BH4498" s="228">
        <f>IF(N4498="sníž. přenesená",J4498,0)</f>
        <v>0</v>
      </c>
      <c r="BI4498" s="228">
        <f>IF(N4498="nulová",J4498,0)</f>
        <v>0</v>
      </c>
      <c r="BJ4498" s="20" t="s">
        <v>78</v>
      </c>
      <c r="BK4498" s="228">
        <f>ROUND(I4498*H4498,2)</f>
        <v>0</v>
      </c>
      <c r="BL4498" s="20" t="s">
        <v>308</v>
      </c>
      <c r="BM4498" s="227" t="s">
        <v>6841</v>
      </c>
    </row>
    <row r="4499" s="2" customFormat="1">
      <c r="A4499" s="41"/>
      <c r="B4499" s="42"/>
      <c r="C4499" s="43"/>
      <c r="D4499" s="229" t="s">
        <v>191</v>
      </c>
      <c r="E4499" s="43"/>
      <c r="F4499" s="230" t="s">
        <v>6842</v>
      </c>
      <c r="G4499" s="43"/>
      <c r="H4499" s="43"/>
      <c r="I4499" s="231"/>
      <c r="J4499" s="43"/>
      <c r="K4499" s="43"/>
      <c r="L4499" s="47"/>
      <c r="M4499" s="232"/>
      <c r="N4499" s="233"/>
      <c r="O4499" s="87"/>
      <c r="P4499" s="87"/>
      <c r="Q4499" s="87"/>
      <c r="R4499" s="87"/>
      <c r="S4499" s="87"/>
      <c r="T4499" s="88"/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T4499" s="20" t="s">
        <v>191</v>
      </c>
      <c r="AU4499" s="20" t="s">
        <v>80</v>
      </c>
    </row>
    <row r="4500" s="13" customFormat="1">
      <c r="A4500" s="13"/>
      <c r="B4500" s="234"/>
      <c r="C4500" s="235"/>
      <c r="D4500" s="236" t="s">
        <v>193</v>
      </c>
      <c r="E4500" s="237" t="s">
        <v>19</v>
      </c>
      <c r="F4500" s="238" t="s">
        <v>6843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193</v>
      </c>
      <c r="AU4500" s="244" t="s">
        <v>80</v>
      </c>
      <c r="AV4500" s="13" t="s">
        <v>78</v>
      </c>
      <c r="AW4500" s="13" t="s">
        <v>195</v>
      </c>
      <c r="AX4500" s="13" t="s">
        <v>71</v>
      </c>
      <c r="AY4500" s="244" t="s">
        <v>182</v>
      </c>
    </row>
    <row r="4501" s="14" customFormat="1">
      <c r="A4501" s="14"/>
      <c r="B4501" s="245"/>
      <c r="C4501" s="246"/>
      <c r="D4501" s="236" t="s">
        <v>193</v>
      </c>
      <c r="E4501" s="247" t="s">
        <v>19</v>
      </c>
      <c r="F4501" s="248" t="s">
        <v>6844</v>
      </c>
      <c r="G4501" s="246"/>
      <c r="H4501" s="249">
        <v>88.251300000000001</v>
      </c>
      <c r="I4501" s="250"/>
      <c r="J4501" s="246"/>
      <c r="K4501" s="246"/>
      <c r="L4501" s="251"/>
      <c r="M4501" s="252"/>
      <c r="N4501" s="253"/>
      <c r="O4501" s="253"/>
      <c r="P4501" s="253"/>
      <c r="Q4501" s="253"/>
      <c r="R4501" s="253"/>
      <c r="S4501" s="253"/>
      <c r="T4501" s="25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T4501" s="255" t="s">
        <v>193</v>
      </c>
      <c r="AU4501" s="255" t="s">
        <v>80</v>
      </c>
      <c r="AV4501" s="14" t="s">
        <v>80</v>
      </c>
      <c r="AW4501" s="14" t="s">
        <v>195</v>
      </c>
      <c r="AX4501" s="14" t="s">
        <v>71</v>
      </c>
      <c r="AY4501" s="255" t="s">
        <v>182</v>
      </c>
    </row>
    <row r="4502" s="14" customFormat="1">
      <c r="A4502" s="14"/>
      <c r="B4502" s="245"/>
      <c r="C4502" s="246"/>
      <c r="D4502" s="236" t="s">
        <v>193</v>
      </c>
      <c r="E4502" s="247" t="s">
        <v>19</v>
      </c>
      <c r="F4502" s="248" t="s">
        <v>6845</v>
      </c>
      <c r="G4502" s="246"/>
      <c r="H4502" s="249">
        <v>167.5154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193</v>
      </c>
      <c r="AU4502" s="255" t="s">
        <v>80</v>
      </c>
      <c r="AV4502" s="14" t="s">
        <v>80</v>
      </c>
      <c r="AW4502" s="14" t="s">
        <v>195</v>
      </c>
      <c r="AX4502" s="14" t="s">
        <v>71</v>
      </c>
      <c r="AY4502" s="255" t="s">
        <v>182</v>
      </c>
    </row>
    <row r="4503" s="15" customFormat="1">
      <c r="A4503" s="15"/>
      <c r="B4503" s="256"/>
      <c r="C4503" s="257"/>
      <c r="D4503" s="236" t="s">
        <v>193</v>
      </c>
      <c r="E4503" s="258" t="s">
        <v>19</v>
      </c>
      <c r="F4503" s="259" t="s">
        <v>215</v>
      </c>
      <c r="G4503" s="257"/>
      <c r="H4503" s="260">
        <v>255.76669999999999</v>
      </c>
      <c r="I4503" s="261"/>
      <c r="J4503" s="257"/>
      <c r="K4503" s="257"/>
      <c r="L4503" s="262"/>
      <c r="M4503" s="263"/>
      <c r="N4503" s="264"/>
      <c r="O4503" s="264"/>
      <c r="P4503" s="264"/>
      <c r="Q4503" s="264"/>
      <c r="R4503" s="264"/>
      <c r="S4503" s="264"/>
      <c r="T4503" s="26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T4503" s="266" t="s">
        <v>193</v>
      </c>
      <c r="AU4503" s="266" t="s">
        <v>80</v>
      </c>
      <c r="AV4503" s="15" t="s">
        <v>97</v>
      </c>
      <c r="AW4503" s="15" t="s">
        <v>195</v>
      </c>
      <c r="AX4503" s="15" t="s">
        <v>71</v>
      </c>
      <c r="AY4503" s="266" t="s">
        <v>182</v>
      </c>
    </row>
    <row r="4504" s="13" customFormat="1">
      <c r="A4504" s="13"/>
      <c r="B4504" s="234"/>
      <c r="C4504" s="235"/>
      <c r="D4504" s="236" t="s">
        <v>193</v>
      </c>
      <c r="E4504" s="237" t="s">
        <v>19</v>
      </c>
      <c r="F4504" s="238" t="s">
        <v>460</v>
      </c>
      <c r="G4504" s="235"/>
      <c r="H4504" s="237" t="s">
        <v>19</v>
      </c>
      <c r="I4504" s="239"/>
      <c r="J4504" s="235"/>
      <c r="K4504" s="235"/>
      <c r="L4504" s="240"/>
      <c r="M4504" s="241"/>
      <c r="N4504" s="242"/>
      <c r="O4504" s="242"/>
      <c r="P4504" s="242"/>
      <c r="Q4504" s="242"/>
      <c r="R4504" s="242"/>
      <c r="S4504" s="242"/>
      <c r="T4504" s="24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T4504" s="244" t="s">
        <v>193</v>
      </c>
      <c r="AU4504" s="244" t="s">
        <v>80</v>
      </c>
      <c r="AV4504" s="13" t="s">
        <v>78</v>
      </c>
      <c r="AW4504" s="13" t="s">
        <v>195</v>
      </c>
      <c r="AX4504" s="13" t="s">
        <v>71</v>
      </c>
      <c r="AY4504" s="244" t="s">
        <v>182</v>
      </c>
    </row>
    <row r="4505" s="14" customFormat="1">
      <c r="A4505" s="14"/>
      <c r="B4505" s="245"/>
      <c r="C4505" s="246"/>
      <c r="D4505" s="236" t="s">
        <v>193</v>
      </c>
      <c r="E4505" s="247" t="s">
        <v>19</v>
      </c>
      <c r="F4505" s="248" t="s">
        <v>6846</v>
      </c>
      <c r="G4505" s="246"/>
      <c r="H4505" s="249">
        <v>1542.6306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193</v>
      </c>
      <c r="AU4505" s="255" t="s">
        <v>80</v>
      </c>
      <c r="AV4505" s="14" t="s">
        <v>80</v>
      </c>
      <c r="AW4505" s="14" t="s">
        <v>195</v>
      </c>
      <c r="AX4505" s="14" t="s">
        <v>71</v>
      </c>
      <c r="AY4505" s="255" t="s">
        <v>182</v>
      </c>
    </row>
    <row r="4506" s="14" customFormat="1">
      <c r="A4506" s="14"/>
      <c r="B4506" s="245"/>
      <c r="C4506" s="246"/>
      <c r="D4506" s="236" t="s">
        <v>193</v>
      </c>
      <c r="E4506" s="247" t="s">
        <v>19</v>
      </c>
      <c r="F4506" s="248" t="s">
        <v>6847</v>
      </c>
      <c r="G4506" s="246"/>
      <c r="H4506" s="249">
        <v>1630.4186</v>
      </c>
      <c r="I4506" s="250"/>
      <c r="J4506" s="246"/>
      <c r="K4506" s="246"/>
      <c r="L4506" s="251"/>
      <c r="M4506" s="252"/>
      <c r="N4506" s="253"/>
      <c r="O4506" s="253"/>
      <c r="P4506" s="253"/>
      <c r="Q4506" s="253"/>
      <c r="R4506" s="253"/>
      <c r="S4506" s="253"/>
      <c r="T4506" s="25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5" t="s">
        <v>193</v>
      </c>
      <c r="AU4506" s="255" t="s">
        <v>80</v>
      </c>
      <c r="AV4506" s="14" t="s">
        <v>80</v>
      </c>
      <c r="AW4506" s="14" t="s">
        <v>195</v>
      </c>
      <c r="AX4506" s="14" t="s">
        <v>71</v>
      </c>
      <c r="AY4506" s="255" t="s">
        <v>182</v>
      </c>
    </row>
    <row r="4507" s="14" customFormat="1">
      <c r="A4507" s="14"/>
      <c r="B4507" s="245"/>
      <c r="C4507" s="246"/>
      <c r="D4507" s="236" t="s">
        <v>193</v>
      </c>
      <c r="E4507" s="247" t="s">
        <v>19</v>
      </c>
      <c r="F4507" s="248" t="s">
        <v>6848</v>
      </c>
      <c r="G4507" s="246"/>
      <c r="H4507" s="249">
        <v>-258.67899999999997</v>
      </c>
      <c r="I4507" s="250"/>
      <c r="J4507" s="246"/>
      <c r="K4507" s="246"/>
      <c r="L4507" s="251"/>
      <c r="M4507" s="252"/>
      <c r="N4507" s="253"/>
      <c r="O4507" s="253"/>
      <c r="P4507" s="253"/>
      <c r="Q4507" s="253"/>
      <c r="R4507" s="253"/>
      <c r="S4507" s="253"/>
      <c r="T4507" s="25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T4507" s="255" t="s">
        <v>193</v>
      </c>
      <c r="AU4507" s="255" t="s">
        <v>80</v>
      </c>
      <c r="AV4507" s="14" t="s">
        <v>80</v>
      </c>
      <c r="AW4507" s="14" t="s">
        <v>195</v>
      </c>
      <c r="AX4507" s="14" t="s">
        <v>71</v>
      </c>
      <c r="AY4507" s="255" t="s">
        <v>182</v>
      </c>
    </row>
    <row r="4508" s="14" customFormat="1">
      <c r="A4508" s="14"/>
      <c r="B4508" s="245"/>
      <c r="C4508" s="246"/>
      <c r="D4508" s="236" t="s">
        <v>193</v>
      </c>
      <c r="E4508" s="247" t="s">
        <v>19</v>
      </c>
      <c r="F4508" s="248" t="s">
        <v>6849</v>
      </c>
      <c r="G4508" s="246"/>
      <c r="H4508" s="249">
        <v>-45.073</v>
      </c>
      <c r="I4508" s="250"/>
      <c r="J4508" s="246"/>
      <c r="K4508" s="246"/>
      <c r="L4508" s="251"/>
      <c r="M4508" s="252"/>
      <c r="N4508" s="253"/>
      <c r="O4508" s="253"/>
      <c r="P4508" s="253"/>
      <c r="Q4508" s="253"/>
      <c r="R4508" s="253"/>
      <c r="S4508" s="253"/>
      <c r="T4508" s="25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5" t="s">
        <v>193</v>
      </c>
      <c r="AU4508" s="255" t="s">
        <v>80</v>
      </c>
      <c r="AV4508" s="14" t="s">
        <v>80</v>
      </c>
      <c r="AW4508" s="14" t="s">
        <v>195</v>
      </c>
      <c r="AX4508" s="14" t="s">
        <v>71</v>
      </c>
      <c r="AY4508" s="255" t="s">
        <v>182</v>
      </c>
    </row>
    <row r="4509" s="14" customFormat="1">
      <c r="A4509" s="14"/>
      <c r="B4509" s="245"/>
      <c r="C4509" s="246"/>
      <c r="D4509" s="236" t="s">
        <v>193</v>
      </c>
      <c r="E4509" s="247" t="s">
        <v>19</v>
      </c>
      <c r="F4509" s="248" t="s">
        <v>6850</v>
      </c>
      <c r="G4509" s="246"/>
      <c r="H4509" s="249">
        <v>-151.39699999999999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193</v>
      </c>
      <c r="AU4509" s="255" t="s">
        <v>80</v>
      </c>
      <c r="AV4509" s="14" t="s">
        <v>80</v>
      </c>
      <c r="AW4509" s="14" t="s">
        <v>195</v>
      </c>
      <c r="AX4509" s="14" t="s">
        <v>71</v>
      </c>
      <c r="AY4509" s="255" t="s">
        <v>182</v>
      </c>
    </row>
    <row r="4510" s="15" customFormat="1">
      <c r="A4510" s="15"/>
      <c r="B4510" s="256"/>
      <c r="C4510" s="257"/>
      <c r="D4510" s="236" t="s">
        <v>193</v>
      </c>
      <c r="E4510" s="258" t="s">
        <v>19</v>
      </c>
      <c r="F4510" s="259" t="s">
        <v>215</v>
      </c>
      <c r="G4510" s="257"/>
      <c r="H4510" s="260">
        <v>2717.9002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193</v>
      </c>
      <c r="AU4510" s="266" t="s">
        <v>80</v>
      </c>
      <c r="AV4510" s="15" t="s">
        <v>97</v>
      </c>
      <c r="AW4510" s="15" t="s">
        <v>195</v>
      </c>
      <c r="AX4510" s="15" t="s">
        <v>71</v>
      </c>
      <c r="AY4510" s="266" t="s">
        <v>182</v>
      </c>
    </row>
    <row r="4511" s="16" customFormat="1">
      <c r="A4511" s="16"/>
      <c r="B4511" s="267"/>
      <c r="C4511" s="268"/>
      <c r="D4511" s="236" t="s">
        <v>193</v>
      </c>
      <c r="E4511" s="269" t="s">
        <v>19</v>
      </c>
      <c r="F4511" s="270" t="s">
        <v>220</v>
      </c>
      <c r="G4511" s="268"/>
      <c r="H4511" s="271">
        <v>2973.6669000000002</v>
      </c>
      <c r="I4511" s="272"/>
      <c r="J4511" s="268"/>
      <c r="K4511" s="268"/>
      <c r="L4511" s="273"/>
      <c r="M4511" s="274"/>
      <c r="N4511" s="275"/>
      <c r="O4511" s="275"/>
      <c r="P4511" s="275"/>
      <c r="Q4511" s="275"/>
      <c r="R4511" s="275"/>
      <c r="S4511" s="275"/>
      <c r="T4511" s="27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T4511" s="277" t="s">
        <v>193</v>
      </c>
      <c r="AU4511" s="277" t="s">
        <v>80</v>
      </c>
      <c r="AV4511" s="16" t="s">
        <v>189</v>
      </c>
      <c r="AW4511" s="16" t="s">
        <v>195</v>
      </c>
      <c r="AX4511" s="16" t="s">
        <v>78</v>
      </c>
      <c r="AY4511" s="277" t="s">
        <v>182</v>
      </c>
    </row>
    <row r="4512" s="2" customFormat="1" ht="21.75" customHeight="1">
      <c r="A4512" s="41"/>
      <c r="B4512" s="42"/>
      <c r="C4512" s="216" t="s">
        <v>6851</v>
      </c>
      <c r="D4512" s="216" t="s">
        <v>184</v>
      </c>
      <c r="E4512" s="217" t="s">
        <v>6852</v>
      </c>
      <c r="F4512" s="218" t="s">
        <v>6853</v>
      </c>
      <c r="G4512" s="219" t="s">
        <v>283</v>
      </c>
      <c r="H4512" s="220">
        <v>854.56399999999996</v>
      </c>
      <c r="I4512" s="221"/>
      <c r="J4512" s="222">
        <f>ROUND(I4512*H4512,2)</f>
        <v>0</v>
      </c>
      <c r="K4512" s="218" t="s">
        <v>188</v>
      </c>
      <c r="L4512" s="47"/>
      <c r="M4512" s="223" t="s">
        <v>19</v>
      </c>
      <c r="N4512" s="224" t="s">
        <v>42</v>
      </c>
      <c r="O4512" s="87"/>
      <c r="P4512" s="225">
        <f>O4512*H4512</f>
        <v>0</v>
      </c>
      <c r="Q4512" s="225">
        <v>0.001</v>
      </c>
      <c r="R4512" s="225">
        <f>Q4512*H4512</f>
        <v>0.85456399999999999</v>
      </c>
      <c r="S4512" s="225">
        <v>0.00031</v>
      </c>
      <c r="T4512" s="226">
        <f>S4512*H4512</f>
        <v>0.26491483999999998</v>
      </c>
      <c r="U4512" s="41"/>
      <c r="V4512" s="41"/>
      <c r="W4512" s="41"/>
      <c r="X4512" s="41"/>
      <c r="Y4512" s="41"/>
      <c r="Z4512" s="41"/>
      <c r="AA4512" s="41"/>
      <c r="AB4512" s="41"/>
      <c r="AC4512" s="41"/>
      <c r="AD4512" s="41"/>
      <c r="AE4512" s="41"/>
      <c r="AR4512" s="227" t="s">
        <v>308</v>
      </c>
      <c r="AT4512" s="227" t="s">
        <v>184</v>
      </c>
      <c r="AU4512" s="227" t="s">
        <v>80</v>
      </c>
      <c r="AY4512" s="20" t="s">
        <v>182</v>
      </c>
      <c r="BE4512" s="228">
        <f>IF(N4512="základní",J4512,0)</f>
        <v>0</v>
      </c>
      <c r="BF4512" s="228">
        <f>IF(N4512="snížená",J4512,0)</f>
        <v>0</v>
      </c>
      <c r="BG4512" s="228">
        <f>IF(N4512="zákl. přenesená",J4512,0)</f>
        <v>0</v>
      </c>
      <c r="BH4512" s="228">
        <f>IF(N4512="sníž. přenesená",J4512,0)</f>
        <v>0</v>
      </c>
      <c r="BI4512" s="228">
        <f>IF(N4512="nulová",J4512,0)</f>
        <v>0</v>
      </c>
      <c r="BJ4512" s="20" t="s">
        <v>78</v>
      </c>
      <c r="BK4512" s="228">
        <f>ROUND(I4512*H4512,2)</f>
        <v>0</v>
      </c>
      <c r="BL4512" s="20" t="s">
        <v>308</v>
      </c>
      <c r="BM4512" s="227" t="s">
        <v>6854</v>
      </c>
    </row>
    <row r="4513" s="2" customFormat="1">
      <c r="A4513" s="41"/>
      <c r="B4513" s="42"/>
      <c r="C4513" s="43"/>
      <c r="D4513" s="229" t="s">
        <v>191</v>
      </c>
      <c r="E4513" s="43"/>
      <c r="F4513" s="230" t="s">
        <v>6855</v>
      </c>
      <c r="G4513" s="43"/>
      <c r="H4513" s="43"/>
      <c r="I4513" s="231"/>
      <c r="J4513" s="43"/>
      <c r="K4513" s="43"/>
      <c r="L4513" s="47"/>
      <c r="M4513" s="232"/>
      <c r="N4513" s="233"/>
      <c r="O4513" s="87"/>
      <c r="P4513" s="87"/>
      <c r="Q4513" s="87"/>
      <c r="R4513" s="87"/>
      <c r="S4513" s="87"/>
      <c r="T4513" s="88"/>
      <c r="U4513" s="41"/>
      <c r="V4513" s="41"/>
      <c r="W4513" s="41"/>
      <c r="X4513" s="41"/>
      <c r="Y4513" s="41"/>
      <c r="Z4513" s="41"/>
      <c r="AA4513" s="41"/>
      <c r="AB4513" s="41"/>
      <c r="AC4513" s="41"/>
      <c r="AD4513" s="41"/>
      <c r="AE4513" s="41"/>
      <c r="AT4513" s="20" t="s">
        <v>191</v>
      </c>
      <c r="AU4513" s="20" t="s">
        <v>80</v>
      </c>
    </row>
    <row r="4514" s="14" customFormat="1">
      <c r="A4514" s="14"/>
      <c r="B4514" s="245"/>
      <c r="C4514" s="246"/>
      <c r="D4514" s="236" t="s">
        <v>193</v>
      </c>
      <c r="E4514" s="247" t="s">
        <v>19</v>
      </c>
      <c r="F4514" s="248" t="s">
        <v>6856</v>
      </c>
      <c r="G4514" s="246"/>
      <c r="H4514" s="249">
        <v>252.86089999999999</v>
      </c>
      <c r="I4514" s="250"/>
      <c r="J4514" s="246"/>
      <c r="K4514" s="246"/>
      <c r="L4514" s="251"/>
      <c r="M4514" s="252"/>
      <c r="N4514" s="253"/>
      <c r="O4514" s="253"/>
      <c r="P4514" s="253"/>
      <c r="Q4514" s="253"/>
      <c r="R4514" s="253"/>
      <c r="S4514" s="253"/>
      <c r="T4514" s="25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T4514" s="255" t="s">
        <v>193</v>
      </c>
      <c r="AU4514" s="255" t="s">
        <v>80</v>
      </c>
      <c r="AV4514" s="14" t="s">
        <v>80</v>
      </c>
      <c r="AW4514" s="14" t="s">
        <v>195</v>
      </c>
      <c r="AX4514" s="14" t="s">
        <v>71</v>
      </c>
      <c r="AY4514" s="255" t="s">
        <v>182</v>
      </c>
    </row>
    <row r="4515" s="14" customFormat="1">
      <c r="A4515" s="14"/>
      <c r="B4515" s="245"/>
      <c r="C4515" s="246"/>
      <c r="D4515" s="236" t="s">
        <v>193</v>
      </c>
      <c r="E4515" s="247" t="s">
        <v>19</v>
      </c>
      <c r="F4515" s="248" t="s">
        <v>6857</v>
      </c>
      <c r="G4515" s="246"/>
      <c r="H4515" s="249">
        <v>601.70309999999995</v>
      </c>
      <c r="I4515" s="250"/>
      <c r="J4515" s="246"/>
      <c r="K4515" s="246"/>
      <c r="L4515" s="251"/>
      <c r="M4515" s="252"/>
      <c r="N4515" s="253"/>
      <c r="O4515" s="253"/>
      <c r="P4515" s="253"/>
      <c r="Q4515" s="253"/>
      <c r="R4515" s="253"/>
      <c r="S4515" s="253"/>
      <c r="T4515" s="25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T4515" s="255" t="s">
        <v>193</v>
      </c>
      <c r="AU4515" s="255" t="s">
        <v>80</v>
      </c>
      <c r="AV4515" s="14" t="s">
        <v>80</v>
      </c>
      <c r="AW4515" s="14" t="s">
        <v>195</v>
      </c>
      <c r="AX4515" s="14" t="s">
        <v>71</v>
      </c>
      <c r="AY4515" s="255" t="s">
        <v>182</v>
      </c>
    </row>
    <row r="4516" s="2" customFormat="1" ht="24.15" customHeight="1">
      <c r="A4516" s="41"/>
      <c r="B4516" s="42"/>
      <c r="C4516" s="216" t="s">
        <v>6858</v>
      </c>
      <c r="D4516" s="216" t="s">
        <v>184</v>
      </c>
      <c r="E4516" s="217" t="s">
        <v>6859</v>
      </c>
      <c r="F4516" s="218" t="s">
        <v>6860</v>
      </c>
      <c r="G4516" s="219" t="s">
        <v>283</v>
      </c>
      <c r="H4516" s="220">
        <v>363.93200000000002</v>
      </c>
      <c r="I4516" s="221"/>
      <c r="J4516" s="222">
        <f>ROUND(I4516*H4516,2)</f>
        <v>0</v>
      </c>
      <c r="K4516" s="218" t="s">
        <v>188</v>
      </c>
      <c r="L4516" s="47"/>
      <c r="M4516" s="223" t="s">
        <v>19</v>
      </c>
      <c r="N4516" s="224" t="s">
        <v>42</v>
      </c>
      <c r="O4516" s="87"/>
      <c r="P4516" s="225">
        <f>O4516*H4516</f>
        <v>0</v>
      </c>
      <c r="Q4516" s="225">
        <v>0.001</v>
      </c>
      <c r="R4516" s="225">
        <f>Q4516*H4516</f>
        <v>0.36393200000000003</v>
      </c>
      <c r="S4516" s="225">
        <v>0.00031</v>
      </c>
      <c r="T4516" s="226">
        <f>S4516*H4516</f>
        <v>0.11281892</v>
      </c>
      <c r="U4516" s="41"/>
      <c r="V4516" s="41"/>
      <c r="W4516" s="41"/>
      <c r="X4516" s="41"/>
      <c r="Y4516" s="41"/>
      <c r="Z4516" s="41"/>
      <c r="AA4516" s="41"/>
      <c r="AB4516" s="41"/>
      <c r="AC4516" s="41"/>
      <c r="AD4516" s="41"/>
      <c r="AE4516" s="41"/>
      <c r="AR4516" s="227" t="s">
        <v>308</v>
      </c>
      <c r="AT4516" s="227" t="s">
        <v>184</v>
      </c>
      <c r="AU4516" s="227" t="s">
        <v>80</v>
      </c>
      <c r="AY4516" s="20" t="s">
        <v>182</v>
      </c>
      <c r="BE4516" s="228">
        <f>IF(N4516="základní",J4516,0)</f>
        <v>0</v>
      </c>
      <c r="BF4516" s="228">
        <f>IF(N4516="snížená",J4516,0)</f>
        <v>0</v>
      </c>
      <c r="BG4516" s="228">
        <f>IF(N4516="zákl. přenesená",J4516,0)</f>
        <v>0</v>
      </c>
      <c r="BH4516" s="228">
        <f>IF(N4516="sníž. přenesená",J4516,0)</f>
        <v>0</v>
      </c>
      <c r="BI4516" s="228">
        <f>IF(N4516="nulová",J4516,0)</f>
        <v>0</v>
      </c>
      <c r="BJ4516" s="20" t="s">
        <v>78</v>
      </c>
      <c r="BK4516" s="228">
        <f>ROUND(I4516*H4516,2)</f>
        <v>0</v>
      </c>
      <c r="BL4516" s="20" t="s">
        <v>308</v>
      </c>
      <c r="BM4516" s="227" t="s">
        <v>6861</v>
      </c>
    </row>
    <row r="4517" s="2" customFormat="1">
      <c r="A4517" s="41"/>
      <c r="B4517" s="42"/>
      <c r="C4517" s="43"/>
      <c r="D4517" s="229" t="s">
        <v>191</v>
      </c>
      <c r="E4517" s="43"/>
      <c r="F4517" s="230" t="s">
        <v>6862</v>
      </c>
      <c r="G4517" s="43"/>
      <c r="H4517" s="43"/>
      <c r="I4517" s="231"/>
      <c r="J4517" s="43"/>
      <c r="K4517" s="43"/>
      <c r="L4517" s="47"/>
      <c r="M4517" s="232"/>
      <c r="N4517" s="233"/>
      <c r="O4517" s="87"/>
      <c r="P4517" s="87"/>
      <c r="Q4517" s="87"/>
      <c r="R4517" s="87"/>
      <c r="S4517" s="87"/>
      <c r="T4517" s="88"/>
      <c r="U4517" s="41"/>
      <c r="V4517" s="41"/>
      <c r="W4517" s="41"/>
      <c r="X4517" s="41"/>
      <c r="Y4517" s="41"/>
      <c r="Z4517" s="41"/>
      <c r="AA4517" s="41"/>
      <c r="AB4517" s="41"/>
      <c r="AC4517" s="41"/>
      <c r="AD4517" s="41"/>
      <c r="AE4517" s="41"/>
      <c r="AT4517" s="20" t="s">
        <v>191</v>
      </c>
      <c r="AU4517" s="20" t="s">
        <v>80</v>
      </c>
    </row>
    <row r="4518" s="13" customFormat="1">
      <c r="A4518" s="13"/>
      <c r="B4518" s="234"/>
      <c r="C4518" s="235"/>
      <c r="D4518" s="236" t="s">
        <v>193</v>
      </c>
      <c r="E4518" s="237" t="s">
        <v>19</v>
      </c>
      <c r="F4518" s="238" t="s">
        <v>205</v>
      </c>
      <c r="G4518" s="235"/>
      <c r="H4518" s="237" t="s">
        <v>19</v>
      </c>
      <c r="I4518" s="239"/>
      <c r="J4518" s="235"/>
      <c r="K4518" s="235"/>
      <c r="L4518" s="240"/>
      <c r="M4518" s="241"/>
      <c r="N4518" s="242"/>
      <c r="O4518" s="242"/>
      <c r="P4518" s="242"/>
      <c r="Q4518" s="242"/>
      <c r="R4518" s="242"/>
      <c r="S4518" s="242"/>
      <c r="T4518" s="24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44" t="s">
        <v>193</v>
      </c>
      <c r="AU4518" s="244" t="s">
        <v>80</v>
      </c>
      <c r="AV4518" s="13" t="s">
        <v>78</v>
      </c>
      <c r="AW4518" s="13" t="s">
        <v>195</v>
      </c>
      <c r="AX4518" s="13" t="s">
        <v>71</v>
      </c>
      <c r="AY4518" s="244" t="s">
        <v>182</v>
      </c>
    </row>
    <row r="4519" s="13" customFormat="1">
      <c r="A4519" s="13"/>
      <c r="B4519" s="234"/>
      <c r="C4519" s="235"/>
      <c r="D4519" s="236" t="s">
        <v>193</v>
      </c>
      <c r="E4519" s="237" t="s">
        <v>19</v>
      </c>
      <c r="F4519" s="238" t="s">
        <v>455</v>
      </c>
      <c r="G4519" s="235"/>
      <c r="H4519" s="237" t="s">
        <v>19</v>
      </c>
      <c r="I4519" s="239"/>
      <c r="J4519" s="235"/>
      <c r="K4519" s="235"/>
      <c r="L4519" s="240"/>
      <c r="M4519" s="241"/>
      <c r="N4519" s="242"/>
      <c r="O4519" s="242"/>
      <c r="P4519" s="242"/>
      <c r="Q4519" s="242"/>
      <c r="R4519" s="242"/>
      <c r="S4519" s="242"/>
      <c r="T4519" s="24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T4519" s="244" t="s">
        <v>193</v>
      </c>
      <c r="AU4519" s="244" t="s">
        <v>80</v>
      </c>
      <c r="AV4519" s="13" t="s">
        <v>78</v>
      </c>
      <c r="AW4519" s="13" t="s">
        <v>195</v>
      </c>
      <c r="AX4519" s="13" t="s">
        <v>71</v>
      </c>
      <c r="AY4519" s="244" t="s">
        <v>182</v>
      </c>
    </row>
    <row r="4520" s="14" customFormat="1">
      <c r="A4520" s="14"/>
      <c r="B4520" s="245"/>
      <c r="C4520" s="246"/>
      <c r="D4520" s="236" t="s">
        <v>193</v>
      </c>
      <c r="E4520" s="247" t="s">
        <v>19</v>
      </c>
      <c r="F4520" s="248" t="s">
        <v>6863</v>
      </c>
      <c r="G4520" s="246"/>
      <c r="H4520" s="249">
        <v>38.9925</v>
      </c>
      <c r="I4520" s="250"/>
      <c r="J4520" s="246"/>
      <c r="K4520" s="246"/>
      <c r="L4520" s="251"/>
      <c r="M4520" s="252"/>
      <c r="N4520" s="253"/>
      <c r="O4520" s="253"/>
      <c r="P4520" s="253"/>
      <c r="Q4520" s="253"/>
      <c r="R4520" s="253"/>
      <c r="S4520" s="253"/>
      <c r="T4520" s="25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5" t="s">
        <v>193</v>
      </c>
      <c r="AU4520" s="255" t="s">
        <v>80</v>
      </c>
      <c r="AV4520" s="14" t="s">
        <v>80</v>
      </c>
      <c r="AW4520" s="14" t="s">
        <v>195</v>
      </c>
      <c r="AX4520" s="14" t="s">
        <v>71</v>
      </c>
      <c r="AY4520" s="255" t="s">
        <v>182</v>
      </c>
    </row>
    <row r="4521" s="15" customFormat="1">
      <c r="A4521" s="15"/>
      <c r="B4521" s="256"/>
      <c r="C4521" s="257"/>
      <c r="D4521" s="236" t="s">
        <v>193</v>
      </c>
      <c r="E4521" s="258" t="s">
        <v>19</v>
      </c>
      <c r="F4521" s="259" t="s">
        <v>215</v>
      </c>
      <c r="G4521" s="257"/>
      <c r="H4521" s="260">
        <v>38.9925</v>
      </c>
      <c r="I4521" s="261"/>
      <c r="J4521" s="257"/>
      <c r="K4521" s="257"/>
      <c r="L4521" s="262"/>
      <c r="M4521" s="263"/>
      <c r="N4521" s="264"/>
      <c r="O4521" s="264"/>
      <c r="P4521" s="264"/>
      <c r="Q4521" s="264"/>
      <c r="R4521" s="264"/>
      <c r="S4521" s="264"/>
      <c r="T4521" s="26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T4521" s="266" t="s">
        <v>193</v>
      </c>
      <c r="AU4521" s="266" t="s">
        <v>80</v>
      </c>
      <c r="AV4521" s="15" t="s">
        <v>97</v>
      </c>
      <c r="AW4521" s="15" t="s">
        <v>195</v>
      </c>
      <c r="AX4521" s="15" t="s">
        <v>71</v>
      </c>
      <c r="AY4521" s="266" t="s">
        <v>182</v>
      </c>
    </row>
    <row r="4522" s="13" customFormat="1">
      <c r="A4522" s="13"/>
      <c r="B4522" s="234"/>
      <c r="C4522" s="235"/>
      <c r="D4522" s="236" t="s">
        <v>193</v>
      </c>
      <c r="E4522" s="237" t="s">
        <v>19</v>
      </c>
      <c r="F4522" s="238" t="s">
        <v>460</v>
      </c>
      <c r="G4522" s="235"/>
      <c r="H4522" s="237" t="s">
        <v>19</v>
      </c>
      <c r="I4522" s="239"/>
      <c r="J4522" s="235"/>
      <c r="K4522" s="235"/>
      <c r="L4522" s="240"/>
      <c r="M4522" s="241"/>
      <c r="N4522" s="242"/>
      <c r="O4522" s="242"/>
      <c r="P4522" s="242"/>
      <c r="Q4522" s="242"/>
      <c r="R4522" s="242"/>
      <c r="S4522" s="242"/>
      <c r="T4522" s="24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4" t="s">
        <v>193</v>
      </c>
      <c r="AU4522" s="244" t="s">
        <v>80</v>
      </c>
      <c r="AV4522" s="13" t="s">
        <v>78</v>
      </c>
      <c r="AW4522" s="13" t="s">
        <v>195</v>
      </c>
      <c r="AX4522" s="13" t="s">
        <v>71</v>
      </c>
      <c r="AY4522" s="244" t="s">
        <v>182</v>
      </c>
    </row>
    <row r="4523" s="14" customFormat="1">
      <c r="A4523" s="14"/>
      <c r="B4523" s="245"/>
      <c r="C4523" s="246"/>
      <c r="D4523" s="236" t="s">
        <v>193</v>
      </c>
      <c r="E4523" s="247" t="s">
        <v>19</v>
      </c>
      <c r="F4523" s="248" t="s">
        <v>6864</v>
      </c>
      <c r="G4523" s="246"/>
      <c r="H4523" s="249">
        <v>45.073</v>
      </c>
      <c r="I4523" s="250"/>
      <c r="J4523" s="246"/>
      <c r="K4523" s="246"/>
      <c r="L4523" s="251"/>
      <c r="M4523" s="252"/>
      <c r="N4523" s="253"/>
      <c r="O4523" s="253"/>
      <c r="P4523" s="253"/>
      <c r="Q4523" s="253"/>
      <c r="R4523" s="253"/>
      <c r="S4523" s="253"/>
      <c r="T4523" s="25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55" t="s">
        <v>193</v>
      </c>
      <c r="AU4523" s="255" t="s">
        <v>80</v>
      </c>
      <c r="AV4523" s="14" t="s">
        <v>80</v>
      </c>
      <c r="AW4523" s="14" t="s">
        <v>195</v>
      </c>
      <c r="AX4523" s="14" t="s">
        <v>71</v>
      </c>
      <c r="AY4523" s="255" t="s">
        <v>182</v>
      </c>
    </row>
    <row r="4524" s="14" customFormat="1">
      <c r="A4524" s="14"/>
      <c r="B4524" s="245"/>
      <c r="C4524" s="246"/>
      <c r="D4524" s="236" t="s">
        <v>193</v>
      </c>
      <c r="E4524" s="247" t="s">
        <v>19</v>
      </c>
      <c r="F4524" s="248" t="s">
        <v>6865</v>
      </c>
      <c r="G4524" s="246"/>
      <c r="H4524" s="249">
        <v>151.3971</v>
      </c>
      <c r="I4524" s="250"/>
      <c r="J4524" s="246"/>
      <c r="K4524" s="246"/>
      <c r="L4524" s="251"/>
      <c r="M4524" s="252"/>
      <c r="N4524" s="253"/>
      <c r="O4524" s="253"/>
      <c r="P4524" s="253"/>
      <c r="Q4524" s="253"/>
      <c r="R4524" s="253"/>
      <c r="S4524" s="253"/>
      <c r="T4524" s="25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5" t="s">
        <v>193</v>
      </c>
      <c r="AU4524" s="255" t="s">
        <v>80</v>
      </c>
      <c r="AV4524" s="14" t="s">
        <v>80</v>
      </c>
      <c r="AW4524" s="14" t="s">
        <v>195</v>
      </c>
      <c r="AX4524" s="14" t="s">
        <v>71</v>
      </c>
      <c r="AY4524" s="255" t="s">
        <v>182</v>
      </c>
    </row>
    <row r="4525" s="15" customFormat="1">
      <c r="A4525" s="15"/>
      <c r="B4525" s="256"/>
      <c r="C4525" s="257"/>
      <c r="D4525" s="236" t="s">
        <v>193</v>
      </c>
      <c r="E4525" s="258" t="s">
        <v>19</v>
      </c>
      <c r="F4525" s="259" t="s">
        <v>215</v>
      </c>
      <c r="G4525" s="257"/>
      <c r="H4525" s="260">
        <v>196.4701</v>
      </c>
      <c r="I4525" s="261"/>
      <c r="J4525" s="257"/>
      <c r="K4525" s="257"/>
      <c r="L4525" s="262"/>
      <c r="M4525" s="263"/>
      <c r="N4525" s="264"/>
      <c r="O4525" s="264"/>
      <c r="P4525" s="264"/>
      <c r="Q4525" s="264"/>
      <c r="R4525" s="264"/>
      <c r="S4525" s="264"/>
      <c r="T4525" s="26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T4525" s="266" t="s">
        <v>193</v>
      </c>
      <c r="AU4525" s="266" t="s">
        <v>80</v>
      </c>
      <c r="AV4525" s="15" t="s">
        <v>97</v>
      </c>
      <c r="AW4525" s="15" t="s">
        <v>195</v>
      </c>
      <c r="AX4525" s="15" t="s">
        <v>71</v>
      </c>
      <c r="AY4525" s="266" t="s">
        <v>182</v>
      </c>
    </row>
    <row r="4526" s="13" customFormat="1">
      <c r="A4526" s="13"/>
      <c r="B4526" s="234"/>
      <c r="C4526" s="235"/>
      <c r="D4526" s="236" t="s">
        <v>193</v>
      </c>
      <c r="E4526" s="237" t="s">
        <v>19</v>
      </c>
      <c r="F4526" s="238" t="s">
        <v>462</v>
      </c>
      <c r="G4526" s="235"/>
      <c r="H4526" s="237" t="s">
        <v>19</v>
      </c>
      <c r="I4526" s="239"/>
      <c r="J4526" s="235"/>
      <c r="K4526" s="235"/>
      <c r="L4526" s="240"/>
      <c r="M4526" s="241"/>
      <c r="N4526" s="242"/>
      <c r="O4526" s="242"/>
      <c r="P4526" s="242"/>
      <c r="Q4526" s="242"/>
      <c r="R4526" s="242"/>
      <c r="S4526" s="242"/>
      <c r="T4526" s="24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T4526" s="244" t="s">
        <v>193</v>
      </c>
      <c r="AU4526" s="244" t="s">
        <v>80</v>
      </c>
      <c r="AV4526" s="13" t="s">
        <v>78</v>
      </c>
      <c r="AW4526" s="13" t="s">
        <v>195</v>
      </c>
      <c r="AX4526" s="13" t="s">
        <v>71</v>
      </c>
      <c r="AY4526" s="244" t="s">
        <v>182</v>
      </c>
    </row>
    <row r="4527" s="14" customFormat="1">
      <c r="A4527" s="14"/>
      <c r="B4527" s="245"/>
      <c r="C4527" s="246"/>
      <c r="D4527" s="236" t="s">
        <v>193</v>
      </c>
      <c r="E4527" s="247" t="s">
        <v>19</v>
      </c>
      <c r="F4527" s="248" t="s">
        <v>6866</v>
      </c>
      <c r="G4527" s="246"/>
      <c r="H4527" s="249">
        <v>37.685199999999995</v>
      </c>
      <c r="I4527" s="250"/>
      <c r="J4527" s="246"/>
      <c r="K4527" s="246"/>
      <c r="L4527" s="251"/>
      <c r="M4527" s="252"/>
      <c r="N4527" s="253"/>
      <c r="O4527" s="253"/>
      <c r="P4527" s="253"/>
      <c r="Q4527" s="253"/>
      <c r="R4527" s="253"/>
      <c r="S4527" s="253"/>
      <c r="T4527" s="25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5" t="s">
        <v>193</v>
      </c>
      <c r="AU4527" s="255" t="s">
        <v>80</v>
      </c>
      <c r="AV4527" s="14" t="s">
        <v>80</v>
      </c>
      <c r="AW4527" s="14" t="s">
        <v>195</v>
      </c>
      <c r="AX4527" s="14" t="s">
        <v>71</v>
      </c>
      <c r="AY4527" s="255" t="s">
        <v>182</v>
      </c>
    </row>
    <row r="4528" s="15" customFormat="1">
      <c r="A4528" s="15"/>
      <c r="B4528" s="256"/>
      <c r="C4528" s="257"/>
      <c r="D4528" s="236" t="s">
        <v>193</v>
      </c>
      <c r="E4528" s="258" t="s">
        <v>19</v>
      </c>
      <c r="F4528" s="259" t="s">
        <v>215</v>
      </c>
      <c r="G4528" s="257"/>
      <c r="H4528" s="260">
        <v>37.685199999999995</v>
      </c>
      <c r="I4528" s="261"/>
      <c r="J4528" s="257"/>
      <c r="K4528" s="257"/>
      <c r="L4528" s="262"/>
      <c r="M4528" s="263"/>
      <c r="N4528" s="264"/>
      <c r="O4528" s="264"/>
      <c r="P4528" s="264"/>
      <c r="Q4528" s="264"/>
      <c r="R4528" s="264"/>
      <c r="S4528" s="264"/>
      <c r="T4528" s="26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T4528" s="266" t="s">
        <v>193</v>
      </c>
      <c r="AU4528" s="266" t="s">
        <v>80</v>
      </c>
      <c r="AV4528" s="15" t="s">
        <v>97</v>
      </c>
      <c r="AW4528" s="15" t="s">
        <v>195</v>
      </c>
      <c r="AX4528" s="15" t="s">
        <v>71</v>
      </c>
      <c r="AY4528" s="266" t="s">
        <v>182</v>
      </c>
    </row>
    <row r="4529" s="13" customFormat="1">
      <c r="A4529" s="13"/>
      <c r="B4529" s="234"/>
      <c r="C4529" s="235"/>
      <c r="D4529" s="236" t="s">
        <v>193</v>
      </c>
      <c r="E4529" s="237" t="s">
        <v>19</v>
      </c>
      <c r="F4529" s="238" t="s">
        <v>216</v>
      </c>
      <c r="G4529" s="235"/>
      <c r="H4529" s="237" t="s">
        <v>19</v>
      </c>
      <c r="I4529" s="239"/>
      <c r="J4529" s="235"/>
      <c r="K4529" s="235"/>
      <c r="L4529" s="240"/>
      <c r="M4529" s="241"/>
      <c r="N4529" s="242"/>
      <c r="O4529" s="242"/>
      <c r="P4529" s="242"/>
      <c r="Q4529" s="242"/>
      <c r="R4529" s="242"/>
      <c r="S4529" s="242"/>
      <c r="T4529" s="24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T4529" s="244" t="s">
        <v>193</v>
      </c>
      <c r="AU4529" s="244" t="s">
        <v>80</v>
      </c>
      <c r="AV4529" s="13" t="s">
        <v>78</v>
      </c>
      <c r="AW4529" s="13" t="s">
        <v>195</v>
      </c>
      <c r="AX4529" s="13" t="s">
        <v>71</v>
      </c>
      <c r="AY4529" s="244" t="s">
        <v>182</v>
      </c>
    </row>
    <row r="4530" s="14" customFormat="1">
      <c r="A4530" s="14"/>
      <c r="B4530" s="245"/>
      <c r="C4530" s="246"/>
      <c r="D4530" s="236" t="s">
        <v>193</v>
      </c>
      <c r="E4530" s="247" t="s">
        <v>19</v>
      </c>
      <c r="F4530" s="248" t="s">
        <v>6867</v>
      </c>
      <c r="G4530" s="246"/>
      <c r="H4530" s="249">
        <v>61.920500000000004</v>
      </c>
      <c r="I4530" s="250"/>
      <c r="J4530" s="246"/>
      <c r="K4530" s="246"/>
      <c r="L4530" s="251"/>
      <c r="M4530" s="252"/>
      <c r="N4530" s="253"/>
      <c r="O4530" s="253"/>
      <c r="P4530" s="253"/>
      <c r="Q4530" s="253"/>
      <c r="R4530" s="253"/>
      <c r="S4530" s="253"/>
      <c r="T4530" s="25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T4530" s="255" t="s">
        <v>193</v>
      </c>
      <c r="AU4530" s="255" t="s">
        <v>80</v>
      </c>
      <c r="AV4530" s="14" t="s">
        <v>80</v>
      </c>
      <c r="AW4530" s="14" t="s">
        <v>195</v>
      </c>
      <c r="AX4530" s="14" t="s">
        <v>71</v>
      </c>
      <c r="AY4530" s="255" t="s">
        <v>182</v>
      </c>
    </row>
    <row r="4531" s="15" customFormat="1">
      <c r="A4531" s="15"/>
      <c r="B4531" s="256"/>
      <c r="C4531" s="257"/>
      <c r="D4531" s="236" t="s">
        <v>193</v>
      </c>
      <c r="E4531" s="258" t="s">
        <v>19</v>
      </c>
      <c r="F4531" s="259" t="s">
        <v>215</v>
      </c>
      <c r="G4531" s="257"/>
      <c r="H4531" s="260">
        <v>61.920500000000004</v>
      </c>
      <c r="I4531" s="261"/>
      <c r="J4531" s="257"/>
      <c r="K4531" s="257"/>
      <c r="L4531" s="262"/>
      <c r="M4531" s="263"/>
      <c r="N4531" s="264"/>
      <c r="O4531" s="264"/>
      <c r="P4531" s="264"/>
      <c r="Q4531" s="264"/>
      <c r="R4531" s="264"/>
      <c r="S4531" s="264"/>
      <c r="T4531" s="26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T4531" s="266" t="s">
        <v>193</v>
      </c>
      <c r="AU4531" s="266" t="s">
        <v>80</v>
      </c>
      <c r="AV4531" s="15" t="s">
        <v>97</v>
      </c>
      <c r="AW4531" s="15" t="s">
        <v>195</v>
      </c>
      <c r="AX4531" s="15" t="s">
        <v>71</v>
      </c>
      <c r="AY4531" s="266" t="s">
        <v>182</v>
      </c>
    </row>
    <row r="4532" s="13" customFormat="1">
      <c r="A4532" s="13"/>
      <c r="B4532" s="234"/>
      <c r="C4532" s="235"/>
      <c r="D4532" s="236" t="s">
        <v>193</v>
      </c>
      <c r="E4532" s="237" t="s">
        <v>19</v>
      </c>
      <c r="F4532" s="238" t="s">
        <v>218</v>
      </c>
      <c r="G4532" s="235"/>
      <c r="H4532" s="237" t="s">
        <v>19</v>
      </c>
      <c r="I4532" s="239"/>
      <c r="J4532" s="235"/>
      <c r="K4532" s="235"/>
      <c r="L4532" s="240"/>
      <c r="M4532" s="241"/>
      <c r="N4532" s="242"/>
      <c r="O4532" s="242"/>
      <c r="P4532" s="242"/>
      <c r="Q4532" s="242"/>
      <c r="R4532" s="242"/>
      <c r="S4532" s="242"/>
      <c r="T4532" s="24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T4532" s="244" t="s">
        <v>193</v>
      </c>
      <c r="AU4532" s="244" t="s">
        <v>80</v>
      </c>
      <c r="AV4532" s="13" t="s">
        <v>78</v>
      </c>
      <c r="AW4532" s="13" t="s">
        <v>195</v>
      </c>
      <c r="AX4532" s="13" t="s">
        <v>71</v>
      </c>
      <c r="AY4532" s="244" t="s">
        <v>182</v>
      </c>
    </row>
    <row r="4533" s="14" customFormat="1">
      <c r="A4533" s="14"/>
      <c r="B4533" s="245"/>
      <c r="C4533" s="246"/>
      <c r="D4533" s="236" t="s">
        <v>193</v>
      </c>
      <c r="E4533" s="247" t="s">
        <v>19</v>
      </c>
      <c r="F4533" s="248" t="s">
        <v>6868</v>
      </c>
      <c r="G4533" s="246"/>
      <c r="H4533" s="249">
        <v>28.863700000000005</v>
      </c>
      <c r="I4533" s="250"/>
      <c r="J4533" s="246"/>
      <c r="K4533" s="246"/>
      <c r="L4533" s="251"/>
      <c r="M4533" s="252"/>
      <c r="N4533" s="253"/>
      <c r="O4533" s="253"/>
      <c r="P4533" s="253"/>
      <c r="Q4533" s="253"/>
      <c r="R4533" s="253"/>
      <c r="S4533" s="253"/>
      <c r="T4533" s="25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5" t="s">
        <v>193</v>
      </c>
      <c r="AU4533" s="255" t="s">
        <v>80</v>
      </c>
      <c r="AV4533" s="14" t="s">
        <v>80</v>
      </c>
      <c r="AW4533" s="14" t="s">
        <v>195</v>
      </c>
      <c r="AX4533" s="14" t="s">
        <v>71</v>
      </c>
      <c r="AY4533" s="255" t="s">
        <v>182</v>
      </c>
    </row>
    <row r="4534" s="15" customFormat="1">
      <c r="A4534" s="15"/>
      <c r="B4534" s="256"/>
      <c r="C4534" s="257"/>
      <c r="D4534" s="236" t="s">
        <v>193</v>
      </c>
      <c r="E4534" s="258" t="s">
        <v>19</v>
      </c>
      <c r="F4534" s="259" t="s">
        <v>215</v>
      </c>
      <c r="G4534" s="257"/>
      <c r="H4534" s="260">
        <v>28.863700000000005</v>
      </c>
      <c r="I4534" s="261"/>
      <c r="J4534" s="257"/>
      <c r="K4534" s="257"/>
      <c r="L4534" s="262"/>
      <c r="M4534" s="263"/>
      <c r="N4534" s="264"/>
      <c r="O4534" s="264"/>
      <c r="P4534" s="264"/>
      <c r="Q4534" s="264"/>
      <c r="R4534" s="264"/>
      <c r="S4534" s="264"/>
      <c r="T4534" s="26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T4534" s="266" t="s">
        <v>193</v>
      </c>
      <c r="AU4534" s="266" t="s">
        <v>80</v>
      </c>
      <c r="AV4534" s="15" t="s">
        <v>97</v>
      </c>
      <c r="AW4534" s="15" t="s">
        <v>195</v>
      </c>
      <c r="AX4534" s="15" t="s">
        <v>71</v>
      </c>
      <c r="AY4534" s="266" t="s">
        <v>182</v>
      </c>
    </row>
    <row r="4535" s="16" customFormat="1">
      <c r="A4535" s="16"/>
      <c r="B4535" s="267"/>
      <c r="C4535" s="268"/>
      <c r="D4535" s="236" t="s">
        <v>193</v>
      </c>
      <c r="E4535" s="269" t="s">
        <v>19</v>
      </c>
      <c r="F4535" s="270" t="s">
        <v>220</v>
      </c>
      <c r="G4535" s="268"/>
      <c r="H4535" s="271">
        <v>363.93200000000002</v>
      </c>
      <c r="I4535" s="272"/>
      <c r="J4535" s="268"/>
      <c r="K4535" s="268"/>
      <c r="L4535" s="273"/>
      <c r="M4535" s="274"/>
      <c r="N4535" s="275"/>
      <c r="O4535" s="275"/>
      <c r="P4535" s="275"/>
      <c r="Q4535" s="275"/>
      <c r="R4535" s="275"/>
      <c r="S4535" s="275"/>
      <c r="T4535" s="27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/>
      <c r="AT4535" s="277" t="s">
        <v>193</v>
      </c>
      <c r="AU4535" s="277" t="s">
        <v>80</v>
      </c>
      <c r="AV4535" s="16" t="s">
        <v>189</v>
      </c>
      <c r="AW4535" s="16" t="s">
        <v>195</v>
      </c>
      <c r="AX4535" s="16" t="s">
        <v>78</v>
      </c>
      <c r="AY4535" s="277" t="s">
        <v>182</v>
      </c>
    </row>
    <row r="4536" s="2" customFormat="1" ht="24.15" customHeight="1">
      <c r="A4536" s="41"/>
      <c r="B4536" s="42"/>
      <c r="C4536" s="216" t="s">
        <v>6869</v>
      </c>
      <c r="D4536" s="216" t="s">
        <v>184</v>
      </c>
      <c r="E4536" s="217" t="s">
        <v>6870</v>
      </c>
      <c r="F4536" s="218" t="s">
        <v>6871</v>
      </c>
      <c r="G4536" s="219" t="s">
        <v>283</v>
      </c>
      <c r="H4536" s="220">
        <v>8344.2129999999997</v>
      </c>
      <c r="I4536" s="221"/>
      <c r="J4536" s="222">
        <f>ROUND(I4536*H4536,2)</f>
        <v>0</v>
      </c>
      <c r="K4536" s="218" t="s">
        <v>188</v>
      </c>
      <c r="L4536" s="47"/>
      <c r="M4536" s="223" t="s">
        <v>19</v>
      </c>
      <c r="N4536" s="224" t="s">
        <v>42</v>
      </c>
      <c r="O4536" s="87"/>
      <c r="P4536" s="225">
        <f>O4536*H4536</f>
        <v>0</v>
      </c>
      <c r="Q4536" s="225">
        <v>0.00021000000000000001</v>
      </c>
      <c r="R4536" s="225">
        <f>Q4536*H4536</f>
        <v>1.75228473</v>
      </c>
      <c r="S4536" s="225">
        <v>0</v>
      </c>
      <c r="T4536" s="226">
        <f>S4536*H4536</f>
        <v>0</v>
      </c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R4536" s="227" t="s">
        <v>308</v>
      </c>
      <c r="AT4536" s="227" t="s">
        <v>184</v>
      </c>
      <c r="AU4536" s="227" t="s">
        <v>80</v>
      </c>
      <c r="AY4536" s="20" t="s">
        <v>182</v>
      </c>
      <c r="BE4536" s="228">
        <f>IF(N4536="základní",J4536,0)</f>
        <v>0</v>
      </c>
      <c r="BF4536" s="228">
        <f>IF(N4536="snížená",J4536,0)</f>
        <v>0</v>
      </c>
      <c r="BG4536" s="228">
        <f>IF(N4536="zákl. přenesená",J4536,0)</f>
        <v>0</v>
      </c>
      <c r="BH4536" s="228">
        <f>IF(N4536="sníž. přenesená",J4536,0)</f>
        <v>0</v>
      </c>
      <c r="BI4536" s="228">
        <f>IF(N4536="nulová",J4536,0)</f>
        <v>0</v>
      </c>
      <c r="BJ4536" s="20" t="s">
        <v>78</v>
      </c>
      <c r="BK4536" s="228">
        <f>ROUND(I4536*H4536,2)</f>
        <v>0</v>
      </c>
      <c r="BL4536" s="20" t="s">
        <v>308</v>
      </c>
      <c r="BM4536" s="227" t="s">
        <v>6872</v>
      </c>
    </row>
    <row r="4537" s="2" customFormat="1">
      <c r="A4537" s="41"/>
      <c r="B4537" s="42"/>
      <c r="C4537" s="43"/>
      <c r="D4537" s="229" t="s">
        <v>191</v>
      </c>
      <c r="E4537" s="43"/>
      <c r="F4537" s="230" t="s">
        <v>6873</v>
      </c>
      <c r="G4537" s="43"/>
      <c r="H4537" s="43"/>
      <c r="I4537" s="231"/>
      <c r="J4537" s="43"/>
      <c r="K4537" s="43"/>
      <c r="L4537" s="47"/>
      <c r="M4537" s="232"/>
      <c r="N4537" s="233"/>
      <c r="O4537" s="87"/>
      <c r="P4537" s="87"/>
      <c r="Q4537" s="87"/>
      <c r="R4537" s="87"/>
      <c r="S4537" s="87"/>
      <c r="T4537" s="88"/>
      <c r="U4537" s="41"/>
      <c r="V4537" s="41"/>
      <c r="W4537" s="41"/>
      <c r="X4537" s="41"/>
      <c r="Y4537" s="41"/>
      <c r="Z4537" s="41"/>
      <c r="AA4537" s="41"/>
      <c r="AB4537" s="41"/>
      <c r="AC4537" s="41"/>
      <c r="AD4537" s="41"/>
      <c r="AE4537" s="41"/>
      <c r="AT4537" s="20" t="s">
        <v>191</v>
      </c>
      <c r="AU4537" s="20" t="s">
        <v>80</v>
      </c>
    </row>
    <row r="4538" s="13" customFormat="1">
      <c r="A4538" s="13"/>
      <c r="B4538" s="234"/>
      <c r="C4538" s="235"/>
      <c r="D4538" s="236" t="s">
        <v>193</v>
      </c>
      <c r="E4538" s="237" t="s">
        <v>19</v>
      </c>
      <c r="F4538" s="238" t="s">
        <v>205</v>
      </c>
      <c r="G4538" s="235"/>
      <c r="H4538" s="237" t="s">
        <v>19</v>
      </c>
      <c r="I4538" s="239"/>
      <c r="J4538" s="235"/>
      <c r="K4538" s="235"/>
      <c r="L4538" s="240"/>
      <c r="M4538" s="241"/>
      <c r="N4538" s="242"/>
      <c r="O4538" s="242"/>
      <c r="P4538" s="242"/>
      <c r="Q4538" s="242"/>
      <c r="R4538" s="242"/>
      <c r="S4538" s="242"/>
      <c r="T4538" s="24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T4538" s="244" t="s">
        <v>193</v>
      </c>
      <c r="AU4538" s="244" t="s">
        <v>80</v>
      </c>
      <c r="AV4538" s="13" t="s">
        <v>78</v>
      </c>
      <c r="AW4538" s="13" t="s">
        <v>195</v>
      </c>
      <c r="AX4538" s="13" t="s">
        <v>71</v>
      </c>
      <c r="AY4538" s="244" t="s">
        <v>182</v>
      </c>
    </row>
    <row r="4539" s="13" customFormat="1">
      <c r="A4539" s="13"/>
      <c r="B4539" s="234"/>
      <c r="C4539" s="235"/>
      <c r="D4539" s="236" t="s">
        <v>193</v>
      </c>
      <c r="E4539" s="237" t="s">
        <v>19</v>
      </c>
      <c r="F4539" s="238" t="s">
        <v>455</v>
      </c>
      <c r="G4539" s="235"/>
      <c r="H4539" s="237" t="s">
        <v>19</v>
      </c>
      <c r="I4539" s="239"/>
      <c r="J4539" s="235"/>
      <c r="K4539" s="235"/>
      <c r="L4539" s="240"/>
      <c r="M4539" s="241"/>
      <c r="N4539" s="242"/>
      <c r="O4539" s="242"/>
      <c r="P4539" s="242"/>
      <c r="Q4539" s="242"/>
      <c r="R4539" s="242"/>
      <c r="S4539" s="242"/>
      <c r="T4539" s="24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T4539" s="244" t="s">
        <v>193</v>
      </c>
      <c r="AU4539" s="244" t="s">
        <v>80</v>
      </c>
      <c r="AV4539" s="13" t="s">
        <v>78</v>
      </c>
      <c r="AW4539" s="13" t="s">
        <v>195</v>
      </c>
      <c r="AX4539" s="13" t="s">
        <v>71</v>
      </c>
      <c r="AY4539" s="244" t="s">
        <v>182</v>
      </c>
    </row>
    <row r="4540" s="14" customFormat="1">
      <c r="A4540" s="14"/>
      <c r="B4540" s="245"/>
      <c r="C4540" s="246"/>
      <c r="D4540" s="236" t="s">
        <v>193</v>
      </c>
      <c r="E4540" s="247" t="s">
        <v>19</v>
      </c>
      <c r="F4540" s="248" t="s">
        <v>6874</v>
      </c>
      <c r="G4540" s="246"/>
      <c r="H4540" s="249">
        <v>1326.739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193</v>
      </c>
      <c r="AU4540" s="255" t="s">
        <v>80</v>
      </c>
      <c r="AV4540" s="14" t="s">
        <v>80</v>
      </c>
      <c r="AW4540" s="14" t="s">
        <v>195</v>
      </c>
      <c r="AX4540" s="14" t="s">
        <v>71</v>
      </c>
      <c r="AY4540" s="255" t="s">
        <v>182</v>
      </c>
    </row>
    <row r="4541" s="14" customFormat="1">
      <c r="A4541" s="14"/>
      <c r="B4541" s="245"/>
      <c r="C4541" s="246"/>
      <c r="D4541" s="236" t="s">
        <v>193</v>
      </c>
      <c r="E4541" s="247" t="s">
        <v>19</v>
      </c>
      <c r="F4541" s="248" t="s">
        <v>6875</v>
      </c>
      <c r="G4541" s="246"/>
      <c r="H4541" s="249">
        <v>140.26500000000002</v>
      </c>
      <c r="I4541" s="250"/>
      <c r="J4541" s="246"/>
      <c r="K4541" s="246"/>
      <c r="L4541" s="251"/>
      <c r="M4541" s="252"/>
      <c r="N4541" s="253"/>
      <c r="O4541" s="253"/>
      <c r="P4541" s="253"/>
      <c r="Q4541" s="253"/>
      <c r="R4541" s="253"/>
      <c r="S4541" s="253"/>
      <c r="T4541" s="25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T4541" s="255" t="s">
        <v>193</v>
      </c>
      <c r="AU4541" s="255" t="s">
        <v>80</v>
      </c>
      <c r="AV4541" s="14" t="s">
        <v>80</v>
      </c>
      <c r="AW4541" s="14" t="s">
        <v>195</v>
      </c>
      <c r="AX4541" s="14" t="s">
        <v>71</v>
      </c>
      <c r="AY4541" s="255" t="s">
        <v>182</v>
      </c>
    </row>
    <row r="4542" s="14" customFormat="1">
      <c r="A4542" s="14"/>
      <c r="B4542" s="245"/>
      <c r="C4542" s="246"/>
      <c r="D4542" s="236" t="s">
        <v>193</v>
      </c>
      <c r="E4542" s="247" t="s">
        <v>19</v>
      </c>
      <c r="F4542" s="248" t="s">
        <v>6876</v>
      </c>
      <c r="G4542" s="246"/>
      <c r="H4542" s="249">
        <v>2022.1929999999998</v>
      </c>
      <c r="I4542" s="250"/>
      <c r="J4542" s="246"/>
      <c r="K4542" s="246"/>
      <c r="L4542" s="251"/>
      <c r="M4542" s="252"/>
      <c r="N4542" s="253"/>
      <c r="O4542" s="253"/>
      <c r="P4542" s="253"/>
      <c r="Q4542" s="253"/>
      <c r="R4542" s="253"/>
      <c r="S4542" s="253"/>
      <c r="T4542" s="25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T4542" s="255" t="s">
        <v>193</v>
      </c>
      <c r="AU4542" s="255" t="s">
        <v>80</v>
      </c>
      <c r="AV4542" s="14" t="s">
        <v>80</v>
      </c>
      <c r="AW4542" s="14" t="s">
        <v>195</v>
      </c>
      <c r="AX4542" s="14" t="s">
        <v>71</v>
      </c>
      <c r="AY4542" s="255" t="s">
        <v>182</v>
      </c>
    </row>
    <row r="4543" s="14" customFormat="1">
      <c r="A4543" s="14"/>
      <c r="B4543" s="245"/>
      <c r="C4543" s="246"/>
      <c r="D4543" s="236" t="s">
        <v>193</v>
      </c>
      <c r="E4543" s="247" t="s">
        <v>19</v>
      </c>
      <c r="F4543" s="248" t="s">
        <v>6877</v>
      </c>
      <c r="G4543" s="246"/>
      <c r="H4543" s="249">
        <v>440.017</v>
      </c>
      <c r="I4543" s="250"/>
      <c r="J4543" s="246"/>
      <c r="K4543" s="246"/>
      <c r="L4543" s="251"/>
      <c r="M4543" s="252"/>
      <c r="N4543" s="253"/>
      <c r="O4543" s="253"/>
      <c r="P4543" s="253"/>
      <c r="Q4543" s="253"/>
      <c r="R4543" s="253"/>
      <c r="S4543" s="253"/>
      <c r="T4543" s="25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T4543" s="255" t="s">
        <v>193</v>
      </c>
      <c r="AU4543" s="255" t="s">
        <v>80</v>
      </c>
      <c r="AV4543" s="14" t="s">
        <v>80</v>
      </c>
      <c r="AW4543" s="14" t="s">
        <v>195</v>
      </c>
      <c r="AX4543" s="14" t="s">
        <v>71</v>
      </c>
      <c r="AY4543" s="255" t="s">
        <v>182</v>
      </c>
    </row>
    <row r="4544" s="14" customFormat="1">
      <c r="A4544" s="14"/>
      <c r="B4544" s="245"/>
      <c r="C4544" s="246"/>
      <c r="D4544" s="236" t="s">
        <v>193</v>
      </c>
      <c r="E4544" s="247" t="s">
        <v>19</v>
      </c>
      <c r="F4544" s="248" t="s">
        <v>6878</v>
      </c>
      <c r="G4544" s="246"/>
      <c r="H4544" s="249">
        <v>67.679999999999993</v>
      </c>
      <c r="I4544" s="250"/>
      <c r="J4544" s="246"/>
      <c r="K4544" s="246"/>
      <c r="L4544" s="251"/>
      <c r="M4544" s="252"/>
      <c r="N4544" s="253"/>
      <c r="O4544" s="253"/>
      <c r="P4544" s="253"/>
      <c r="Q4544" s="253"/>
      <c r="R4544" s="253"/>
      <c r="S4544" s="253"/>
      <c r="T4544" s="25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T4544" s="255" t="s">
        <v>193</v>
      </c>
      <c r="AU4544" s="255" t="s">
        <v>80</v>
      </c>
      <c r="AV4544" s="14" t="s">
        <v>80</v>
      </c>
      <c r="AW4544" s="14" t="s">
        <v>195</v>
      </c>
      <c r="AX4544" s="14" t="s">
        <v>71</v>
      </c>
      <c r="AY4544" s="255" t="s">
        <v>182</v>
      </c>
    </row>
    <row r="4545" s="14" customFormat="1">
      <c r="A4545" s="14"/>
      <c r="B4545" s="245"/>
      <c r="C4545" s="246"/>
      <c r="D4545" s="236" t="s">
        <v>193</v>
      </c>
      <c r="E4545" s="247" t="s">
        <v>19</v>
      </c>
      <c r="F4545" s="248" t="s">
        <v>6879</v>
      </c>
      <c r="G4545" s="246"/>
      <c r="H4545" s="249">
        <v>-377.86700000000002</v>
      </c>
      <c r="I4545" s="250"/>
      <c r="J4545" s="246"/>
      <c r="K4545" s="246"/>
      <c r="L4545" s="251"/>
      <c r="M4545" s="252"/>
      <c r="N4545" s="253"/>
      <c r="O4545" s="253"/>
      <c r="P4545" s="253"/>
      <c r="Q4545" s="253"/>
      <c r="R4545" s="253"/>
      <c r="S4545" s="253"/>
      <c r="T4545" s="25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55" t="s">
        <v>193</v>
      </c>
      <c r="AU4545" s="255" t="s">
        <v>80</v>
      </c>
      <c r="AV4545" s="14" t="s">
        <v>80</v>
      </c>
      <c r="AW4545" s="14" t="s">
        <v>195</v>
      </c>
      <c r="AX4545" s="14" t="s">
        <v>71</v>
      </c>
      <c r="AY4545" s="255" t="s">
        <v>182</v>
      </c>
    </row>
    <row r="4546" s="14" customFormat="1">
      <c r="A4546" s="14"/>
      <c r="B4546" s="245"/>
      <c r="C4546" s="246"/>
      <c r="D4546" s="236" t="s">
        <v>193</v>
      </c>
      <c r="E4546" s="247" t="s">
        <v>19</v>
      </c>
      <c r="F4546" s="248" t="s">
        <v>6880</v>
      </c>
      <c r="G4546" s="246"/>
      <c r="H4546" s="249">
        <v>-836.36699999999996</v>
      </c>
      <c r="I4546" s="250"/>
      <c r="J4546" s="246"/>
      <c r="K4546" s="246"/>
      <c r="L4546" s="251"/>
      <c r="M4546" s="252"/>
      <c r="N4546" s="253"/>
      <c r="O4546" s="253"/>
      <c r="P4546" s="253"/>
      <c r="Q4546" s="253"/>
      <c r="R4546" s="253"/>
      <c r="S4546" s="253"/>
      <c r="T4546" s="25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5" t="s">
        <v>193</v>
      </c>
      <c r="AU4546" s="255" t="s">
        <v>80</v>
      </c>
      <c r="AV4546" s="14" t="s">
        <v>80</v>
      </c>
      <c r="AW4546" s="14" t="s">
        <v>195</v>
      </c>
      <c r="AX4546" s="14" t="s">
        <v>71</v>
      </c>
      <c r="AY4546" s="255" t="s">
        <v>182</v>
      </c>
    </row>
    <row r="4547" s="14" customFormat="1">
      <c r="A4547" s="14"/>
      <c r="B4547" s="245"/>
      <c r="C4547" s="246"/>
      <c r="D4547" s="236" t="s">
        <v>193</v>
      </c>
      <c r="E4547" s="247" t="s">
        <v>19</v>
      </c>
      <c r="F4547" s="248" t="s">
        <v>6881</v>
      </c>
      <c r="G4547" s="246"/>
      <c r="H4547" s="249">
        <v>-140.16399999999999</v>
      </c>
      <c r="I4547" s="250"/>
      <c r="J4547" s="246"/>
      <c r="K4547" s="246"/>
      <c r="L4547" s="251"/>
      <c r="M4547" s="252"/>
      <c r="N4547" s="253"/>
      <c r="O4547" s="253"/>
      <c r="P4547" s="253"/>
      <c r="Q4547" s="253"/>
      <c r="R4547" s="253"/>
      <c r="S4547" s="253"/>
      <c r="T4547" s="25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T4547" s="255" t="s">
        <v>193</v>
      </c>
      <c r="AU4547" s="255" t="s">
        <v>80</v>
      </c>
      <c r="AV4547" s="14" t="s">
        <v>80</v>
      </c>
      <c r="AW4547" s="14" t="s">
        <v>195</v>
      </c>
      <c r="AX4547" s="14" t="s">
        <v>71</v>
      </c>
      <c r="AY4547" s="255" t="s">
        <v>182</v>
      </c>
    </row>
    <row r="4548" s="15" customFormat="1">
      <c r="A4548" s="15"/>
      <c r="B4548" s="256"/>
      <c r="C4548" s="257"/>
      <c r="D4548" s="236" t="s">
        <v>193</v>
      </c>
      <c r="E4548" s="258" t="s">
        <v>19</v>
      </c>
      <c r="F4548" s="259" t="s">
        <v>215</v>
      </c>
      <c r="G4548" s="257"/>
      <c r="H4548" s="260">
        <v>2642.4960000000001</v>
      </c>
      <c r="I4548" s="261"/>
      <c r="J4548" s="257"/>
      <c r="K4548" s="257"/>
      <c r="L4548" s="262"/>
      <c r="M4548" s="263"/>
      <c r="N4548" s="264"/>
      <c r="O4548" s="264"/>
      <c r="P4548" s="264"/>
      <c r="Q4548" s="264"/>
      <c r="R4548" s="264"/>
      <c r="S4548" s="264"/>
      <c r="T4548" s="26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T4548" s="266" t="s">
        <v>193</v>
      </c>
      <c r="AU4548" s="266" t="s">
        <v>80</v>
      </c>
      <c r="AV4548" s="15" t="s">
        <v>97</v>
      </c>
      <c r="AW4548" s="15" t="s">
        <v>195</v>
      </c>
      <c r="AX4548" s="15" t="s">
        <v>71</v>
      </c>
      <c r="AY4548" s="266" t="s">
        <v>182</v>
      </c>
    </row>
    <row r="4549" s="13" customFormat="1">
      <c r="A4549" s="13"/>
      <c r="B4549" s="234"/>
      <c r="C4549" s="235"/>
      <c r="D4549" s="236" t="s">
        <v>193</v>
      </c>
      <c r="E4549" s="237" t="s">
        <v>19</v>
      </c>
      <c r="F4549" s="238" t="s">
        <v>460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193</v>
      </c>
      <c r="AU4549" s="244" t="s">
        <v>80</v>
      </c>
      <c r="AV4549" s="13" t="s">
        <v>78</v>
      </c>
      <c r="AW4549" s="13" t="s">
        <v>195</v>
      </c>
      <c r="AX4549" s="13" t="s">
        <v>71</v>
      </c>
      <c r="AY4549" s="244" t="s">
        <v>182</v>
      </c>
    </row>
    <row r="4550" s="14" customFormat="1">
      <c r="A4550" s="14"/>
      <c r="B4550" s="245"/>
      <c r="C4550" s="246"/>
      <c r="D4550" s="236" t="s">
        <v>193</v>
      </c>
      <c r="E4550" s="247" t="s">
        <v>19</v>
      </c>
      <c r="F4550" s="248" t="s">
        <v>6882</v>
      </c>
      <c r="G4550" s="246"/>
      <c r="H4550" s="249">
        <v>313.928</v>
      </c>
      <c r="I4550" s="250"/>
      <c r="J4550" s="246"/>
      <c r="K4550" s="246"/>
      <c r="L4550" s="251"/>
      <c r="M4550" s="252"/>
      <c r="N4550" s="253"/>
      <c r="O4550" s="253"/>
      <c r="P4550" s="253"/>
      <c r="Q4550" s="253"/>
      <c r="R4550" s="253"/>
      <c r="S4550" s="253"/>
      <c r="T4550" s="25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5" t="s">
        <v>193</v>
      </c>
      <c r="AU4550" s="255" t="s">
        <v>80</v>
      </c>
      <c r="AV4550" s="14" t="s">
        <v>80</v>
      </c>
      <c r="AW4550" s="14" t="s">
        <v>195</v>
      </c>
      <c r="AX4550" s="14" t="s">
        <v>71</v>
      </c>
      <c r="AY4550" s="255" t="s">
        <v>182</v>
      </c>
    </row>
    <row r="4551" s="14" customFormat="1">
      <c r="A4551" s="14"/>
      <c r="B4551" s="245"/>
      <c r="C4551" s="246"/>
      <c r="D4551" s="236" t="s">
        <v>193</v>
      </c>
      <c r="E4551" s="247" t="s">
        <v>19</v>
      </c>
      <c r="F4551" s="248" t="s">
        <v>6883</v>
      </c>
      <c r="G4551" s="246"/>
      <c r="H4551" s="249">
        <v>179.00200000000001</v>
      </c>
      <c r="I4551" s="250"/>
      <c r="J4551" s="246"/>
      <c r="K4551" s="246"/>
      <c r="L4551" s="251"/>
      <c r="M4551" s="252"/>
      <c r="N4551" s="253"/>
      <c r="O4551" s="253"/>
      <c r="P4551" s="253"/>
      <c r="Q4551" s="253"/>
      <c r="R4551" s="253"/>
      <c r="S4551" s="253"/>
      <c r="T4551" s="25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55" t="s">
        <v>193</v>
      </c>
      <c r="AU4551" s="255" t="s">
        <v>80</v>
      </c>
      <c r="AV4551" s="14" t="s">
        <v>80</v>
      </c>
      <c r="AW4551" s="14" t="s">
        <v>195</v>
      </c>
      <c r="AX4551" s="14" t="s">
        <v>71</v>
      </c>
      <c r="AY4551" s="255" t="s">
        <v>182</v>
      </c>
    </row>
    <row r="4552" s="15" customFormat="1">
      <c r="A4552" s="15"/>
      <c r="B4552" s="256"/>
      <c r="C4552" s="257"/>
      <c r="D4552" s="236" t="s">
        <v>193</v>
      </c>
      <c r="E4552" s="258" t="s">
        <v>19</v>
      </c>
      <c r="F4552" s="259" t="s">
        <v>215</v>
      </c>
      <c r="G4552" s="257"/>
      <c r="H4552" s="260">
        <v>492.93000000000001</v>
      </c>
      <c r="I4552" s="261"/>
      <c r="J4552" s="257"/>
      <c r="K4552" s="257"/>
      <c r="L4552" s="262"/>
      <c r="M4552" s="263"/>
      <c r="N4552" s="264"/>
      <c r="O4552" s="264"/>
      <c r="P4552" s="264"/>
      <c r="Q4552" s="264"/>
      <c r="R4552" s="264"/>
      <c r="S4552" s="264"/>
      <c r="T4552" s="26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T4552" s="266" t="s">
        <v>193</v>
      </c>
      <c r="AU4552" s="266" t="s">
        <v>80</v>
      </c>
      <c r="AV4552" s="15" t="s">
        <v>97</v>
      </c>
      <c r="AW4552" s="15" t="s">
        <v>195</v>
      </c>
      <c r="AX4552" s="15" t="s">
        <v>71</v>
      </c>
      <c r="AY4552" s="266" t="s">
        <v>182</v>
      </c>
    </row>
    <row r="4553" s="13" customFormat="1">
      <c r="A4553" s="13"/>
      <c r="B4553" s="234"/>
      <c r="C4553" s="235"/>
      <c r="D4553" s="236" t="s">
        <v>193</v>
      </c>
      <c r="E4553" s="237" t="s">
        <v>19</v>
      </c>
      <c r="F4553" s="238" t="s">
        <v>462</v>
      </c>
      <c r="G4553" s="235"/>
      <c r="H4553" s="237" t="s">
        <v>19</v>
      </c>
      <c r="I4553" s="239"/>
      <c r="J4553" s="235"/>
      <c r="K4553" s="235"/>
      <c r="L4553" s="240"/>
      <c r="M4553" s="241"/>
      <c r="N4553" s="242"/>
      <c r="O4553" s="242"/>
      <c r="P4553" s="242"/>
      <c r="Q4553" s="242"/>
      <c r="R4553" s="242"/>
      <c r="S4553" s="242"/>
      <c r="T4553" s="24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44" t="s">
        <v>193</v>
      </c>
      <c r="AU4553" s="244" t="s">
        <v>80</v>
      </c>
      <c r="AV4553" s="13" t="s">
        <v>78</v>
      </c>
      <c r="AW4553" s="13" t="s">
        <v>195</v>
      </c>
      <c r="AX4553" s="13" t="s">
        <v>71</v>
      </c>
      <c r="AY4553" s="244" t="s">
        <v>182</v>
      </c>
    </row>
    <row r="4554" s="14" customFormat="1">
      <c r="A4554" s="14"/>
      <c r="B4554" s="245"/>
      <c r="C4554" s="246"/>
      <c r="D4554" s="236" t="s">
        <v>193</v>
      </c>
      <c r="E4554" s="247" t="s">
        <v>19</v>
      </c>
      <c r="F4554" s="248" t="s">
        <v>6884</v>
      </c>
      <c r="G4554" s="246"/>
      <c r="H4554" s="249">
        <v>1109.27</v>
      </c>
      <c r="I4554" s="250"/>
      <c r="J4554" s="246"/>
      <c r="K4554" s="246"/>
      <c r="L4554" s="251"/>
      <c r="M4554" s="252"/>
      <c r="N4554" s="253"/>
      <c r="O4554" s="253"/>
      <c r="P4554" s="253"/>
      <c r="Q4554" s="253"/>
      <c r="R4554" s="253"/>
      <c r="S4554" s="253"/>
      <c r="T4554" s="25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5" t="s">
        <v>193</v>
      </c>
      <c r="AU4554" s="255" t="s">
        <v>80</v>
      </c>
      <c r="AV4554" s="14" t="s">
        <v>80</v>
      </c>
      <c r="AW4554" s="14" t="s">
        <v>195</v>
      </c>
      <c r="AX4554" s="14" t="s">
        <v>71</v>
      </c>
      <c r="AY4554" s="255" t="s">
        <v>182</v>
      </c>
    </row>
    <row r="4555" s="14" customFormat="1">
      <c r="A4555" s="14"/>
      <c r="B4555" s="245"/>
      <c r="C4555" s="246"/>
      <c r="D4555" s="236" t="s">
        <v>193</v>
      </c>
      <c r="E4555" s="247" t="s">
        <v>19</v>
      </c>
      <c r="F4555" s="248" t="s">
        <v>6885</v>
      </c>
      <c r="G4555" s="246"/>
      <c r="H4555" s="249">
        <v>7.7039999999999997</v>
      </c>
      <c r="I4555" s="250"/>
      <c r="J4555" s="246"/>
      <c r="K4555" s="246"/>
      <c r="L4555" s="251"/>
      <c r="M4555" s="252"/>
      <c r="N4555" s="253"/>
      <c r="O4555" s="253"/>
      <c r="P4555" s="253"/>
      <c r="Q4555" s="253"/>
      <c r="R4555" s="253"/>
      <c r="S4555" s="253"/>
      <c r="T4555" s="25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55" t="s">
        <v>193</v>
      </c>
      <c r="AU4555" s="255" t="s">
        <v>80</v>
      </c>
      <c r="AV4555" s="14" t="s">
        <v>80</v>
      </c>
      <c r="AW4555" s="14" t="s">
        <v>195</v>
      </c>
      <c r="AX4555" s="14" t="s">
        <v>71</v>
      </c>
      <c r="AY4555" s="255" t="s">
        <v>182</v>
      </c>
    </row>
    <row r="4556" s="14" customFormat="1">
      <c r="A4556" s="14"/>
      <c r="B4556" s="245"/>
      <c r="C4556" s="246"/>
      <c r="D4556" s="236" t="s">
        <v>193</v>
      </c>
      <c r="E4556" s="247" t="s">
        <v>19</v>
      </c>
      <c r="F4556" s="248" t="s">
        <v>6886</v>
      </c>
      <c r="G4556" s="246"/>
      <c r="H4556" s="249">
        <v>1772.3609999999999</v>
      </c>
      <c r="I4556" s="250"/>
      <c r="J4556" s="246"/>
      <c r="K4556" s="246"/>
      <c r="L4556" s="251"/>
      <c r="M4556" s="252"/>
      <c r="N4556" s="253"/>
      <c r="O4556" s="253"/>
      <c r="P4556" s="253"/>
      <c r="Q4556" s="253"/>
      <c r="R4556" s="253"/>
      <c r="S4556" s="253"/>
      <c r="T4556" s="25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T4556" s="255" t="s">
        <v>193</v>
      </c>
      <c r="AU4556" s="255" t="s">
        <v>80</v>
      </c>
      <c r="AV4556" s="14" t="s">
        <v>80</v>
      </c>
      <c r="AW4556" s="14" t="s">
        <v>195</v>
      </c>
      <c r="AX4556" s="14" t="s">
        <v>71</v>
      </c>
      <c r="AY4556" s="255" t="s">
        <v>182</v>
      </c>
    </row>
    <row r="4557" s="14" customFormat="1">
      <c r="A4557" s="14"/>
      <c r="B4557" s="245"/>
      <c r="C4557" s="246"/>
      <c r="D4557" s="236" t="s">
        <v>193</v>
      </c>
      <c r="E4557" s="247" t="s">
        <v>19</v>
      </c>
      <c r="F4557" s="248" t="s">
        <v>6887</v>
      </c>
      <c r="G4557" s="246"/>
      <c r="H4557" s="249">
        <v>81.757000000000005</v>
      </c>
      <c r="I4557" s="250"/>
      <c r="J4557" s="246"/>
      <c r="K4557" s="246"/>
      <c r="L4557" s="251"/>
      <c r="M4557" s="252"/>
      <c r="N4557" s="253"/>
      <c r="O4557" s="253"/>
      <c r="P4557" s="253"/>
      <c r="Q4557" s="253"/>
      <c r="R4557" s="253"/>
      <c r="S4557" s="253"/>
      <c r="T4557" s="25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T4557" s="255" t="s">
        <v>193</v>
      </c>
      <c r="AU4557" s="255" t="s">
        <v>80</v>
      </c>
      <c r="AV4557" s="14" t="s">
        <v>80</v>
      </c>
      <c r="AW4557" s="14" t="s">
        <v>195</v>
      </c>
      <c r="AX4557" s="14" t="s">
        <v>71</v>
      </c>
      <c r="AY4557" s="255" t="s">
        <v>182</v>
      </c>
    </row>
    <row r="4558" s="14" customFormat="1">
      <c r="A4558" s="14"/>
      <c r="B4558" s="245"/>
      <c r="C4558" s="246"/>
      <c r="D4558" s="236" t="s">
        <v>193</v>
      </c>
      <c r="E4558" s="247" t="s">
        <v>19</v>
      </c>
      <c r="F4558" s="248" t="s">
        <v>6888</v>
      </c>
      <c r="G4558" s="246"/>
      <c r="H4558" s="249">
        <v>-668.55899999999997</v>
      </c>
      <c r="I4558" s="250"/>
      <c r="J4558" s="246"/>
      <c r="K4558" s="246"/>
      <c r="L4558" s="251"/>
      <c r="M4558" s="252"/>
      <c r="N4558" s="253"/>
      <c r="O4558" s="253"/>
      <c r="P4558" s="253"/>
      <c r="Q4558" s="253"/>
      <c r="R4558" s="253"/>
      <c r="S4558" s="253"/>
      <c r="T4558" s="25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55" t="s">
        <v>193</v>
      </c>
      <c r="AU4558" s="255" t="s">
        <v>80</v>
      </c>
      <c r="AV4558" s="14" t="s">
        <v>80</v>
      </c>
      <c r="AW4558" s="14" t="s">
        <v>195</v>
      </c>
      <c r="AX4558" s="14" t="s">
        <v>71</v>
      </c>
      <c r="AY4558" s="255" t="s">
        <v>182</v>
      </c>
    </row>
    <row r="4559" s="15" customFormat="1">
      <c r="A4559" s="15"/>
      <c r="B4559" s="256"/>
      <c r="C4559" s="257"/>
      <c r="D4559" s="236" t="s">
        <v>193</v>
      </c>
      <c r="E4559" s="258" t="s">
        <v>19</v>
      </c>
      <c r="F4559" s="259" t="s">
        <v>215</v>
      </c>
      <c r="G4559" s="257"/>
      <c r="H4559" s="260">
        <v>2302.5330000000004</v>
      </c>
      <c r="I4559" s="261"/>
      <c r="J4559" s="257"/>
      <c r="K4559" s="257"/>
      <c r="L4559" s="262"/>
      <c r="M4559" s="263"/>
      <c r="N4559" s="264"/>
      <c r="O4559" s="264"/>
      <c r="P4559" s="264"/>
      <c r="Q4559" s="264"/>
      <c r="R4559" s="264"/>
      <c r="S4559" s="264"/>
      <c r="T4559" s="26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T4559" s="266" t="s">
        <v>193</v>
      </c>
      <c r="AU4559" s="266" t="s">
        <v>80</v>
      </c>
      <c r="AV4559" s="15" t="s">
        <v>97</v>
      </c>
      <c r="AW4559" s="15" t="s">
        <v>195</v>
      </c>
      <c r="AX4559" s="15" t="s">
        <v>71</v>
      </c>
      <c r="AY4559" s="266" t="s">
        <v>182</v>
      </c>
    </row>
    <row r="4560" s="13" customFormat="1">
      <c r="A4560" s="13"/>
      <c r="B4560" s="234"/>
      <c r="C4560" s="235"/>
      <c r="D4560" s="236" t="s">
        <v>193</v>
      </c>
      <c r="E4560" s="237" t="s">
        <v>19</v>
      </c>
      <c r="F4560" s="238" t="s">
        <v>706</v>
      </c>
      <c r="G4560" s="235"/>
      <c r="H4560" s="237" t="s">
        <v>19</v>
      </c>
      <c r="I4560" s="239"/>
      <c r="J4560" s="235"/>
      <c r="K4560" s="235"/>
      <c r="L4560" s="240"/>
      <c r="M4560" s="241"/>
      <c r="N4560" s="242"/>
      <c r="O4560" s="242"/>
      <c r="P4560" s="242"/>
      <c r="Q4560" s="242"/>
      <c r="R4560" s="242"/>
      <c r="S4560" s="242"/>
      <c r="T4560" s="24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44" t="s">
        <v>193</v>
      </c>
      <c r="AU4560" s="244" t="s">
        <v>80</v>
      </c>
      <c r="AV4560" s="13" t="s">
        <v>78</v>
      </c>
      <c r="AW4560" s="13" t="s">
        <v>195</v>
      </c>
      <c r="AX4560" s="13" t="s">
        <v>71</v>
      </c>
      <c r="AY4560" s="244" t="s">
        <v>182</v>
      </c>
    </row>
    <row r="4561" s="14" customFormat="1">
      <c r="A4561" s="14"/>
      <c r="B4561" s="245"/>
      <c r="C4561" s="246"/>
      <c r="D4561" s="236" t="s">
        <v>193</v>
      </c>
      <c r="E4561" s="247" t="s">
        <v>19</v>
      </c>
      <c r="F4561" s="248" t="s">
        <v>6832</v>
      </c>
      <c r="G4561" s="246"/>
      <c r="H4561" s="249">
        <v>782.72199999999998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193</v>
      </c>
      <c r="AU4561" s="255" t="s">
        <v>80</v>
      </c>
      <c r="AV4561" s="14" t="s">
        <v>80</v>
      </c>
      <c r="AW4561" s="14" t="s">
        <v>195</v>
      </c>
      <c r="AX4561" s="14" t="s">
        <v>71</v>
      </c>
      <c r="AY4561" s="255" t="s">
        <v>182</v>
      </c>
    </row>
    <row r="4562" s="14" customFormat="1">
      <c r="A4562" s="14"/>
      <c r="B4562" s="245"/>
      <c r="C4562" s="246"/>
      <c r="D4562" s="236" t="s">
        <v>193</v>
      </c>
      <c r="E4562" s="247" t="s">
        <v>19</v>
      </c>
      <c r="F4562" s="248" t="s">
        <v>6889</v>
      </c>
      <c r="G4562" s="246"/>
      <c r="H4562" s="249">
        <v>8.4830000000000005</v>
      </c>
      <c r="I4562" s="250"/>
      <c r="J4562" s="246"/>
      <c r="K4562" s="246"/>
      <c r="L4562" s="251"/>
      <c r="M4562" s="252"/>
      <c r="N4562" s="253"/>
      <c r="O4562" s="253"/>
      <c r="P4562" s="253"/>
      <c r="Q4562" s="253"/>
      <c r="R4562" s="253"/>
      <c r="S4562" s="253"/>
      <c r="T4562" s="25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5" t="s">
        <v>193</v>
      </c>
      <c r="AU4562" s="255" t="s">
        <v>80</v>
      </c>
      <c r="AV4562" s="14" t="s">
        <v>80</v>
      </c>
      <c r="AW4562" s="14" t="s">
        <v>195</v>
      </c>
      <c r="AX4562" s="14" t="s">
        <v>71</v>
      </c>
      <c r="AY4562" s="255" t="s">
        <v>182</v>
      </c>
    </row>
    <row r="4563" s="15" customFormat="1">
      <c r="A4563" s="15"/>
      <c r="B4563" s="256"/>
      <c r="C4563" s="257"/>
      <c r="D4563" s="236" t="s">
        <v>193</v>
      </c>
      <c r="E4563" s="258" t="s">
        <v>19</v>
      </c>
      <c r="F4563" s="259" t="s">
        <v>215</v>
      </c>
      <c r="G4563" s="257"/>
      <c r="H4563" s="260">
        <v>791.20499999999993</v>
      </c>
      <c r="I4563" s="261"/>
      <c r="J4563" s="257"/>
      <c r="K4563" s="257"/>
      <c r="L4563" s="262"/>
      <c r="M4563" s="263"/>
      <c r="N4563" s="264"/>
      <c r="O4563" s="264"/>
      <c r="P4563" s="264"/>
      <c r="Q4563" s="264"/>
      <c r="R4563" s="264"/>
      <c r="S4563" s="264"/>
      <c r="T4563" s="26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T4563" s="266" t="s">
        <v>193</v>
      </c>
      <c r="AU4563" s="266" t="s">
        <v>80</v>
      </c>
      <c r="AV4563" s="15" t="s">
        <v>97</v>
      </c>
      <c r="AW4563" s="15" t="s">
        <v>195</v>
      </c>
      <c r="AX4563" s="15" t="s">
        <v>71</v>
      </c>
      <c r="AY4563" s="266" t="s">
        <v>182</v>
      </c>
    </row>
    <row r="4564" s="13" customFormat="1">
      <c r="A4564" s="13"/>
      <c r="B4564" s="234"/>
      <c r="C4564" s="235"/>
      <c r="D4564" s="236" t="s">
        <v>193</v>
      </c>
      <c r="E4564" s="237" t="s">
        <v>19</v>
      </c>
      <c r="F4564" s="238" t="s">
        <v>216</v>
      </c>
      <c r="G4564" s="235"/>
      <c r="H4564" s="237" t="s">
        <v>19</v>
      </c>
      <c r="I4564" s="239"/>
      <c r="J4564" s="235"/>
      <c r="K4564" s="235"/>
      <c r="L4564" s="240"/>
      <c r="M4564" s="241"/>
      <c r="N4564" s="242"/>
      <c r="O4564" s="242"/>
      <c r="P4564" s="242"/>
      <c r="Q4564" s="242"/>
      <c r="R4564" s="242"/>
      <c r="S4564" s="242"/>
      <c r="T4564" s="24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T4564" s="244" t="s">
        <v>193</v>
      </c>
      <c r="AU4564" s="244" t="s">
        <v>80</v>
      </c>
      <c r="AV4564" s="13" t="s">
        <v>78</v>
      </c>
      <c r="AW4564" s="13" t="s">
        <v>195</v>
      </c>
      <c r="AX4564" s="13" t="s">
        <v>71</v>
      </c>
      <c r="AY4564" s="244" t="s">
        <v>182</v>
      </c>
    </row>
    <row r="4565" s="14" customFormat="1">
      <c r="A4565" s="14"/>
      <c r="B4565" s="245"/>
      <c r="C4565" s="246"/>
      <c r="D4565" s="236" t="s">
        <v>193</v>
      </c>
      <c r="E4565" s="247" t="s">
        <v>19</v>
      </c>
      <c r="F4565" s="248" t="s">
        <v>6890</v>
      </c>
      <c r="G4565" s="246"/>
      <c r="H4565" s="249">
        <v>1249.5710000000001</v>
      </c>
      <c r="I4565" s="250"/>
      <c r="J4565" s="246"/>
      <c r="K4565" s="246"/>
      <c r="L4565" s="251"/>
      <c r="M4565" s="252"/>
      <c r="N4565" s="253"/>
      <c r="O4565" s="253"/>
      <c r="P4565" s="253"/>
      <c r="Q4565" s="253"/>
      <c r="R4565" s="253"/>
      <c r="S4565" s="253"/>
      <c r="T4565" s="25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55" t="s">
        <v>193</v>
      </c>
      <c r="AU4565" s="255" t="s">
        <v>80</v>
      </c>
      <c r="AV4565" s="14" t="s">
        <v>80</v>
      </c>
      <c r="AW4565" s="14" t="s">
        <v>195</v>
      </c>
      <c r="AX4565" s="14" t="s">
        <v>71</v>
      </c>
      <c r="AY4565" s="255" t="s">
        <v>182</v>
      </c>
    </row>
    <row r="4566" s="14" customFormat="1">
      <c r="A4566" s="14"/>
      <c r="B4566" s="245"/>
      <c r="C4566" s="246"/>
      <c r="D4566" s="236" t="s">
        <v>193</v>
      </c>
      <c r="E4566" s="247" t="s">
        <v>19</v>
      </c>
      <c r="F4566" s="248" t="s">
        <v>6891</v>
      </c>
      <c r="G4566" s="246"/>
      <c r="H4566" s="249">
        <v>136.09</v>
      </c>
      <c r="I4566" s="250"/>
      <c r="J4566" s="246"/>
      <c r="K4566" s="246"/>
      <c r="L4566" s="251"/>
      <c r="M4566" s="252"/>
      <c r="N4566" s="253"/>
      <c r="O4566" s="253"/>
      <c r="P4566" s="253"/>
      <c r="Q4566" s="253"/>
      <c r="R4566" s="253"/>
      <c r="S4566" s="253"/>
      <c r="T4566" s="25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5" t="s">
        <v>193</v>
      </c>
      <c r="AU4566" s="255" t="s">
        <v>80</v>
      </c>
      <c r="AV4566" s="14" t="s">
        <v>80</v>
      </c>
      <c r="AW4566" s="14" t="s">
        <v>195</v>
      </c>
      <c r="AX4566" s="14" t="s">
        <v>71</v>
      </c>
      <c r="AY4566" s="255" t="s">
        <v>182</v>
      </c>
    </row>
    <row r="4567" s="14" customFormat="1">
      <c r="A4567" s="14"/>
      <c r="B4567" s="245"/>
      <c r="C4567" s="246"/>
      <c r="D4567" s="236" t="s">
        <v>193</v>
      </c>
      <c r="E4567" s="247" t="s">
        <v>19</v>
      </c>
      <c r="F4567" s="248" t="s">
        <v>6892</v>
      </c>
      <c r="G4567" s="246"/>
      <c r="H4567" s="249">
        <v>6.1900000000000004</v>
      </c>
      <c r="I4567" s="250"/>
      <c r="J4567" s="246"/>
      <c r="K4567" s="246"/>
      <c r="L4567" s="251"/>
      <c r="M4567" s="252"/>
      <c r="N4567" s="253"/>
      <c r="O4567" s="253"/>
      <c r="P4567" s="253"/>
      <c r="Q4567" s="253"/>
      <c r="R4567" s="253"/>
      <c r="S4567" s="253"/>
      <c r="T4567" s="25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T4567" s="255" t="s">
        <v>193</v>
      </c>
      <c r="AU4567" s="255" t="s">
        <v>80</v>
      </c>
      <c r="AV4567" s="14" t="s">
        <v>80</v>
      </c>
      <c r="AW4567" s="14" t="s">
        <v>195</v>
      </c>
      <c r="AX4567" s="14" t="s">
        <v>71</v>
      </c>
      <c r="AY4567" s="255" t="s">
        <v>182</v>
      </c>
    </row>
    <row r="4568" s="14" customFormat="1">
      <c r="A4568" s="14"/>
      <c r="B4568" s="245"/>
      <c r="C4568" s="246"/>
      <c r="D4568" s="236" t="s">
        <v>193</v>
      </c>
      <c r="E4568" s="247" t="s">
        <v>19</v>
      </c>
      <c r="F4568" s="248" t="s">
        <v>6893</v>
      </c>
      <c r="G4568" s="246"/>
      <c r="H4568" s="249">
        <v>10.948</v>
      </c>
      <c r="I4568" s="250"/>
      <c r="J4568" s="246"/>
      <c r="K4568" s="246"/>
      <c r="L4568" s="251"/>
      <c r="M4568" s="252"/>
      <c r="N4568" s="253"/>
      <c r="O4568" s="253"/>
      <c r="P4568" s="253"/>
      <c r="Q4568" s="253"/>
      <c r="R4568" s="253"/>
      <c r="S4568" s="253"/>
      <c r="T4568" s="25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T4568" s="255" t="s">
        <v>193</v>
      </c>
      <c r="AU4568" s="255" t="s">
        <v>80</v>
      </c>
      <c r="AV4568" s="14" t="s">
        <v>80</v>
      </c>
      <c r="AW4568" s="14" t="s">
        <v>195</v>
      </c>
      <c r="AX4568" s="14" t="s">
        <v>71</v>
      </c>
      <c r="AY4568" s="255" t="s">
        <v>182</v>
      </c>
    </row>
    <row r="4569" s="14" customFormat="1">
      <c r="A4569" s="14"/>
      <c r="B4569" s="245"/>
      <c r="C4569" s="246"/>
      <c r="D4569" s="236" t="s">
        <v>193</v>
      </c>
      <c r="E4569" s="247" t="s">
        <v>19</v>
      </c>
      <c r="F4569" s="248" t="s">
        <v>6894</v>
      </c>
      <c r="G4569" s="246"/>
      <c r="H4569" s="249">
        <v>-61.920999999999999</v>
      </c>
      <c r="I4569" s="250"/>
      <c r="J4569" s="246"/>
      <c r="K4569" s="246"/>
      <c r="L4569" s="251"/>
      <c r="M4569" s="252"/>
      <c r="N4569" s="253"/>
      <c r="O4569" s="253"/>
      <c r="P4569" s="253"/>
      <c r="Q4569" s="253"/>
      <c r="R4569" s="253"/>
      <c r="S4569" s="253"/>
      <c r="T4569" s="25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T4569" s="255" t="s">
        <v>193</v>
      </c>
      <c r="AU4569" s="255" t="s">
        <v>80</v>
      </c>
      <c r="AV4569" s="14" t="s">
        <v>80</v>
      </c>
      <c r="AW4569" s="14" t="s">
        <v>195</v>
      </c>
      <c r="AX4569" s="14" t="s">
        <v>71</v>
      </c>
      <c r="AY4569" s="255" t="s">
        <v>182</v>
      </c>
    </row>
    <row r="4570" s="15" customFormat="1">
      <c r="A4570" s="15"/>
      <c r="B4570" s="256"/>
      <c r="C4570" s="257"/>
      <c r="D4570" s="236" t="s">
        <v>193</v>
      </c>
      <c r="E4570" s="258" t="s">
        <v>19</v>
      </c>
      <c r="F4570" s="259" t="s">
        <v>215</v>
      </c>
      <c r="G4570" s="257"/>
      <c r="H4570" s="260">
        <v>1340.8780000000002</v>
      </c>
      <c r="I4570" s="261"/>
      <c r="J4570" s="257"/>
      <c r="K4570" s="257"/>
      <c r="L4570" s="262"/>
      <c r="M4570" s="263"/>
      <c r="N4570" s="264"/>
      <c r="O4570" s="264"/>
      <c r="P4570" s="264"/>
      <c r="Q4570" s="264"/>
      <c r="R4570" s="264"/>
      <c r="S4570" s="264"/>
      <c r="T4570" s="26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T4570" s="266" t="s">
        <v>193</v>
      </c>
      <c r="AU4570" s="266" t="s">
        <v>80</v>
      </c>
      <c r="AV4570" s="15" t="s">
        <v>97</v>
      </c>
      <c r="AW4570" s="15" t="s">
        <v>195</v>
      </c>
      <c r="AX4570" s="15" t="s">
        <v>71</v>
      </c>
      <c r="AY4570" s="266" t="s">
        <v>182</v>
      </c>
    </row>
    <row r="4571" s="13" customFormat="1">
      <c r="A4571" s="13"/>
      <c r="B4571" s="234"/>
      <c r="C4571" s="235"/>
      <c r="D4571" s="236" t="s">
        <v>193</v>
      </c>
      <c r="E4571" s="237" t="s">
        <v>19</v>
      </c>
      <c r="F4571" s="238" t="s">
        <v>218</v>
      </c>
      <c r="G4571" s="235"/>
      <c r="H4571" s="237" t="s">
        <v>19</v>
      </c>
      <c r="I4571" s="239"/>
      <c r="J4571" s="235"/>
      <c r="K4571" s="235"/>
      <c r="L4571" s="240"/>
      <c r="M4571" s="241"/>
      <c r="N4571" s="242"/>
      <c r="O4571" s="242"/>
      <c r="P4571" s="242"/>
      <c r="Q4571" s="242"/>
      <c r="R4571" s="242"/>
      <c r="S4571" s="242"/>
      <c r="T4571" s="24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T4571" s="244" t="s">
        <v>193</v>
      </c>
      <c r="AU4571" s="244" t="s">
        <v>80</v>
      </c>
      <c r="AV4571" s="13" t="s">
        <v>78</v>
      </c>
      <c r="AW4571" s="13" t="s">
        <v>195</v>
      </c>
      <c r="AX4571" s="13" t="s">
        <v>71</v>
      </c>
      <c r="AY4571" s="244" t="s">
        <v>182</v>
      </c>
    </row>
    <row r="4572" s="14" customFormat="1">
      <c r="A4572" s="14"/>
      <c r="B4572" s="245"/>
      <c r="C4572" s="246"/>
      <c r="D4572" s="236" t="s">
        <v>193</v>
      </c>
      <c r="E4572" s="247" t="s">
        <v>19</v>
      </c>
      <c r="F4572" s="248" t="s">
        <v>6895</v>
      </c>
      <c r="G4572" s="246"/>
      <c r="H4572" s="249">
        <v>521.30100000000004</v>
      </c>
      <c r="I4572" s="250"/>
      <c r="J4572" s="246"/>
      <c r="K4572" s="246"/>
      <c r="L4572" s="251"/>
      <c r="M4572" s="252"/>
      <c r="N4572" s="253"/>
      <c r="O4572" s="253"/>
      <c r="P4572" s="253"/>
      <c r="Q4572" s="253"/>
      <c r="R4572" s="253"/>
      <c r="S4572" s="253"/>
      <c r="T4572" s="25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T4572" s="255" t="s">
        <v>193</v>
      </c>
      <c r="AU4572" s="255" t="s">
        <v>80</v>
      </c>
      <c r="AV4572" s="14" t="s">
        <v>80</v>
      </c>
      <c r="AW4572" s="14" t="s">
        <v>195</v>
      </c>
      <c r="AX4572" s="14" t="s">
        <v>71</v>
      </c>
      <c r="AY4572" s="255" t="s">
        <v>182</v>
      </c>
    </row>
    <row r="4573" s="14" customFormat="1">
      <c r="A4573" s="14"/>
      <c r="B4573" s="245"/>
      <c r="C4573" s="246"/>
      <c r="D4573" s="236" t="s">
        <v>193</v>
      </c>
      <c r="E4573" s="247" t="s">
        <v>19</v>
      </c>
      <c r="F4573" s="248" t="s">
        <v>6896</v>
      </c>
      <c r="G4573" s="246"/>
      <c r="H4573" s="249">
        <v>136.80699999999999</v>
      </c>
      <c r="I4573" s="250"/>
      <c r="J4573" s="246"/>
      <c r="K4573" s="246"/>
      <c r="L4573" s="251"/>
      <c r="M4573" s="252"/>
      <c r="N4573" s="253"/>
      <c r="O4573" s="253"/>
      <c r="P4573" s="253"/>
      <c r="Q4573" s="253"/>
      <c r="R4573" s="253"/>
      <c r="S4573" s="253"/>
      <c r="T4573" s="25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5" t="s">
        <v>193</v>
      </c>
      <c r="AU4573" s="255" t="s">
        <v>80</v>
      </c>
      <c r="AV4573" s="14" t="s">
        <v>80</v>
      </c>
      <c r="AW4573" s="14" t="s">
        <v>195</v>
      </c>
      <c r="AX4573" s="14" t="s">
        <v>71</v>
      </c>
      <c r="AY4573" s="255" t="s">
        <v>182</v>
      </c>
    </row>
    <row r="4574" s="13" customFormat="1">
      <c r="A4574" s="13"/>
      <c r="B4574" s="234"/>
      <c r="C4574" s="235"/>
      <c r="D4574" s="236" t="s">
        <v>193</v>
      </c>
      <c r="E4574" s="237" t="s">
        <v>19</v>
      </c>
      <c r="F4574" s="238" t="s">
        <v>6897</v>
      </c>
      <c r="G4574" s="235"/>
      <c r="H4574" s="237" t="s">
        <v>19</v>
      </c>
      <c r="I4574" s="239"/>
      <c r="J4574" s="235"/>
      <c r="K4574" s="235"/>
      <c r="L4574" s="240"/>
      <c r="M4574" s="241"/>
      <c r="N4574" s="242"/>
      <c r="O4574" s="242"/>
      <c r="P4574" s="242"/>
      <c r="Q4574" s="242"/>
      <c r="R4574" s="242"/>
      <c r="S4574" s="242"/>
      <c r="T4574" s="24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T4574" s="244" t="s">
        <v>193</v>
      </c>
      <c r="AU4574" s="244" t="s">
        <v>80</v>
      </c>
      <c r="AV4574" s="13" t="s">
        <v>78</v>
      </c>
      <c r="AW4574" s="13" t="s">
        <v>195</v>
      </c>
      <c r="AX4574" s="13" t="s">
        <v>71</v>
      </c>
      <c r="AY4574" s="244" t="s">
        <v>182</v>
      </c>
    </row>
    <row r="4575" s="14" customFormat="1">
      <c r="A4575" s="14"/>
      <c r="B4575" s="245"/>
      <c r="C4575" s="246"/>
      <c r="D4575" s="236" t="s">
        <v>193</v>
      </c>
      <c r="E4575" s="247" t="s">
        <v>19</v>
      </c>
      <c r="F4575" s="248" t="s">
        <v>6898</v>
      </c>
      <c r="G4575" s="246"/>
      <c r="H4575" s="249">
        <v>0.46999999999999997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193</v>
      </c>
      <c r="AU4575" s="255" t="s">
        <v>80</v>
      </c>
      <c r="AV4575" s="14" t="s">
        <v>80</v>
      </c>
      <c r="AW4575" s="14" t="s">
        <v>195</v>
      </c>
      <c r="AX4575" s="14" t="s">
        <v>71</v>
      </c>
      <c r="AY4575" s="255" t="s">
        <v>182</v>
      </c>
    </row>
    <row r="4576" s="14" customFormat="1">
      <c r="A4576" s="14"/>
      <c r="B4576" s="245"/>
      <c r="C4576" s="246"/>
      <c r="D4576" s="236" t="s">
        <v>193</v>
      </c>
      <c r="E4576" s="247" t="s">
        <v>19</v>
      </c>
      <c r="F4576" s="248" t="s">
        <v>6836</v>
      </c>
      <c r="G4576" s="246"/>
      <c r="H4576" s="249">
        <v>-28.864000000000001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193</v>
      </c>
      <c r="AU4576" s="255" t="s">
        <v>80</v>
      </c>
      <c r="AV4576" s="14" t="s">
        <v>80</v>
      </c>
      <c r="AW4576" s="14" t="s">
        <v>195</v>
      </c>
      <c r="AX4576" s="14" t="s">
        <v>71</v>
      </c>
      <c r="AY4576" s="255" t="s">
        <v>182</v>
      </c>
    </row>
    <row r="4577" s="15" customFormat="1">
      <c r="A4577" s="15"/>
      <c r="B4577" s="256"/>
      <c r="C4577" s="257"/>
      <c r="D4577" s="236" t="s">
        <v>193</v>
      </c>
      <c r="E4577" s="258" t="s">
        <v>19</v>
      </c>
      <c r="F4577" s="259" t="s">
        <v>215</v>
      </c>
      <c r="G4577" s="257"/>
      <c r="H4577" s="260">
        <v>629.71400000000006</v>
      </c>
      <c r="I4577" s="261"/>
      <c r="J4577" s="257"/>
      <c r="K4577" s="257"/>
      <c r="L4577" s="262"/>
      <c r="M4577" s="263"/>
      <c r="N4577" s="264"/>
      <c r="O4577" s="264"/>
      <c r="P4577" s="264"/>
      <c r="Q4577" s="264"/>
      <c r="R4577" s="264"/>
      <c r="S4577" s="264"/>
      <c r="T4577" s="26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T4577" s="266" t="s">
        <v>193</v>
      </c>
      <c r="AU4577" s="266" t="s">
        <v>80</v>
      </c>
      <c r="AV4577" s="15" t="s">
        <v>97</v>
      </c>
      <c r="AW4577" s="15" t="s">
        <v>195</v>
      </c>
      <c r="AX4577" s="15" t="s">
        <v>71</v>
      </c>
      <c r="AY4577" s="266" t="s">
        <v>182</v>
      </c>
    </row>
    <row r="4578" s="14" customFormat="1">
      <c r="A4578" s="14"/>
      <c r="B4578" s="245"/>
      <c r="C4578" s="246"/>
      <c r="D4578" s="236" t="s">
        <v>193</v>
      </c>
      <c r="E4578" s="247" t="s">
        <v>19</v>
      </c>
      <c r="F4578" s="248" t="s">
        <v>6837</v>
      </c>
      <c r="G4578" s="246"/>
      <c r="H4578" s="249">
        <v>144.45699999999999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193</v>
      </c>
      <c r="AU4578" s="255" t="s">
        <v>80</v>
      </c>
      <c r="AV4578" s="14" t="s">
        <v>80</v>
      </c>
      <c r="AW4578" s="14" t="s">
        <v>195</v>
      </c>
      <c r="AX4578" s="14" t="s">
        <v>71</v>
      </c>
      <c r="AY4578" s="255" t="s">
        <v>182</v>
      </c>
    </row>
    <row r="4579" s="15" customFormat="1">
      <c r="A4579" s="15"/>
      <c r="B4579" s="256"/>
      <c r="C4579" s="257"/>
      <c r="D4579" s="236" t="s">
        <v>193</v>
      </c>
      <c r="E4579" s="258" t="s">
        <v>19</v>
      </c>
      <c r="F4579" s="259" t="s">
        <v>215</v>
      </c>
      <c r="G4579" s="257"/>
      <c r="H4579" s="260">
        <v>144.45699999999999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193</v>
      </c>
      <c r="AU4579" s="266" t="s">
        <v>80</v>
      </c>
      <c r="AV4579" s="15" t="s">
        <v>97</v>
      </c>
      <c r="AW4579" s="15" t="s">
        <v>195</v>
      </c>
      <c r="AX4579" s="15" t="s">
        <v>71</v>
      </c>
      <c r="AY4579" s="266" t="s">
        <v>182</v>
      </c>
    </row>
    <row r="4580" s="16" customFormat="1">
      <c r="A4580" s="16"/>
      <c r="B4580" s="267"/>
      <c r="C4580" s="268"/>
      <c r="D4580" s="236" t="s">
        <v>193</v>
      </c>
      <c r="E4580" s="269" t="s">
        <v>19</v>
      </c>
      <c r="F4580" s="270" t="s">
        <v>220</v>
      </c>
      <c r="G4580" s="268"/>
      <c r="H4580" s="271">
        <v>8344.2129999999997</v>
      </c>
      <c r="I4580" s="272"/>
      <c r="J4580" s="268"/>
      <c r="K4580" s="268"/>
      <c r="L4580" s="273"/>
      <c r="M4580" s="274"/>
      <c r="N4580" s="275"/>
      <c r="O4580" s="275"/>
      <c r="P4580" s="275"/>
      <c r="Q4580" s="275"/>
      <c r="R4580" s="275"/>
      <c r="S4580" s="275"/>
      <c r="T4580" s="27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/>
      <c r="AT4580" s="277" t="s">
        <v>193</v>
      </c>
      <c r="AU4580" s="277" t="s">
        <v>80</v>
      </c>
      <c r="AV4580" s="16" t="s">
        <v>189</v>
      </c>
      <c r="AW4580" s="16" t="s">
        <v>195</v>
      </c>
      <c r="AX4580" s="16" t="s">
        <v>78</v>
      </c>
      <c r="AY4580" s="277" t="s">
        <v>182</v>
      </c>
    </row>
    <row r="4581" s="2" customFormat="1" ht="24.15" customHeight="1">
      <c r="A4581" s="41"/>
      <c r="B4581" s="42"/>
      <c r="C4581" s="216" t="s">
        <v>6899</v>
      </c>
      <c r="D4581" s="216" t="s">
        <v>184</v>
      </c>
      <c r="E4581" s="217" t="s">
        <v>6900</v>
      </c>
      <c r="F4581" s="218" t="s">
        <v>6901</v>
      </c>
      <c r="G4581" s="219" t="s">
        <v>283</v>
      </c>
      <c r="H4581" s="220">
        <v>3741.1399999999999</v>
      </c>
      <c r="I4581" s="221"/>
      <c r="J4581" s="222">
        <f>ROUND(I4581*H4581,2)</f>
        <v>0</v>
      </c>
      <c r="K4581" s="218" t="s">
        <v>188</v>
      </c>
      <c r="L4581" s="47"/>
      <c r="M4581" s="223" t="s">
        <v>19</v>
      </c>
      <c r="N4581" s="224" t="s">
        <v>42</v>
      </c>
      <c r="O4581" s="87"/>
      <c r="P4581" s="225">
        <f>O4581*H4581</f>
        <v>0</v>
      </c>
      <c r="Q4581" s="225">
        <v>0.00022000000000000001</v>
      </c>
      <c r="R4581" s="225">
        <f>Q4581*H4581</f>
        <v>0.82305079999999997</v>
      </c>
      <c r="S4581" s="225">
        <v>0</v>
      </c>
      <c r="T4581" s="226">
        <f>S4581*H4581</f>
        <v>0</v>
      </c>
      <c r="U4581" s="41"/>
      <c r="V4581" s="41"/>
      <c r="W4581" s="41"/>
      <c r="X4581" s="41"/>
      <c r="Y4581" s="41"/>
      <c r="Z4581" s="41"/>
      <c r="AA4581" s="41"/>
      <c r="AB4581" s="41"/>
      <c r="AC4581" s="41"/>
      <c r="AD4581" s="41"/>
      <c r="AE4581" s="41"/>
      <c r="AR4581" s="227" t="s">
        <v>308</v>
      </c>
      <c r="AT4581" s="227" t="s">
        <v>184</v>
      </c>
      <c r="AU4581" s="227" t="s">
        <v>80</v>
      </c>
      <c r="AY4581" s="20" t="s">
        <v>182</v>
      </c>
      <c r="BE4581" s="228">
        <f>IF(N4581="základní",J4581,0)</f>
        <v>0</v>
      </c>
      <c r="BF4581" s="228">
        <f>IF(N4581="snížená",J4581,0)</f>
        <v>0</v>
      </c>
      <c r="BG4581" s="228">
        <f>IF(N4581="zákl. přenesená",J4581,0)</f>
        <v>0</v>
      </c>
      <c r="BH4581" s="228">
        <f>IF(N4581="sníž. přenesená",J4581,0)</f>
        <v>0</v>
      </c>
      <c r="BI4581" s="228">
        <f>IF(N4581="nulová",J4581,0)</f>
        <v>0</v>
      </c>
      <c r="BJ4581" s="20" t="s">
        <v>78</v>
      </c>
      <c r="BK4581" s="228">
        <f>ROUND(I4581*H4581,2)</f>
        <v>0</v>
      </c>
      <c r="BL4581" s="20" t="s">
        <v>308</v>
      </c>
      <c r="BM4581" s="227" t="s">
        <v>6902</v>
      </c>
    </row>
    <row r="4582" s="2" customFormat="1">
      <c r="A4582" s="41"/>
      <c r="B4582" s="42"/>
      <c r="C4582" s="43"/>
      <c r="D4582" s="229" t="s">
        <v>191</v>
      </c>
      <c r="E4582" s="43"/>
      <c r="F4582" s="230" t="s">
        <v>6903</v>
      </c>
      <c r="G4582" s="43"/>
      <c r="H4582" s="43"/>
      <c r="I4582" s="231"/>
      <c r="J4582" s="43"/>
      <c r="K4582" s="43"/>
      <c r="L4582" s="47"/>
      <c r="M4582" s="232"/>
      <c r="N4582" s="233"/>
      <c r="O4582" s="87"/>
      <c r="P4582" s="87"/>
      <c r="Q4582" s="87"/>
      <c r="R4582" s="87"/>
      <c r="S4582" s="87"/>
      <c r="T4582" s="88"/>
      <c r="U4582" s="41"/>
      <c r="V4582" s="41"/>
      <c r="W4582" s="41"/>
      <c r="X4582" s="41"/>
      <c r="Y4582" s="41"/>
      <c r="Z4582" s="41"/>
      <c r="AA4582" s="41"/>
      <c r="AB4582" s="41"/>
      <c r="AC4582" s="41"/>
      <c r="AD4582" s="41"/>
      <c r="AE4582" s="41"/>
      <c r="AT4582" s="20" t="s">
        <v>191</v>
      </c>
      <c r="AU4582" s="20" t="s">
        <v>80</v>
      </c>
    </row>
    <row r="4583" s="13" customFormat="1">
      <c r="A4583" s="13"/>
      <c r="B4583" s="234"/>
      <c r="C4583" s="235"/>
      <c r="D4583" s="236" t="s">
        <v>193</v>
      </c>
      <c r="E4583" s="237" t="s">
        <v>19</v>
      </c>
      <c r="F4583" s="238" t="s">
        <v>455</v>
      </c>
      <c r="G4583" s="235"/>
      <c r="H4583" s="237" t="s">
        <v>19</v>
      </c>
      <c r="I4583" s="239"/>
      <c r="J4583" s="235"/>
      <c r="K4583" s="235"/>
      <c r="L4583" s="240"/>
      <c r="M4583" s="241"/>
      <c r="N4583" s="242"/>
      <c r="O4583" s="242"/>
      <c r="P4583" s="242"/>
      <c r="Q4583" s="242"/>
      <c r="R4583" s="242"/>
      <c r="S4583" s="242"/>
      <c r="T4583" s="24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T4583" s="244" t="s">
        <v>193</v>
      </c>
      <c r="AU4583" s="244" t="s">
        <v>80</v>
      </c>
      <c r="AV4583" s="13" t="s">
        <v>78</v>
      </c>
      <c r="AW4583" s="13" t="s">
        <v>195</v>
      </c>
      <c r="AX4583" s="13" t="s">
        <v>71</v>
      </c>
      <c r="AY4583" s="244" t="s">
        <v>182</v>
      </c>
    </row>
    <row r="4584" s="13" customFormat="1">
      <c r="A4584" s="13"/>
      <c r="B4584" s="234"/>
      <c r="C4584" s="235"/>
      <c r="D4584" s="236" t="s">
        <v>193</v>
      </c>
      <c r="E4584" s="237" t="s">
        <v>19</v>
      </c>
      <c r="F4584" s="238" t="s">
        <v>6843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193</v>
      </c>
      <c r="AU4584" s="244" t="s">
        <v>80</v>
      </c>
      <c r="AV4584" s="13" t="s">
        <v>78</v>
      </c>
      <c r="AW4584" s="13" t="s">
        <v>195</v>
      </c>
      <c r="AX4584" s="13" t="s">
        <v>71</v>
      </c>
      <c r="AY4584" s="244" t="s">
        <v>182</v>
      </c>
    </row>
    <row r="4585" s="14" customFormat="1">
      <c r="A4585" s="14"/>
      <c r="B4585" s="245"/>
      <c r="C4585" s="246"/>
      <c r="D4585" s="236" t="s">
        <v>193</v>
      </c>
      <c r="E4585" s="247" t="s">
        <v>19</v>
      </c>
      <c r="F4585" s="248" t="s">
        <v>6904</v>
      </c>
      <c r="G4585" s="246"/>
      <c r="H4585" s="249">
        <v>104.99899999999998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193</v>
      </c>
      <c r="AU4585" s="255" t="s">
        <v>80</v>
      </c>
      <c r="AV4585" s="14" t="s">
        <v>80</v>
      </c>
      <c r="AW4585" s="14" t="s">
        <v>195</v>
      </c>
      <c r="AX4585" s="14" t="s">
        <v>71</v>
      </c>
      <c r="AY4585" s="255" t="s">
        <v>182</v>
      </c>
    </row>
    <row r="4586" s="14" customFormat="1">
      <c r="A4586" s="14"/>
      <c r="B4586" s="245"/>
      <c r="C4586" s="246"/>
      <c r="D4586" s="236" t="s">
        <v>193</v>
      </c>
      <c r="E4586" s="247" t="s">
        <v>19</v>
      </c>
      <c r="F4586" s="248" t="s">
        <v>6905</v>
      </c>
      <c r="G4586" s="246"/>
      <c r="H4586" s="249">
        <v>250.85600000000002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193</v>
      </c>
      <c r="AU4586" s="255" t="s">
        <v>80</v>
      </c>
      <c r="AV4586" s="14" t="s">
        <v>80</v>
      </c>
      <c r="AW4586" s="14" t="s">
        <v>195</v>
      </c>
      <c r="AX4586" s="14" t="s">
        <v>71</v>
      </c>
      <c r="AY4586" s="255" t="s">
        <v>182</v>
      </c>
    </row>
    <row r="4587" s="15" customFormat="1">
      <c r="A4587" s="15"/>
      <c r="B4587" s="256"/>
      <c r="C4587" s="257"/>
      <c r="D4587" s="236" t="s">
        <v>193</v>
      </c>
      <c r="E4587" s="258" t="s">
        <v>19</v>
      </c>
      <c r="F4587" s="259" t="s">
        <v>215</v>
      </c>
      <c r="G4587" s="257"/>
      <c r="H4587" s="260">
        <v>355.85500000000002</v>
      </c>
      <c r="I4587" s="261"/>
      <c r="J4587" s="257"/>
      <c r="K4587" s="257"/>
      <c r="L4587" s="262"/>
      <c r="M4587" s="263"/>
      <c r="N4587" s="264"/>
      <c r="O4587" s="264"/>
      <c r="P4587" s="264"/>
      <c r="Q4587" s="264"/>
      <c r="R4587" s="264"/>
      <c r="S4587" s="264"/>
      <c r="T4587" s="26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T4587" s="266" t="s">
        <v>193</v>
      </c>
      <c r="AU4587" s="266" t="s">
        <v>80</v>
      </c>
      <c r="AV4587" s="15" t="s">
        <v>97</v>
      </c>
      <c r="AW4587" s="15" t="s">
        <v>195</v>
      </c>
      <c r="AX4587" s="15" t="s">
        <v>71</v>
      </c>
      <c r="AY4587" s="266" t="s">
        <v>182</v>
      </c>
    </row>
    <row r="4588" s="13" customFormat="1">
      <c r="A4588" s="13"/>
      <c r="B4588" s="234"/>
      <c r="C4588" s="235"/>
      <c r="D4588" s="236" t="s">
        <v>193</v>
      </c>
      <c r="E4588" s="237" t="s">
        <v>19</v>
      </c>
      <c r="F4588" s="238" t="s">
        <v>460</v>
      </c>
      <c r="G4588" s="235"/>
      <c r="H4588" s="237" t="s">
        <v>19</v>
      </c>
      <c r="I4588" s="239"/>
      <c r="J4588" s="235"/>
      <c r="K4588" s="235"/>
      <c r="L4588" s="240"/>
      <c r="M4588" s="241"/>
      <c r="N4588" s="242"/>
      <c r="O4588" s="242"/>
      <c r="P4588" s="242"/>
      <c r="Q4588" s="242"/>
      <c r="R4588" s="242"/>
      <c r="S4588" s="242"/>
      <c r="T4588" s="24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T4588" s="244" t="s">
        <v>193</v>
      </c>
      <c r="AU4588" s="244" t="s">
        <v>80</v>
      </c>
      <c r="AV4588" s="13" t="s">
        <v>78</v>
      </c>
      <c r="AW4588" s="13" t="s">
        <v>195</v>
      </c>
      <c r="AX4588" s="13" t="s">
        <v>71</v>
      </c>
      <c r="AY4588" s="244" t="s">
        <v>182</v>
      </c>
    </row>
    <row r="4589" s="14" customFormat="1">
      <c r="A4589" s="14"/>
      <c r="B4589" s="245"/>
      <c r="C4589" s="246"/>
      <c r="D4589" s="236" t="s">
        <v>193</v>
      </c>
      <c r="E4589" s="247" t="s">
        <v>19</v>
      </c>
      <c r="F4589" s="248" t="s">
        <v>6906</v>
      </c>
      <c r="G4589" s="246"/>
      <c r="H4589" s="249">
        <v>1714.0340000000001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193</v>
      </c>
      <c r="AU4589" s="255" t="s">
        <v>80</v>
      </c>
      <c r="AV4589" s="14" t="s">
        <v>80</v>
      </c>
      <c r="AW4589" s="14" t="s">
        <v>195</v>
      </c>
      <c r="AX4589" s="14" t="s">
        <v>71</v>
      </c>
      <c r="AY4589" s="255" t="s">
        <v>182</v>
      </c>
    </row>
    <row r="4590" s="14" customFormat="1">
      <c r="A4590" s="14"/>
      <c r="B4590" s="245"/>
      <c r="C4590" s="246"/>
      <c r="D4590" s="236" t="s">
        <v>193</v>
      </c>
      <c r="E4590" s="247" t="s">
        <v>19</v>
      </c>
      <c r="F4590" s="248" t="s">
        <v>6907</v>
      </c>
      <c r="G4590" s="246"/>
      <c r="H4590" s="249">
        <v>1905.06</v>
      </c>
      <c r="I4590" s="250"/>
      <c r="J4590" s="246"/>
      <c r="K4590" s="246"/>
      <c r="L4590" s="251"/>
      <c r="M4590" s="252"/>
      <c r="N4590" s="253"/>
      <c r="O4590" s="253"/>
      <c r="P4590" s="253"/>
      <c r="Q4590" s="253"/>
      <c r="R4590" s="253"/>
      <c r="S4590" s="253"/>
      <c r="T4590" s="25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T4590" s="255" t="s">
        <v>193</v>
      </c>
      <c r="AU4590" s="255" t="s">
        <v>80</v>
      </c>
      <c r="AV4590" s="14" t="s">
        <v>80</v>
      </c>
      <c r="AW4590" s="14" t="s">
        <v>195</v>
      </c>
      <c r="AX4590" s="14" t="s">
        <v>71</v>
      </c>
      <c r="AY4590" s="255" t="s">
        <v>182</v>
      </c>
    </row>
    <row r="4591" s="14" customFormat="1">
      <c r="A4591" s="14"/>
      <c r="B4591" s="245"/>
      <c r="C4591" s="246"/>
      <c r="D4591" s="236" t="s">
        <v>193</v>
      </c>
      <c r="E4591" s="247" t="s">
        <v>19</v>
      </c>
      <c r="F4591" s="248" t="s">
        <v>6908</v>
      </c>
      <c r="G4591" s="246"/>
      <c r="H4591" s="249">
        <v>1</v>
      </c>
      <c r="I4591" s="250"/>
      <c r="J4591" s="246"/>
      <c r="K4591" s="246"/>
      <c r="L4591" s="251"/>
      <c r="M4591" s="252"/>
      <c r="N4591" s="253"/>
      <c r="O4591" s="253"/>
      <c r="P4591" s="253"/>
      <c r="Q4591" s="253"/>
      <c r="R4591" s="253"/>
      <c r="S4591" s="253"/>
      <c r="T4591" s="25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T4591" s="255" t="s">
        <v>193</v>
      </c>
      <c r="AU4591" s="255" t="s">
        <v>80</v>
      </c>
      <c r="AV4591" s="14" t="s">
        <v>80</v>
      </c>
      <c r="AW4591" s="14" t="s">
        <v>195</v>
      </c>
      <c r="AX4591" s="14" t="s">
        <v>71</v>
      </c>
      <c r="AY4591" s="255" t="s">
        <v>182</v>
      </c>
    </row>
    <row r="4592" s="14" customFormat="1">
      <c r="A4592" s="14"/>
      <c r="B4592" s="245"/>
      <c r="C4592" s="246"/>
      <c r="D4592" s="236" t="s">
        <v>193</v>
      </c>
      <c r="E4592" s="247" t="s">
        <v>19</v>
      </c>
      <c r="F4592" s="248" t="s">
        <v>6909</v>
      </c>
      <c r="G4592" s="246"/>
      <c r="H4592" s="249">
        <v>338.59100000000001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193</v>
      </c>
      <c r="AU4592" s="255" t="s">
        <v>80</v>
      </c>
      <c r="AV4592" s="14" t="s">
        <v>80</v>
      </c>
      <c r="AW4592" s="14" t="s">
        <v>195</v>
      </c>
      <c r="AX4592" s="14" t="s">
        <v>71</v>
      </c>
      <c r="AY4592" s="255" t="s">
        <v>182</v>
      </c>
    </row>
    <row r="4593" s="14" customFormat="1">
      <c r="A4593" s="14"/>
      <c r="B4593" s="245"/>
      <c r="C4593" s="246"/>
      <c r="D4593" s="236" t="s">
        <v>193</v>
      </c>
      <c r="E4593" s="247" t="s">
        <v>19</v>
      </c>
      <c r="F4593" s="248" t="s">
        <v>6910</v>
      </c>
      <c r="G4593" s="246"/>
      <c r="H4593" s="249">
        <v>-492.93000000000001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193</v>
      </c>
      <c r="AU4593" s="255" t="s">
        <v>80</v>
      </c>
      <c r="AV4593" s="14" t="s">
        <v>80</v>
      </c>
      <c r="AW4593" s="14" t="s">
        <v>195</v>
      </c>
      <c r="AX4593" s="14" t="s">
        <v>71</v>
      </c>
      <c r="AY4593" s="255" t="s">
        <v>182</v>
      </c>
    </row>
    <row r="4594" s="14" customFormat="1">
      <c r="A4594" s="14"/>
      <c r="B4594" s="245"/>
      <c r="C4594" s="246"/>
      <c r="D4594" s="236" t="s">
        <v>193</v>
      </c>
      <c r="E4594" s="247" t="s">
        <v>19</v>
      </c>
      <c r="F4594" s="248" t="s">
        <v>6849</v>
      </c>
      <c r="G4594" s="246"/>
      <c r="H4594" s="249">
        <v>-45.073</v>
      </c>
      <c r="I4594" s="250"/>
      <c r="J4594" s="246"/>
      <c r="K4594" s="246"/>
      <c r="L4594" s="251"/>
      <c r="M4594" s="252"/>
      <c r="N4594" s="253"/>
      <c r="O4594" s="253"/>
      <c r="P4594" s="253"/>
      <c r="Q4594" s="253"/>
      <c r="R4594" s="253"/>
      <c r="S4594" s="253"/>
      <c r="T4594" s="25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T4594" s="255" t="s">
        <v>193</v>
      </c>
      <c r="AU4594" s="255" t="s">
        <v>80</v>
      </c>
      <c r="AV4594" s="14" t="s">
        <v>80</v>
      </c>
      <c r="AW4594" s="14" t="s">
        <v>195</v>
      </c>
      <c r="AX4594" s="14" t="s">
        <v>71</v>
      </c>
      <c r="AY4594" s="255" t="s">
        <v>182</v>
      </c>
    </row>
    <row r="4595" s="14" customFormat="1">
      <c r="A4595" s="14"/>
      <c r="B4595" s="245"/>
      <c r="C4595" s="246"/>
      <c r="D4595" s="236" t="s">
        <v>193</v>
      </c>
      <c r="E4595" s="247" t="s">
        <v>19</v>
      </c>
      <c r="F4595" s="248" t="s">
        <v>6850</v>
      </c>
      <c r="G4595" s="246"/>
      <c r="H4595" s="249">
        <v>-151.39699999999999</v>
      </c>
      <c r="I4595" s="250"/>
      <c r="J4595" s="246"/>
      <c r="K4595" s="246"/>
      <c r="L4595" s="251"/>
      <c r="M4595" s="252"/>
      <c r="N4595" s="253"/>
      <c r="O4595" s="253"/>
      <c r="P4595" s="253"/>
      <c r="Q4595" s="253"/>
      <c r="R4595" s="253"/>
      <c r="S4595" s="253"/>
      <c r="T4595" s="25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5" t="s">
        <v>193</v>
      </c>
      <c r="AU4595" s="255" t="s">
        <v>80</v>
      </c>
      <c r="AV4595" s="14" t="s">
        <v>80</v>
      </c>
      <c r="AW4595" s="14" t="s">
        <v>195</v>
      </c>
      <c r="AX4595" s="14" t="s">
        <v>71</v>
      </c>
      <c r="AY4595" s="255" t="s">
        <v>182</v>
      </c>
    </row>
    <row r="4596" s="15" customFormat="1">
      <c r="A4596" s="15"/>
      <c r="B4596" s="256"/>
      <c r="C4596" s="257"/>
      <c r="D4596" s="236" t="s">
        <v>193</v>
      </c>
      <c r="E4596" s="258" t="s">
        <v>19</v>
      </c>
      <c r="F4596" s="259" t="s">
        <v>215</v>
      </c>
      <c r="G4596" s="257"/>
      <c r="H4596" s="260">
        <v>3269.2850000000003</v>
      </c>
      <c r="I4596" s="261"/>
      <c r="J4596" s="257"/>
      <c r="K4596" s="257"/>
      <c r="L4596" s="262"/>
      <c r="M4596" s="263"/>
      <c r="N4596" s="264"/>
      <c r="O4596" s="264"/>
      <c r="P4596" s="264"/>
      <c r="Q4596" s="264"/>
      <c r="R4596" s="264"/>
      <c r="S4596" s="264"/>
      <c r="T4596" s="26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T4596" s="266" t="s">
        <v>193</v>
      </c>
      <c r="AU4596" s="266" t="s">
        <v>80</v>
      </c>
      <c r="AV4596" s="15" t="s">
        <v>97</v>
      </c>
      <c r="AW4596" s="15" t="s">
        <v>195</v>
      </c>
      <c r="AX4596" s="15" t="s">
        <v>71</v>
      </c>
      <c r="AY4596" s="266" t="s">
        <v>182</v>
      </c>
    </row>
    <row r="4597" s="14" customFormat="1">
      <c r="A4597" s="14"/>
      <c r="B4597" s="245"/>
      <c r="C4597" s="246"/>
      <c r="D4597" s="236" t="s">
        <v>193</v>
      </c>
      <c r="E4597" s="247" t="s">
        <v>19</v>
      </c>
      <c r="F4597" s="248" t="s">
        <v>6911</v>
      </c>
      <c r="G4597" s="246"/>
      <c r="H4597" s="249">
        <v>116</v>
      </c>
      <c r="I4597" s="250"/>
      <c r="J4597" s="246"/>
      <c r="K4597" s="246"/>
      <c r="L4597" s="251"/>
      <c r="M4597" s="252"/>
      <c r="N4597" s="253"/>
      <c r="O4597" s="253"/>
      <c r="P4597" s="253"/>
      <c r="Q4597" s="253"/>
      <c r="R4597" s="253"/>
      <c r="S4597" s="253"/>
      <c r="T4597" s="25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5" t="s">
        <v>193</v>
      </c>
      <c r="AU4597" s="255" t="s">
        <v>80</v>
      </c>
      <c r="AV4597" s="14" t="s">
        <v>80</v>
      </c>
      <c r="AW4597" s="14" t="s">
        <v>195</v>
      </c>
      <c r="AX4597" s="14" t="s">
        <v>71</v>
      </c>
      <c r="AY4597" s="255" t="s">
        <v>182</v>
      </c>
    </row>
    <row r="4598" s="15" customFormat="1">
      <c r="A4598" s="15"/>
      <c r="B4598" s="256"/>
      <c r="C4598" s="257"/>
      <c r="D4598" s="236" t="s">
        <v>193</v>
      </c>
      <c r="E4598" s="258" t="s">
        <v>19</v>
      </c>
      <c r="F4598" s="259" t="s">
        <v>215</v>
      </c>
      <c r="G4598" s="257"/>
      <c r="H4598" s="260">
        <v>116</v>
      </c>
      <c r="I4598" s="261"/>
      <c r="J4598" s="257"/>
      <c r="K4598" s="257"/>
      <c r="L4598" s="262"/>
      <c r="M4598" s="263"/>
      <c r="N4598" s="264"/>
      <c r="O4598" s="264"/>
      <c r="P4598" s="264"/>
      <c r="Q4598" s="264"/>
      <c r="R4598" s="264"/>
      <c r="S4598" s="264"/>
      <c r="T4598" s="26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T4598" s="266" t="s">
        <v>193</v>
      </c>
      <c r="AU4598" s="266" t="s">
        <v>80</v>
      </c>
      <c r="AV4598" s="15" t="s">
        <v>97</v>
      </c>
      <c r="AW4598" s="15" t="s">
        <v>195</v>
      </c>
      <c r="AX4598" s="15" t="s">
        <v>71</v>
      </c>
      <c r="AY4598" s="266" t="s">
        <v>182</v>
      </c>
    </row>
    <row r="4599" s="16" customFormat="1">
      <c r="A4599" s="16"/>
      <c r="B4599" s="267"/>
      <c r="C4599" s="268"/>
      <c r="D4599" s="236" t="s">
        <v>193</v>
      </c>
      <c r="E4599" s="269" t="s">
        <v>19</v>
      </c>
      <c r="F4599" s="270" t="s">
        <v>220</v>
      </c>
      <c r="G4599" s="268"/>
      <c r="H4599" s="271">
        <v>3741.1400000000003</v>
      </c>
      <c r="I4599" s="272"/>
      <c r="J4599" s="268"/>
      <c r="K4599" s="268"/>
      <c r="L4599" s="273"/>
      <c r="M4599" s="274"/>
      <c r="N4599" s="275"/>
      <c r="O4599" s="275"/>
      <c r="P4599" s="275"/>
      <c r="Q4599" s="275"/>
      <c r="R4599" s="275"/>
      <c r="S4599" s="275"/>
      <c r="T4599" s="27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T4599" s="277" t="s">
        <v>193</v>
      </c>
      <c r="AU4599" s="277" t="s">
        <v>80</v>
      </c>
      <c r="AV4599" s="16" t="s">
        <v>189</v>
      </c>
      <c r="AW4599" s="16" t="s">
        <v>195</v>
      </c>
      <c r="AX4599" s="16" t="s">
        <v>78</v>
      </c>
      <c r="AY4599" s="277" t="s">
        <v>182</v>
      </c>
    </row>
    <row r="4600" s="2" customFormat="1" ht="24.15" customHeight="1">
      <c r="A4600" s="41"/>
      <c r="B4600" s="42"/>
      <c r="C4600" s="216" t="s">
        <v>6912</v>
      </c>
      <c r="D4600" s="216" t="s">
        <v>184</v>
      </c>
      <c r="E4600" s="217" t="s">
        <v>6913</v>
      </c>
      <c r="F4600" s="218" t="s">
        <v>6914</v>
      </c>
      <c r="G4600" s="219" t="s">
        <v>283</v>
      </c>
      <c r="H4600" s="220">
        <v>1504.9259999999999</v>
      </c>
      <c r="I4600" s="221"/>
      <c r="J4600" s="222">
        <f>ROUND(I4600*H4600,2)</f>
        <v>0</v>
      </c>
      <c r="K4600" s="218" t="s">
        <v>188</v>
      </c>
      <c r="L4600" s="47"/>
      <c r="M4600" s="223" t="s">
        <v>19</v>
      </c>
      <c r="N4600" s="224" t="s">
        <v>42</v>
      </c>
      <c r="O4600" s="87"/>
      <c r="P4600" s="225">
        <f>O4600*H4600</f>
        <v>0</v>
      </c>
      <c r="Q4600" s="225">
        <v>0.00022000000000000001</v>
      </c>
      <c r="R4600" s="225">
        <f>Q4600*H4600</f>
        <v>0.33108371999999997</v>
      </c>
      <c r="S4600" s="225">
        <v>0</v>
      </c>
      <c r="T4600" s="226">
        <f>S4600*H4600</f>
        <v>0</v>
      </c>
      <c r="U4600" s="41"/>
      <c r="V4600" s="41"/>
      <c r="W4600" s="41"/>
      <c r="X4600" s="41"/>
      <c r="Y4600" s="41"/>
      <c r="Z4600" s="41"/>
      <c r="AA4600" s="41"/>
      <c r="AB4600" s="41"/>
      <c r="AC4600" s="41"/>
      <c r="AD4600" s="41"/>
      <c r="AE4600" s="41"/>
      <c r="AR4600" s="227" t="s">
        <v>308</v>
      </c>
      <c r="AT4600" s="227" t="s">
        <v>184</v>
      </c>
      <c r="AU4600" s="227" t="s">
        <v>80</v>
      </c>
      <c r="AY4600" s="20" t="s">
        <v>182</v>
      </c>
      <c r="BE4600" s="228">
        <f>IF(N4600="základní",J4600,0)</f>
        <v>0</v>
      </c>
      <c r="BF4600" s="228">
        <f>IF(N4600="snížená",J4600,0)</f>
        <v>0</v>
      </c>
      <c r="BG4600" s="228">
        <f>IF(N4600="zákl. přenesená",J4600,0)</f>
        <v>0</v>
      </c>
      <c r="BH4600" s="228">
        <f>IF(N4600="sníž. přenesená",J4600,0)</f>
        <v>0</v>
      </c>
      <c r="BI4600" s="228">
        <f>IF(N4600="nulová",J4600,0)</f>
        <v>0</v>
      </c>
      <c r="BJ4600" s="20" t="s">
        <v>78</v>
      </c>
      <c r="BK4600" s="228">
        <f>ROUND(I4600*H4600,2)</f>
        <v>0</v>
      </c>
      <c r="BL4600" s="20" t="s">
        <v>308</v>
      </c>
      <c r="BM4600" s="227" t="s">
        <v>6915</v>
      </c>
    </row>
    <row r="4601" s="2" customFormat="1">
      <c r="A4601" s="41"/>
      <c r="B4601" s="42"/>
      <c r="C4601" s="43"/>
      <c r="D4601" s="229" t="s">
        <v>191</v>
      </c>
      <c r="E4601" s="43"/>
      <c r="F4601" s="230" t="s">
        <v>6916</v>
      </c>
      <c r="G4601" s="43"/>
      <c r="H4601" s="43"/>
      <c r="I4601" s="231"/>
      <c r="J4601" s="43"/>
      <c r="K4601" s="43"/>
      <c r="L4601" s="47"/>
      <c r="M4601" s="232"/>
      <c r="N4601" s="233"/>
      <c r="O4601" s="87"/>
      <c r="P4601" s="87"/>
      <c r="Q4601" s="87"/>
      <c r="R4601" s="87"/>
      <c r="S4601" s="87"/>
      <c r="T4601" s="88"/>
      <c r="U4601" s="41"/>
      <c r="V4601" s="41"/>
      <c r="W4601" s="41"/>
      <c r="X4601" s="41"/>
      <c r="Y4601" s="41"/>
      <c r="Z4601" s="41"/>
      <c r="AA4601" s="41"/>
      <c r="AB4601" s="41"/>
      <c r="AC4601" s="41"/>
      <c r="AD4601" s="41"/>
      <c r="AE4601" s="41"/>
      <c r="AT4601" s="20" t="s">
        <v>191</v>
      </c>
      <c r="AU4601" s="20" t="s">
        <v>80</v>
      </c>
    </row>
    <row r="4602" s="14" customFormat="1">
      <c r="A4602" s="14"/>
      <c r="B4602" s="245"/>
      <c r="C4602" s="246"/>
      <c r="D4602" s="236" t="s">
        <v>193</v>
      </c>
      <c r="E4602" s="247" t="s">
        <v>19</v>
      </c>
      <c r="F4602" s="248" t="s">
        <v>6917</v>
      </c>
      <c r="G4602" s="246"/>
      <c r="H4602" s="249">
        <v>836.36699999999996</v>
      </c>
      <c r="I4602" s="250"/>
      <c r="J4602" s="246"/>
      <c r="K4602" s="246"/>
      <c r="L4602" s="251"/>
      <c r="M4602" s="252"/>
      <c r="N4602" s="253"/>
      <c r="O4602" s="253"/>
      <c r="P4602" s="253"/>
      <c r="Q4602" s="253"/>
      <c r="R4602" s="253"/>
      <c r="S4602" s="253"/>
      <c r="T4602" s="25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T4602" s="255" t="s">
        <v>193</v>
      </c>
      <c r="AU4602" s="255" t="s">
        <v>80</v>
      </c>
      <c r="AV4602" s="14" t="s">
        <v>80</v>
      </c>
      <c r="AW4602" s="14" t="s">
        <v>195</v>
      </c>
      <c r="AX4602" s="14" t="s">
        <v>71</v>
      </c>
      <c r="AY4602" s="255" t="s">
        <v>182</v>
      </c>
    </row>
    <row r="4603" s="14" customFormat="1">
      <c r="A4603" s="14"/>
      <c r="B4603" s="245"/>
      <c r="C4603" s="246"/>
      <c r="D4603" s="236" t="s">
        <v>193</v>
      </c>
      <c r="E4603" s="247" t="s">
        <v>19</v>
      </c>
      <c r="F4603" s="248" t="s">
        <v>6918</v>
      </c>
      <c r="G4603" s="246"/>
      <c r="H4603" s="249">
        <v>668.55899999999997</v>
      </c>
      <c r="I4603" s="250"/>
      <c r="J4603" s="246"/>
      <c r="K4603" s="246"/>
      <c r="L4603" s="251"/>
      <c r="M4603" s="252"/>
      <c r="N4603" s="253"/>
      <c r="O4603" s="253"/>
      <c r="P4603" s="253"/>
      <c r="Q4603" s="253"/>
      <c r="R4603" s="253"/>
      <c r="S4603" s="253"/>
      <c r="T4603" s="25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T4603" s="255" t="s">
        <v>193</v>
      </c>
      <c r="AU4603" s="255" t="s">
        <v>80</v>
      </c>
      <c r="AV4603" s="14" t="s">
        <v>80</v>
      </c>
      <c r="AW4603" s="14" t="s">
        <v>195</v>
      </c>
      <c r="AX4603" s="14" t="s">
        <v>71</v>
      </c>
      <c r="AY4603" s="255" t="s">
        <v>182</v>
      </c>
    </row>
    <row r="4604" s="2" customFormat="1" ht="24.15" customHeight="1">
      <c r="A4604" s="41"/>
      <c r="B4604" s="42"/>
      <c r="C4604" s="216" t="s">
        <v>6919</v>
      </c>
      <c r="D4604" s="216" t="s">
        <v>184</v>
      </c>
      <c r="E4604" s="217" t="s">
        <v>6920</v>
      </c>
      <c r="F4604" s="218" t="s">
        <v>6921</v>
      </c>
      <c r="G4604" s="219" t="s">
        <v>283</v>
      </c>
      <c r="H4604" s="220">
        <v>481.255</v>
      </c>
      <c r="I4604" s="221"/>
      <c r="J4604" s="222">
        <f>ROUND(I4604*H4604,2)</f>
        <v>0</v>
      </c>
      <c r="K4604" s="218" t="s">
        <v>188</v>
      </c>
      <c r="L4604" s="47"/>
      <c r="M4604" s="223" t="s">
        <v>19</v>
      </c>
      <c r="N4604" s="224" t="s">
        <v>42</v>
      </c>
      <c r="O4604" s="87"/>
      <c r="P4604" s="225">
        <f>O4604*H4604</f>
        <v>0</v>
      </c>
      <c r="Q4604" s="225">
        <v>0.00022000000000000001</v>
      </c>
      <c r="R4604" s="225">
        <f>Q4604*H4604</f>
        <v>0.1058761</v>
      </c>
      <c r="S4604" s="225">
        <v>0</v>
      </c>
      <c r="T4604" s="226">
        <f>S4604*H4604</f>
        <v>0</v>
      </c>
      <c r="U4604" s="41"/>
      <c r="V4604" s="41"/>
      <c r="W4604" s="41"/>
      <c r="X4604" s="41"/>
      <c r="Y4604" s="41"/>
      <c r="Z4604" s="41"/>
      <c r="AA4604" s="41"/>
      <c r="AB4604" s="41"/>
      <c r="AC4604" s="41"/>
      <c r="AD4604" s="41"/>
      <c r="AE4604" s="41"/>
      <c r="AR4604" s="227" t="s">
        <v>308</v>
      </c>
      <c r="AT4604" s="227" t="s">
        <v>184</v>
      </c>
      <c r="AU4604" s="227" t="s">
        <v>80</v>
      </c>
      <c r="AY4604" s="20" t="s">
        <v>182</v>
      </c>
      <c r="BE4604" s="228">
        <f>IF(N4604="základní",J4604,0)</f>
        <v>0</v>
      </c>
      <c r="BF4604" s="228">
        <f>IF(N4604="snížená",J4604,0)</f>
        <v>0</v>
      </c>
      <c r="BG4604" s="228">
        <f>IF(N4604="zákl. přenesená",J4604,0)</f>
        <v>0</v>
      </c>
      <c r="BH4604" s="228">
        <f>IF(N4604="sníž. přenesená",J4604,0)</f>
        <v>0</v>
      </c>
      <c r="BI4604" s="228">
        <f>IF(N4604="nulová",J4604,0)</f>
        <v>0</v>
      </c>
      <c r="BJ4604" s="20" t="s">
        <v>78</v>
      </c>
      <c r="BK4604" s="228">
        <f>ROUND(I4604*H4604,2)</f>
        <v>0</v>
      </c>
      <c r="BL4604" s="20" t="s">
        <v>308</v>
      </c>
      <c r="BM4604" s="227" t="s">
        <v>6922</v>
      </c>
    </row>
    <row r="4605" s="2" customFormat="1">
      <c r="A4605" s="41"/>
      <c r="B4605" s="42"/>
      <c r="C4605" s="43"/>
      <c r="D4605" s="229" t="s">
        <v>191</v>
      </c>
      <c r="E4605" s="43"/>
      <c r="F4605" s="230" t="s">
        <v>6923</v>
      </c>
      <c r="G4605" s="43"/>
      <c r="H4605" s="43"/>
      <c r="I4605" s="231"/>
      <c r="J4605" s="43"/>
      <c r="K4605" s="43"/>
      <c r="L4605" s="47"/>
      <c r="M4605" s="232"/>
      <c r="N4605" s="233"/>
      <c r="O4605" s="87"/>
      <c r="P4605" s="87"/>
      <c r="Q4605" s="87"/>
      <c r="R4605" s="87"/>
      <c r="S4605" s="87"/>
      <c r="T4605" s="88"/>
      <c r="U4605" s="41"/>
      <c r="V4605" s="41"/>
      <c r="W4605" s="41"/>
      <c r="X4605" s="41"/>
      <c r="Y4605" s="41"/>
      <c r="Z4605" s="41"/>
      <c r="AA4605" s="41"/>
      <c r="AB4605" s="41"/>
      <c r="AC4605" s="41"/>
      <c r="AD4605" s="41"/>
      <c r="AE4605" s="41"/>
      <c r="AT4605" s="20" t="s">
        <v>191</v>
      </c>
      <c r="AU4605" s="20" t="s">
        <v>80</v>
      </c>
    </row>
    <row r="4606" s="13" customFormat="1">
      <c r="A4606" s="13"/>
      <c r="B4606" s="234"/>
      <c r="C4606" s="235"/>
      <c r="D4606" s="236" t="s">
        <v>193</v>
      </c>
      <c r="E4606" s="237" t="s">
        <v>19</v>
      </c>
      <c r="F4606" s="238" t="s">
        <v>205</v>
      </c>
      <c r="G4606" s="235"/>
      <c r="H4606" s="237" t="s">
        <v>19</v>
      </c>
      <c r="I4606" s="239"/>
      <c r="J4606" s="235"/>
      <c r="K4606" s="235"/>
      <c r="L4606" s="240"/>
      <c r="M4606" s="241"/>
      <c r="N4606" s="242"/>
      <c r="O4606" s="242"/>
      <c r="P4606" s="242"/>
      <c r="Q4606" s="242"/>
      <c r="R4606" s="242"/>
      <c r="S4606" s="242"/>
      <c r="T4606" s="24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T4606" s="244" t="s">
        <v>193</v>
      </c>
      <c r="AU4606" s="244" t="s">
        <v>80</v>
      </c>
      <c r="AV4606" s="13" t="s">
        <v>78</v>
      </c>
      <c r="AW4606" s="13" t="s">
        <v>195</v>
      </c>
      <c r="AX4606" s="13" t="s">
        <v>71</v>
      </c>
      <c r="AY4606" s="244" t="s">
        <v>182</v>
      </c>
    </row>
    <row r="4607" s="13" customFormat="1">
      <c r="A4607" s="13"/>
      <c r="B4607" s="234"/>
      <c r="C4607" s="235"/>
      <c r="D4607" s="236" t="s">
        <v>193</v>
      </c>
      <c r="E4607" s="237" t="s">
        <v>19</v>
      </c>
      <c r="F4607" s="238" t="s">
        <v>455</v>
      </c>
      <c r="G4607" s="235"/>
      <c r="H4607" s="237" t="s">
        <v>19</v>
      </c>
      <c r="I4607" s="239"/>
      <c r="J4607" s="235"/>
      <c r="K4607" s="235"/>
      <c r="L4607" s="240"/>
      <c r="M4607" s="241"/>
      <c r="N4607" s="242"/>
      <c r="O4607" s="242"/>
      <c r="P4607" s="242"/>
      <c r="Q4607" s="242"/>
      <c r="R4607" s="242"/>
      <c r="S4607" s="242"/>
      <c r="T4607" s="24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T4607" s="244" t="s">
        <v>193</v>
      </c>
      <c r="AU4607" s="244" t="s">
        <v>80</v>
      </c>
      <c r="AV4607" s="13" t="s">
        <v>78</v>
      </c>
      <c r="AW4607" s="13" t="s">
        <v>195</v>
      </c>
      <c r="AX4607" s="13" t="s">
        <v>71</v>
      </c>
      <c r="AY4607" s="244" t="s">
        <v>182</v>
      </c>
    </row>
    <row r="4608" s="14" customFormat="1">
      <c r="A4608" s="14"/>
      <c r="B4608" s="245"/>
      <c r="C4608" s="246"/>
      <c r="D4608" s="236" t="s">
        <v>193</v>
      </c>
      <c r="E4608" s="247" t="s">
        <v>19</v>
      </c>
      <c r="F4608" s="248" t="s">
        <v>6924</v>
      </c>
      <c r="G4608" s="246"/>
      <c r="H4608" s="249">
        <v>140.16399999999999</v>
      </c>
      <c r="I4608" s="250"/>
      <c r="J4608" s="246"/>
      <c r="K4608" s="246"/>
      <c r="L4608" s="251"/>
      <c r="M4608" s="252"/>
      <c r="N4608" s="253"/>
      <c r="O4608" s="253"/>
      <c r="P4608" s="253"/>
      <c r="Q4608" s="253"/>
      <c r="R4608" s="253"/>
      <c r="S4608" s="253"/>
      <c r="T4608" s="25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T4608" s="255" t="s">
        <v>193</v>
      </c>
      <c r="AU4608" s="255" t="s">
        <v>80</v>
      </c>
      <c r="AV4608" s="14" t="s">
        <v>80</v>
      </c>
      <c r="AW4608" s="14" t="s">
        <v>195</v>
      </c>
      <c r="AX4608" s="14" t="s">
        <v>71</v>
      </c>
      <c r="AY4608" s="255" t="s">
        <v>182</v>
      </c>
    </row>
    <row r="4609" s="13" customFormat="1">
      <c r="A4609" s="13"/>
      <c r="B4609" s="234"/>
      <c r="C4609" s="235"/>
      <c r="D4609" s="236" t="s">
        <v>193</v>
      </c>
      <c r="E4609" s="237" t="s">
        <v>19</v>
      </c>
      <c r="F4609" s="238" t="s">
        <v>460</v>
      </c>
      <c r="G4609" s="235"/>
      <c r="H4609" s="237" t="s">
        <v>19</v>
      </c>
      <c r="I4609" s="239"/>
      <c r="J4609" s="235"/>
      <c r="K4609" s="235"/>
      <c r="L4609" s="240"/>
      <c r="M4609" s="241"/>
      <c r="N4609" s="242"/>
      <c r="O4609" s="242"/>
      <c r="P4609" s="242"/>
      <c r="Q4609" s="242"/>
      <c r="R4609" s="242"/>
      <c r="S4609" s="242"/>
      <c r="T4609" s="24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T4609" s="244" t="s">
        <v>193</v>
      </c>
      <c r="AU4609" s="244" t="s">
        <v>80</v>
      </c>
      <c r="AV4609" s="13" t="s">
        <v>78</v>
      </c>
      <c r="AW4609" s="13" t="s">
        <v>195</v>
      </c>
      <c r="AX4609" s="13" t="s">
        <v>71</v>
      </c>
      <c r="AY4609" s="244" t="s">
        <v>182</v>
      </c>
    </row>
    <row r="4610" s="14" customFormat="1">
      <c r="A4610" s="14"/>
      <c r="B4610" s="245"/>
      <c r="C4610" s="246"/>
      <c r="D4610" s="236" t="s">
        <v>193</v>
      </c>
      <c r="E4610" s="247" t="s">
        <v>19</v>
      </c>
      <c r="F4610" s="248" t="s">
        <v>6925</v>
      </c>
      <c r="G4610" s="246"/>
      <c r="H4610" s="249">
        <v>45.073</v>
      </c>
      <c r="I4610" s="250"/>
      <c r="J4610" s="246"/>
      <c r="K4610" s="246"/>
      <c r="L4610" s="251"/>
      <c r="M4610" s="252"/>
      <c r="N4610" s="253"/>
      <c r="O4610" s="253"/>
      <c r="P4610" s="253"/>
      <c r="Q4610" s="253"/>
      <c r="R4610" s="253"/>
      <c r="S4610" s="253"/>
      <c r="T4610" s="25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T4610" s="255" t="s">
        <v>193</v>
      </c>
      <c r="AU4610" s="255" t="s">
        <v>80</v>
      </c>
      <c r="AV4610" s="14" t="s">
        <v>80</v>
      </c>
      <c r="AW4610" s="14" t="s">
        <v>195</v>
      </c>
      <c r="AX4610" s="14" t="s">
        <v>71</v>
      </c>
      <c r="AY4610" s="255" t="s">
        <v>182</v>
      </c>
    </row>
    <row r="4611" s="14" customFormat="1">
      <c r="A4611" s="14"/>
      <c r="B4611" s="245"/>
      <c r="C4611" s="246"/>
      <c r="D4611" s="236" t="s">
        <v>193</v>
      </c>
      <c r="E4611" s="247" t="s">
        <v>19</v>
      </c>
      <c r="F4611" s="248" t="s">
        <v>6926</v>
      </c>
      <c r="G4611" s="246"/>
      <c r="H4611" s="249">
        <v>151.39699999999999</v>
      </c>
      <c r="I4611" s="250"/>
      <c r="J4611" s="246"/>
      <c r="K4611" s="246"/>
      <c r="L4611" s="251"/>
      <c r="M4611" s="252"/>
      <c r="N4611" s="253"/>
      <c r="O4611" s="253"/>
      <c r="P4611" s="253"/>
      <c r="Q4611" s="253"/>
      <c r="R4611" s="253"/>
      <c r="S4611" s="253"/>
      <c r="T4611" s="25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55" t="s">
        <v>193</v>
      </c>
      <c r="AU4611" s="255" t="s">
        <v>80</v>
      </c>
      <c r="AV4611" s="14" t="s">
        <v>80</v>
      </c>
      <c r="AW4611" s="14" t="s">
        <v>195</v>
      </c>
      <c r="AX4611" s="14" t="s">
        <v>71</v>
      </c>
      <c r="AY4611" s="255" t="s">
        <v>182</v>
      </c>
    </row>
    <row r="4612" s="14" customFormat="1">
      <c r="A4612" s="14"/>
      <c r="B4612" s="245"/>
      <c r="C4612" s="246"/>
      <c r="D4612" s="236" t="s">
        <v>193</v>
      </c>
      <c r="E4612" s="247" t="s">
        <v>19</v>
      </c>
      <c r="F4612" s="248" t="s">
        <v>6927</v>
      </c>
      <c r="G4612" s="246"/>
      <c r="H4612" s="249">
        <v>53.835999999999999</v>
      </c>
      <c r="I4612" s="250"/>
      <c r="J4612" s="246"/>
      <c r="K4612" s="246"/>
      <c r="L4612" s="251"/>
      <c r="M4612" s="252"/>
      <c r="N4612" s="253"/>
      <c r="O4612" s="253"/>
      <c r="P4612" s="253"/>
      <c r="Q4612" s="253"/>
      <c r="R4612" s="253"/>
      <c r="S4612" s="253"/>
      <c r="T4612" s="25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T4612" s="255" t="s">
        <v>193</v>
      </c>
      <c r="AU4612" s="255" t="s">
        <v>80</v>
      </c>
      <c r="AV4612" s="14" t="s">
        <v>80</v>
      </c>
      <c r="AW4612" s="14" t="s">
        <v>195</v>
      </c>
      <c r="AX4612" s="14" t="s">
        <v>71</v>
      </c>
      <c r="AY4612" s="255" t="s">
        <v>182</v>
      </c>
    </row>
    <row r="4613" s="15" customFormat="1">
      <c r="A4613" s="15"/>
      <c r="B4613" s="256"/>
      <c r="C4613" s="257"/>
      <c r="D4613" s="236" t="s">
        <v>193</v>
      </c>
      <c r="E4613" s="258" t="s">
        <v>19</v>
      </c>
      <c r="F4613" s="259" t="s">
        <v>215</v>
      </c>
      <c r="G4613" s="257"/>
      <c r="H4613" s="260">
        <v>390.47000000000003</v>
      </c>
      <c r="I4613" s="261"/>
      <c r="J4613" s="257"/>
      <c r="K4613" s="257"/>
      <c r="L4613" s="262"/>
      <c r="M4613" s="263"/>
      <c r="N4613" s="264"/>
      <c r="O4613" s="264"/>
      <c r="P4613" s="264"/>
      <c r="Q4613" s="264"/>
      <c r="R4613" s="264"/>
      <c r="S4613" s="264"/>
      <c r="T4613" s="26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T4613" s="266" t="s">
        <v>193</v>
      </c>
      <c r="AU4613" s="266" t="s">
        <v>80</v>
      </c>
      <c r="AV4613" s="15" t="s">
        <v>97</v>
      </c>
      <c r="AW4613" s="15" t="s">
        <v>195</v>
      </c>
      <c r="AX4613" s="15" t="s">
        <v>71</v>
      </c>
      <c r="AY4613" s="266" t="s">
        <v>182</v>
      </c>
    </row>
    <row r="4614" s="14" customFormat="1">
      <c r="A4614" s="14"/>
      <c r="B4614" s="245"/>
      <c r="C4614" s="246"/>
      <c r="D4614" s="236" t="s">
        <v>193</v>
      </c>
      <c r="E4614" s="247" t="s">
        <v>19</v>
      </c>
      <c r="F4614" s="248" t="s">
        <v>6928</v>
      </c>
      <c r="G4614" s="246"/>
      <c r="H4614" s="249">
        <v>61.920999999999999</v>
      </c>
      <c r="I4614" s="250"/>
      <c r="J4614" s="246"/>
      <c r="K4614" s="246"/>
      <c r="L4614" s="251"/>
      <c r="M4614" s="252"/>
      <c r="N4614" s="253"/>
      <c r="O4614" s="253"/>
      <c r="P4614" s="253"/>
      <c r="Q4614" s="253"/>
      <c r="R4614" s="253"/>
      <c r="S4614" s="253"/>
      <c r="T4614" s="25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5" t="s">
        <v>193</v>
      </c>
      <c r="AU4614" s="255" t="s">
        <v>80</v>
      </c>
      <c r="AV4614" s="14" t="s">
        <v>80</v>
      </c>
      <c r="AW4614" s="14" t="s">
        <v>195</v>
      </c>
      <c r="AX4614" s="14" t="s">
        <v>71</v>
      </c>
      <c r="AY4614" s="255" t="s">
        <v>182</v>
      </c>
    </row>
    <row r="4615" s="14" customFormat="1">
      <c r="A4615" s="14"/>
      <c r="B4615" s="245"/>
      <c r="C4615" s="246"/>
      <c r="D4615" s="236" t="s">
        <v>193</v>
      </c>
      <c r="E4615" s="247" t="s">
        <v>19</v>
      </c>
      <c r="F4615" s="248" t="s">
        <v>6929</v>
      </c>
      <c r="G4615" s="246"/>
      <c r="H4615" s="249">
        <v>28.864000000000001</v>
      </c>
      <c r="I4615" s="250"/>
      <c r="J4615" s="246"/>
      <c r="K4615" s="246"/>
      <c r="L4615" s="251"/>
      <c r="M4615" s="252"/>
      <c r="N4615" s="253"/>
      <c r="O4615" s="253"/>
      <c r="P4615" s="253"/>
      <c r="Q4615" s="253"/>
      <c r="R4615" s="253"/>
      <c r="S4615" s="253"/>
      <c r="T4615" s="25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T4615" s="255" t="s">
        <v>193</v>
      </c>
      <c r="AU4615" s="255" t="s">
        <v>80</v>
      </c>
      <c r="AV4615" s="14" t="s">
        <v>80</v>
      </c>
      <c r="AW4615" s="14" t="s">
        <v>195</v>
      </c>
      <c r="AX4615" s="14" t="s">
        <v>71</v>
      </c>
      <c r="AY4615" s="255" t="s">
        <v>182</v>
      </c>
    </row>
    <row r="4616" s="16" customFormat="1">
      <c r="A4616" s="16"/>
      <c r="B4616" s="267"/>
      <c r="C4616" s="268"/>
      <c r="D4616" s="236" t="s">
        <v>193</v>
      </c>
      <c r="E4616" s="269" t="s">
        <v>19</v>
      </c>
      <c r="F4616" s="270" t="s">
        <v>220</v>
      </c>
      <c r="G4616" s="268"/>
      <c r="H4616" s="271">
        <v>481.255</v>
      </c>
      <c r="I4616" s="272"/>
      <c r="J4616" s="268"/>
      <c r="K4616" s="268"/>
      <c r="L4616" s="273"/>
      <c r="M4616" s="274"/>
      <c r="N4616" s="275"/>
      <c r="O4616" s="275"/>
      <c r="P4616" s="275"/>
      <c r="Q4616" s="275"/>
      <c r="R4616" s="275"/>
      <c r="S4616" s="275"/>
      <c r="T4616" s="27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/>
      <c r="AT4616" s="277" t="s">
        <v>193</v>
      </c>
      <c r="AU4616" s="277" t="s">
        <v>80</v>
      </c>
      <c r="AV4616" s="16" t="s">
        <v>189</v>
      </c>
      <c r="AW4616" s="16" t="s">
        <v>195</v>
      </c>
      <c r="AX4616" s="16" t="s">
        <v>78</v>
      </c>
      <c r="AY4616" s="277" t="s">
        <v>182</v>
      </c>
    </row>
    <row r="4617" s="2" customFormat="1" ht="24.15" customHeight="1">
      <c r="A4617" s="41"/>
      <c r="B4617" s="42"/>
      <c r="C4617" s="216" t="s">
        <v>6930</v>
      </c>
      <c r="D4617" s="216" t="s">
        <v>184</v>
      </c>
      <c r="E4617" s="217" t="s">
        <v>6931</v>
      </c>
      <c r="F4617" s="218" t="s">
        <v>6932</v>
      </c>
      <c r="G4617" s="219" t="s">
        <v>283</v>
      </c>
      <c r="H4617" s="220">
        <v>8344.2129999999997</v>
      </c>
      <c r="I4617" s="221"/>
      <c r="J4617" s="222">
        <f>ROUND(I4617*H4617,2)</f>
        <v>0</v>
      </c>
      <c r="K4617" s="218" t="s">
        <v>188</v>
      </c>
      <c r="L4617" s="47"/>
      <c r="M4617" s="223" t="s">
        <v>19</v>
      </c>
      <c r="N4617" s="224" t="s">
        <v>42</v>
      </c>
      <c r="O4617" s="87"/>
      <c r="P4617" s="225">
        <f>O4617*H4617</f>
        <v>0</v>
      </c>
      <c r="Q4617" s="225">
        <v>0.00040000000000000002</v>
      </c>
      <c r="R4617" s="225">
        <f>Q4617*H4617</f>
        <v>3.3376852000000001</v>
      </c>
      <c r="S4617" s="225">
        <v>0</v>
      </c>
      <c r="T4617" s="226">
        <f>S4617*H4617</f>
        <v>0</v>
      </c>
      <c r="U4617" s="41"/>
      <c r="V4617" s="41"/>
      <c r="W4617" s="41"/>
      <c r="X4617" s="41"/>
      <c r="Y4617" s="41"/>
      <c r="Z4617" s="41"/>
      <c r="AA4617" s="41"/>
      <c r="AB4617" s="41"/>
      <c r="AC4617" s="41"/>
      <c r="AD4617" s="41"/>
      <c r="AE4617" s="41"/>
      <c r="AR4617" s="227" t="s">
        <v>308</v>
      </c>
      <c r="AT4617" s="227" t="s">
        <v>184</v>
      </c>
      <c r="AU4617" s="227" t="s">
        <v>80</v>
      </c>
      <c r="AY4617" s="20" t="s">
        <v>182</v>
      </c>
      <c r="BE4617" s="228">
        <f>IF(N4617="základní",J4617,0)</f>
        <v>0</v>
      </c>
      <c r="BF4617" s="228">
        <f>IF(N4617="snížená",J4617,0)</f>
        <v>0</v>
      </c>
      <c r="BG4617" s="228">
        <f>IF(N4617="zákl. přenesená",J4617,0)</f>
        <v>0</v>
      </c>
      <c r="BH4617" s="228">
        <f>IF(N4617="sníž. přenesená",J4617,0)</f>
        <v>0</v>
      </c>
      <c r="BI4617" s="228">
        <f>IF(N4617="nulová",J4617,0)</f>
        <v>0</v>
      </c>
      <c r="BJ4617" s="20" t="s">
        <v>78</v>
      </c>
      <c r="BK4617" s="228">
        <f>ROUND(I4617*H4617,2)</f>
        <v>0</v>
      </c>
      <c r="BL4617" s="20" t="s">
        <v>308</v>
      </c>
      <c r="BM4617" s="227" t="s">
        <v>6933</v>
      </c>
    </row>
    <row r="4618" s="2" customFormat="1">
      <c r="A4618" s="41"/>
      <c r="B4618" s="42"/>
      <c r="C4618" s="43"/>
      <c r="D4618" s="229" t="s">
        <v>191</v>
      </c>
      <c r="E4618" s="43"/>
      <c r="F4618" s="230" t="s">
        <v>6934</v>
      </c>
      <c r="G4618" s="43"/>
      <c r="H4618" s="43"/>
      <c r="I4618" s="231"/>
      <c r="J4618" s="43"/>
      <c r="K4618" s="43"/>
      <c r="L4618" s="47"/>
      <c r="M4618" s="232"/>
      <c r="N4618" s="233"/>
      <c r="O4618" s="87"/>
      <c r="P4618" s="87"/>
      <c r="Q4618" s="87"/>
      <c r="R4618" s="87"/>
      <c r="S4618" s="87"/>
      <c r="T4618" s="88"/>
      <c r="U4618" s="41"/>
      <c r="V4618" s="41"/>
      <c r="W4618" s="41"/>
      <c r="X4618" s="41"/>
      <c r="Y4618" s="41"/>
      <c r="Z4618" s="41"/>
      <c r="AA4618" s="41"/>
      <c r="AB4618" s="41"/>
      <c r="AC4618" s="41"/>
      <c r="AD4618" s="41"/>
      <c r="AE4618" s="41"/>
      <c r="AT4618" s="20" t="s">
        <v>191</v>
      </c>
      <c r="AU4618" s="20" t="s">
        <v>80</v>
      </c>
    </row>
    <row r="4619" s="14" customFormat="1">
      <c r="A4619" s="14"/>
      <c r="B4619" s="245"/>
      <c r="C4619" s="246"/>
      <c r="D4619" s="236" t="s">
        <v>193</v>
      </c>
      <c r="E4619" s="247" t="s">
        <v>19</v>
      </c>
      <c r="F4619" s="248" t="s">
        <v>6935</v>
      </c>
      <c r="G4619" s="246"/>
      <c r="H4619" s="249">
        <v>8344.2129999999997</v>
      </c>
      <c r="I4619" s="250"/>
      <c r="J4619" s="246"/>
      <c r="K4619" s="246"/>
      <c r="L4619" s="251"/>
      <c r="M4619" s="252"/>
      <c r="N4619" s="253"/>
      <c r="O4619" s="253"/>
      <c r="P4619" s="253"/>
      <c r="Q4619" s="253"/>
      <c r="R4619" s="253"/>
      <c r="S4619" s="253"/>
      <c r="T4619" s="25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T4619" s="255" t="s">
        <v>193</v>
      </c>
      <c r="AU4619" s="255" t="s">
        <v>80</v>
      </c>
      <c r="AV4619" s="14" t="s">
        <v>80</v>
      </c>
      <c r="AW4619" s="14" t="s">
        <v>195</v>
      </c>
      <c r="AX4619" s="14" t="s">
        <v>71</v>
      </c>
      <c r="AY4619" s="255" t="s">
        <v>182</v>
      </c>
    </row>
    <row r="4620" s="2" customFormat="1" ht="24.15" customHeight="1">
      <c r="A4620" s="41"/>
      <c r="B4620" s="42"/>
      <c r="C4620" s="216" t="s">
        <v>6936</v>
      </c>
      <c r="D4620" s="216" t="s">
        <v>184</v>
      </c>
      <c r="E4620" s="217" t="s">
        <v>6937</v>
      </c>
      <c r="F4620" s="218" t="s">
        <v>6938</v>
      </c>
      <c r="G4620" s="219" t="s">
        <v>283</v>
      </c>
      <c r="H4620" s="220">
        <v>3741.1399999999999</v>
      </c>
      <c r="I4620" s="221"/>
      <c r="J4620" s="222">
        <f>ROUND(I4620*H4620,2)</f>
        <v>0</v>
      </c>
      <c r="K4620" s="218" t="s">
        <v>188</v>
      </c>
      <c r="L4620" s="47"/>
      <c r="M4620" s="223" t="s">
        <v>19</v>
      </c>
      <c r="N4620" s="224" t="s">
        <v>42</v>
      </c>
      <c r="O4620" s="87"/>
      <c r="P4620" s="225">
        <f>O4620*H4620</f>
        <v>0</v>
      </c>
      <c r="Q4620" s="225">
        <v>0.00040000000000000002</v>
      </c>
      <c r="R4620" s="225">
        <f>Q4620*H4620</f>
        <v>1.496456</v>
      </c>
      <c r="S4620" s="225">
        <v>0</v>
      </c>
      <c r="T4620" s="226">
        <f>S4620*H4620</f>
        <v>0</v>
      </c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R4620" s="227" t="s">
        <v>308</v>
      </c>
      <c r="AT4620" s="227" t="s">
        <v>184</v>
      </c>
      <c r="AU4620" s="227" t="s">
        <v>80</v>
      </c>
      <c r="AY4620" s="20" t="s">
        <v>182</v>
      </c>
      <c r="BE4620" s="228">
        <f>IF(N4620="základní",J4620,0)</f>
        <v>0</v>
      </c>
      <c r="BF4620" s="228">
        <f>IF(N4620="snížená",J4620,0)</f>
        <v>0</v>
      </c>
      <c r="BG4620" s="228">
        <f>IF(N4620="zákl. přenesená",J4620,0)</f>
        <v>0</v>
      </c>
      <c r="BH4620" s="228">
        <f>IF(N4620="sníž. přenesená",J4620,0)</f>
        <v>0</v>
      </c>
      <c r="BI4620" s="228">
        <f>IF(N4620="nulová",J4620,0)</f>
        <v>0</v>
      </c>
      <c r="BJ4620" s="20" t="s">
        <v>78</v>
      </c>
      <c r="BK4620" s="228">
        <f>ROUND(I4620*H4620,2)</f>
        <v>0</v>
      </c>
      <c r="BL4620" s="20" t="s">
        <v>308</v>
      </c>
      <c r="BM4620" s="227" t="s">
        <v>6939</v>
      </c>
    </row>
    <row r="4621" s="2" customFormat="1">
      <c r="A4621" s="41"/>
      <c r="B4621" s="42"/>
      <c r="C4621" s="43"/>
      <c r="D4621" s="229" t="s">
        <v>191</v>
      </c>
      <c r="E4621" s="43"/>
      <c r="F4621" s="230" t="s">
        <v>6940</v>
      </c>
      <c r="G4621" s="43"/>
      <c r="H4621" s="43"/>
      <c r="I4621" s="231"/>
      <c r="J4621" s="43"/>
      <c r="K4621" s="43"/>
      <c r="L4621" s="47"/>
      <c r="M4621" s="232"/>
      <c r="N4621" s="233"/>
      <c r="O4621" s="87"/>
      <c r="P4621" s="87"/>
      <c r="Q4621" s="87"/>
      <c r="R4621" s="87"/>
      <c r="S4621" s="87"/>
      <c r="T4621" s="88"/>
      <c r="U4621" s="41"/>
      <c r="V4621" s="41"/>
      <c r="W4621" s="41"/>
      <c r="X4621" s="41"/>
      <c r="Y4621" s="41"/>
      <c r="Z4621" s="41"/>
      <c r="AA4621" s="41"/>
      <c r="AB4621" s="41"/>
      <c r="AC4621" s="41"/>
      <c r="AD4621" s="41"/>
      <c r="AE4621" s="41"/>
      <c r="AT4621" s="20" t="s">
        <v>191</v>
      </c>
      <c r="AU4621" s="20" t="s">
        <v>80</v>
      </c>
    </row>
    <row r="4622" s="14" customFormat="1">
      <c r="A4622" s="14"/>
      <c r="B4622" s="245"/>
      <c r="C4622" s="246"/>
      <c r="D4622" s="236" t="s">
        <v>193</v>
      </c>
      <c r="E4622" s="247" t="s">
        <v>19</v>
      </c>
      <c r="F4622" s="248" t="s">
        <v>6941</v>
      </c>
      <c r="G4622" s="246"/>
      <c r="H4622" s="249">
        <v>3741.1399999999999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193</v>
      </c>
      <c r="AU4622" s="255" t="s">
        <v>80</v>
      </c>
      <c r="AV4622" s="14" t="s">
        <v>80</v>
      </c>
      <c r="AW4622" s="14" t="s">
        <v>195</v>
      </c>
      <c r="AX4622" s="14" t="s">
        <v>71</v>
      </c>
      <c r="AY4622" s="255" t="s">
        <v>182</v>
      </c>
    </row>
    <row r="4623" s="2" customFormat="1" ht="24.15" customHeight="1">
      <c r="A4623" s="41"/>
      <c r="B4623" s="42"/>
      <c r="C4623" s="216" t="s">
        <v>6942</v>
      </c>
      <c r="D4623" s="216" t="s">
        <v>184</v>
      </c>
      <c r="E4623" s="217" t="s">
        <v>6943</v>
      </c>
      <c r="F4623" s="218" t="s">
        <v>6944</v>
      </c>
      <c r="G4623" s="219" t="s">
        <v>283</v>
      </c>
      <c r="H4623" s="220">
        <v>1504.9259999999999</v>
      </c>
      <c r="I4623" s="221"/>
      <c r="J4623" s="222">
        <f>ROUND(I4623*H4623,2)</f>
        <v>0</v>
      </c>
      <c r="K4623" s="218" t="s">
        <v>188</v>
      </c>
      <c r="L4623" s="47"/>
      <c r="M4623" s="223" t="s">
        <v>19</v>
      </c>
      <c r="N4623" s="224" t="s">
        <v>42</v>
      </c>
      <c r="O4623" s="87"/>
      <c r="P4623" s="225">
        <f>O4623*H4623</f>
        <v>0</v>
      </c>
      <c r="Q4623" s="225">
        <v>0.00040000000000000002</v>
      </c>
      <c r="R4623" s="225">
        <f>Q4623*H4623</f>
        <v>0.60197040000000002</v>
      </c>
      <c r="S4623" s="225">
        <v>0</v>
      </c>
      <c r="T4623" s="226">
        <f>S4623*H4623</f>
        <v>0</v>
      </c>
      <c r="U4623" s="41"/>
      <c r="V4623" s="41"/>
      <c r="W4623" s="41"/>
      <c r="X4623" s="41"/>
      <c r="Y4623" s="41"/>
      <c r="Z4623" s="41"/>
      <c r="AA4623" s="41"/>
      <c r="AB4623" s="41"/>
      <c r="AC4623" s="41"/>
      <c r="AD4623" s="41"/>
      <c r="AE4623" s="41"/>
      <c r="AR4623" s="227" t="s">
        <v>308</v>
      </c>
      <c r="AT4623" s="227" t="s">
        <v>184</v>
      </c>
      <c r="AU4623" s="227" t="s">
        <v>80</v>
      </c>
      <c r="AY4623" s="20" t="s">
        <v>182</v>
      </c>
      <c r="BE4623" s="228">
        <f>IF(N4623="základní",J4623,0)</f>
        <v>0</v>
      </c>
      <c r="BF4623" s="228">
        <f>IF(N4623="snížená",J4623,0)</f>
        <v>0</v>
      </c>
      <c r="BG4623" s="228">
        <f>IF(N4623="zákl. přenesená",J4623,0)</f>
        <v>0</v>
      </c>
      <c r="BH4623" s="228">
        <f>IF(N4623="sníž. přenesená",J4623,0)</f>
        <v>0</v>
      </c>
      <c r="BI4623" s="228">
        <f>IF(N4623="nulová",J4623,0)</f>
        <v>0</v>
      </c>
      <c r="BJ4623" s="20" t="s">
        <v>78</v>
      </c>
      <c r="BK4623" s="228">
        <f>ROUND(I4623*H4623,2)</f>
        <v>0</v>
      </c>
      <c r="BL4623" s="20" t="s">
        <v>308</v>
      </c>
      <c r="BM4623" s="227" t="s">
        <v>6945</v>
      </c>
    </row>
    <row r="4624" s="2" customFormat="1">
      <c r="A4624" s="41"/>
      <c r="B4624" s="42"/>
      <c r="C4624" s="43"/>
      <c r="D4624" s="229" t="s">
        <v>191</v>
      </c>
      <c r="E4624" s="43"/>
      <c r="F4624" s="230" t="s">
        <v>6946</v>
      </c>
      <c r="G4624" s="43"/>
      <c r="H4624" s="43"/>
      <c r="I4624" s="231"/>
      <c r="J4624" s="43"/>
      <c r="K4624" s="43"/>
      <c r="L4624" s="47"/>
      <c r="M4624" s="232"/>
      <c r="N4624" s="233"/>
      <c r="O4624" s="87"/>
      <c r="P4624" s="87"/>
      <c r="Q4624" s="87"/>
      <c r="R4624" s="87"/>
      <c r="S4624" s="87"/>
      <c r="T4624" s="88"/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T4624" s="20" t="s">
        <v>191</v>
      </c>
      <c r="AU4624" s="20" t="s">
        <v>80</v>
      </c>
    </row>
    <row r="4625" s="14" customFormat="1">
      <c r="A4625" s="14"/>
      <c r="B4625" s="245"/>
      <c r="C4625" s="246"/>
      <c r="D4625" s="236" t="s">
        <v>193</v>
      </c>
      <c r="E4625" s="247" t="s">
        <v>19</v>
      </c>
      <c r="F4625" s="248" t="s">
        <v>6947</v>
      </c>
      <c r="G4625" s="246"/>
      <c r="H4625" s="249">
        <v>1504.9259999999999</v>
      </c>
      <c r="I4625" s="250"/>
      <c r="J4625" s="246"/>
      <c r="K4625" s="246"/>
      <c r="L4625" s="251"/>
      <c r="M4625" s="252"/>
      <c r="N4625" s="253"/>
      <c r="O4625" s="253"/>
      <c r="P4625" s="253"/>
      <c r="Q4625" s="253"/>
      <c r="R4625" s="253"/>
      <c r="S4625" s="253"/>
      <c r="T4625" s="25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55" t="s">
        <v>193</v>
      </c>
      <c r="AU4625" s="255" t="s">
        <v>80</v>
      </c>
      <c r="AV4625" s="14" t="s">
        <v>80</v>
      </c>
      <c r="AW4625" s="14" t="s">
        <v>195</v>
      </c>
      <c r="AX4625" s="14" t="s">
        <v>71</v>
      </c>
      <c r="AY4625" s="255" t="s">
        <v>182</v>
      </c>
    </row>
    <row r="4626" s="2" customFormat="1" ht="24.15" customHeight="1">
      <c r="A4626" s="41"/>
      <c r="B4626" s="42"/>
      <c r="C4626" s="216" t="s">
        <v>6948</v>
      </c>
      <c r="D4626" s="216" t="s">
        <v>184</v>
      </c>
      <c r="E4626" s="217" t="s">
        <v>6949</v>
      </c>
      <c r="F4626" s="218" t="s">
        <v>6950</v>
      </c>
      <c r="G4626" s="219" t="s">
        <v>283</v>
      </c>
      <c r="H4626" s="220">
        <v>481.255</v>
      </c>
      <c r="I4626" s="221"/>
      <c r="J4626" s="222">
        <f>ROUND(I4626*H4626,2)</f>
        <v>0</v>
      </c>
      <c r="K4626" s="218" t="s">
        <v>188</v>
      </c>
      <c r="L4626" s="47"/>
      <c r="M4626" s="223" t="s">
        <v>19</v>
      </c>
      <c r="N4626" s="224" t="s">
        <v>42</v>
      </c>
      <c r="O4626" s="87"/>
      <c r="P4626" s="225">
        <f>O4626*H4626</f>
        <v>0</v>
      </c>
      <c r="Q4626" s="225">
        <v>0.00040000000000000002</v>
      </c>
      <c r="R4626" s="225">
        <f>Q4626*H4626</f>
        <v>0.19250200000000001</v>
      </c>
      <c r="S4626" s="225">
        <v>0</v>
      </c>
      <c r="T4626" s="226">
        <f>S4626*H4626</f>
        <v>0</v>
      </c>
      <c r="U4626" s="41"/>
      <c r="V4626" s="41"/>
      <c r="W4626" s="41"/>
      <c r="X4626" s="41"/>
      <c r="Y4626" s="41"/>
      <c r="Z4626" s="41"/>
      <c r="AA4626" s="41"/>
      <c r="AB4626" s="41"/>
      <c r="AC4626" s="41"/>
      <c r="AD4626" s="41"/>
      <c r="AE4626" s="41"/>
      <c r="AR4626" s="227" t="s">
        <v>308</v>
      </c>
      <c r="AT4626" s="227" t="s">
        <v>184</v>
      </c>
      <c r="AU4626" s="227" t="s">
        <v>80</v>
      </c>
      <c r="AY4626" s="20" t="s">
        <v>182</v>
      </c>
      <c r="BE4626" s="228">
        <f>IF(N4626="základní",J4626,0)</f>
        <v>0</v>
      </c>
      <c r="BF4626" s="228">
        <f>IF(N4626="snížená",J4626,0)</f>
        <v>0</v>
      </c>
      <c r="BG4626" s="228">
        <f>IF(N4626="zákl. přenesená",J4626,0)</f>
        <v>0</v>
      </c>
      <c r="BH4626" s="228">
        <f>IF(N4626="sníž. přenesená",J4626,0)</f>
        <v>0</v>
      </c>
      <c r="BI4626" s="228">
        <f>IF(N4626="nulová",J4626,0)</f>
        <v>0</v>
      </c>
      <c r="BJ4626" s="20" t="s">
        <v>78</v>
      </c>
      <c r="BK4626" s="228">
        <f>ROUND(I4626*H4626,2)</f>
        <v>0</v>
      </c>
      <c r="BL4626" s="20" t="s">
        <v>308</v>
      </c>
      <c r="BM4626" s="227" t="s">
        <v>6951</v>
      </c>
    </row>
    <row r="4627" s="2" customFormat="1">
      <c r="A4627" s="41"/>
      <c r="B4627" s="42"/>
      <c r="C4627" s="43"/>
      <c r="D4627" s="229" t="s">
        <v>191</v>
      </c>
      <c r="E4627" s="43"/>
      <c r="F4627" s="230" t="s">
        <v>6952</v>
      </c>
      <c r="G4627" s="43"/>
      <c r="H4627" s="43"/>
      <c r="I4627" s="231"/>
      <c r="J4627" s="43"/>
      <c r="K4627" s="43"/>
      <c r="L4627" s="47"/>
      <c r="M4627" s="232"/>
      <c r="N4627" s="233"/>
      <c r="O4627" s="87"/>
      <c r="P4627" s="87"/>
      <c r="Q4627" s="87"/>
      <c r="R4627" s="87"/>
      <c r="S4627" s="87"/>
      <c r="T4627" s="88"/>
      <c r="U4627" s="41"/>
      <c r="V4627" s="41"/>
      <c r="W4627" s="41"/>
      <c r="X4627" s="41"/>
      <c r="Y4627" s="41"/>
      <c r="Z4627" s="41"/>
      <c r="AA4627" s="41"/>
      <c r="AB4627" s="41"/>
      <c r="AC4627" s="41"/>
      <c r="AD4627" s="41"/>
      <c r="AE4627" s="41"/>
      <c r="AT4627" s="20" t="s">
        <v>191</v>
      </c>
      <c r="AU4627" s="20" t="s">
        <v>80</v>
      </c>
    </row>
    <row r="4628" s="14" customFormat="1">
      <c r="A4628" s="14"/>
      <c r="B4628" s="245"/>
      <c r="C4628" s="246"/>
      <c r="D4628" s="236" t="s">
        <v>193</v>
      </c>
      <c r="E4628" s="247" t="s">
        <v>19</v>
      </c>
      <c r="F4628" s="248" t="s">
        <v>6953</v>
      </c>
      <c r="G4628" s="246"/>
      <c r="H4628" s="249">
        <v>481.255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193</v>
      </c>
      <c r="AU4628" s="255" t="s">
        <v>80</v>
      </c>
      <c r="AV4628" s="14" t="s">
        <v>80</v>
      </c>
      <c r="AW4628" s="14" t="s">
        <v>195</v>
      </c>
      <c r="AX4628" s="14" t="s">
        <v>71</v>
      </c>
      <c r="AY4628" s="255" t="s">
        <v>182</v>
      </c>
    </row>
    <row r="4629" s="2" customFormat="1" ht="37.8" customHeight="1">
      <c r="A4629" s="41"/>
      <c r="B4629" s="42"/>
      <c r="C4629" s="216" t="s">
        <v>6954</v>
      </c>
      <c r="D4629" s="216" t="s">
        <v>184</v>
      </c>
      <c r="E4629" s="217" t="s">
        <v>6955</v>
      </c>
      <c r="F4629" s="218" t="s">
        <v>6956</v>
      </c>
      <c r="G4629" s="219" t="s">
        <v>304</v>
      </c>
      <c r="H4629" s="220">
        <v>1200</v>
      </c>
      <c r="I4629" s="221"/>
      <c r="J4629" s="222">
        <f>ROUND(I4629*H4629,2)</f>
        <v>0</v>
      </c>
      <c r="K4629" s="218" t="s">
        <v>188</v>
      </c>
      <c r="L4629" s="47"/>
      <c r="M4629" s="223" t="s">
        <v>19</v>
      </c>
      <c r="N4629" s="224" t="s">
        <v>42</v>
      </c>
      <c r="O4629" s="87"/>
      <c r="P4629" s="225">
        <f>O4629*H4629</f>
        <v>0</v>
      </c>
      <c r="Q4629" s="225">
        <v>0</v>
      </c>
      <c r="R4629" s="225">
        <f>Q4629*H4629</f>
        <v>0</v>
      </c>
      <c r="S4629" s="225">
        <v>0</v>
      </c>
      <c r="T4629" s="226">
        <f>S4629*H4629</f>
        <v>0</v>
      </c>
      <c r="U4629" s="41"/>
      <c r="V4629" s="41"/>
      <c r="W4629" s="41"/>
      <c r="X4629" s="41"/>
      <c r="Y4629" s="41"/>
      <c r="Z4629" s="41"/>
      <c r="AA4629" s="41"/>
      <c r="AB4629" s="41"/>
      <c r="AC4629" s="41"/>
      <c r="AD4629" s="41"/>
      <c r="AE4629" s="41"/>
      <c r="AR4629" s="227" t="s">
        <v>308</v>
      </c>
      <c r="AT4629" s="227" t="s">
        <v>184</v>
      </c>
      <c r="AU4629" s="227" t="s">
        <v>80</v>
      </c>
      <c r="AY4629" s="20" t="s">
        <v>182</v>
      </c>
      <c r="BE4629" s="228">
        <f>IF(N4629="základní",J4629,0)</f>
        <v>0</v>
      </c>
      <c r="BF4629" s="228">
        <f>IF(N4629="snížená",J4629,0)</f>
        <v>0</v>
      </c>
      <c r="BG4629" s="228">
        <f>IF(N4629="zákl. přenesená",J4629,0)</f>
        <v>0</v>
      </c>
      <c r="BH4629" s="228">
        <f>IF(N4629="sníž. přenesená",J4629,0)</f>
        <v>0</v>
      </c>
      <c r="BI4629" s="228">
        <f>IF(N4629="nulová",J4629,0)</f>
        <v>0</v>
      </c>
      <c r="BJ4629" s="20" t="s">
        <v>78</v>
      </c>
      <c r="BK4629" s="228">
        <f>ROUND(I4629*H4629,2)</f>
        <v>0</v>
      </c>
      <c r="BL4629" s="20" t="s">
        <v>308</v>
      </c>
      <c r="BM4629" s="227" t="s">
        <v>6957</v>
      </c>
    </row>
    <row r="4630" s="2" customFormat="1">
      <c r="A4630" s="41"/>
      <c r="B4630" s="42"/>
      <c r="C4630" s="43"/>
      <c r="D4630" s="229" t="s">
        <v>191</v>
      </c>
      <c r="E4630" s="43"/>
      <c r="F4630" s="230" t="s">
        <v>6958</v>
      </c>
      <c r="G4630" s="43"/>
      <c r="H4630" s="43"/>
      <c r="I4630" s="231"/>
      <c r="J4630" s="43"/>
      <c r="K4630" s="43"/>
      <c r="L4630" s="47"/>
      <c r="M4630" s="232"/>
      <c r="N4630" s="233"/>
      <c r="O4630" s="87"/>
      <c r="P4630" s="87"/>
      <c r="Q4630" s="87"/>
      <c r="R4630" s="87"/>
      <c r="S4630" s="87"/>
      <c r="T4630" s="88"/>
      <c r="U4630" s="41"/>
      <c r="V4630" s="41"/>
      <c r="W4630" s="41"/>
      <c r="X4630" s="41"/>
      <c r="Y4630" s="41"/>
      <c r="Z4630" s="41"/>
      <c r="AA4630" s="41"/>
      <c r="AB4630" s="41"/>
      <c r="AC4630" s="41"/>
      <c r="AD4630" s="41"/>
      <c r="AE4630" s="41"/>
      <c r="AT4630" s="20" t="s">
        <v>191</v>
      </c>
      <c r="AU4630" s="20" t="s">
        <v>80</v>
      </c>
    </row>
    <row r="4631" s="2" customFormat="1" ht="37.8" customHeight="1">
      <c r="A4631" s="41"/>
      <c r="B4631" s="42"/>
      <c r="C4631" s="216" t="s">
        <v>6959</v>
      </c>
      <c r="D4631" s="216" t="s">
        <v>184</v>
      </c>
      <c r="E4631" s="217" t="s">
        <v>6960</v>
      </c>
      <c r="F4631" s="218" t="s">
        <v>6961</v>
      </c>
      <c r="G4631" s="219" t="s">
        <v>283</v>
      </c>
      <c r="H4631" s="220">
        <v>4186.6599999999999</v>
      </c>
      <c r="I4631" s="221"/>
      <c r="J4631" s="222">
        <f>ROUND(I4631*H4631,2)</f>
        <v>0</v>
      </c>
      <c r="K4631" s="218" t="s">
        <v>188</v>
      </c>
      <c r="L4631" s="47"/>
      <c r="M4631" s="223" t="s">
        <v>19</v>
      </c>
      <c r="N4631" s="224" t="s">
        <v>42</v>
      </c>
      <c r="O4631" s="87"/>
      <c r="P4631" s="225">
        <f>O4631*H4631</f>
        <v>0</v>
      </c>
      <c r="Q4631" s="225">
        <v>1.0000000000000001E-05</v>
      </c>
      <c r="R4631" s="225">
        <f>Q4631*H4631</f>
        <v>0.041866600000000004</v>
      </c>
      <c r="S4631" s="225">
        <v>0</v>
      </c>
      <c r="T4631" s="226">
        <f>S4631*H4631</f>
        <v>0</v>
      </c>
      <c r="U4631" s="41"/>
      <c r="V4631" s="41"/>
      <c r="W4631" s="41"/>
      <c r="X4631" s="41"/>
      <c r="Y4631" s="41"/>
      <c r="Z4631" s="41"/>
      <c r="AA4631" s="41"/>
      <c r="AB4631" s="41"/>
      <c r="AC4631" s="41"/>
      <c r="AD4631" s="41"/>
      <c r="AE4631" s="41"/>
      <c r="AR4631" s="227" t="s">
        <v>308</v>
      </c>
      <c r="AT4631" s="227" t="s">
        <v>184</v>
      </c>
      <c r="AU4631" s="227" t="s">
        <v>80</v>
      </c>
      <c r="AY4631" s="20" t="s">
        <v>182</v>
      </c>
      <c r="BE4631" s="228">
        <f>IF(N4631="základní",J4631,0)</f>
        <v>0</v>
      </c>
      <c r="BF4631" s="228">
        <f>IF(N4631="snížená",J4631,0)</f>
        <v>0</v>
      </c>
      <c r="BG4631" s="228">
        <f>IF(N4631="zákl. přenesená",J4631,0)</f>
        <v>0</v>
      </c>
      <c r="BH4631" s="228">
        <f>IF(N4631="sníž. přenesená",J4631,0)</f>
        <v>0</v>
      </c>
      <c r="BI4631" s="228">
        <f>IF(N4631="nulová",J4631,0)</f>
        <v>0</v>
      </c>
      <c r="BJ4631" s="20" t="s">
        <v>78</v>
      </c>
      <c r="BK4631" s="228">
        <f>ROUND(I4631*H4631,2)</f>
        <v>0</v>
      </c>
      <c r="BL4631" s="20" t="s">
        <v>308</v>
      </c>
      <c r="BM4631" s="227" t="s">
        <v>6962</v>
      </c>
    </row>
    <row r="4632" s="2" customFormat="1">
      <c r="A4632" s="41"/>
      <c r="B4632" s="42"/>
      <c r="C4632" s="43"/>
      <c r="D4632" s="229" t="s">
        <v>191</v>
      </c>
      <c r="E4632" s="43"/>
      <c r="F4632" s="230" t="s">
        <v>6963</v>
      </c>
      <c r="G4632" s="43"/>
      <c r="H4632" s="43"/>
      <c r="I4632" s="231"/>
      <c r="J4632" s="43"/>
      <c r="K4632" s="43"/>
      <c r="L4632" s="47"/>
      <c r="M4632" s="232"/>
      <c r="N4632" s="233"/>
      <c r="O4632" s="87"/>
      <c r="P4632" s="87"/>
      <c r="Q4632" s="87"/>
      <c r="R4632" s="87"/>
      <c r="S4632" s="87"/>
      <c r="T4632" s="88"/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T4632" s="20" t="s">
        <v>191</v>
      </c>
      <c r="AU4632" s="20" t="s">
        <v>80</v>
      </c>
    </row>
    <row r="4633" s="14" customFormat="1">
      <c r="A4633" s="14"/>
      <c r="B4633" s="245"/>
      <c r="C4633" s="246"/>
      <c r="D4633" s="236" t="s">
        <v>193</v>
      </c>
      <c r="E4633" s="247" t="s">
        <v>19</v>
      </c>
      <c r="F4633" s="248" t="s">
        <v>6964</v>
      </c>
      <c r="G4633" s="246"/>
      <c r="H4633" s="249">
        <v>4186.6601999999993</v>
      </c>
      <c r="I4633" s="250"/>
      <c r="J4633" s="246"/>
      <c r="K4633" s="246"/>
      <c r="L4633" s="251"/>
      <c r="M4633" s="252"/>
      <c r="N4633" s="253"/>
      <c r="O4633" s="253"/>
      <c r="P4633" s="253"/>
      <c r="Q4633" s="253"/>
      <c r="R4633" s="253"/>
      <c r="S4633" s="253"/>
      <c r="T4633" s="25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5" t="s">
        <v>193</v>
      </c>
      <c r="AU4633" s="255" t="s">
        <v>80</v>
      </c>
      <c r="AV4633" s="14" t="s">
        <v>80</v>
      </c>
      <c r="AW4633" s="14" t="s">
        <v>195</v>
      </c>
      <c r="AX4633" s="14" t="s">
        <v>71</v>
      </c>
      <c r="AY4633" s="255" t="s">
        <v>182</v>
      </c>
    </row>
    <row r="4634" s="12" customFormat="1" ht="22.8" customHeight="1">
      <c r="A4634" s="12"/>
      <c r="B4634" s="200"/>
      <c r="C4634" s="201"/>
      <c r="D4634" s="202" t="s">
        <v>70</v>
      </c>
      <c r="E4634" s="214" t="s">
        <v>5214</v>
      </c>
      <c r="F4634" s="214" t="s">
        <v>6965</v>
      </c>
      <c r="G4634" s="201"/>
      <c r="H4634" s="201"/>
      <c r="I4634" s="204"/>
      <c r="J4634" s="215">
        <f>BK4634</f>
        <v>0</v>
      </c>
      <c r="K4634" s="201"/>
      <c r="L4634" s="206"/>
      <c r="M4634" s="207"/>
      <c r="N4634" s="208"/>
      <c r="O4634" s="208"/>
      <c r="P4634" s="209">
        <f>SUM(P4635:P4638)</f>
        <v>0</v>
      </c>
      <c r="Q4634" s="208"/>
      <c r="R4634" s="209">
        <f>SUM(R4635:R4638)</f>
        <v>0.067000000000000004</v>
      </c>
      <c r="S4634" s="208"/>
      <c r="T4634" s="210">
        <f>SUM(T4635:T4638)</f>
        <v>0</v>
      </c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R4634" s="211" t="s">
        <v>80</v>
      </c>
      <c r="AT4634" s="212" t="s">
        <v>70</v>
      </c>
      <c r="AU4634" s="212" t="s">
        <v>78</v>
      </c>
      <c r="AY4634" s="211" t="s">
        <v>182</v>
      </c>
      <c r="BK4634" s="213">
        <f>SUM(BK4635:BK4638)</f>
        <v>0</v>
      </c>
    </row>
    <row r="4635" s="2" customFormat="1" ht="33" customHeight="1">
      <c r="A4635" s="41"/>
      <c r="B4635" s="42"/>
      <c r="C4635" s="216" t="s">
        <v>6966</v>
      </c>
      <c r="D4635" s="216" t="s">
        <v>184</v>
      </c>
      <c r="E4635" s="217" t="s">
        <v>6967</v>
      </c>
      <c r="F4635" s="218" t="s">
        <v>6968</v>
      </c>
      <c r="G4635" s="219" t="s">
        <v>425</v>
      </c>
      <c r="H4635" s="220">
        <v>1</v>
      </c>
      <c r="I4635" s="221"/>
      <c r="J4635" s="222">
        <f>ROUND(I4635*H4635,2)</f>
        <v>0</v>
      </c>
      <c r="K4635" s="218" t="s">
        <v>19</v>
      </c>
      <c r="L4635" s="47"/>
      <c r="M4635" s="223" t="s">
        <v>19</v>
      </c>
      <c r="N4635" s="224" t="s">
        <v>42</v>
      </c>
      <c r="O4635" s="87"/>
      <c r="P4635" s="225">
        <f>O4635*H4635</f>
        <v>0</v>
      </c>
      <c r="Q4635" s="225">
        <v>0.035000000000000003</v>
      </c>
      <c r="R4635" s="225">
        <f>Q4635*H4635</f>
        <v>0.035000000000000003</v>
      </c>
      <c r="S4635" s="225">
        <v>0</v>
      </c>
      <c r="T4635" s="226">
        <f>S4635*H4635</f>
        <v>0</v>
      </c>
      <c r="U4635" s="41"/>
      <c r="V4635" s="41"/>
      <c r="W4635" s="41"/>
      <c r="X4635" s="41"/>
      <c r="Y4635" s="41"/>
      <c r="Z4635" s="41"/>
      <c r="AA4635" s="41"/>
      <c r="AB4635" s="41"/>
      <c r="AC4635" s="41"/>
      <c r="AD4635" s="41"/>
      <c r="AE4635" s="41"/>
      <c r="AR4635" s="227" t="s">
        <v>308</v>
      </c>
      <c r="AT4635" s="227" t="s">
        <v>184</v>
      </c>
      <c r="AU4635" s="227" t="s">
        <v>80</v>
      </c>
      <c r="AY4635" s="20" t="s">
        <v>182</v>
      </c>
      <c r="BE4635" s="228">
        <f>IF(N4635="základní",J4635,0)</f>
        <v>0</v>
      </c>
      <c r="BF4635" s="228">
        <f>IF(N4635="snížená",J4635,0)</f>
        <v>0</v>
      </c>
      <c r="BG4635" s="228">
        <f>IF(N4635="zákl. přenesená",J4635,0)</f>
        <v>0</v>
      </c>
      <c r="BH4635" s="228">
        <f>IF(N4635="sníž. přenesená",J4635,0)</f>
        <v>0</v>
      </c>
      <c r="BI4635" s="228">
        <f>IF(N4635="nulová",J4635,0)</f>
        <v>0</v>
      </c>
      <c r="BJ4635" s="20" t="s">
        <v>78</v>
      </c>
      <c r="BK4635" s="228">
        <f>ROUND(I4635*H4635,2)</f>
        <v>0</v>
      </c>
      <c r="BL4635" s="20" t="s">
        <v>308</v>
      </c>
      <c r="BM4635" s="227" t="s">
        <v>6969</v>
      </c>
    </row>
    <row r="4636" s="2" customFormat="1" ht="33" customHeight="1">
      <c r="A4636" s="41"/>
      <c r="B4636" s="42"/>
      <c r="C4636" s="216" t="s">
        <v>6970</v>
      </c>
      <c r="D4636" s="216" t="s">
        <v>184</v>
      </c>
      <c r="E4636" s="217" t="s">
        <v>6971</v>
      </c>
      <c r="F4636" s="218" t="s">
        <v>6972</v>
      </c>
      <c r="G4636" s="219" t="s">
        <v>425</v>
      </c>
      <c r="H4636" s="220">
        <v>1</v>
      </c>
      <c r="I4636" s="221"/>
      <c r="J4636" s="222">
        <f>ROUND(I4636*H4636,2)</f>
        <v>0</v>
      </c>
      <c r="K4636" s="218" t="s">
        <v>19</v>
      </c>
      <c r="L4636" s="47"/>
      <c r="M4636" s="223" t="s">
        <v>19</v>
      </c>
      <c r="N4636" s="224" t="s">
        <v>42</v>
      </c>
      <c r="O4636" s="87"/>
      <c r="P4636" s="225">
        <f>O4636*H4636</f>
        <v>0</v>
      </c>
      <c r="Q4636" s="225">
        <v>0.032000000000000001</v>
      </c>
      <c r="R4636" s="225">
        <f>Q4636*H4636</f>
        <v>0.032000000000000001</v>
      </c>
      <c r="S4636" s="225">
        <v>0</v>
      </c>
      <c r="T4636" s="226">
        <f>S4636*H4636</f>
        <v>0</v>
      </c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R4636" s="227" t="s">
        <v>308</v>
      </c>
      <c r="AT4636" s="227" t="s">
        <v>184</v>
      </c>
      <c r="AU4636" s="227" t="s">
        <v>80</v>
      </c>
      <c r="AY4636" s="20" t="s">
        <v>182</v>
      </c>
      <c r="BE4636" s="228">
        <f>IF(N4636="základní",J4636,0)</f>
        <v>0</v>
      </c>
      <c r="BF4636" s="228">
        <f>IF(N4636="snížená",J4636,0)</f>
        <v>0</v>
      </c>
      <c r="BG4636" s="228">
        <f>IF(N4636="zákl. přenesená",J4636,0)</f>
        <v>0</v>
      </c>
      <c r="BH4636" s="228">
        <f>IF(N4636="sníž. přenesená",J4636,0)</f>
        <v>0</v>
      </c>
      <c r="BI4636" s="228">
        <f>IF(N4636="nulová",J4636,0)</f>
        <v>0</v>
      </c>
      <c r="BJ4636" s="20" t="s">
        <v>78</v>
      </c>
      <c r="BK4636" s="228">
        <f>ROUND(I4636*H4636,2)</f>
        <v>0</v>
      </c>
      <c r="BL4636" s="20" t="s">
        <v>308</v>
      </c>
      <c r="BM4636" s="227" t="s">
        <v>6973</v>
      </c>
    </row>
    <row r="4637" s="2" customFormat="1" ht="55.5" customHeight="1">
      <c r="A4637" s="41"/>
      <c r="B4637" s="42"/>
      <c r="C4637" s="216" t="s">
        <v>6974</v>
      </c>
      <c r="D4637" s="216" t="s">
        <v>184</v>
      </c>
      <c r="E4637" s="217" t="s">
        <v>6975</v>
      </c>
      <c r="F4637" s="218" t="s">
        <v>6976</v>
      </c>
      <c r="G4637" s="219" t="s">
        <v>256</v>
      </c>
      <c r="H4637" s="220">
        <v>0.067000000000000004</v>
      </c>
      <c r="I4637" s="221"/>
      <c r="J4637" s="222">
        <f>ROUND(I4637*H4637,2)</f>
        <v>0</v>
      </c>
      <c r="K4637" s="218" t="s">
        <v>188</v>
      </c>
      <c r="L4637" s="47"/>
      <c r="M4637" s="223" t="s">
        <v>19</v>
      </c>
      <c r="N4637" s="224" t="s">
        <v>42</v>
      </c>
      <c r="O4637" s="87"/>
      <c r="P4637" s="225">
        <f>O4637*H4637</f>
        <v>0</v>
      </c>
      <c r="Q4637" s="225">
        <v>0</v>
      </c>
      <c r="R4637" s="225">
        <f>Q4637*H4637</f>
        <v>0</v>
      </c>
      <c r="S4637" s="225">
        <v>0</v>
      </c>
      <c r="T4637" s="226">
        <f>S4637*H4637</f>
        <v>0</v>
      </c>
      <c r="U4637" s="41"/>
      <c r="V4637" s="41"/>
      <c r="W4637" s="41"/>
      <c r="X4637" s="41"/>
      <c r="Y4637" s="41"/>
      <c r="Z4637" s="41"/>
      <c r="AA4637" s="41"/>
      <c r="AB4637" s="41"/>
      <c r="AC4637" s="41"/>
      <c r="AD4637" s="41"/>
      <c r="AE4637" s="41"/>
      <c r="AR4637" s="227" t="s">
        <v>308</v>
      </c>
      <c r="AT4637" s="227" t="s">
        <v>184</v>
      </c>
      <c r="AU4637" s="227" t="s">
        <v>80</v>
      </c>
      <c r="AY4637" s="20" t="s">
        <v>182</v>
      </c>
      <c r="BE4637" s="228">
        <f>IF(N4637="základní",J4637,0)</f>
        <v>0</v>
      </c>
      <c r="BF4637" s="228">
        <f>IF(N4637="snížená",J4637,0)</f>
        <v>0</v>
      </c>
      <c r="BG4637" s="228">
        <f>IF(N4637="zákl. přenesená",J4637,0)</f>
        <v>0</v>
      </c>
      <c r="BH4637" s="228">
        <f>IF(N4637="sníž. přenesená",J4637,0)</f>
        <v>0</v>
      </c>
      <c r="BI4637" s="228">
        <f>IF(N4637="nulová",J4637,0)</f>
        <v>0</v>
      </c>
      <c r="BJ4637" s="20" t="s">
        <v>78</v>
      </c>
      <c r="BK4637" s="228">
        <f>ROUND(I4637*H4637,2)</f>
        <v>0</v>
      </c>
      <c r="BL4637" s="20" t="s">
        <v>308</v>
      </c>
      <c r="BM4637" s="227" t="s">
        <v>6977</v>
      </c>
    </row>
    <row r="4638" s="2" customFormat="1">
      <c r="A4638" s="41"/>
      <c r="B4638" s="42"/>
      <c r="C4638" s="43"/>
      <c r="D4638" s="229" t="s">
        <v>191</v>
      </c>
      <c r="E4638" s="43"/>
      <c r="F4638" s="230" t="s">
        <v>6978</v>
      </c>
      <c r="G4638" s="43"/>
      <c r="H4638" s="43"/>
      <c r="I4638" s="231"/>
      <c r="J4638" s="43"/>
      <c r="K4638" s="43"/>
      <c r="L4638" s="47"/>
      <c r="M4638" s="232"/>
      <c r="N4638" s="233"/>
      <c r="O4638" s="87"/>
      <c r="P4638" s="87"/>
      <c r="Q4638" s="87"/>
      <c r="R4638" s="87"/>
      <c r="S4638" s="87"/>
      <c r="T4638" s="88"/>
      <c r="U4638" s="41"/>
      <c r="V4638" s="41"/>
      <c r="W4638" s="41"/>
      <c r="X4638" s="41"/>
      <c r="Y4638" s="41"/>
      <c r="Z4638" s="41"/>
      <c r="AA4638" s="41"/>
      <c r="AB4638" s="41"/>
      <c r="AC4638" s="41"/>
      <c r="AD4638" s="41"/>
      <c r="AE4638" s="41"/>
      <c r="AT4638" s="20" t="s">
        <v>191</v>
      </c>
      <c r="AU4638" s="20" t="s">
        <v>80</v>
      </c>
    </row>
    <row r="4639" s="12" customFormat="1" ht="25.92" customHeight="1">
      <c r="A4639" s="12"/>
      <c r="B4639" s="200"/>
      <c r="C4639" s="201"/>
      <c r="D4639" s="202" t="s">
        <v>70</v>
      </c>
      <c r="E4639" s="203" t="s">
        <v>6979</v>
      </c>
      <c r="F4639" s="203" t="s">
        <v>6980</v>
      </c>
      <c r="G4639" s="201"/>
      <c r="H4639" s="201"/>
      <c r="I4639" s="204"/>
      <c r="J4639" s="205">
        <f>BK4639</f>
        <v>0</v>
      </c>
      <c r="K4639" s="201"/>
      <c r="L4639" s="206"/>
      <c r="M4639" s="207"/>
      <c r="N4639" s="208"/>
      <c r="O4639" s="208"/>
      <c r="P4639" s="209">
        <f>SUM(P4640:P4652)</f>
        <v>0</v>
      </c>
      <c r="Q4639" s="208"/>
      <c r="R4639" s="209">
        <f>SUM(R4640:R4652)</f>
        <v>0</v>
      </c>
      <c r="S4639" s="208"/>
      <c r="T4639" s="210">
        <f>SUM(T4640:T4652)</f>
        <v>0</v>
      </c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R4639" s="211" t="s">
        <v>189</v>
      </c>
      <c r="AT4639" s="212" t="s">
        <v>70</v>
      </c>
      <c r="AU4639" s="212" t="s">
        <v>71</v>
      </c>
      <c r="AY4639" s="211" t="s">
        <v>182</v>
      </c>
      <c r="BK4639" s="213">
        <f>SUM(BK4640:BK4652)</f>
        <v>0</v>
      </c>
    </row>
    <row r="4640" s="2" customFormat="1" ht="24.15" customHeight="1">
      <c r="A4640" s="41"/>
      <c r="B4640" s="42"/>
      <c r="C4640" s="216" t="s">
        <v>6981</v>
      </c>
      <c r="D4640" s="216" t="s">
        <v>184</v>
      </c>
      <c r="E4640" s="217" t="s">
        <v>6982</v>
      </c>
      <c r="F4640" s="218" t="s">
        <v>6983</v>
      </c>
      <c r="G4640" s="219" t="s">
        <v>425</v>
      </c>
      <c r="H4640" s="220">
        <v>1</v>
      </c>
      <c r="I4640" s="221"/>
      <c r="J4640" s="222">
        <f>ROUND(I4640*H4640,2)</f>
        <v>0</v>
      </c>
      <c r="K4640" s="218" t="s">
        <v>19</v>
      </c>
      <c r="L4640" s="47"/>
      <c r="M4640" s="223" t="s">
        <v>19</v>
      </c>
      <c r="N4640" s="224" t="s">
        <v>42</v>
      </c>
      <c r="O4640" s="87"/>
      <c r="P4640" s="225">
        <f>O4640*H4640</f>
        <v>0</v>
      </c>
      <c r="Q4640" s="225">
        <v>0</v>
      </c>
      <c r="R4640" s="225">
        <f>Q4640*H4640</f>
        <v>0</v>
      </c>
      <c r="S4640" s="225">
        <v>0</v>
      </c>
      <c r="T4640" s="226">
        <f>S4640*H4640</f>
        <v>0</v>
      </c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R4640" s="227" t="s">
        <v>3899</v>
      </c>
      <c r="AT4640" s="227" t="s">
        <v>184</v>
      </c>
      <c r="AU4640" s="227" t="s">
        <v>78</v>
      </c>
      <c r="AY4640" s="20" t="s">
        <v>182</v>
      </c>
      <c r="BE4640" s="228">
        <f>IF(N4640="základní",J4640,0)</f>
        <v>0</v>
      </c>
      <c r="BF4640" s="228">
        <f>IF(N4640="snížená",J4640,0)</f>
        <v>0</v>
      </c>
      <c r="BG4640" s="228">
        <f>IF(N4640="zákl. přenesená",J4640,0)</f>
        <v>0</v>
      </c>
      <c r="BH4640" s="228">
        <f>IF(N4640="sníž. přenesená",J4640,0)</f>
        <v>0</v>
      </c>
      <c r="BI4640" s="228">
        <f>IF(N4640="nulová",J4640,0)</f>
        <v>0</v>
      </c>
      <c r="BJ4640" s="20" t="s">
        <v>78</v>
      </c>
      <c r="BK4640" s="228">
        <f>ROUND(I4640*H4640,2)</f>
        <v>0</v>
      </c>
      <c r="BL4640" s="20" t="s">
        <v>3899</v>
      </c>
      <c r="BM4640" s="227" t="s">
        <v>6984</v>
      </c>
    </row>
    <row r="4641" s="2" customFormat="1" ht="24.15" customHeight="1">
      <c r="A4641" s="41"/>
      <c r="B4641" s="42"/>
      <c r="C4641" s="216" t="s">
        <v>6985</v>
      </c>
      <c r="D4641" s="216" t="s">
        <v>184</v>
      </c>
      <c r="E4641" s="217" t="s">
        <v>6986</v>
      </c>
      <c r="F4641" s="218" t="s">
        <v>6987</v>
      </c>
      <c r="G4641" s="219" t="s">
        <v>425</v>
      </c>
      <c r="H4641" s="220">
        <v>1</v>
      </c>
      <c r="I4641" s="221"/>
      <c r="J4641" s="222">
        <f>ROUND(I4641*H4641,2)</f>
        <v>0</v>
      </c>
      <c r="K4641" s="218" t="s">
        <v>19</v>
      </c>
      <c r="L4641" s="47"/>
      <c r="M4641" s="223" t="s">
        <v>19</v>
      </c>
      <c r="N4641" s="224" t="s">
        <v>42</v>
      </c>
      <c r="O4641" s="87"/>
      <c r="P4641" s="225">
        <f>O4641*H4641</f>
        <v>0</v>
      </c>
      <c r="Q4641" s="225">
        <v>0</v>
      </c>
      <c r="R4641" s="225">
        <f>Q4641*H4641</f>
        <v>0</v>
      </c>
      <c r="S4641" s="225">
        <v>0</v>
      </c>
      <c r="T4641" s="226">
        <f>S4641*H4641</f>
        <v>0</v>
      </c>
      <c r="U4641" s="41"/>
      <c r="V4641" s="41"/>
      <c r="W4641" s="41"/>
      <c r="X4641" s="41"/>
      <c r="Y4641" s="41"/>
      <c r="Z4641" s="41"/>
      <c r="AA4641" s="41"/>
      <c r="AB4641" s="41"/>
      <c r="AC4641" s="41"/>
      <c r="AD4641" s="41"/>
      <c r="AE4641" s="41"/>
      <c r="AR4641" s="227" t="s">
        <v>3899</v>
      </c>
      <c r="AT4641" s="227" t="s">
        <v>184</v>
      </c>
      <c r="AU4641" s="227" t="s">
        <v>78</v>
      </c>
      <c r="AY4641" s="20" t="s">
        <v>182</v>
      </c>
      <c r="BE4641" s="228">
        <f>IF(N4641="základní",J4641,0)</f>
        <v>0</v>
      </c>
      <c r="BF4641" s="228">
        <f>IF(N4641="snížená",J4641,0)</f>
        <v>0</v>
      </c>
      <c r="BG4641" s="228">
        <f>IF(N4641="zákl. přenesená",J4641,0)</f>
        <v>0</v>
      </c>
      <c r="BH4641" s="228">
        <f>IF(N4641="sníž. přenesená",J4641,0)</f>
        <v>0</v>
      </c>
      <c r="BI4641" s="228">
        <f>IF(N4641="nulová",J4641,0)</f>
        <v>0</v>
      </c>
      <c r="BJ4641" s="20" t="s">
        <v>78</v>
      </c>
      <c r="BK4641" s="228">
        <f>ROUND(I4641*H4641,2)</f>
        <v>0</v>
      </c>
      <c r="BL4641" s="20" t="s">
        <v>3899</v>
      </c>
      <c r="BM4641" s="227" t="s">
        <v>6988</v>
      </c>
    </row>
    <row r="4642" s="2" customFormat="1">
      <c r="A4642" s="41"/>
      <c r="B4642" s="42"/>
      <c r="C4642" s="43"/>
      <c r="D4642" s="236" t="s">
        <v>1123</v>
      </c>
      <c r="E4642" s="43"/>
      <c r="F4642" s="288" t="s">
        <v>6989</v>
      </c>
      <c r="G4642" s="43"/>
      <c r="H4642" s="43"/>
      <c r="I4642" s="231"/>
      <c r="J4642" s="43"/>
      <c r="K4642" s="43"/>
      <c r="L4642" s="47"/>
      <c r="M4642" s="232"/>
      <c r="N4642" s="233"/>
      <c r="O4642" s="87"/>
      <c r="P4642" s="87"/>
      <c r="Q4642" s="87"/>
      <c r="R4642" s="87"/>
      <c r="S4642" s="87"/>
      <c r="T4642" s="88"/>
      <c r="U4642" s="41"/>
      <c r="V4642" s="41"/>
      <c r="W4642" s="41"/>
      <c r="X4642" s="41"/>
      <c r="Y4642" s="41"/>
      <c r="Z4642" s="41"/>
      <c r="AA4642" s="41"/>
      <c r="AB4642" s="41"/>
      <c r="AC4642" s="41"/>
      <c r="AD4642" s="41"/>
      <c r="AE4642" s="41"/>
      <c r="AT4642" s="20" t="s">
        <v>1123</v>
      </c>
      <c r="AU4642" s="20" t="s">
        <v>78</v>
      </c>
    </row>
    <row r="4643" s="2" customFormat="1" ht="21.75" customHeight="1">
      <c r="A4643" s="41"/>
      <c r="B4643" s="42"/>
      <c r="C4643" s="216" t="s">
        <v>6990</v>
      </c>
      <c r="D4643" s="216" t="s">
        <v>184</v>
      </c>
      <c r="E4643" s="217" t="s">
        <v>6991</v>
      </c>
      <c r="F4643" s="218" t="s">
        <v>6992</v>
      </c>
      <c r="G4643" s="219" t="s">
        <v>425</v>
      </c>
      <c r="H4643" s="220">
        <v>1</v>
      </c>
      <c r="I4643" s="221"/>
      <c r="J4643" s="222">
        <f>ROUND(I4643*H4643,2)</f>
        <v>0</v>
      </c>
      <c r="K4643" s="218" t="s">
        <v>19</v>
      </c>
      <c r="L4643" s="47"/>
      <c r="M4643" s="223" t="s">
        <v>19</v>
      </c>
      <c r="N4643" s="224" t="s">
        <v>42</v>
      </c>
      <c r="O4643" s="87"/>
      <c r="P4643" s="225">
        <f>O4643*H4643</f>
        <v>0</v>
      </c>
      <c r="Q4643" s="225">
        <v>0</v>
      </c>
      <c r="R4643" s="225">
        <f>Q4643*H4643</f>
        <v>0</v>
      </c>
      <c r="S4643" s="225">
        <v>0</v>
      </c>
      <c r="T4643" s="226">
        <f>S4643*H4643</f>
        <v>0</v>
      </c>
      <c r="U4643" s="41"/>
      <c r="V4643" s="41"/>
      <c r="W4643" s="41"/>
      <c r="X4643" s="41"/>
      <c r="Y4643" s="41"/>
      <c r="Z4643" s="41"/>
      <c r="AA4643" s="41"/>
      <c r="AB4643" s="41"/>
      <c r="AC4643" s="41"/>
      <c r="AD4643" s="41"/>
      <c r="AE4643" s="41"/>
      <c r="AR4643" s="227" t="s">
        <v>3899</v>
      </c>
      <c r="AT4643" s="227" t="s">
        <v>184</v>
      </c>
      <c r="AU4643" s="227" t="s">
        <v>78</v>
      </c>
      <c r="AY4643" s="20" t="s">
        <v>182</v>
      </c>
      <c r="BE4643" s="228">
        <f>IF(N4643="základní",J4643,0)</f>
        <v>0</v>
      </c>
      <c r="BF4643" s="228">
        <f>IF(N4643="snížená",J4643,0)</f>
        <v>0</v>
      </c>
      <c r="BG4643" s="228">
        <f>IF(N4643="zákl. přenesená",J4643,0)</f>
        <v>0</v>
      </c>
      <c r="BH4643" s="228">
        <f>IF(N4643="sníž. přenesená",J4643,0)</f>
        <v>0</v>
      </c>
      <c r="BI4643" s="228">
        <f>IF(N4643="nulová",J4643,0)</f>
        <v>0</v>
      </c>
      <c r="BJ4643" s="20" t="s">
        <v>78</v>
      </c>
      <c r="BK4643" s="228">
        <f>ROUND(I4643*H4643,2)</f>
        <v>0</v>
      </c>
      <c r="BL4643" s="20" t="s">
        <v>3899</v>
      </c>
      <c r="BM4643" s="227" t="s">
        <v>6993</v>
      </c>
    </row>
    <row r="4644" s="2" customFormat="1" ht="24.15" customHeight="1">
      <c r="A4644" s="41"/>
      <c r="B4644" s="42"/>
      <c r="C4644" s="216" t="s">
        <v>6994</v>
      </c>
      <c r="D4644" s="216" t="s">
        <v>184</v>
      </c>
      <c r="E4644" s="217" t="s">
        <v>6995</v>
      </c>
      <c r="F4644" s="218" t="s">
        <v>6996</v>
      </c>
      <c r="G4644" s="219" t="s">
        <v>425</v>
      </c>
      <c r="H4644" s="220">
        <v>1</v>
      </c>
      <c r="I4644" s="221"/>
      <c r="J4644" s="222">
        <f>ROUND(I4644*H4644,2)</f>
        <v>0</v>
      </c>
      <c r="K4644" s="218" t="s">
        <v>19</v>
      </c>
      <c r="L4644" s="47"/>
      <c r="M4644" s="223" t="s">
        <v>19</v>
      </c>
      <c r="N4644" s="224" t="s">
        <v>42</v>
      </c>
      <c r="O4644" s="87"/>
      <c r="P4644" s="225">
        <f>O4644*H4644</f>
        <v>0</v>
      </c>
      <c r="Q4644" s="225">
        <v>0</v>
      </c>
      <c r="R4644" s="225">
        <f>Q4644*H4644</f>
        <v>0</v>
      </c>
      <c r="S4644" s="225">
        <v>0</v>
      </c>
      <c r="T4644" s="226">
        <f>S4644*H4644</f>
        <v>0</v>
      </c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R4644" s="227" t="s">
        <v>3899</v>
      </c>
      <c r="AT4644" s="227" t="s">
        <v>184</v>
      </c>
      <c r="AU4644" s="227" t="s">
        <v>78</v>
      </c>
      <c r="AY4644" s="20" t="s">
        <v>182</v>
      </c>
      <c r="BE4644" s="228">
        <f>IF(N4644="základní",J4644,0)</f>
        <v>0</v>
      </c>
      <c r="BF4644" s="228">
        <f>IF(N4644="snížená",J4644,0)</f>
        <v>0</v>
      </c>
      <c r="BG4644" s="228">
        <f>IF(N4644="zákl. přenesená",J4644,0)</f>
        <v>0</v>
      </c>
      <c r="BH4644" s="228">
        <f>IF(N4644="sníž. přenesená",J4644,0)</f>
        <v>0</v>
      </c>
      <c r="BI4644" s="228">
        <f>IF(N4644="nulová",J4644,0)</f>
        <v>0</v>
      </c>
      <c r="BJ4644" s="20" t="s">
        <v>78</v>
      </c>
      <c r="BK4644" s="228">
        <f>ROUND(I4644*H4644,2)</f>
        <v>0</v>
      </c>
      <c r="BL4644" s="20" t="s">
        <v>3899</v>
      </c>
      <c r="BM4644" s="227" t="s">
        <v>6997</v>
      </c>
    </row>
    <row r="4645" s="2" customFormat="1" ht="24.15" customHeight="1">
      <c r="A4645" s="41"/>
      <c r="B4645" s="42"/>
      <c r="C4645" s="216" t="s">
        <v>6998</v>
      </c>
      <c r="D4645" s="216" t="s">
        <v>184</v>
      </c>
      <c r="E4645" s="217" t="s">
        <v>6999</v>
      </c>
      <c r="F4645" s="218" t="s">
        <v>7000</v>
      </c>
      <c r="G4645" s="219" t="s">
        <v>425</v>
      </c>
      <c r="H4645" s="220">
        <v>1</v>
      </c>
      <c r="I4645" s="221"/>
      <c r="J4645" s="222">
        <f>ROUND(I4645*H4645,2)</f>
        <v>0</v>
      </c>
      <c r="K4645" s="218" t="s">
        <v>19</v>
      </c>
      <c r="L4645" s="47"/>
      <c r="M4645" s="223" t="s">
        <v>19</v>
      </c>
      <c r="N4645" s="224" t="s">
        <v>42</v>
      </c>
      <c r="O4645" s="87"/>
      <c r="P4645" s="225">
        <f>O4645*H4645</f>
        <v>0</v>
      </c>
      <c r="Q4645" s="225">
        <v>0</v>
      </c>
      <c r="R4645" s="225">
        <f>Q4645*H4645</f>
        <v>0</v>
      </c>
      <c r="S4645" s="225">
        <v>0</v>
      </c>
      <c r="T4645" s="226">
        <f>S4645*H4645</f>
        <v>0</v>
      </c>
      <c r="U4645" s="41"/>
      <c r="V4645" s="41"/>
      <c r="W4645" s="41"/>
      <c r="X4645" s="41"/>
      <c r="Y4645" s="41"/>
      <c r="Z4645" s="41"/>
      <c r="AA4645" s="41"/>
      <c r="AB4645" s="41"/>
      <c r="AC4645" s="41"/>
      <c r="AD4645" s="41"/>
      <c r="AE4645" s="41"/>
      <c r="AR4645" s="227" t="s">
        <v>3899</v>
      </c>
      <c r="AT4645" s="227" t="s">
        <v>184</v>
      </c>
      <c r="AU4645" s="227" t="s">
        <v>78</v>
      </c>
      <c r="AY4645" s="20" t="s">
        <v>182</v>
      </c>
      <c r="BE4645" s="228">
        <f>IF(N4645="základní",J4645,0)</f>
        <v>0</v>
      </c>
      <c r="BF4645" s="228">
        <f>IF(N4645="snížená",J4645,0)</f>
        <v>0</v>
      </c>
      <c r="BG4645" s="228">
        <f>IF(N4645="zákl. přenesená",J4645,0)</f>
        <v>0</v>
      </c>
      <c r="BH4645" s="228">
        <f>IF(N4645="sníž. přenesená",J4645,0)</f>
        <v>0</v>
      </c>
      <c r="BI4645" s="228">
        <f>IF(N4645="nulová",J4645,0)</f>
        <v>0</v>
      </c>
      <c r="BJ4645" s="20" t="s">
        <v>78</v>
      </c>
      <c r="BK4645" s="228">
        <f>ROUND(I4645*H4645,2)</f>
        <v>0</v>
      </c>
      <c r="BL4645" s="20" t="s">
        <v>3899</v>
      </c>
      <c r="BM4645" s="227" t="s">
        <v>7001</v>
      </c>
    </row>
    <row r="4646" s="2" customFormat="1" ht="24.15" customHeight="1">
      <c r="A4646" s="41"/>
      <c r="B4646" s="42"/>
      <c r="C4646" s="216" t="s">
        <v>7002</v>
      </c>
      <c r="D4646" s="216" t="s">
        <v>184</v>
      </c>
      <c r="E4646" s="217" t="s">
        <v>7003</v>
      </c>
      <c r="F4646" s="218" t="s">
        <v>7004</v>
      </c>
      <c r="G4646" s="219" t="s">
        <v>425</v>
      </c>
      <c r="H4646" s="220">
        <v>1</v>
      </c>
      <c r="I4646" s="221"/>
      <c r="J4646" s="222">
        <f>ROUND(I4646*H4646,2)</f>
        <v>0</v>
      </c>
      <c r="K4646" s="218" t="s">
        <v>19</v>
      </c>
      <c r="L4646" s="47"/>
      <c r="M4646" s="223" t="s">
        <v>19</v>
      </c>
      <c r="N4646" s="224" t="s">
        <v>42</v>
      </c>
      <c r="O4646" s="87"/>
      <c r="P4646" s="225">
        <f>O4646*H4646</f>
        <v>0</v>
      </c>
      <c r="Q4646" s="225">
        <v>0</v>
      </c>
      <c r="R4646" s="225">
        <f>Q4646*H4646</f>
        <v>0</v>
      </c>
      <c r="S4646" s="225">
        <v>0</v>
      </c>
      <c r="T4646" s="226">
        <f>S4646*H4646</f>
        <v>0</v>
      </c>
      <c r="U4646" s="41"/>
      <c r="V4646" s="41"/>
      <c r="W4646" s="41"/>
      <c r="X4646" s="41"/>
      <c r="Y4646" s="41"/>
      <c r="Z4646" s="41"/>
      <c r="AA4646" s="41"/>
      <c r="AB4646" s="41"/>
      <c r="AC4646" s="41"/>
      <c r="AD4646" s="41"/>
      <c r="AE4646" s="41"/>
      <c r="AR4646" s="227" t="s">
        <v>3899</v>
      </c>
      <c r="AT4646" s="227" t="s">
        <v>184</v>
      </c>
      <c r="AU4646" s="227" t="s">
        <v>78</v>
      </c>
      <c r="AY4646" s="20" t="s">
        <v>182</v>
      </c>
      <c r="BE4646" s="228">
        <f>IF(N4646="základní",J4646,0)</f>
        <v>0</v>
      </c>
      <c r="BF4646" s="228">
        <f>IF(N4646="snížená",J4646,0)</f>
        <v>0</v>
      </c>
      <c r="BG4646" s="228">
        <f>IF(N4646="zákl. přenesená",J4646,0)</f>
        <v>0</v>
      </c>
      <c r="BH4646" s="228">
        <f>IF(N4646="sníž. přenesená",J4646,0)</f>
        <v>0</v>
      </c>
      <c r="BI4646" s="228">
        <f>IF(N4646="nulová",J4646,0)</f>
        <v>0</v>
      </c>
      <c r="BJ4646" s="20" t="s">
        <v>78</v>
      </c>
      <c r="BK4646" s="228">
        <f>ROUND(I4646*H4646,2)</f>
        <v>0</v>
      </c>
      <c r="BL4646" s="20" t="s">
        <v>3899</v>
      </c>
      <c r="BM4646" s="227" t="s">
        <v>7005</v>
      </c>
    </row>
    <row r="4647" s="2" customFormat="1" ht="24.15" customHeight="1">
      <c r="A4647" s="41"/>
      <c r="B4647" s="42"/>
      <c r="C4647" s="216" t="s">
        <v>7006</v>
      </c>
      <c r="D4647" s="216" t="s">
        <v>184</v>
      </c>
      <c r="E4647" s="217" t="s">
        <v>7007</v>
      </c>
      <c r="F4647" s="218" t="s">
        <v>7008</v>
      </c>
      <c r="G4647" s="219" t="s">
        <v>425</v>
      </c>
      <c r="H4647" s="220">
        <v>1</v>
      </c>
      <c r="I4647" s="221"/>
      <c r="J4647" s="222">
        <f>ROUND(I4647*H4647,2)</f>
        <v>0</v>
      </c>
      <c r="K4647" s="218" t="s">
        <v>19</v>
      </c>
      <c r="L4647" s="47"/>
      <c r="M4647" s="223" t="s">
        <v>19</v>
      </c>
      <c r="N4647" s="224" t="s">
        <v>42</v>
      </c>
      <c r="O4647" s="87"/>
      <c r="P4647" s="225">
        <f>O4647*H4647</f>
        <v>0</v>
      </c>
      <c r="Q4647" s="225">
        <v>0</v>
      </c>
      <c r="R4647" s="225">
        <f>Q4647*H4647</f>
        <v>0</v>
      </c>
      <c r="S4647" s="225">
        <v>0</v>
      </c>
      <c r="T4647" s="226">
        <f>S4647*H4647</f>
        <v>0</v>
      </c>
      <c r="U4647" s="41"/>
      <c r="V4647" s="41"/>
      <c r="W4647" s="41"/>
      <c r="X4647" s="41"/>
      <c r="Y4647" s="41"/>
      <c r="Z4647" s="41"/>
      <c r="AA4647" s="41"/>
      <c r="AB4647" s="41"/>
      <c r="AC4647" s="41"/>
      <c r="AD4647" s="41"/>
      <c r="AE4647" s="41"/>
      <c r="AR4647" s="227" t="s">
        <v>3899</v>
      </c>
      <c r="AT4647" s="227" t="s">
        <v>184</v>
      </c>
      <c r="AU4647" s="227" t="s">
        <v>78</v>
      </c>
      <c r="AY4647" s="20" t="s">
        <v>182</v>
      </c>
      <c r="BE4647" s="228">
        <f>IF(N4647="základní",J4647,0)</f>
        <v>0</v>
      </c>
      <c r="BF4647" s="228">
        <f>IF(N4647="snížená",J4647,0)</f>
        <v>0</v>
      </c>
      <c r="BG4647" s="228">
        <f>IF(N4647="zákl. přenesená",J4647,0)</f>
        <v>0</v>
      </c>
      <c r="BH4647" s="228">
        <f>IF(N4647="sníž. přenesená",J4647,0)</f>
        <v>0</v>
      </c>
      <c r="BI4647" s="228">
        <f>IF(N4647="nulová",J4647,0)</f>
        <v>0</v>
      </c>
      <c r="BJ4647" s="20" t="s">
        <v>78</v>
      </c>
      <c r="BK4647" s="228">
        <f>ROUND(I4647*H4647,2)</f>
        <v>0</v>
      </c>
      <c r="BL4647" s="20" t="s">
        <v>3899</v>
      </c>
      <c r="BM4647" s="227" t="s">
        <v>7009</v>
      </c>
    </row>
    <row r="4648" s="2" customFormat="1" ht="24.15" customHeight="1">
      <c r="A4648" s="41"/>
      <c r="B4648" s="42"/>
      <c r="C4648" s="216" t="s">
        <v>7010</v>
      </c>
      <c r="D4648" s="216" t="s">
        <v>184</v>
      </c>
      <c r="E4648" s="217" t="s">
        <v>7011</v>
      </c>
      <c r="F4648" s="218" t="s">
        <v>7012</v>
      </c>
      <c r="G4648" s="219" t="s">
        <v>425</v>
      </c>
      <c r="H4648" s="220">
        <v>1</v>
      </c>
      <c r="I4648" s="221"/>
      <c r="J4648" s="222">
        <f>ROUND(I4648*H4648,2)</f>
        <v>0</v>
      </c>
      <c r="K4648" s="218" t="s">
        <v>19</v>
      </c>
      <c r="L4648" s="47"/>
      <c r="M4648" s="223" t="s">
        <v>19</v>
      </c>
      <c r="N4648" s="224" t="s">
        <v>42</v>
      </c>
      <c r="O4648" s="87"/>
      <c r="P4648" s="225">
        <f>O4648*H4648</f>
        <v>0</v>
      </c>
      <c r="Q4648" s="225">
        <v>0</v>
      </c>
      <c r="R4648" s="225">
        <f>Q4648*H4648</f>
        <v>0</v>
      </c>
      <c r="S4648" s="225">
        <v>0</v>
      </c>
      <c r="T4648" s="226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7" t="s">
        <v>3899</v>
      </c>
      <c r="AT4648" s="227" t="s">
        <v>184</v>
      </c>
      <c r="AU4648" s="227" t="s">
        <v>78</v>
      </c>
      <c r="AY4648" s="20" t="s">
        <v>182</v>
      </c>
      <c r="BE4648" s="228">
        <f>IF(N4648="základní",J4648,0)</f>
        <v>0</v>
      </c>
      <c r="BF4648" s="228">
        <f>IF(N4648="snížená",J4648,0)</f>
        <v>0</v>
      </c>
      <c r="BG4648" s="228">
        <f>IF(N4648="zákl. přenesená",J4648,0)</f>
        <v>0</v>
      </c>
      <c r="BH4648" s="228">
        <f>IF(N4648="sníž. přenesená",J4648,0)</f>
        <v>0</v>
      </c>
      <c r="BI4648" s="228">
        <f>IF(N4648="nulová",J4648,0)</f>
        <v>0</v>
      </c>
      <c r="BJ4648" s="20" t="s">
        <v>78</v>
      </c>
      <c r="BK4648" s="228">
        <f>ROUND(I4648*H4648,2)</f>
        <v>0</v>
      </c>
      <c r="BL4648" s="20" t="s">
        <v>3899</v>
      </c>
      <c r="BM4648" s="227" t="s">
        <v>7013</v>
      </c>
    </row>
    <row r="4649" s="2" customFormat="1" ht="16.5" customHeight="1">
      <c r="A4649" s="41"/>
      <c r="B4649" s="42"/>
      <c r="C4649" s="216" t="s">
        <v>7014</v>
      </c>
      <c r="D4649" s="216" t="s">
        <v>184</v>
      </c>
      <c r="E4649" s="217" t="s">
        <v>7015</v>
      </c>
      <c r="F4649" s="218" t="s">
        <v>7016</v>
      </c>
      <c r="G4649" s="219" t="s">
        <v>425</v>
      </c>
      <c r="H4649" s="220">
        <v>1</v>
      </c>
      <c r="I4649" s="221"/>
      <c r="J4649" s="222">
        <f>ROUND(I4649*H4649,2)</f>
        <v>0</v>
      </c>
      <c r="K4649" s="218" t="s">
        <v>19</v>
      </c>
      <c r="L4649" s="47"/>
      <c r="M4649" s="223" t="s">
        <v>19</v>
      </c>
      <c r="N4649" s="224" t="s">
        <v>42</v>
      </c>
      <c r="O4649" s="87"/>
      <c r="P4649" s="225">
        <f>O4649*H4649</f>
        <v>0</v>
      </c>
      <c r="Q4649" s="225">
        <v>0</v>
      </c>
      <c r="R4649" s="225">
        <f>Q4649*H4649</f>
        <v>0</v>
      </c>
      <c r="S4649" s="225">
        <v>0</v>
      </c>
      <c r="T4649" s="226">
        <f>S4649*H4649</f>
        <v>0</v>
      </c>
      <c r="U4649" s="41"/>
      <c r="V4649" s="41"/>
      <c r="W4649" s="41"/>
      <c r="X4649" s="41"/>
      <c r="Y4649" s="41"/>
      <c r="Z4649" s="41"/>
      <c r="AA4649" s="41"/>
      <c r="AB4649" s="41"/>
      <c r="AC4649" s="41"/>
      <c r="AD4649" s="41"/>
      <c r="AE4649" s="41"/>
      <c r="AR4649" s="227" t="s">
        <v>3899</v>
      </c>
      <c r="AT4649" s="227" t="s">
        <v>184</v>
      </c>
      <c r="AU4649" s="227" t="s">
        <v>78</v>
      </c>
      <c r="AY4649" s="20" t="s">
        <v>182</v>
      </c>
      <c r="BE4649" s="228">
        <f>IF(N4649="základní",J4649,0)</f>
        <v>0</v>
      </c>
      <c r="BF4649" s="228">
        <f>IF(N4649="snížená",J4649,0)</f>
        <v>0</v>
      </c>
      <c r="BG4649" s="228">
        <f>IF(N4649="zákl. přenesená",J4649,0)</f>
        <v>0</v>
      </c>
      <c r="BH4649" s="228">
        <f>IF(N4649="sníž. přenesená",J4649,0)</f>
        <v>0</v>
      </c>
      <c r="BI4649" s="228">
        <f>IF(N4649="nulová",J4649,0)</f>
        <v>0</v>
      </c>
      <c r="BJ4649" s="20" t="s">
        <v>78</v>
      </c>
      <c r="BK4649" s="228">
        <f>ROUND(I4649*H4649,2)</f>
        <v>0</v>
      </c>
      <c r="BL4649" s="20" t="s">
        <v>3899</v>
      </c>
      <c r="BM4649" s="227" t="s">
        <v>7017</v>
      </c>
    </row>
    <row r="4650" s="2" customFormat="1" ht="24.15" customHeight="1">
      <c r="A4650" s="41"/>
      <c r="B4650" s="42"/>
      <c r="C4650" s="216" t="s">
        <v>7018</v>
      </c>
      <c r="D4650" s="216" t="s">
        <v>184</v>
      </c>
      <c r="E4650" s="217" t="s">
        <v>7019</v>
      </c>
      <c r="F4650" s="218" t="s">
        <v>7020</v>
      </c>
      <c r="G4650" s="219" t="s">
        <v>425</v>
      </c>
      <c r="H4650" s="220">
        <v>1</v>
      </c>
      <c r="I4650" s="221"/>
      <c r="J4650" s="222">
        <f>ROUND(I4650*H4650,2)</f>
        <v>0</v>
      </c>
      <c r="K4650" s="218" t="s">
        <v>19</v>
      </c>
      <c r="L4650" s="47"/>
      <c r="M4650" s="223" t="s">
        <v>19</v>
      </c>
      <c r="N4650" s="224" t="s">
        <v>42</v>
      </c>
      <c r="O4650" s="87"/>
      <c r="P4650" s="225">
        <f>O4650*H4650</f>
        <v>0</v>
      </c>
      <c r="Q4650" s="225">
        <v>0</v>
      </c>
      <c r="R4650" s="225">
        <f>Q4650*H4650</f>
        <v>0</v>
      </c>
      <c r="S4650" s="225">
        <v>0</v>
      </c>
      <c r="T4650" s="226">
        <f>S4650*H4650</f>
        <v>0</v>
      </c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R4650" s="227" t="s">
        <v>3899</v>
      </c>
      <c r="AT4650" s="227" t="s">
        <v>184</v>
      </c>
      <c r="AU4650" s="227" t="s">
        <v>78</v>
      </c>
      <c r="AY4650" s="20" t="s">
        <v>182</v>
      </c>
      <c r="BE4650" s="228">
        <f>IF(N4650="základní",J4650,0)</f>
        <v>0</v>
      </c>
      <c r="BF4650" s="228">
        <f>IF(N4650="snížená",J4650,0)</f>
        <v>0</v>
      </c>
      <c r="BG4650" s="228">
        <f>IF(N4650="zákl. přenesená",J4650,0)</f>
        <v>0</v>
      </c>
      <c r="BH4650" s="228">
        <f>IF(N4650="sníž. přenesená",J4650,0)</f>
        <v>0</v>
      </c>
      <c r="BI4650" s="228">
        <f>IF(N4650="nulová",J4650,0)</f>
        <v>0</v>
      </c>
      <c r="BJ4650" s="20" t="s">
        <v>78</v>
      </c>
      <c r="BK4650" s="228">
        <f>ROUND(I4650*H4650,2)</f>
        <v>0</v>
      </c>
      <c r="BL4650" s="20" t="s">
        <v>3899</v>
      </c>
      <c r="BM4650" s="227" t="s">
        <v>7021</v>
      </c>
    </row>
    <row r="4651" s="2" customFormat="1" ht="24.15" customHeight="1">
      <c r="A4651" s="41"/>
      <c r="B4651" s="42"/>
      <c r="C4651" s="216" t="s">
        <v>7022</v>
      </c>
      <c r="D4651" s="216" t="s">
        <v>184</v>
      </c>
      <c r="E4651" s="217" t="s">
        <v>7023</v>
      </c>
      <c r="F4651" s="218" t="s">
        <v>7024</v>
      </c>
      <c r="G4651" s="219" t="s">
        <v>425</v>
      </c>
      <c r="H4651" s="220">
        <v>1</v>
      </c>
      <c r="I4651" s="221"/>
      <c r="J4651" s="222">
        <f>ROUND(I4651*H4651,2)</f>
        <v>0</v>
      </c>
      <c r="K4651" s="218" t="s">
        <v>19</v>
      </c>
      <c r="L4651" s="47"/>
      <c r="M4651" s="223" t="s">
        <v>19</v>
      </c>
      <c r="N4651" s="224" t="s">
        <v>42</v>
      </c>
      <c r="O4651" s="87"/>
      <c r="P4651" s="225">
        <f>O4651*H4651</f>
        <v>0</v>
      </c>
      <c r="Q4651" s="225">
        <v>0</v>
      </c>
      <c r="R4651" s="225">
        <f>Q4651*H4651</f>
        <v>0</v>
      </c>
      <c r="S4651" s="225">
        <v>0</v>
      </c>
      <c r="T4651" s="226">
        <f>S4651*H4651</f>
        <v>0</v>
      </c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R4651" s="227" t="s">
        <v>3899</v>
      </c>
      <c r="AT4651" s="227" t="s">
        <v>184</v>
      </c>
      <c r="AU4651" s="227" t="s">
        <v>78</v>
      </c>
      <c r="AY4651" s="20" t="s">
        <v>182</v>
      </c>
      <c r="BE4651" s="228">
        <f>IF(N4651="základní",J4651,0)</f>
        <v>0</v>
      </c>
      <c r="BF4651" s="228">
        <f>IF(N4651="snížená",J4651,0)</f>
        <v>0</v>
      </c>
      <c r="BG4651" s="228">
        <f>IF(N4651="zákl. přenesená",J4651,0)</f>
        <v>0</v>
      </c>
      <c r="BH4651" s="228">
        <f>IF(N4651="sníž. přenesená",J4651,0)</f>
        <v>0</v>
      </c>
      <c r="BI4651" s="228">
        <f>IF(N4651="nulová",J4651,0)</f>
        <v>0</v>
      </c>
      <c r="BJ4651" s="20" t="s">
        <v>78</v>
      </c>
      <c r="BK4651" s="228">
        <f>ROUND(I4651*H4651,2)</f>
        <v>0</v>
      </c>
      <c r="BL4651" s="20" t="s">
        <v>3899</v>
      </c>
      <c r="BM4651" s="227" t="s">
        <v>7025</v>
      </c>
    </row>
    <row r="4652" s="2" customFormat="1" ht="21.75" customHeight="1">
      <c r="A4652" s="41"/>
      <c r="B4652" s="42"/>
      <c r="C4652" s="216" t="s">
        <v>7026</v>
      </c>
      <c r="D4652" s="216" t="s">
        <v>184</v>
      </c>
      <c r="E4652" s="217" t="s">
        <v>7027</v>
      </c>
      <c r="F4652" s="218" t="s">
        <v>7028</v>
      </c>
      <c r="G4652" s="219" t="s">
        <v>425</v>
      </c>
      <c r="H4652" s="220">
        <v>1</v>
      </c>
      <c r="I4652" s="221"/>
      <c r="J4652" s="222">
        <f>ROUND(I4652*H4652,2)</f>
        <v>0</v>
      </c>
      <c r="K4652" s="218" t="s">
        <v>19</v>
      </c>
      <c r="L4652" s="47"/>
      <c r="M4652" s="289" t="s">
        <v>19</v>
      </c>
      <c r="N4652" s="290" t="s">
        <v>42</v>
      </c>
      <c r="O4652" s="291"/>
      <c r="P4652" s="292">
        <f>O4652*H4652</f>
        <v>0</v>
      </c>
      <c r="Q4652" s="292">
        <v>0</v>
      </c>
      <c r="R4652" s="292">
        <f>Q4652*H4652</f>
        <v>0</v>
      </c>
      <c r="S4652" s="292">
        <v>0</v>
      </c>
      <c r="T4652" s="293">
        <f>S4652*H4652</f>
        <v>0</v>
      </c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R4652" s="227" t="s">
        <v>3899</v>
      </c>
      <c r="AT4652" s="227" t="s">
        <v>184</v>
      </c>
      <c r="AU4652" s="227" t="s">
        <v>78</v>
      </c>
      <c r="AY4652" s="20" t="s">
        <v>182</v>
      </c>
      <c r="BE4652" s="228">
        <f>IF(N4652="základní",J4652,0)</f>
        <v>0</v>
      </c>
      <c r="BF4652" s="228">
        <f>IF(N4652="snížená",J4652,0)</f>
        <v>0</v>
      </c>
      <c r="BG4652" s="228">
        <f>IF(N4652="zákl. přenesená",J4652,0)</f>
        <v>0</v>
      </c>
      <c r="BH4652" s="228">
        <f>IF(N4652="sníž. přenesená",J4652,0)</f>
        <v>0</v>
      </c>
      <c r="BI4652" s="228">
        <f>IF(N4652="nulová",J4652,0)</f>
        <v>0</v>
      </c>
      <c r="BJ4652" s="20" t="s">
        <v>78</v>
      </c>
      <c r="BK4652" s="228">
        <f>ROUND(I4652*H4652,2)</f>
        <v>0</v>
      </c>
      <c r="BL4652" s="20" t="s">
        <v>3899</v>
      </c>
      <c r="BM4652" s="227" t="s">
        <v>7029</v>
      </c>
    </row>
    <row r="4653" s="2" customFormat="1" ht="6.96" customHeight="1">
      <c r="A4653" s="41"/>
      <c r="B4653" s="62"/>
      <c r="C4653" s="63"/>
      <c r="D4653" s="63"/>
      <c r="E4653" s="63"/>
      <c r="F4653" s="63"/>
      <c r="G4653" s="63"/>
      <c r="H4653" s="63"/>
      <c r="I4653" s="63"/>
      <c r="J4653" s="63"/>
      <c r="K4653" s="63"/>
      <c r="L4653" s="47"/>
      <c r="M4653" s="41"/>
      <c r="O4653" s="41"/>
      <c r="P4653" s="41"/>
      <c r="Q4653" s="41"/>
      <c r="R4653" s="41"/>
      <c r="S4653" s="41"/>
      <c r="T4653" s="41"/>
      <c r="U4653" s="41"/>
      <c r="V4653" s="41"/>
      <c r="W4653" s="41"/>
      <c r="X4653" s="41"/>
      <c r="Y4653" s="41"/>
      <c r="Z4653" s="41"/>
      <c r="AA4653" s="41"/>
      <c r="AB4653" s="41"/>
      <c r="AC4653" s="41"/>
      <c r="AD4653" s="41"/>
      <c r="AE4653" s="41"/>
    </row>
  </sheetData>
  <sheetProtection sheet="1" autoFilter="0" formatColumns="0" formatRows="0" objects="1" scenarios="1" spinCount="100000" saltValue="vocbX3jjAqT0PxkIH2w/jFXf4a9V57g1IVAoP3I7AjNFfCxXckRB2R2vCyJh36n8k1WA+lmWmuqFnsuGUpIg3A==" hashValue="xtzdDfMsqAMWSPLe7YNFbpKWctuztsy+iuMFs3jdcc/YOO5QMEfut9x1C/q/e2AuQ5MqvHH2IOc1fUVcTYEqLg==" algorithmName="SHA-512" password="CC35"/>
  <autoFilter ref="C119:K46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8:H108"/>
    <mergeCell ref="E110:H110"/>
    <mergeCell ref="E112:H112"/>
    <mergeCell ref="L2:V2"/>
  </mergeCells>
  <hyperlinks>
    <hyperlink ref="F124" r:id="rId1" display="https://podminky.urs.cz/item/CS_URS_2025_01/131251104"/>
    <hyperlink ref="F132" r:id="rId2" display="https://podminky.urs.cz/item/CS_URS_2025_01/139711111"/>
    <hyperlink ref="F152" r:id="rId3" display="https://podminky.urs.cz/item/CS_URS_2025_01/162211311"/>
    <hyperlink ref="F156" r:id="rId4" display="https://podminky.urs.cz/item/CS_URS_2025_01/162211319"/>
    <hyperlink ref="F159" r:id="rId5" display="https://podminky.urs.cz/item/CS_URS_2025_01/162651111"/>
    <hyperlink ref="F162" r:id="rId6" display="https://podminky.urs.cz/item/CS_URS_2025_01/162751114"/>
    <hyperlink ref="F167" r:id="rId7" display="https://podminky.urs.cz/item/CS_URS_2025_01/167151101"/>
    <hyperlink ref="F171" r:id="rId8" display="https://podminky.urs.cz/item/CS_URS_2025_01/171201231"/>
    <hyperlink ref="F174" r:id="rId9" display="https://podminky.urs.cz/item/CS_URS_2025_01/171251201"/>
    <hyperlink ref="F177" r:id="rId10" display="https://podminky.urs.cz/item/CS_URS_2025_01/174111102"/>
    <hyperlink ref="F181" r:id="rId11" display="https://podminky.urs.cz/item/CS_URS_2025_01/174151101"/>
    <hyperlink ref="F186" r:id="rId12" display="https://podminky.urs.cz/item/CS_URS_2025_01/181951112"/>
    <hyperlink ref="F191" r:id="rId13" display="https://podminky.urs.cz/item/CS_URS_2025_01/213141111"/>
    <hyperlink ref="F196" r:id="rId14" display="https://podminky.urs.cz/item/CS_URS_2025_01/218111112"/>
    <hyperlink ref="F199" r:id="rId15" display="https://podminky.urs.cz/item/CS_URS_2025_01/218121112"/>
    <hyperlink ref="F204" r:id="rId16" display="https://podminky.urs.cz/item/CS_URS_2025_01/271532212"/>
    <hyperlink ref="F210" r:id="rId17" display="https://podminky.urs.cz/item/CS_URS_2025_01/271572211"/>
    <hyperlink ref="F213" r:id="rId18" display="https://podminky.urs.cz/item/CS_URS_2025_01/273321511"/>
    <hyperlink ref="F218" r:id="rId19" display="https://podminky.urs.cz/item/CS_URS_2025_01/273322511"/>
    <hyperlink ref="F221" r:id="rId20" display="https://podminky.urs.cz/item/CS_URS_2025_01/273322611"/>
    <hyperlink ref="F225" r:id="rId21" display="https://podminky.urs.cz/item/CS_URS_2025_01/273351121"/>
    <hyperlink ref="F228" r:id="rId22" display="https://podminky.urs.cz/item/CS_URS_2025_01/273351122"/>
    <hyperlink ref="F230" r:id="rId23" display="https://podminky.urs.cz/item/CS_URS_2025_01/273361821"/>
    <hyperlink ref="F234" r:id="rId24" display="https://podminky.urs.cz/item/CS_URS_2025_01/273362021"/>
    <hyperlink ref="F239" r:id="rId25" display="https://podminky.urs.cz/item/CS_URS_2025_01/274313711"/>
    <hyperlink ref="F242" r:id="rId26" display="https://podminky.urs.cz/item/CS_URS_2025_01/274321511"/>
    <hyperlink ref="F245" r:id="rId27" display="https://podminky.urs.cz/item/CS_URS_2025_01/274322611"/>
    <hyperlink ref="F248" r:id="rId28" display="https://podminky.urs.cz/item/CS_URS_2025_01/274361821"/>
    <hyperlink ref="F251" r:id="rId29" display="https://podminky.urs.cz/item/CS_URS_2025_01/275313711"/>
    <hyperlink ref="F254" r:id="rId30" display="https://podminky.urs.cz/item/CS_URS_2025_01/279311116"/>
    <hyperlink ref="F260" r:id="rId31" display="https://podminky.urs.cz/item/CS_URS_2025_01/310235241"/>
    <hyperlink ref="F265" r:id="rId32" display="https://podminky.urs.cz/item/CS_URS_2025_01/310237241"/>
    <hyperlink ref="F268" r:id="rId33" display="https://podminky.urs.cz/item/CS_URS_2025_01/310237261"/>
    <hyperlink ref="F271" r:id="rId34" display="https://podminky.urs.cz/item/CS_URS_2025_01/310238211"/>
    <hyperlink ref="F275" r:id="rId35" display="https://podminky.urs.cz/item/CS_URS_2025_01/310239211"/>
    <hyperlink ref="F297" r:id="rId36" display="https://podminky.urs.cz/item/CS_URS_2025_01/311113121"/>
    <hyperlink ref="F302" r:id="rId37" display="https://podminky.urs.cz/item/CS_URS_2025_01/311113142"/>
    <hyperlink ref="F308" r:id="rId38" display="https://podminky.urs.cz/item/CS_URS_2025_01/311231125"/>
    <hyperlink ref="F318" r:id="rId39" display="https://podminky.urs.cz/item/CS_URS_2025_01/311235131"/>
    <hyperlink ref="F321" r:id="rId40" display="https://podminky.urs.cz/item/CS_URS_2025_01/311235141"/>
    <hyperlink ref="F324" r:id="rId41" display="https://podminky.urs.cz/item/CS_URS_2025_01/311236331"/>
    <hyperlink ref="F327" r:id="rId42" display="https://podminky.urs.cz/item/CS_URS_2025_01/311322611"/>
    <hyperlink ref="F333" r:id="rId43" display="https://podminky.urs.cz/item/CS_URS_2025_01/311361821"/>
    <hyperlink ref="F338" r:id="rId44" display="https://podminky.urs.cz/item/CS_URS_2025_01/317121102"/>
    <hyperlink ref="F342" r:id="rId45" display="https://podminky.urs.cz/item/CS_URS_2025_01/317168012"/>
    <hyperlink ref="F345" r:id="rId46" display="https://podminky.urs.cz/item/CS_URS_2025_01/317168022"/>
    <hyperlink ref="F348" r:id="rId47" display="https://podminky.urs.cz/item/CS_URS_2025_01/317168051"/>
    <hyperlink ref="F351" r:id="rId48" display="https://podminky.urs.cz/item/CS_URS_2025_01/317168052"/>
    <hyperlink ref="F356" r:id="rId49" display="https://podminky.urs.cz/item/CS_URS_2025_01/317168053"/>
    <hyperlink ref="F361" r:id="rId50" display="https://podminky.urs.cz/item/CS_URS_2025_01/317168058"/>
    <hyperlink ref="F366" r:id="rId51" display="https://podminky.urs.cz/item/CS_URS_2025_01/317234410"/>
    <hyperlink ref="F371" r:id="rId52" display="https://podminky.urs.cz/item/CS_URS_2025_01/317238111"/>
    <hyperlink ref="F374" r:id="rId53" display="https://podminky.urs.cz/item/CS_URS_2025_01/317238121"/>
    <hyperlink ref="F377" r:id="rId54" display="https://podminky.urs.cz/item/CS_URS_2025_01/317351101"/>
    <hyperlink ref="F380" r:id="rId55" display="https://podminky.urs.cz/item/CS_URS_2025_01/317351102"/>
    <hyperlink ref="F382" r:id="rId56" display="https://podminky.urs.cz/item/CS_URS_2025_01/317941121"/>
    <hyperlink ref="F400" r:id="rId57" display="https://podminky.urs.cz/item/CS_URS_2025_01/317944321"/>
    <hyperlink ref="F409" r:id="rId58" display="https://podminky.urs.cz/item/CS_URS_2025_01/317944323"/>
    <hyperlink ref="F412" r:id="rId59" display="https://podminky.urs.cz/item/CS_URS_2025_01/317998111"/>
    <hyperlink ref="F415" r:id="rId60" display="https://podminky.urs.cz/item/CS_URS_2025_01/317998112"/>
    <hyperlink ref="F419" r:id="rId61" display="https://podminky.urs.cz/item/CS_URS_2025_01/319201321"/>
    <hyperlink ref="F438" r:id="rId62" display="https://podminky.urs.cz/item/CS_URS_2025_01/319202321"/>
    <hyperlink ref="F467" r:id="rId63" display="https://podminky.urs.cz/item/CS_URS_2025_01/340231025"/>
    <hyperlink ref="F478" r:id="rId64" display="https://podminky.urs.cz/item/CS_URS_2025_01/340231101"/>
    <hyperlink ref="F481" r:id="rId65" display="https://podminky.urs.cz/item/CS_URS_2025_01/340238212"/>
    <hyperlink ref="F486" r:id="rId66" display="https://podminky.urs.cz/item/CS_URS_2025_01/340239211"/>
    <hyperlink ref="F489" r:id="rId67" display="https://podminky.urs.cz/item/CS_URS_2025_01/340239212"/>
    <hyperlink ref="F504" r:id="rId68" display="https://podminky.urs.cz/item/CS_URS_2025_01/342241162"/>
    <hyperlink ref="F516" r:id="rId69" display="https://podminky.urs.cz/item/CS_URS_2025_01/342244201"/>
    <hyperlink ref="F519" r:id="rId70" display="https://podminky.urs.cz/item/CS_URS_2025_01/342244211"/>
    <hyperlink ref="F544" r:id="rId71" display="https://podminky.urs.cz/item/CS_URS_2025_01/342244221"/>
    <hyperlink ref="F562" r:id="rId72" display="https://podminky.urs.cz/item/CS_URS_2025_01/342291121"/>
    <hyperlink ref="F584" r:id="rId73" display="https://podminky.urs.cz/item/CS_URS_2025_01/345244222"/>
    <hyperlink ref="F587" r:id="rId74" display="https://podminky.urs.cz/item/CS_URS_2025_01/345244223"/>
    <hyperlink ref="F590" r:id="rId75" display="https://podminky.urs.cz/item/CS_URS_2025_01/346244381"/>
    <hyperlink ref="F596" r:id="rId76" display="https://podminky.urs.cz/item/CS_URS_2025_01/346244811"/>
    <hyperlink ref="F599" r:id="rId77" display="https://podminky.urs.cz/item/CS_URS_2025_01/349231811"/>
    <hyperlink ref="F610" r:id="rId78" display="https://podminky.urs.cz/item/CS_URS_2025_01/349231821"/>
    <hyperlink ref="F615" r:id="rId79" display="https://podminky.urs.cz/item/CS_URS_2025_01/411121232"/>
    <hyperlink ref="F619" r:id="rId80" display="https://podminky.urs.cz/item/CS_URS_2025_01/411239211"/>
    <hyperlink ref="F622" r:id="rId81" display="https://podminky.urs.cz/item/CS_URS_2025_01/411244262"/>
    <hyperlink ref="F625" r:id="rId82" display="https://podminky.urs.cz/item/CS_URS_2025_01/411321414"/>
    <hyperlink ref="F628" r:id="rId83" display="https://podminky.urs.cz/item/CS_URS_2025_01/411321616"/>
    <hyperlink ref="F632" r:id="rId84" display="https://podminky.urs.cz/item/CS_URS_2025_01/411351011"/>
    <hyperlink ref="F635" r:id="rId85" display="https://podminky.urs.cz/item/CS_URS_2025_01/411351012"/>
    <hyperlink ref="F640" r:id="rId86" display="https://podminky.urs.cz/item/CS_URS_2025_01/411354311"/>
    <hyperlink ref="F645" r:id="rId87" display="https://podminky.urs.cz/item/CS_URS_2025_01/411354312"/>
    <hyperlink ref="F647" r:id="rId88" display="https://podminky.urs.cz/item/CS_URS_2025_01/411354313"/>
    <hyperlink ref="F652" r:id="rId89" display="https://podminky.urs.cz/item/CS_URS_2025_01/411354314"/>
    <hyperlink ref="F654" r:id="rId90" display="https://podminky.urs.cz/item/CS_URS_2025_01/411361821"/>
    <hyperlink ref="F659" r:id="rId91" display="https://podminky.urs.cz/item/CS_URS_2025_01/413231221"/>
    <hyperlink ref="F664" r:id="rId92" display="https://podminky.urs.cz/item/CS_URS_2025_01/413232211"/>
    <hyperlink ref="F667" r:id="rId93" display="https://podminky.urs.cz/item/CS_URS_2025_01/413232221"/>
    <hyperlink ref="F670" r:id="rId94" display="https://podminky.urs.cz/item/CS_URS_2025_01/413941121"/>
    <hyperlink ref="F676" r:id="rId95" display="https://podminky.urs.cz/item/CS_URS_2025_01/413941125"/>
    <hyperlink ref="F682" r:id="rId96" display="https://podminky.urs.cz/item/CS_URS_2025_01/413941131"/>
    <hyperlink ref="F689" r:id="rId97" display="https://podminky.urs.cz/item/CS_URS_2025_01/417351115"/>
    <hyperlink ref="F692" r:id="rId98" display="https://podminky.urs.cz/item/CS_URS_2025_01/417351116"/>
    <hyperlink ref="F694" r:id="rId99" display="https://podminky.urs.cz/item/CS_URS_2025_01/430321515"/>
    <hyperlink ref="F707" r:id="rId100" display="https://podminky.urs.cz/item/CS_URS_2025_01/430361821"/>
    <hyperlink ref="F710" r:id="rId101" display="https://podminky.urs.cz/item/CS_URS_2025_01/430362021"/>
    <hyperlink ref="F714" r:id="rId102" display="https://podminky.urs.cz/item/CS_URS_2025_01/431351121"/>
    <hyperlink ref="F719" r:id="rId103" display="https://podminky.urs.cz/item/CS_URS_2025_01/431351122"/>
    <hyperlink ref="F723" r:id="rId104" display="https://podminky.urs.cz/item/CS_URS_2025_01/434191433"/>
    <hyperlink ref="F727" r:id="rId105" display="https://podminky.urs.cz/item/CS_URS_2025_01/434191452"/>
    <hyperlink ref="F730" r:id="rId106" display="https://podminky.urs.cz/item/CS_URS_2025_01/434311115"/>
    <hyperlink ref="F736" r:id="rId107" display="https://podminky.urs.cz/item/CS_URS_2025_01/434351141"/>
    <hyperlink ref="F743" r:id="rId108" display="https://podminky.urs.cz/item/CS_URS_2025_01/434351142"/>
    <hyperlink ref="F745" r:id="rId109" display="https://podminky.urs.cz/item/CS_URS_2025_01/436234216"/>
    <hyperlink ref="F749" r:id="rId110" display="https://podminky.urs.cz/item/CS_URS_2025_01/564871011"/>
    <hyperlink ref="F752" r:id="rId111" display="https://podminky.urs.cz/item/CS_URS_2025_01/594111112"/>
    <hyperlink ref="F759" r:id="rId112" display="https://podminky.urs.cz/item/CS_URS_2025_01/599632111"/>
    <hyperlink ref="F761" r:id="rId113" display="https://podminky.urs.cz/item/CS_URS_2025_01/998223011"/>
    <hyperlink ref="F764" r:id="rId114" display="https://podminky.urs.cz/item/CS_URS_2025_01/611135101"/>
    <hyperlink ref="F767" r:id="rId115" display="https://podminky.urs.cz/item/CS_URS_2025_01/611311132"/>
    <hyperlink ref="F771" r:id="rId116" display="https://podminky.urs.cz/item/CS_URS_2025_01/611311133"/>
    <hyperlink ref="F796" r:id="rId117" display="https://podminky.urs.cz/item/CS_URS_2025_01/611311135"/>
    <hyperlink ref="F799" r:id="rId118" display="https://podminky.urs.cz/item/CS_URS_2025_01/611311143"/>
    <hyperlink ref="F813" r:id="rId119" display="https://podminky.urs.cz/item/CS_URS_2025_01/611311145"/>
    <hyperlink ref="F816" r:id="rId120" display="https://podminky.urs.cz/item/CS_URS_2025_01/611311191"/>
    <hyperlink ref="F821" r:id="rId121" display="https://podminky.urs.cz/item/CS_URS_2025_01/611315223"/>
    <hyperlink ref="F824" r:id="rId122" display="https://podminky.urs.cz/item/CS_URS_2025_01/611315225"/>
    <hyperlink ref="F827" r:id="rId123" display="https://podminky.urs.cz/item/CS_URS_2025_01/611315411"/>
    <hyperlink ref="F892" r:id="rId124" display="https://podminky.urs.cz/item/CS_URS_2025_01/611315412"/>
    <hyperlink ref="F905" r:id="rId125" display="https://podminky.urs.cz/item/CS_URS_2025_01/611315413"/>
    <hyperlink ref="F909" r:id="rId126" display="https://podminky.urs.cz/item/CS_URS_2025_01/611315416"/>
    <hyperlink ref="F948" r:id="rId127" display="https://podminky.urs.cz/item/CS_URS_2025_01/611315417"/>
    <hyperlink ref="F963" r:id="rId128" display="https://podminky.urs.cz/item/CS_URS_2025_01/611315418"/>
    <hyperlink ref="F966" r:id="rId129" display="https://podminky.urs.cz/item/CS_URS_2025_01/612311121"/>
    <hyperlink ref="F996" r:id="rId130" display="https://podminky.urs.cz/item/CS_URS_2025_01/612311141"/>
    <hyperlink ref="F1047" r:id="rId131" display="https://podminky.urs.cz/item/CS_URS_2025_01/612311191"/>
    <hyperlink ref="F1050" r:id="rId132" display="https://podminky.urs.cz/item/CS_URS_2025_01/612315122"/>
    <hyperlink ref="F1054" r:id="rId133" display="https://podminky.urs.cz/item/CS_URS_2025_01/612315215"/>
    <hyperlink ref="F1059" r:id="rId134" display="https://podminky.urs.cz/item/CS_URS_2025_01/612315223"/>
    <hyperlink ref="F1065" r:id="rId135" display="https://podminky.urs.cz/item/CS_URS_2025_01/612315225"/>
    <hyperlink ref="F1087" r:id="rId136" display="https://podminky.urs.cz/item/CS_URS_2025_01/612315302"/>
    <hyperlink ref="F1113" r:id="rId137" display="https://podminky.urs.cz/item/CS_URS_2025_01/612315411"/>
    <hyperlink ref="F1116" r:id="rId138" display="https://podminky.urs.cz/item/CS_URS_2025_01/612315412"/>
    <hyperlink ref="F1133" r:id="rId139" display="https://podminky.urs.cz/item/CS_URS_2025_01/612315413"/>
    <hyperlink ref="F1146" r:id="rId140" display="https://podminky.urs.cz/item/CS_URS_2025_01/612315416"/>
    <hyperlink ref="F1214" r:id="rId141" display="https://podminky.urs.cz/item/CS_URS_2025_01/612315417"/>
    <hyperlink ref="F1266" r:id="rId142" display="https://podminky.urs.cz/item/CS_URS_2025_01/612315418"/>
    <hyperlink ref="F1282" r:id="rId143" display="https://podminky.urs.cz/item/CS_URS_2025_01/612335413"/>
    <hyperlink ref="F1285" r:id="rId144" display="https://podminky.urs.cz/item/CS_URS_2025_01/615142002"/>
    <hyperlink ref="F1294" r:id="rId145" display="https://podminky.urs.cz/item/CS_URS_2025_01/617311121"/>
    <hyperlink ref="F1297" r:id="rId146" display="https://podminky.urs.cz/item/CS_URS_2025_01/619991005"/>
    <hyperlink ref="F1300" r:id="rId147" display="https://podminky.urs.cz/item/CS_URS_2025_01/619991011"/>
    <hyperlink ref="F1304" r:id="rId148" display="https://podminky.urs.cz/item/CS_URS_2025_01/619996117"/>
    <hyperlink ref="F1325" r:id="rId149" display="https://podminky.urs.cz/item/CS_URS_2025_01/619996147"/>
    <hyperlink ref="F1328" r:id="rId150" display="https://podminky.urs.cz/item/CS_URS_2025_01/622135001"/>
    <hyperlink ref="F1331" r:id="rId151" display="https://podminky.urs.cz/item/CS_URS_2025_01/622135091"/>
    <hyperlink ref="F1334" r:id="rId152" display="https://podminky.urs.cz/item/CS_URS_2025_01/622311141"/>
    <hyperlink ref="F1337" r:id="rId153" display="https://podminky.urs.cz/item/CS_URS_2025_01/622321141"/>
    <hyperlink ref="F1342" r:id="rId154" display="https://podminky.urs.cz/item/CS_URS_2025_01/622325257"/>
    <hyperlink ref="F1345" r:id="rId155" display="https://podminky.urs.cz/item/CS_URS_2025_01/623645001"/>
    <hyperlink ref="F1385" r:id="rId156" display="https://podminky.urs.cz/item/CS_URS_2025_01/629135102"/>
    <hyperlink ref="F1388" r:id="rId157" display="https://podminky.urs.cz/item/CS_URS_2025_01/629991011"/>
    <hyperlink ref="F1394" r:id="rId158" display="https://podminky.urs.cz/item/CS_URS_2025_01/629995219"/>
    <hyperlink ref="F1397" r:id="rId159" display="https://podminky.urs.cz/item/CS_URS_2025_01/631311114"/>
    <hyperlink ref="F1401" r:id="rId160" display="https://podminky.urs.cz/item/CS_URS_2025_01/631311115"/>
    <hyperlink ref="F1406" r:id="rId161" display="https://podminky.urs.cz/item/CS_URS_2025_01/631311116"/>
    <hyperlink ref="F1412" r:id="rId162" display="https://podminky.urs.cz/item/CS_URS_2025_01/631311121"/>
    <hyperlink ref="F1416" r:id="rId163" display="https://podminky.urs.cz/item/CS_URS_2025_01/631311125"/>
    <hyperlink ref="F1420" r:id="rId164" display="https://podminky.urs.cz/item/CS_URS_2025_01/631311136"/>
    <hyperlink ref="F1423" r:id="rId165" display="https://podminky.urs.cz/item/CS_URS_2025_01/631312121"/>
    <hyperlink ref="F1426" r:id="rId166" display="https://podminky.urs.cz/item/CS_URS_2025_01/631312131"/>
    <hyperlink ref="F1433" r:id="rId167" display="https://podminky.urs.cz/item/CS_URS_2025_01/631319171"/>
    <hyperlink ref="F1436" r:id="rId168" display="https://podminky.urs.cz/item/CS_URS_2025_01/631319173"/>
    <hyperlink ref="F1442" r:id="rId169" display="https://podminky.urs.cz/item/CS_URS_2025_01/631319175"/>
    <hyperlink ref="F1448" r:id="rId170" display="https://podminky.urs.cz/item/CS_URS_2025_01/631351101"/>
    <hyperlink ref="F1453" r:id="rId171" display="https://podminky.urs.cz/item/CS_URS_2025_01/631351102"/>
    <hyperlink ref="F1469" r:id="rId172" display="https://podminky.urs.cz/item/CS_URS_2025_01/632450122"/>
    <hyperlink ref="F1472" r:id="rId173" display="https://podminky.urs.cz/item/CS_URS_2025_01/632450124"/>
    <hyperlink ref="F1475" r:id="rId174" display="https://podminky.urs.cz/item/CS_URS_2025_01/632450134"/>
    <hyperlink ref="F1478" r:id="rId175" display="https://podminky.urs.cz/item/CS_URS_2025_01/632451637"/>
    <hyperlink ref="F1481" r:id="rId176" display="https://podminky.urs.cz/item/CS_URS_2025_01/632452431"/>
    <hyperlink ref="F1503" r:id="rId177" display="https://podminky.urs.cz/item/CS_URS_2025_01/632481213"/>
    <hyperlink ref="F1508" r:id="rId178" display="https://podminky.urs.cz/item/CS_URS_2025_01/632481215"/>
    <hyperlink ref="F1511" r:id="rId179" display="https://podminky.urs.cz/item/CS_URS_2025_01/632902111"/>
    <hyperlink ref="F1514" r:id="rId180" display="https://podminky.urs.cz/item/CS_URS_2025_01/632902221"/>
    <hyperlink ref="F1517" r:id="rId181" display="https://podminky.urs.cz/item/CS_URS_2025_01/635111215"/>
    <hyperlink ref="F1520" r:id="rId182" display="https://podminky.urs.cz/item/CS_URS_2025_01/635211421"/>
    <hyperlink ref="F1524" r:id="rId183" display="https://podminky.urs.cz/item/CS_URS_2025_01/635221421"/>
    <hyperlink ref="F1527" r:id="rId184" display="https://podminky.urs.cz/item/CS_URS_2025_01/637211134"/>
    <hyperlink ref="F1530" r:id="rId185" display="https://podminky.urs.cz/item/CS_URS_2025_01/637311131"/>
    <hyperlink ref="F1533" r:id="rId186" display="https://podminky.urs.cz/item/CS_URS_2025_01/642942111"/>
    <hyperlink ref="F1541" r:id="rId187" display="https://podminky.urs.cz/item/CS_URS_2025_01/642944121"/>
    <hyperlink ref="F1547" r:id="rId188" display="https://podminky.urs.cz/item/CS_URS_2025_01/642944221"/>
    <hyperlink ref="F1552" r:id="rId189" display="https://podminky.urs.cz/item/CS_URS_2025_01/943111111"/>
    <hyperlink ref="F1555" r:id="rId190" display="https://podminky.urs.cz/item/CS_URS_2025_01/943111211"/>
    <hyperlink ref="F1559" r:id="rId191" display="https://podminky.urs.cz/item/CS_URS_2025_01/943111811"/>
    <hyperlink ref="F1561" r:id="rId192" display="https://podminky.urs.cz/item/CS_URS_2025_01/943211111"/>
    <hyperlink ref="F1564" r:id="rId193" display="https://podminky.urs.cz/item/CS_URS_2025_01/943211211"/>
    <hyperlink ref="F1567" r:id="rId194" display="https://podminky.urs.cz/item/CS_URS_2025_01/943211811"/>
    <hyperlink ref="F1569" r:id="rId195" display="https://podminky.urs.cz/item/CS_URS_2025_01/946113115"/>
    <hyperlink ref="F1572" r:id="rId196" display="https://podminky.urs.cz/item/CS_URS_2025_01/946113215"/>
    <hyperlink ref="F1575" r:id="rId197" display="https://podminky.urs.cz/item/CS_URS_2025_01/946113815"/>
    <hyperlink ref="F1577" r:id="rId198" display="https://podminky.urs.cz/item/CS_URS_2025_01/949111122"/>
    <hyperlink ref="F1580" r:id="rId199" display="https://podminky.urs.cz/item/CS_URS_2025_01/949111222"/>
    <hyperlink ref="F1583" r:id="rId200" display="https://podminky.urs.cz/item/CS_URS_2025_01/949111822"/>
    <hyperlink ref="F1585" r:id="rId201" display="https://podminky.urs.cz/item/CS_URS_2025_01/943221111"/>
    <hyperlink ref="F1589" r:id="rId202" display="https://podminky.urs.cz/item/CS_URS_2025_01/943221211"/>
    <hyperlink ref="F1592" r:id="rId203" display="https://podminky.urs.cz/item/CS_URS_2025_01/943221811"/>
    <hyperlink ref="F1594" r:id="rId204" display="https://podminky.urs.cz/item/CS_URS_2025_01/949101111"/>
    <hyperlink ref="F1613" r:id="rId205" display="https://podminky.urs.cz/item/CS_URS_2025_01/949101112"/>
    <hyperlink ref="F1617" r:id="rId206" display="https://podminky.urs.cz/item/CS_URS_2025_01/949111121"/>
    <hyperlink ref="F1622" r:id="rId207" display="https://podminky.urs.cz/item/CS_URS_2025_01/949111221"/>
    <hyperlink ref="F1625" r:id="rId208" display="https://podminky.urs.cz/item/CS_URS_2025_01/949111821"/>
    <hyperlink ref="F1627" r:id="rId209" display="https://podminky.urs.cz/item/CS_URS_2025_01/949211111"/>
    <hyperlink ref="F1630" r:id="rId210" display="https://podminky.urs.cz/item/CS_URS_2025_01/949211211"/>
    <hyperlink ref="F1633" r:id="rId211" display="https://podminky.urs.cz/item/CS_URS_2025_01/949211811"/>
    <hyperlink ref="F1635" r:id="rId212" display="https://podminky.urs.cz/item/CS_URS_2025_01/949311111"/>
    <hyperlink ref="F1638" r:id="rId213" display="https://podminky.urs.cz/item/CS_URS_2025_01/949311211"/>
    <hyperlink ref="F1641" r:id="rId214" display="https://podminky.urs.cz/item/CS_URS_2025_01/949311811"/>
    <hyperlink ref="F1643" r:id="rId215" display="https://podminky.urs.cz/item/CS_URS_2025_01/949321112"/>
    <hyperlink ref="F1646" r:id="rId216" display="https://podminky.urs.cz/item/CS_URS_2025_01/949321212"/>
    <hyperlink ref="F1649" r:id="rId217" display="https://podminky.urs.cz/item/CS_URS_2025_01/949321812"/>
    <hyperlink ref="F1651" r:id="rId218" display="https://podminky.urs.cz/item/CS_URS_2025_01/993111111"/>
    <hyperlink ref="F1654" r:id="rId219" display="https://podminky.urs.cz/item/CS_URS_2025_01/993111119"/>
    <hyperlink ref="F1656" r:id="rId220" display="https://podminky.urs.cz/item/CS_URS_2025_01/993121111"/>
    <hyperlink ref="F1659" r:id="rId221" display="https://podminky.urs.cz/item/CS_URS_2025_01/993121119"/>
    <hyperlink ref="F1662" r:id="rId222" display="https://podminky.urs.cz/item/CS_URS_2025_01/952901111"/>
    <hyperlink ref="F1669" r:id="rId223" display="https://podminky.urs.cz/item/CS_URS_2025_01/952901114"/>
    <hyperlink ref="F1674" r:id="rId224" display="https://podminky.urs.cz/item/CS_URS_2025_01/952902121"/>
    <hyperlink ref="F1692" r:id="rId225" display="https://podminky.urs.cz/item/CS_URS_2025_01/953941110"/>
    <hyperlink ref="F1696" r:id="rId226" display="https://podminky.urs.cz/item/CS_URS_2025_01/953942421"/>
    <hyperlink ref="F1702" r:id="rId227" display="https://podminky.urs.cz/item/CS_URS_2025_01/953943211"/>
    <hyperlink ref="F1706" r:id="rId228" display="https://podminky.urs.cz/item/CS_URS_2025_01/953962113"/>
    <hyperlink ref="F1710" r:id="rId229" display="https://podminky.urs.cz/item/CS_URS_2025_01/953965124"/>
    <hyperlink ref="F1714" r:id="rId230" display="https://podminky.urs.cz/item/CS_URS_2025_01/953993321"/>
    <hyperlink ref="F1721" r:id="rId231" display="https://podminky.urs.cz/item/CS_URS_2025_01/961044111"/>
    <hyperlink ref="F1725" r:id="rId232" display="https://podminky.urs.cz/item/CS_URS_2025_01/962023391"/>
    <hyperlink ref="F1728" r:id="rId233" display="https://podminky.urs.cz/item/CS_URS_2025_01/962031132"/>
    <hyperlink ref="F1757" r:id="rId234" display="https://podminky.urs.cz/item/CS_URS_2025_01/962031133"/>
    <hyperlink ref="F1775" r:id="rId235" display="https://podminky.urs.cz/item/CS_URS_2025_01/962032230"/>
    <hyperlink ref="F1781" r:id="rId236" display="https://podminky.urs.cz/item/CS_URS_2025_01/962032231"/>
    <hyperlink ref="F1803" r:id="rId237" display="https://podminky.urs.cz/item/CS_URS_2025_01/962032241"/>
    <hyperlink ref="F1806" r:id="rId238" display="https://podminky.urs.cz/item/CS_URS_2025_01/962032254"/>
    <hyperlink ref="F1809" r:id="rId239" display="https://podminky.urs.cz/item/CS_URS_2025_01/962032631"/>
    <hyperlink ref="F1813" r:id="rId240" display="https://podminky.urs.cz/item/CS_URS_2025_01/962042320"/>
    <hyperlink ref="F1816" r:id="rId241" display="https://podminky.urs.cz/item/CS_URS_2025_01/962052211"/>
    <hyperlink ref="F1819" r:id="rId242" display="https://podminky.urs.cz/item/CS_URS_2025_01/962081131"/>
    <hyperlink ref="F1823" r:id="rId243" display="https://podminky.urs.cz/item/CS_URS_2025_01/962086110"/>
    <hyperlink ref="F1826" r:id="rId244" display="https://podminky.urs.cz/item/CS_URS_2025_01/963012510"/>
    <hyperlink ref="F1829" r:id="rId245" display="https://podminky.urs.cz/item/CS_URS_2025_01/963023612"/>
    <hyperlink ref="F1832" r:id="rId246" display="https://podminky.urs.cz/item/CS_URS_2025_01/963031432"/>
    <hyperlink ref="F1835" r:id="rId247" display="https://podminky.urs.cz/item/CS_URS_2025_01/963051110"/>
    <hyperlink ref="F1838" r:id="rId248" display="https://podminky.urs.cz/item/CS_URS_2025_01/963051113"/>
    <hyperlink ref="F1842" r:id="rId249" display="https://podminky.urs.cz/item/CS_URS_2025_01/963051213"/>
    <hyperlink ref="F1845" r:id="rId250" display="https://podminky.urs.cz/item/CS_URS_2025_01/963053935"/>
    <hyperlink ref="F1849" r:id="rId251" display="https://podminky.urs.cz/item/CS_URS_2025_01/964061321"/>
    <hyperlink ref="F1853" r:id="rId252" display="https://podminky.urs.cz/item/CS_URS_2025_01/964061331"/>
    <hyperlink ref="F1856" r:id="rId253" display="https://podminky.urs.cz/item/CS_URS_2025_01/964072321"/>
    <hyperlink ref="F1861" r:id="rId254" display="https://podminky.urs.cz/item/CS_URS_2025_01/964072331"/>
    <hyperlink ref="F1864" r:id="rId255" display="https://podminky.urs.cz/item/CS_URS_2025_01/965031131"/>
    <hyperlink ref="F1869" r:id="rId256" display="https://podminky.urs.cz/item/CS_URS_2025_01/965042121"/>
    <hyperlink ref="F1873" r:id="rId257" display="https://podminky.urs.cz/item/CS_URS_2025_01/965042141"/>
    <hyperlink ref="F1888" r:id="rId258" display="https://podminky.urs.cz/item/CS_URS_2025_01/965042221"/>
    <hyperlink ref="F1891" r:id="rId259" display="https://podminky.urs.cz/item/CS_URS_2025_01/965042231"/>
    <hyperlink ref="F1912" r:id="rId260" display="https://podminky.urs.cz/item/CS_URS_2025_01/965042241"/>
    <hyperlink ref="F1930" r:id="rId261" display="https://podminky.urs.cz/item/CS_URS_2025_01/965045111"/>
    <hyperlink ref="F1935" r:id="rId262" display="https://podminky.urs.cz/item/CS_URS_2025_01/965045113"/>
    <hyperlink ref="F1953" r:id="rId263" display="https://podminky.urs.cz/item/CS_URS_2025_01/965046111"/>
    <hyperlink ref="F1957" r:id="rId264" display="https://podminky.urs.cz/item/CS_URS_2025_01/965049111"/>
    <hyperlink ref="F1964" r:id="rId265" display="https://podminky.urs.cz/item/CS_URS_2025_01/965049112"/>
    <hyperlink ref="F1967" r:id="rId266" display="https://podminky.urs.cz/item/CS_URS_2025_01/965082922"/>
    <hyperlink ref="F1970" r:id="rId267" display="https://podminky.urs.cz/item/CS_URS_2025_01/965082923"/>
    <hyperlink ref="F1974" r:id="rId268" display="https://podminky.urs.cz/item/CS_URS_2025_01/965082932"/>
    <hyperlink ref="F1977" r:id="rId269" display="https://podminky.urs.cz/item/CS_URS_2025_01/965083131"/>
    <hyperlink ref="F1981" r:id="rId270" display="https://podminky.urs.cz/item/CS_URS_2025_01/967031734"/>
    <hyperlink ref="F1985" r:id="rId271" display="https://podminky.urs.cz/item/CS_URS_2025_01/968062244"/>
    <hyperlink ref="F1989" r:id="rId272" display="https://podminky.urs.cz/item/CS_URS_2025_01/968062354"/>
    <hyperlink ref="F1992" r:id="rId273" display="https://podminky.urs.cz/item/CS_URS_2025_01/968062355"/>
    <hyperlink ref="F1996" r:id="rId274" display="https://podminky.urs.cz/item/CS_URS_2025_01/968062245"/>
    <hyperlink ref="F1999" r:id="rId275" display="https://podminky.urs.cz/item/CS_URS_2025_01/968062356"/>
    <hyperlink ref="F2002" r:id="rId276" display="https://podminky.urs.cz/item/CS_URS_2025_01/968062455"/>
    <hyperlink ref="F2007" r:id="rId277" display="https://podminky.urs.cz/item/CS_URS_2025_01/968062456"/>
    <hyperlink ref="F2019" r:id="rId278" display="https://podminky.urs.cz/item/CS_URS_2025_01/968062991"/>
    <hyperlink ref="F2024" r:id="rId279" display="https://podminky.urs.cz/item/CS_URS_2025_01/968072455"/>
    <hyperlink ref="F2041" r:id="rId280" display="https://podminky.urs.cz/item/CS_URS_2025_01/968072456"/>
    <hyperlink ref="F2048" r:id="rId281" display="https://podminky.urs.cz/item/CS_URS_2025_01/969011113"/>
    <hyperlink ref="F2052" r:id="rId282" display="https://podminky.urs.cz/item/CS_URS_2025_01/971024561"/>
    <hyperlink ref="F2055" r:id="rId283" display="https://podminky.urs.cz/item/CS_URS_2025_01/971024651"/>
    <hyperlink ref="F2058" r:id="rId284" display="https://podminky.urs.cz/item/CS_URS_2025_01/971024681"/>
    <hyperlink ref="F2061" r:id="rId285" display="https://podminky.urs.cz/item/CS_URS_2025_01/971033461"/>
    <hyperlink ref="F2064" r:id="rId286" display="https://podminky.urs.cz/item/CS_URS_2025_01/971033521"/>
    <hyperlink ref="F2067" r:id="rId287" display="https://podminky.urs.cz/item/CS_URS_2025_01/971033531"/>
    <hyperlink ref="F2070" r:id="rId288" display="https://podminky.urs.cz/item/CS_URS_2025_01/971033561"/>
    <hyperlink ref="F2074" r:id="rId289" display="https://podminky.urs.cz/item/CS_URS_2025_01/971033581"/>
    <hyperlink ref="F2077" r:id="rId290" display="https://podminky.urs.cz/item/CS_URS_2025_01/971033591"/>
    <hyperlink ref="F2080" r:id="rId291" display="https://podminky.urs.cz/item/CS_URS_2025_01/971033621"/>
    <hyperlink ref="F2084" r:id="rId292" display="https://podminky.urs.cz/item/CS_URS_2025_01/971033631"/>
    <hyperlink ref="F2087" r:id="rId293" display="https://podminky.urs.cz/item/CS_URS_2025_01/971033651"/>
    <hyperlink ref="F2090" r:id="rId294" display="https://podminky.urs.cz/item/CS_URS_2025_01/972054491"/>
    <hyperlink ref="F2093" r:id="rId295" display="https://podminky.urs.cz/item/CS_URS_2025_01/973031324"/>
    <hyperlink ref="F2100" r:id="rId296" display="https://podminky.urs.cz/item/CS_URS_2025_01/973031325"/>
    <hyperlink ref="F2106" r:id="rId297" display="https://podminky.urs.cz/item/CS_URS_2025_01/973031326"/>
    <hyperlink ref="F2109" r:id="rId298" display="https://podminky.urs.cz/item/CS_URS_2025_01/973031335"/>
    <hyperlink ref="F2112" r:id="rId299" display="https://podminky.urs.cz/item/CS_URS_2025_01/974029165"/>
    <hyperlink ref="F2115" r:id="rId300" display="https://podminky.urs.cz/item/CS_URS_2025_01/974031154"/>
    <hyperlink ref="F2120" r:id="rId301" display="https://podminky.urs.cz/item/CS_URS_2025_01/974031164"/>
    <hyperlink ref="F2123" r:id="rId302" display="https://podminky.urs.cz/item/CS_URS_2025_01/974031165"/>
    <hyperlink ref="F2126" r:id="rId303" display="https://podminky.urs.cz/item/CS_URS_2025_01/974031167"/>
    <hyperlink ref="F2130" r:id="rId304" display="https://podminky.urs.cz/item/CS_URS_2025_01/974082116"/>
    <hyperlink ref="F2149" r:id="rId305" display="https://podminky.urs.cz/item/CS_URS_2025_01/974082176"/>
    <hyperlink ref="F2171" r:id="rId306" display="https://podminky.urs.cz/item/CS_URS_2025_01/976071111"/>
    <hyperlink ref="F2174" r:id="rId307" display="https://podminky.urs.cz/item/CS_URS_2025_01/976082131"/>
    <hyperlink ref="F2177" r:id="rId308" display="https://podminky.urs.cz/item/CS_URS_2025_01/977131110"/>
    <hyperlink ref="F2180" r:id="rId309" display="https://podminky.urs.cz/item/CS_URS_2025_01/977131117"/>
    <hyperlink ref="F2183" r:id="rId310" display="https://podminky.urs.cz/item/CS_URS_2025_01/977151122"/>
    <hyperlink ref="F2186" r:id="rId311" display="https://podminky.urs.cz/item/CS_URS_2025_01/977211111"/>
    <hyperlink ref="F2193" r:id="rId312" display="https://podminky.urs.cz/item/CS_URS_2025_01/977311112"/>
    <hyperlink ref="F2197" r:id="rId313" display="https://podminky.urs.cz/item/CS_URS_2025_01/977311113"/>
    <hyperlink ref="F2204" r:id="rId314" display="https://podminky.urs.cz/item/CS_URS_2025_01/977331113"/>
    <hyperlink ref="F2207" r:id="rId315" display="https://podminky.urs.cz/item/CS_URS_2025_01/978011121"/>
    <hyperlink ref="F2235" r:id="rId316" display="https://podminky.urs.cz/item/CS_URS_2025_01/978011141"/>
    <hyperlink ref="F2249" r:id="rId317" display="https://podminky.urs.cz/item/CS_URS_2025_01/978011161"/>
    <hyperlink ref="F2253" r:id="rId318" display="https://podminky.urs.cz/item/CS_URS_2025_01/978011191"/>
    <hyperlink ref="F2267" r:id="rId319" display="https://podminky.urs.cz/item/CS_URS_2025_01/978013121"/>
    <hyperlink ref="F2278" r:id="rId320" display="https://podminky.urs.cz/item/CS_URS_2025_01/978013141"/>
    <hyperlink ref="F2302" r:id="rId321" display="https://podminky.urs.cz/item/CS_URS_2025_01/978013161"/>
    <hyperlink ref="F2306" r:id="rId322" display="https://podminky.urs.cz/item/CS_URS_2025_01/978013191"/>
    <hyperlink ref="F2335" r:id="rId323" display="https://podminky.urs.cz/item/CS_URS_2025_01/978015371"/>
    <hyperlink ref="F2338" r:id="rId324" display="https://podminky.urs.cz/item/CS_URS_2025_01/978021161"/>
    <hyperlink ref="F2341" r:id="rId325" display="https://podminky.urs.cz/item/CS_URS_2025_01/978021191"/>
    <hyperlink ref="F2344" r:id="rId326" display="https://podminky.urs.cz/item/CS_URS_2025_01/979071141"/>
    <hyperlink ref="F2349" r:id="rId327" display="https://podminky.urs.cz/item/CS_URS_2025_01/985131111"/>
    <hyperlink ref="F2355" r:id="rId328" display="https://podminky.urs.cz/item/CS_URS_2025_01/985131311"/>
    <hyperlink ref="F2359" r:id="rId329" display="https://podminky.urs.cz/item/CS_URS_2025_01/985132111"/>
    <hyperlink ref="F2366" r:id="rId330" display="https://podminky.urs.cz/item/CS_URS_2025_01/997013111"/>
    <hyperlink ref="F2369" r:id="rId331" display="https://podminky.urs.cz/item/CS_URS_2025_01/997013157"/>
    <hyperlink ref="F2372" r:id="rId332" display="https://podminky.urs.cz/item/CS_URS_2025_01/997013211"/>
    <hyperlink ref="F2375" r:id="rId333" display="https://podminky.urs.cz/item/CS_URS_2025_01/997013311"/>
    <hyperlink ref="F2381" r:id="rId334" display="https://podminky.urs.cz/item/CS_URS_2025_01/997013312"/>
    <hyperlink ref="F2384" r:id="rId335" display="https://podminky.urs.cz/item/CS_URS_2025_01/997013321"/>
    <hyperlink ref="F2387" r:id="rId336" display="https://podminky.urs.cz/item/CS_URS_2025_01/997013322"/>
    <hyperlink ref="F2392" r:id="rId337" display="https://podminky.urs.cz/item/CS_URS_2025_01/997013509"/>
    <hyperlink ref="F2395" r:id="rId338" display="https://podminky.urs.cz/item/CS_URS_2025_01/997013511"/>
    <hyperlink ref="F2398" r:id="rId339" display="https://podminky.urs.cz/item/CS_URS_2025_01/997013635"/>
    <hyperlink ref="F2400" r:id="rId340" display="https://podminky.urs.cz/item/CS_URS_2025_01/997013811"/>
    <hyperlink ref="F2407" r:id="rId341" display="https://podminky.urs.cz/item/CS_URS_2025_01/997013814"/>
    <hyperlink ref="F2410" r:id="rId342" display="https://podminky.urs.cz/item/CS_URS_2025_01/997013861"/>
    <hyperlink ref="F2412" r:id="rId343" display="https://podminky.urs.cz/item/CS_URS_2025_01/997013862"/>
    <hyperlink ref="F2414" r:id="rId344" display="https://podminky.urs.cz/item/CS_URS_2025_01/997013863"/>
    <hyperlink ref="F2416" r:id="rId345" display="https://podminky.urs.cz/item/CS_URS_2025_01/997013871"/>
    <hyperlink ref="F2420" r:id="rId346" display="https://podminky.urs.cz/item/CS_URS_2025_01/998011010"/>
    <hyperlink ref="F2423" r:id="rId347" display="https://podminky.urs.cz/item/CS_URS_2025_01/998011014"/>
    <hyperlink ref="F2426" r:id="rId348" display="https://podminky.urs.cz/item/CS_URS_2025_01/998018001"/>
    <hyperlink ref="F2431" r:id="rId349" display="https://podminky.urs.cz/item/CS_URS_2025_01/711111001"/>
    <hyperlink ref="F2441" r:id="rId350" display="https://podminky.urs.cz/item/CS_URS_2025_01/711112001"/>
    <hyperlink ref="F2455" r:id="rId351" display="https://podminky.urs.cz/item/CS_URS_2025_01/711131101"/>
    <hyperlink ref="F2460" r:id="rId352" display="https://podminky.urs.cz/item/CS_URS_2025_01/711141559"/>
    <hyperlink ref="F2473" r:id="rId353" display="https://podminky.urs.cz/item/CS_URS_2025_01/711141821"/>
    <hyperlink ref="F2476" r:id="rId354" display="https://podminky.urs.cz/item/CS_URS_2025_01/711142559"/>
    <hyperlink ref="F2490" r:id="rId355" display="https://podminky.urs.cz/item/CS_URS_2025_01/711161274"/>
    <hyperlink ref="F2495" r:id="rId356" display="https://podminky.urs.cz/item/CS_URS_2025_01/711199095"/>
    <hyperlink ref="F2500" r:id="rId357" display="https://podminky.urs.cz/item/CS_URS_2025_01/711199097"/>
    <hyperlink ref="F2505" r:id="rId358" display="https://podminky.urs.cz/item/CS_URS_2025_01/711199098"/>
    <hyperlink ref="F2507" r:id="rId359" display="https://podminky.urs.cz/item/CS_URS_2025_01/711491172"/>
    <hyperlink ref="F2510" r:id="rId360" display="https://podminky.urs.cz/item/CS_URS_2025_01/711491176"/>
    <hyperlink ref="F2515" r:id="rId361" display="https://podminky.urs.cz/item/CS_URS_2025_01/711491272"/>
    <hyperlink ref="F2521" r:id="rId362" display="https://podminky.urs.cz/item/CS_URS_2025_01/711499097"/>
    <hyperlink ref="F2525" r:id="rId363" display="https://podminky.urs.cz/item/CS_URS_2025_01/998711112"/>
    <hyperlink ref="F2528" r:id="rId364" display="https://podminky.urs.cz/item/CS_URS_2025_01/713111111"/>
    <hyperlink ref="F2561" r:id="rId365" display="https://podminky.urs.cz/item/CS_URS_2025_01/713120813"/>
    <hyperlink ref="F2568" r:id="rId366" display="https://podminky.urs.cz/item/CS_URS_2025_01/713120824"/>
    <hyperlink ref="F2571" r:id="rId367" display="https://podminky.urs.cz/item/CS_URS_2025_01/713121111"/>
    <hyperlink ref="F2577" r:id="rId368" display="https://podminky.urs.cz/item/CS_URS_2025_01/713130851"/>
    <hyperlink ref="F2580" r:id="rId369" display="https://podminky.urs.cz/item/CS_URS_2025_01/713131141"/>
    <hyperlink ref="F2585" r:id="rId370" display="https://podminky.urs.cz/item/CS_URS_2025_01/713131145"/>
    <hyperlink ref="F2590" r:id="rId371" display="https://podminky.urs.cz/item/CS_URS_2025_01/713141131"/>
    <hyperlink ref="F2600" r:id="rId372" display="https://podminky.urs.cz/item/CS_URS_2025_01/998713113"/>
    <hyperlink ref="F2603" r:id="rId373" display="https://podminky.urs.cz/item/CS_URS_2025_01/751111131"/>
    <hyperlink ref="F2608" r:id="rId374" display="https://podminky.urs.cz/item/CS_URS_2025_01/755111122"/>
    <hyperlink ref="F2611" r:id="rId375" display="https://podminky.urs.cz/item/CS_URS_2025_01/998755113"/>
    <hyperlink ref="F2614" r:id="rId376" display="https://podminky.urs.cz/item/CS_URS_2025_01/761661011"/>
    <hyperlink ref="F2621" r:id="rId377" display="https://podminky.urs.cz/item/CS_URS_2025_01/761661803"/>
    <hyperlink ref="F2623" r:id="rId378" display="https://podminky.urs.cz/item/CS_URS_2025_01/998761101"/>
    <hyperlink ref="F2626" r:id="rId379" display="https://podminky.urs.cz/item/CS_URS_2025_01/762081150"/>
    <hyperlink ref="F2629" r:id="rId380" display="https://podminky.urs.cz/item/CS_URS_2025_01/762082440"/>
    <hyperlink ref="F2632" r:id="rId381" display="https://podminky.urs.cz/item/CS_URS_2025_01/762083122"/>
    <hyperlink ref="F2636" r:id="rId382" display="https://podminky.urs.cz/item/CS_URS_2025_01/762085103"/>
    <hyperlink ref="F2646" r:id="rId383" display="https://podminky.urs.cz/item/CS_URS_2025_01/762085112"/>
    <hyperlink ref="F2656" r:id="rId384" display="https://podminky.urs.cz/item/CS_URS_2025_01/762112110"/>
    <hyperlink ref="F2667" r:id="rId385" display="https://podminky.urs.cz/item/CS_URS_2025_01/762195000"/>
    <hyperlink ref="F2670" r:id="rId386" display="https://podminky.urs.cz/item/CS_URS_2025_01/762211220"/>
    <hyperlink ref="F2676" r:id="rId387" display="https://podminky.urs.cz/item/CS_URS_2025_01/762211811"/>
    <hyperlink ref="F2683" r:id="rId388" display="https://podminky.urs.cz/item/CS_URS_2025_01/762511284"/>
    <hyperlink ref="F2693" r:id="rId389" display="https://podminky.urs.cz/item/CS_URS_2025_01/762511867"/>
    <hyperlink ref="F2696" r:id="rId390" display="https://podminky.urs.cz/item/CS_URS_2025_01/762521104"/>
    <hyperlink ref="F2705" r:id="rId391" display="https://podminky.urs.cz/item/CS_URS_2025_01/762521812"/>
    <hyperlink ref="F2708" r:id="rId392" display="https://podminky.urs.cz/item/CS_URS_2025_01/762523108"/>
    <hyperlink ref="F2714" r:id="rId393" display="https://podminky.urs.cz/item/CS_URS_2025_01/762526110"/>
    <hyperlink ref="F2721" r:id="rId394" display="https://podminky.urs.cz/item/CS_URS_2025_01/762526811"/>
    <hyperlink ref="F2725" r:id="rId395" display="https://podminky.urs.cz/item/CS_URS_2025_01/762527811"/>
    <hyperlink ref="F2733" r:id="rId396" display="https://podminky.urs.cz/item/CS_URS_2025_01/762595001"/>
    <hyperlink ref="F2736" r:id="rId397" display="https://podminky.urs.cz/item/CS_URS_2025_01/762711820"/>
    <hyperlink ref="F2739" r:id="rId398" display="https://podminky.urs.cz/item/CS_URS_2025_01/762723311"/>
    <hyperlink ref="F2742" r:id="rId399" display="https://podminky.urs.cz/item/CS_URS_2025_01/762723321"/>
    <hyperlink ref="F2748" r:id="rId400" display="https://podminky.urs.cz/item/CS_URS_2025_01/762751110"/>
    <hyperlink ref="F2757" r:id="rId401" display="https://podminky.urs.cz/item/CS_URS_2025_01/762811510"/>
    <hyperlink ref="F2766" r:id="rId402" display="https://podminky.urs.cz/item/CS_URS_2025_01/762815811"/>
    <hyperlink ref="F2769" r:id="rId403" display="https://podminky.urs.cz/item/CS_URS_2025_01/762822140"/>
    <hyperlink ref="F2775" r:id="rId404" display="https://podminky.urs.cz/item/CS_URS_2025_01/762822830"/>
    <hyperlink ref="F2782" r:id="rId405" display="https://podminky.urs.cz/item/CS_URS_2025_01/762795000"/>
    <hyperlink ref="F2785" r:id="rId406" display="https://podminky.urs.cz/item/CS_URS_2025_01/762822820"/>
    <hyperlink ref="F2788" r:id="rId407" display="https://podminky.urs.cz/item/CS_URS_2025_01/762841812"/>
    <hyperlink ref="F2791" r:id="rId408" display="https://podminky.urs.cz/item/CS_URS_2025_01/998762113"/>
    <hyperlink ref="F2794" r:id="rId409" display="https://podminky.urs.cz/item/CS_URS_2025_01/763111411"/>
    <hyperlink ref="F2797" r:id="rId410" display="https://podminky.urs.cz/item/CS_URS_2025_01/763111713"/>
    <hyperlink ref="F2799" r:id="rId411" display="https://podminky.urs.cz/item/CS_URS_2025_01/763111714"/>
    <hyperlink ref="F2802" r:id="rId412" display="https://podminky.urs.cz/item/CS_URS_2025_01/763111717"/>
    <hyperlink ref="F2804" r:id="rId413" display="https://podminky.urs.cz/item/CS_URS_2025_01/763111718"/>
    <hyperlink ref="F2807" r:id="rId414" display="https://podminky.urs.cz/item/CS_URS_2025_01/763111723"/>
    <hyperlink ref="F2810" r:id="rId415" display="https://podminky.urs.cz/item/CS_URS_2025_01/763111811"/>
    <hyperlink ref="F2813" r:id="rId416" display="https://podminky.urs.cz/item/CS_URS_2025_01/763121450"/>
    <hyperlink ref="F2816" r:id="rId417" display="https://podminky.urs.cz/item/CS_URS_2025_01/763121714"/>
    <hyperlink ref="F2818" r:id="rId418" display="https://podminky.urs.cz/item/CS_URS_2025_01/763131411"/>
    <hyperlink ref="F2821" r:id="rId419" display="https://podminky.urs.cz/item/CS_URS_2025_01/763131441"/>
    <hyperlink ref="F2824" r:id="rId420" display="https://podminky.urs.cz/item/CS_URS_2025_01/763131714"/>
    <hyperlink ref="F2827" r:id="rId421" display="https://podminky.urs.cz/item/CS_URS_2025_01/763131821"/>
    <hyperlink ref="F2833" r:id="rId422" display="https://podminky.urs.cz/item/CS_URS_2025_01/998763121"/>
    <hyperlink ref="F2841" r:id="rId423" display="https://podminky.urs.cz/item/CS_URS_2025_01/766111820"/>
    <hyperlink ref="F2844" r:id="rId424" display="https://podminky.urs.cz/item/CS_URS_2025_01/766211221"/>
    <hyperlink ref="F2851" r:id="rId425" display="https://podminky.urs.cz/item/CS_URS_2025_01/766211812"/>
    <hyperlink ref="F2872" r:id="rId426" display="https://podminky.urs.cz/item/CS_URS_2025_01/766231821"/>
    <hyperlink ref="F2876" r:id="rId427" display="https://podminky.urs.cz/item/CS_URS_2025_01/766411811"/>
    <hyperlink ref="F2883" r:id="rId428" display="https://podminky.urs.cz/item/CS_URS_2025_01/766411812"/>
    <hyperlink ref="F2887" r:id="rId429" display="https://podminky.urs.cz/item/CS_URS_2025_01/766411821"/>
    <hyperlink ref="F2906" r:id="rId430" display="https://podminky.urs.cz/item/CS_URS_2025_01/766411822"/>
    <hyperlink ref="F2909" r:id="rId431" display="https://podminky.urs.cz/item/CS_URS_2025_01/766421811"/>
    <hyperlink ref="F2914" r:id="rId432" display="https://podminky.urs.cz/item/CS_URS_2025_01/766421821"/>
    <hyperlink ref="F2919" r:id="rId433" display="https://podminky.urs.cz/item/CS_URS_2025_01/766421822"/>
    <hyperlink ref="F2932" r:id="rId434" display="https://podminky.urs.cz/item/CS_URS_2025_01/766491851"/>
    <hyperlink ref="F2940" r:id="rId435" display="https://podminky.urs.cz/item/CS_URS_2025_01/766491853"/>
    <hyperlink ref="F2944" r:id="rId436" display="https://podminky.urs.cz/item/CS_URS_2025_01/766621011"/>
    <hyperlink ref="F2948" r:id="rId437" display="https://podminky.urs.cz/item/CS_URS_2025_01/766621111"/>
    <hyperlink ref="F2956" r:id="rId438" display="https://podminky.urs.cz/item/CS_URS_2025_01/766621112"/>
    <hyperlink ref="F2961" r:id="rId439" display="https://podminky.urs.cz/item/CS_URS_2025_01/766621113"/>
    <hyperlink ref="F2965" r:id="rId440" display="https://podminky.urs.cz/item/CS_URS_2025_01/766621602"/>
    <hyperlink ref="F2968" r:id="rId441" display="https://podminky.urs.cz/item/CS_URS_2025_01/766621646"/>
    <hyperlink ref="F2971" r:id="rId442" display="https://podminky.urs.cz/item/CS_URS_2025_01/766621622"/>
    <hyperlink ref="F2983" r:id="rId443" display="https://podminky.urs.cz/item/CS_URS_2025_01/766621211"/>
    <hyperlink ref="F2997" r:id="rId444" display="https://podminky.urs.cz/item/CS_URS_2025_01/766621212"/>
    <hyperlink ref="F3020" r:id="rId445" display="https://podminky.urs.cz/item/CS_URS_2025_01/766621436"/>
    <hyperlink ref="F3025" r:id="rId446" display="https://podminky.urs.cz/item/CS_URS_2025_01/766629214"/>
    <hyperlink ref="F3037" r:id="rId447" display="https://podminky.urs.cz/item/CS_URS_2025_01/766660011"/>
    <hyperlink ref="F3040" r:id="rId448" display="https://podminky.urs.cz/item/CS_URS_2025_01/766660021"/>
    <hyperlink ref="F3048" r:id="rId449" display="https://podminky.urs.cz/item/CS_URS_2025_01/766660152"/>
    <hyperlink ref="F3051" r:id="rId450" display="https://podminky.urs.cz/item/CS_URS_2025_01/766660161"/>
    <hyperlink ref="F3054" r:id="rId451" display="https://podminky.urs.cz/item/CS_URS_2025_01/766660162"/>
    <hyperlink ref="F3057" r:id="rId452" display="https://podminky.urs.cz/item/CS_URS_2025_01/766660163"/>
    <hyperlink ref="F3061" r:id="rId453" display="https://podminky.urs.cz/item/CS_URS_2025_01/766660181"/>
    <hyperlink ref="F3069" r:id="rId454" display="https://podminky.urs.cz/item/CS_URS_2025_01/766660182"/>
    <hyperlink ref="F3081" r:id="rId455" display="https://podminky.urs.cz/item/CS_URS_2025_01/766660183"/>
    <hyperlink ref="F3088" r:id="rId456" display="https://podminky.urs.cz/item/CS_URS_2025_01/766660191"/>
    <hyperlink ref="F3110" r:id="rId457" display="https://podminky.urs.cz/item/CS_URS_2025_01/766660192"/>
    <hyperlink ref="F3116" r:id="rId458" display="https://podminky.urs.cz/item/CS_URS_2025_01/766660193"/>
    <hyperlink ref="F3122" r:id="rId459" display="https://podminky.urs.cz/item/CS_URS_2025_01/766660194"/>
    <hyperlink ref="F3126" r:id="rId460" display="https://podminky.urs.cz/item/CS_URS_2025_01/766660196"/>
    <hyperlink ref="F3130" r:id="rId461" display="https://podminky.urs.cz/item/CS_URS_2025_01/766660197"/>
    <hyperlink ref="F3133" r:id="rId462" display="https://podminky.urs.cz/item/CS_URS_2025_01/766660411"/>
    <hyperlink ref="F3142" r:id="rId463" display="https://podminky.urs.cz/item/CS_URS_2025_01/766660421"/>
    <hyperlink ref="F3146" r:id="rId464" display="https://podminky.urs.cz/item/CS_URS_2025_01/766660451"/>
    <hyperlink ref="F3149" r:id="rId465" display="https://podminky.urs.cz/item/CS_URS_2025_01/766660716"/>
    <hyperlink ref="F3155" r:id="rId466" display="https://podminky.urs.cz/item/CS_URS_2025_01/766660718"/>
    <hyperlink ref="F3159" r:id="rId467" display="https://podminky.urs.cz/item/CS_URS_2025_01/766660729"/>
    <hyperlink ref="F3164" r:id="rId468" display="https://podminky.urs.cz/item/CS_URS_2025_01/766660730"/>
    <hyperlink ref="F3168" r:id="rId469" display="https://podminky.urs.cz/item/CS_URS_2025_01/766660734"/>
    <hyperlink ref="F3174" r:id="rId470" display="https://podminky.urs.cz/item/CS_URS_2025_01/766660751"/>
    <hyperlink ref="F3184" r:id="rId471" display="https://podminky.urs.cz/item/CS_URS_2025_01/766660752"/>
    <hyperlink ref="F3189" r:id="rId472" display="https://podminky.urs.cz/item/CS_URS_2025_01/766660762"/>
    <hyperlink ref="F3194" r:id="rId473" display="https://podminky.urs.cz/item/CS_URS_2025_01/766681114"/>
    <hyperlink ref="F3198" r:id="rId474" display="https://podminky.urs.cz/item/CS_URS_2025_01/766681122"/>
    <hyperlink ref="F3202" r:id="rId475" display="https://podminky.urs.cz/item/CS_URS_2025_01/766681812"/>
    <hyperlink ref="F3205" r:id="rId476" display="https://podminky.urs.cz/item/CS_URS_2025_01/766681821"/>
    <hyperlink ref="F3208" r:id="rId477" display="https://podminky.urs.cz/item/CS_URS_2025_01/766682111"/>
    <hyperlink ref="F3218" r:id="rId478" display="https://podminky.urs.cz/item/CS_URS_2025_01/766682112"/>
    <hyperlink ref="F3225" r:id="rId479" display="https://podminky.urs.cz/item/CS_URS_2025_01/766682122"/>
    <hyperlink ref="F3231" r:id="rId480" display="https://podminky.urs.cz/item/CS_URS_2025_01/766682123"/>
    <hyperlink ref="F3234" r:id="rId481" display="https://podminky.urs.cz/item/CS_URS_2025_01/766682211"/>
    <hyperlink ref="F3244" r:id="rId482" display="https://podminky.urs.cz/item/CS_URS_2025_01/766682212"/>
    <hyperlink ref="F3250" r:id="rId483" display="https://podminky.urs.cz/item/CS_URS_2025_01/766682221"/>
    <hyperlink ref="F3255" r:id="rId484" display="https://podminky.urs.cz/item/CS_URS_2025_01/766682222"/>
    <hyperlink ref="F3258" r:id="rId485" display="https://podminky.urs.cz/item/CS_URS_2025_01/766682223"/>
    <hyperlink ref="F3261" r:id="rId486" display="https://podminky.urs.cz/item/CS_URS_2025_01/766691811"/>
    <hyperlink ref="F3275" r:id="rId487" display="https://podminky.urs.cz/item/CS_URS_2025_01/766691812"/>
    <hyperlink ref="F3278" r:id="rId488" display="https://podminky.urs.cz/item/CS_URS_2025_01/766691911"/>
    <hyperlink ref="F3281" r:id="rId489" display="https://podminky.urs.cz/item/CS_URS_2025_01/766691912"/>
    <hyperlink ref="F3284" r:id="rId490" display="https://podminky.urs.cz/item/CS_URS_2025_01/766691914"/>
    <hyperlink ref="F3296" r:id="rId491" display="https://podminky.urs.cz/item/CS_URS_2025_01/766691915"/>
    <hyperlink ref="F3299" r:id="rId492" display="https://podminky.urs.cz/item/CS_URS_2025_01/766694116"/>
    <hyperlink ref="F3328" r:id="rId493" display="https://podminky.urs.cz/item/CS_URS_2025_01/766694126"/>
    <hyperlink ref="F3366" r:id="rId494" display="https://podminky.urs.cz/item/CS_URS_2025_01/766695212"/>
    <hyperlink ref="F3370" r:id="rId495" display="https://podminky.urs.cz/item/CS_URS_2025_01/766695213"/>
    <hyperlink ref="F3392" r:id="rId496" display="https://podminky.urs.cz/item/CS_URS_2025_01/766695233"/>
    <hyperlink ref="F3412" r:id="rId497" display="https://podminky.urs.cz/item/CS_URS_2025_01/766812840"/>
    <hyperlink ref="F3421" r:id="rId498" display="https://podminky.urs.cz/item/CS_URS_2025_01/998766122"/>
    <hyperlink ref="F3427" r:id="rId499" display="https://podminky.urs.cz/item/CS_URS_2025_01/767114133"/>
    <hyperlink ref="F3432" r:id="rId500" display="https://podminky.urs.cz/item/CS_URS_2025_01/767114141"/>
    <hyperlink ref="F3438" r:id="rId501" display="https://podminky.urs.cz/item/CS_URS_2025_01/767114143"/>
    <hyperlink ref="F3444" r:id="rId502" display="https://podminky.urs.cz/item/CS_URS_2025_01/767114145"/>
    <hyperlink ref="F3448" r:id="rId503" display="https://podminky.urs.cz/item/CS_URS_2025_01/767161813"/>
    <hyperlink ref="F3451" r:id="rId504" display="https://podminky.urs.cz/item/CS_URS_2025_01/767161833"/>
    <hyperlink ref="F3455" r:id="rId505" display="https://podminky.urs.cz/item/CS_URS_2025_01/767163122"/>
    <hyperlink ref="F3461" r:id="rId506" display="https://podminky.urs.cz/item/CS_URS_2025_01/767163203"/>
    <hyperlink ref="F3468" r:id="rId507" display="https://podminky.urs.cz/item/CS_URS_2025_01/767165111"/>
    <hyperlink ref="F3474" r:id="rId508" display="https://podminky.urs.cz/item/CS_URS_2025_01/767223212"/>
    <hyperlink ref="F3480" r:id="rId509" display="https://podminky.urs.cz/item/CS_URS_2025_01/767223221"/>
    <hyperlink ref="F3484" r:id="rId510" display="https://podminky.urs.cz/item/CS_URS_2025_01/767223222"/>
    <hyperlink ref="F3488" r:id="rId511" display="https://podminky.urs.cz/item/CS_URS_2025_01/767531121"/>
    <hyperlink ref="F3494" r:id="rId512" display="https://podminky.urs.cz/item/CS_URS_2025_01/767531212"/>
    <hyperlink ref="F3497" r:id="rId513" display="https://podminky.urs.cz/item/CS_URS_2025_01/767531214"/>
    <hyperlink ref="F3503" r:id="rId514" display="https://podminky.urs.cz/item/CS_URS_2025_01/767531811"/>
    <hyperlink ref="F3506" r:id="rId515" display="https://podminky.urs.cz/item/CS_URS_2025_01/767531821"/>
    <hyperlink ref="F3509" r:id="rId516" display="https://podminky.urs.cz/item/CS_URS_2025_01/767620264"/>
    <hyperlink ref="F3513" r:id="rId517" display="https://podminky.urs.cz/item/CS_URS_2025_01/767620312"/>
    <hyperlink ref="F3517" r:id="rId518" display="https://podminky.urs.cz/item/CS_URS_2025_01/767640311"/>
    <hyperlink ref="F3521" r:id="rId519" display="https://podminky.urs.cz/item/CS_URS_2025_01/767640322"/>
    <hyperlink ref="F3524" r:id="rId520" display="https://podminky.urs.cz/item/CS_URS_2025_01/767646411"/>
    <hyperlink ref="F3531" r:id="rId521" display="https://podminky.urs.cz/item/CS_URS_2025_01/767646510"/>
    <hyperlink ref="F3545" r:id="rId522" display="https://podminky.urs.cz/item/CS_URS_2025_01/767649191"/>
    <hyperlink ref="F3551" r:id="rId523" display="https://podminky.urs.cz/item/CS_URS_2025_01/767661811"/>
    <hyperlink ref="F3576" r:id="rId524" display="https://podminky.urs.cz/item/CS_URS_2025_01/767662110"/>
    <hyperlink ref="F3589" r:id="rId525" display="https://podminky.urs.cz/item/CS_URS_2025_01/767662210"/>
    <hyperlink ref="F3598" r:id="rId526" display="https://podminky.urs.cz/item/CS_URS_2025_01/767995112"/>
    <hyperlink ref="F3602" r:id="rId527" display="https://podminky.urs.cz/item/CS_URS_2025_01/767995115"/>
    <hyperlink ref="F3606" r:id="rId528" display="https://podminky.urs.cz/item/CS_URS_2025_01/767995116"/>
    <hyperlink ref="F3614" r:id="rId529" display="https://podminky.urs.cz/item/CS_URS_2025_01/767995117"/>
    <hyperlink ref="F3628" r:id="rId530" display="https://podminky.urs.cz/item/CS_URS_2025_01/767996702"/>
    <hyperlink ref="F3633" r:id="rId531" display="https://podminky.urs.cz/item/CS_URS_2025_01/998767123"/>
    <hyperlink ref="F3636" r:id="rId532" display="https://podminky.urs.cz/item/CS_URS_2025_01/771111011"/>
    <hyperlink ref="F3639" r:id="rId533" display="https://podminky.urs.cz/item/CS_URS_2025_01/771121011"/>
    <hyperlink ref="F3642" r:id="rId534" display="https://podminky.urs.cz/item/CS_URS_2025_01/771121026"/>
    <hyperlink ref="F3646" r:id="rId535" display="https://podminky.urs.cz/item/CS_URS_2025_01/771151012"/>
    <hyperlink ref="F3650" r:id="rId536" display="https://podminky.urs.cz/item/CS_URS_2025_01/771273812"/>
    <hyperlink ref="F3653" r:id="rId537" display="https://podminky.urs.cz/item/CS_URS_2025_01/771273832"/>
    <hyperlink ref="F3656" r:id="rId538" display="https://podminky.urs.cz/item/CS_URS_2025_01/771274113"/>
    <hyperlink ref="F3664" r:id="rId539" display="https://podminky.urs.cz/item/CS_URS_2025_01/771274232"/>
    <hyperlink ref="F3670" r:id="rId540" display="https://podminky.urs.cz/item/CS_URS_2025_01/771473810"/>
    <hyperlink ref="F3712" r:id="rId541" display="https://podminky.urs.cz/item/CS_URS_2025_01/771473830"/>
    <hyperlink ref="F3716" r:id="rId542" display="https://podminky.urs.cz/item/CS_URS_2025_01/771474112"/>
    <hyperlink ref="F3756" r:id="rId543" display="https://podminky.urs.cz/item/CS_URS_2025_01/771474132"/>
    <hyperlink ref="F3766" r:id="rId544" display="https://podminky.urs.cz/item/CS_URS_2025_01/771531005"/>
    <hyperlink ref="F3774" r:id="rId545" display="https://podminky.urs.cz/item/CS_URS_2025_01/771573810"/>
    <hyperlink ref="F3806" r:id="rId546" display="https://podminky.urs.cz/item/CS_URS_2025_01/771574421"/>
    <hyperlink ref="F3839" r:id="rId547" display="https://podminky.urs.cz/item/CS_URS_2025_01/771577211"/>
    <hyperlink ref="F3854" r:id="rId548" display="https://podminky.urs.cz/item/CS_URS_2025_01/998771123"/>
    <hyperlink ref="F3857" r:id="rId549" display="https://podminky.urs.cz/item/CS_URS_2025_01/772421812"/>
    <hyperlink ref="F3860" r:id="rId550" display="https://podminky.urs.cz/item/CS_URS_2025_01/772521812"/>
    <hyperlink ref="F3863" r:id="rId551" display="https://podminky.urs.cz/item/CS_URS_2025_01/772591922"/>
    <hyperlink ref="F3865" r:id="rId552" display="https://podminky.urs.cz/item/CS_URS_2025_01/772991511"/>
    <hyperlink ref="F3869" r:id="rId553" display="https://podminky.urs.cz/item/CS_URS_2025_01/998772122"/>
    <hyperlink ref="F3872" r:id="rId554" display="https://podminky.urs.cz/item/CS_URS_2025_01/773993901"/>
    <hyperlink ref="F3876" r:id="rId555" display="https://podminky.urs.cz/item/CS_URS_2025_01/773993903"/>
    <hyperlink ref="F3880" r:id="rId556" display="https://podminky.urs.cz/item/CS_URS_2025_01/773993905"/>
    <hyperlink ref="F3882" r:id="rId557" display="https://podminky.urs.cz/item/CS_URS_2025_01/773993907"/>
    <hyperlink ref="F3884" r:id="rId558" display="https://podminky.urs.cz/item/CS_URS_2025_01/998773122"/>
    <hyperlink ref="F3887" r:id="rId559" display="https://podminky.urs.cz/item/CS_URS_2025_01/775111116"/>
    <hyperlink ref="F3901" r:id="rId560" display="https://podminky.urs.cz/item/CS_URS_2025_01/775111117"/>
    <hyperlink ref="F3904" r:id="rId561" display="https://podminky.urs.cz/item/CS_URS_2025_01/775111311"/>
    <hyperlink ref="F3938" r:id="rId562" display="https://podminky.urs.cz/item/CS_URS_2025_01/775111411"/>
    <hyperlink ref="F3943" r:id="rId563" display="https://podminky.urs.cz/item/CS_URS_2025_01/775141114"/>
    <hyperlink ref="F3947" r:id="rId564" display="https://podminky.urs.cz/item/CS_URS_2025_01/775145811"/>
    <hyperlink ref="F3950" r:id="rId565" display="https://podminky.urs.cz/item/CS_URS_2025_01/775411810"/>
    <hyperlink ref="F3973" r:id="rId566" display="https://podminky.urs.cz/item/CS_URS_2025_01/775413401"/>
    <hyperlink ref="F4006" r:id="rId567" display="https://podminky.urs.cz/item/CS_URS_2025_01/775469113"/>
    <hyperlink ref="F4014" r:id="rId568" display="https://podminky.urs.cz/item/CS_URS_2025_01/775511611"/>
    <hyperlink ref="F4034" r:id="rId569" display="https://podminky.urs.cz/item/CS_URS_2025_01/775511800"/>
    <hyperlink ref="F4046" r:id="rId570" display="https://podminky.urs.cz/item/CS_URS_2025_01/775541151"/>
    <hyperlink ref="F4051" r:id="rId571" display="https://podminky.urs.cz/item/CS_URS_2025_01/775541191"/>
    <hyperlink ref="F4053" r:id="rId572" display="https://podminky.urs.cz/item/CS_URS_2025_01/775541811"/>
    <hyperlink ref="F4056" r:id="rId573" display="https://podminky.urs.cz/item/CS_URS_2025_01/775591311"/>
    <hyperlink ref="F4059" r:id="rId574" display="https://podminky.urs.cz/item/CS_URS_2025_01/775591314"/>
    <hyperlink ref="F4064" r:id="rId575" display="https://podminky.urs.cz/item/CS_URS_2025_01/775591316"/>
    <hyperlink ref="F4069" r:id="rId576" display="https://podminky.urs.cz/item/CS_URS_2025_01/775591905"/>
    <hyperlink ref="F4092" r:id="rId577" display="https://podminky.urs.cz/item/CS_URS_2025_01/775591912"/>
    <hyperlink ref="F4109" r:id="rId578" display="https://podminky.urs.cz/item/CS_URS_2025_01/775591913"/>
    <hyperlink ref="F4121" r:id="rId579" display="https://podminky.urs.cz/item/CS_URS_2025_01/775591920"/>
    <hyperlink ref="F4124" r:id="rId580" display="https://podminky.urs.cz/item/CS_URS_2025_01/775591921"/>
    <hyperlink ref="F4135" r:id="rId581" display="https://podminky.urs.cz/item/CS_URS_2025_01/775591924"/>
    <hyperlink ref="F4160" r:id="rId582" display="https://podminky.urs.cz/item/CS_URS_2025_01/998775112"/>
    <hyperlink ref="F4163" r:id="rId583" display="https://podminky.urs.cz/item/CS_URS_2025_01/776111411"/>
    <hyperlink ref="F4168" r:id="rId584" display="https://podminky.urs.cz/item/CS_URS_2025_01/776201811"/>
    <hyperlink ref="F4194" r:id="rId585" display="https://podminky.urs.cz/item/CS_URS_2025_01/776201814"/>
    <hyperlink ref="F4215" r:id="rId586" display="https://podminky.urs.cz/item/CS_URS_2025_01/776211111"/>
    <hyperlink ref="F4220" r:id="rId587" display="https://podminky.urs.cz/item/CS_URS_2025_01/776301811"/>
    <hyperlink ref="F4236" r:id="rId588" display="https://podminky.urs.cz/item/CS_URS_2025_01/776410811"/>
    <hyperlink ref="F4243" r:id="rId589" display="https://podminky.urs.cz/item/CS_URS_2025_01/776430811"/>
    <hyperlink ref="F4247" r:id="rId590" display="https://podminky.urs.cz/item/CS_URS_2025_01/776431111"/>
    <hyperlink ref="F4253" r:id="rId591" display="https://podminky.urs.cz/item/CS_URS_2025_01/998776122"/>
    <hyperlink ref="F4256" r:id="rId592" display="https://podminky.urs.cz/item/CS_URS_2025_01/781121011"/>
    <hyperlink ref="F4259" r:id="rId593" display="https://podminky.urs.cz/item/CS_URS_2025_01/781472421"/>
    <hyperlink ref="F4306" r:id="rId594" display="https://podminky.urs.cz/item/CS_URS_2025_01/781472491"/>
    <hyperlink ref="F4312" r:id="rId595" display="https://podminky.urs.cz/item/CS_URS_2025_01/781473810"/>
    <hyperlink ref="F4346" r:id="rId596" display="https://podminky.urs.cz/item/CS_URS_2025_01/998781123"/>
    <hyperlink ref="F4349" r:id="rId597" display="https://podminky.urs.cz/item/CS_URS_2025_01/783101203"/>
    <hyperlink ref="F4352" r:id="rId598" display="https://podminky.urs.cz/item/CS_URS_2025_01/783106805"/>
    <hyperlink ref="F4355" r:id="rId599" display="https://podminky.urs.cz/item/CS_URS_2025_01/783132121"/>
    <hyperlink ref="F4358" r:id="rId600" display="https://podminky.urs.cz/item/CS_URS_2025_01/783164101"/>
    <hyperlink ref="F4361" r:id="rId601" display="https://podminky.urs.cz/item/CS_URS_2025_01/783167101"/>
    <hyperlink ref="F4364" r:id="rId602" display="https://podminky.urs.cz/item/CS_URS_2025_01/783306809"/>
    <hyperlink ref="F4370" r:id="rId603" display="https://podminky.urs.cz/item/CS_URS_2025_01/783314101"/>
    <hyperlink ref="F4382" r:id="rId604" display="https://podminky.urs.cz/item/CS_URS_2025_01/783315101"/>
    <hyperlink ref="F4386" r:id="rId605" display="https://podminky.urs.cz/item/CS_URS_2025_01/783317101"/>
    <hyperlink ref="F4391" r:id="rId606" display="https://podminky.urs.cz/item/CS_URS_2025_01/783344101"/>
    <hyperlink ref="F4397" r:id="rId607" display="https://podminky.urs.cz/item/CS_URS_2025_01/783344201"/>
    <hyperlink ref="F4400" r:id="rId608" display="https://podminky.urs.cz/item/CS_URS_2025_01/783347103"/>
    <hyperlink ref="F4406" r:id="rId609" display="https://podminky.urs.cz/item/CS_URS_2025_01/783801231"/>
    <hyperlink ref="F4409" r:id="rId610" display="https://podminky.urs.cz/item/CS_URS_2025_01/783806805"/>
    <hyperlink ref="F4412" r:id="rId611" display="https://podminky.urs.cz/item/CS_URS_2025_01/783806807"/>
    <hyperlink ref="F4417" r:id="rId612" display="https://podminky.urs.cz/item/CS_URS_2025_01/783823137"/>
    <hyperlink ref="F4421" r:id="rId613" display="https://podminky.urs.cz/item/CS_URS_2025_01/783827427"/>
    <hyperlink ref="F4429" r:id="rId614" display="https://podminky.urs.cz/item/CS_URS_2025_01/783901451"/>
    <hyperlink ref="F4432" r:id="rId615" display="https://podminky.urs.cz/item/CS_URS_2025_01/783901453"/>
    <hyperlink ref="F4435" r:id="rId616" display="https://podminky.urs.cz/item/CS_URS_2025_01/783901551"/>
    <hyperlink ref="F4438" r:id="rId617" display="https://podminky.urs.cz/item/CS_URS_2025_01/783906801"/>
    <hyperlink ref="F4443" r:id="rId618" display="https://podminky.urs.cz/item/CS_URS_2025_01/783906851"/>
    <hyperlink ref="F4446" r:id="rId619" display="https://podminky.urs.cz/item/CS_URS_2025_01/783932171"/>
    <hyperlink ref="F4449" r:id="rId620" display="https://podminky.urs.cz/item/CS_URS_2025_01/783933151"/>
    <hyperlink ref="F4452" r:id="rId621" display="https://podminky.urs.cz/item/CS_URS_2025_01/783937163"/>
    <hyperlink ref="F4455" r:id="rId622" display="https://podminky.urs.cz/item/CS_URS_2025_01/783943151"/>
    <hyperlink ref="F4460" r:id="rId623" display="https://podminky.urs.cz/item/CS_URS_2025_01/783947163"/>
    <hyperlink ref="F4468" r:id="rId624" display="https://podminky.urs.cz/item/CS_URS_2025_01/784121001"/>
    <hyperlink ref="F4499" r:id="rId625" display="https://podminky.urs.cz/item/CS_URS_2025_01/784121003"/>
    <hyperlink ref="F4513" r:id="rId626" display="https://podminky.urs.cz/item/CS_URS_2025_01/784121005"/>
    <hyperlink ref="F4517" r:id="rId627" display="https://podminky.urs.cz/item/CS_URS_2025_01/784121007"/>
    <hyperlink ref="F4537" r:id="rId628" display="https://podminky.urs.cz/item/CS_URS_2025_01/784181001"/>
    <hyperlink ref="F4582" r:id="rId629" display="https://podminky.urs.cz/item/CS_URS_2025_01/784181003"/>
    <hyperlink ref="F4601" r:id="rId630" display="https://podminky.urs.cz/item/CS_URS_2025_01/784181005"/>
    <hyperlink ref="F4605" r:id="rId631" display="https://podminky.urs.cz/item/CS_URS_2025_01/784181007"/>
    <hyperlink ref="F4618" r:id="rId632" display="https://podminky.urs.cz/item/CS_URS_2025_01/784312021"/>
    <hyperlink ref="F4621" r:id="rId633" display="https://podminky.urs.cz/item/CS_URS_2025_01/784312023"/>
    <hyperlink ref="F4624" r:id="rId634" display="https://podminky.urs.cz/item/CS_URS_2025_01/784312025"/>
    <hyperlink ref="F4627" r:id="rId635" display="https://podminky.urs.cz/item/CS_URS_2025_01/784312027"/>
    <hyperlink ref="F4630" r:id="rId636" display="https://podminky.urs.cz/item/CS_URS_2025_01/784312053"/>
    <hyperlink ref="F4632" r:id="rId637" display="https://podminky.urs.cz/item/CS_URS_2025_01/784312061"/>
    <hyperlink ref="F4638" r:id="rId638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9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7030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7031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7032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7033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7034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7035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7036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7037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7038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7039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167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9. 5. 2025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168</v>
      </c>
      <c r="D105" s="192" t="s">
        <v>56</v>
      </c>
      <c r="E105" s="192" t="s">
        <v>52</v>
      </c>
      <c r="F105" s="192" t="s">
        <v>53</v>
      </c>
      <c r="G105" s="192" t="s">
        <v>169</v>
      </c>
      <c r="H105" s="192" t="s">
        <v>170</v>
      </c>
      <c r="I105" s="192" t="s">
        <v>171</v>
      </c>
      <c r="J105" s="192" t="s">
        <v>130</v>
      </c>
      <c r="K105" s="193" t="s">
        <v>172</v>
      </c>
      <c r="L105" s="194"/>
      <c r="M105" s="95" t="s">
        <v>19</v>
      </c>
      <c r="N105" s="96" t="s">
        <v>41</v>
      </c>
      <c r="O105" s="96" t="s">
        <v>173</v>
      </c>
      <c r="P105" s="96" t="s">
        <v>174</v>
      </c>
      <c r="Q105" s="96" t="s">
        <v>175</v>
      </c>
      <c r="R105" s="96" t="s">
        <v>176</v>
      </c>
      <c r="S105" s="96" t="s">
        <v>177</v>
      </c>
      <c r="T105" s="97" t="s">
        <v>178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179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180</v>
      </c>
      <c r="F107" s="203" t="s">
        <v>181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182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183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182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184</v>
      </c>
      <c r="E109" s="217" t="s">
        <v>7040</v>
      </c>
      <c r="F109" s="218" t="s">
        <v>7041</v>
      </c>
      <c r="G109" s="219" t="s">
        <v>187</v>
      </c>
      <c r="H109" s="220">
        <v>91.665000000000006</v>
      </c>
      <c r="I109" s="221"/>
      <c r="J109" s="222">
        <f>ROUND(I109*H109,2)</f>
        <v>0</v>
      </c>
      <c r="K109" s="218" t="s">
        <v>188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189</v>
      </c>
      <c r="AT109" s="227" t="s">
        <v>184</v>
      </c>
      <c r="AU109" s="227" t="s">
        <v>80</v>
      </c>
      <c r="AY109" s="20" t="s">
        <v>182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189</v>
      </c>
      <c r="BM109" s="227" t="s">
        <v>7042</v>
      </c>
    </row>
    <row r="110" s="2" customFormat="1">
      <c r="A110" s="41"/>
      <c r="B110" s="42"/>
      <c r="C110" s="43"/>
      <c r="D110" s="229" t="s">
        <v>191</v>
      </c>
      <c r="E110" s="43"/>
      <c r="F110" s="230" t="s">
        <v>7043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191</v>
      </c>
      <c r="AU110" s="20" t="s">
        <v>80</v>
      </c>
    </row>
    <row r="111" s="14" customFormat="1">
      <c r="A111" s="14"/>
      <c r="B111" s="245"/>
      <c r="C111" s="246"/>
      <c r="D111" s="236" t="s">
        <v>193</v>
      </c>
      <c r="E111" s="247" t="s">
        <v>19</v>
      </c>
      <c r="F111" s="248" t="s">
        <v>7044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193</v>
      </c>
      <c r="AU111" s="255" t="s">
        <v>80</v>
      </c>
      <c r="AV111" s="14" t="s">
        <v>80</v>
      </c>
      <c r="AW111" s="14" t="s">
        <v>195</v>
      </c>
      <c r="AX111" s="14" t="s">
        <v>71</v>
      </c>
      <c r="AY111" s="255" t="s">
        <v>182</v>
      </c>
    </row>
    <row r="112" s="2" customFormat="1" ht="24.15" customHeight="1">
      <c r="A112" s="41"/>
      <c r="B112" s="42"/>
      <c r="C112" s="216" t="s">
        <v>80</v>
      </c>
      <c r="D112" s="216" t="s">
        <v>184</v>
      </c>
      <c r="E112" s="217" t="s">
        <v>201</v>
      </c>
      <c r="F112" s="218" t="s">
        <v>202</v>
      </c>
      <c r="G112" s="219" t="s">
        <v>187</v>
      </c>
      <c r="H112" s="220">
        <v>85.799999999999997</v>
      </c>
      <c r="I112" s="221"/>
      <c r="J112" s="222">
        <f>ROUND(I112*H112,2)</f>
        <v>0</v>
      </c>
      <c r="K112" s="218" t="s">
        <v>188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189</v>
      </c>
      <c r="AT112" s="227" t="s">
        <v>184</v>
      </c>
      <c r="AU112" s="227" t="s">
        <v>80</v>
      </c>
      <c r="AY112" s="20" t="s">
        <v>182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189</v>
      </c>
      <c r="BM112" s="227" t="s">
        <v>7045</v>
      </c>
    </row>
    <row r="113" s="2" customFormat="1">
      <c r="A113" s="41"/>
      <c r="B113" s="42"/>
      <c r="C113" s="43"/>
      <c r="D113" s="229" t="s">
        <v>191</v>
      </c>
      <c r="E113" s="43"/>
      <c r="F113" s="230" t="s">
        <v>204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191</v>
      </c>
      <c r="AU113" s="20" t="s">
        <v>80</v>
      </c>
    </row>
    <row r="114" s="14" customFormat="1">
      <c r="A114" s="14"/>
      <c r="B114" s="245"/>
      <c r="C114" s="246"/>
      <c r="D114" s="236" t="s">
        <v>193</v>
      </c>
      <c r="E114" s="247" t="s">
        <v>19</v>
      </c>
      <c r="F114" s="248" t="s">
        <v>7046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193</v>
      </c>
      <c r="AU114" s="255" t="s">
        <v>80</v>
      </c>
      <c r="AV114" s="14" t="s">
        <v>80</v>
      </c>
      <c r="AW114" s="14" t="s">
        <v>195</v>
      </c>
      <c r="AX114" s="14" t="s">
        <v>71</v>
      </c>
      <c r="AY114" s="255" t="s">
        <v>182</v>
      </c>
    </row>
    <row r="115" s="14" customFormat="1">
      <c r="A115" s="14"/>
      <c r="B115" s="245"/>
      <c r="C115" s="246"/>
      <c r="D115" s="236" t="s">
        <v>193</v>
      </c>
      <c r="E115" s="247" t="s">
        <v>19</v>
      </c>
      <c r="F115" s="248" t="s">
        <v>7047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193</v>
      </c>
      <c r="AU115" s="255" t="s">
        <v>80</v>
      </c>
      <c r="AV115" s="14" t="s">
        <v>80</v>
      </c>
      <c r="AW115" s="14" t="s">
        <v>195</v>
      </c>
      <c r="AX115" s="14" t="s">
        <v>71</v>
      </c>
      <c r="AY115" s="255" t="s">
        <v>182</v>
      </c>
    </row>
    <row r="116" s="2" customFormat="1" ht="37.8" customHeight="1">
      <c r="A116" s="41"/>
      <c r="B116" s="42"/>
      <c r="C116" s="216" t="s">
        <v>97</v>
      </c>
      <c r="D116" s="216" t="s">
        <v>184</v>
      </c>
      <c r="E116" s="217" t="s">
        <v>7048</v>
      </c>
      <c r="F116" s="218" t="s">
        <v>7049</v>
      </c>
      <c r="G116" s="219" t="s">
        <v>283</v>
      </c>
      <c r="H116" s="220">
        <v>91.665000000000006</v>
      </c>
      <c r="I116" s="221"/>
      <c r="J116" s="222">
        <f>ROUND(I116*H116,2)</f>
        <v>0</v>
      </c>
      <c r="K116" s="218" t="s">
        <v>188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189</v>
      </c>
      <c r="AT116" s="227" t="s">
        <v>184</v>
      </c>
      <c r="AU116" s="227" t="s">
        <v>80</v>
      </c>
      <c r="AY116" s="20" t="s">
        <v>182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189</v>
      </c>
      <c r="BM116" s="227" t="s">
        <v>7050</v>
      </c>
    </row>
    <row r="117" s="2" customFormat="1">
      <c r="A117" s="41"/>
      <c r="B117" s="42"/>
      <c r="C117" s="43"/>
      <c r="D117" s="229" t="s">
        <v>191</v>
      </c>
      <c r="E117" s="43"/>
      <c r="F117" s="230" t="s">
        <v>7051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191</v>
      </c>
      <c r="AU117" s="20" t="s">
        <v>80</v>
      </c>
    </row>
    <row r="118" s="14" customFormat="1">
      <c r="A118" s="14"/>
      <c r="B118" s="245"/>
      <c r="C118" s="246"/>
      <c r="D118" s="236" t="s">
        <v>193</v>
      </c>
      <c r="E118" s="247" t="s">
        <v>19</v>
      </c>
      <c r="F118" s="248" t="s">
        <v>7052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193</v>
      </c>
      <c r="AU118" s="255" t="s">
        <v>80</v>
      </c>
      <c r="AV118" s="14" t="s">
        <v>80</v>
      </c>
      <c r="AW118" s="14" t="s">
        <v>195</v>
      </c>
      <c r="AX118" s="14" t="s">
        <v>71</v>
      </c>
      <c r="AY118" s="255" t="s">
        <v>182</v>
      </c>
    </row>
    <row r="119" s="2" customFormat="1" ht="44.25" customHeight="1">
      <c r="A119" s="41"/>
      <c r="B119" s="42"/>
      <c r="C119" s="216" t="s">
        <v>189</v>
      </c>
      <c r="D119" s="216" t="s">
        <v>184</v>
      </c>
      <c r="E119" s="217" t="s">
        <v>7053</v>
      </c>
      <c r="F119" s="218" t="s">
        <v>7054</v>
      </c>
      <c r="G119" s="219" t="s">
        <v>283</v>
      </c>
      <c r="H119" s="220">
        <v>91.665000000000006</v>
      </c>
      <c r="I119" s="221"/>
      <c r="J119" s="222">
        <f>ROUND(I119*H119,2)</f>
        <v>0</v>
      </c>
      <c r="K119" s="218" t="s">
        <v>188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189</v>
      </c>
      <c r="AT119" s="227" t="s">
        <v>184</v>
      </c>
      <c r="AU119" s="227" t="s">
        <v>80</v>
      </c>
      <c r="AY119" s="20" t="s">
        <v>182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189</v>
      </c>
      <c r="BM119" s="227" t="s">
        <v>7055</v>
      </c>
    </row>
    <row r="120" s="2" customFormat="1">
      <c r="A120" s="41"/>
      <c r="B120" s="42"/>
      <c r="C120" s="43"/>
      <c r="D120" s="229" t="s">
        <v>191</v>
      </c>
      <c r="E120" s="43"/>
      <c r="F120" s="230" t="s">
        <v>7056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191</v>
      </c>
      <c r="AU120" s="20" t="s">
        <v>80</v>
      </c>
    </row>
    <row r="121" s="2" customFormat="1" ht="55.5" customHeight="1">
      <c r="A121" s="41"/>
      <c r="B121" s="42"/>
      <c r="C121" s="216" t="s">
        <v>232</v>
      </c>
      <c r="D121" s="216" t="s">
        <v>184</v>
      </c>
      <c r="E121" s="217" t="s">
        <v>221</v>
      </c>
      <c r="F121" s="218" t="s">
        <v>222</v>
      </c>
      <c r="G121" s="219" t="s">
        <v>187</v>
      </c>
      <c r="H121" s="220">
        <v>203.108</v>
      </c>
      <c r="I121" s="221"/>
      <c r="J121" s="222">
        <f>ROUND(I121*H121,2)</f>
        <v>0</v>
      </c>
      <c r="K121" s="218" t="s">
        <v>188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189</v>
      </c>
      <c r="AT121" s="227" t="s">
        <v>184</v>
      </c>
      <c r="AU121" s="227" t="s">
        <v>80</v>
      </c>
      <c r="AY121" s="20" t="s">
        <v>182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189</v>
      </c>
      <c r="BM121" s="227" t="s">
        <v>7057</v>
      </c>
    </row>
    <row r="122" s="2" customFormat="1">
      <c r="A122" s="41"/>
      <c r="B122" s="42"/>
      <c r="C122" s="43"/>
      <c r="D122" s="229" t="s">
        <v>191</v>
      </c>
      <c r="E122" s="43"/>
      <c r="F122" s="230" t="s">
        <v>224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191</v>
      </c>
      <c r="AU122" s="20" t="s">
        <v>80</v>
      </c>
    </row>
    <row r="123" s="14" customFormat="1">
      <c r="A123" s="14"/>
      <c r="B123" s="245"/>
      <c r="C123" s="246"/>
      <c r="D123" s="236" t="s">
        <v>193</v>
      </c>
      <c r="E123" s="247" t="s">
        <v>19</v>
      </c>
      <c r="F123" s="248" t="s">
        <v>7058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193</v>
      </c>
      <c r="AU123" s="255" t="s">
        <v>80</v>
      </c>
      <c r="AV123" s="14" t="s">
        <v>80</v>
      </c>
      <c r="AW123" s="14" t="s">
        <v>195</v>
      </c>
      <c r="AX123" s="14" t="s">
        <v>71</v>
      </c>
      <c r="AY123" s="255" t="s">
        <v>182</v>
      </c>
    </row>
    <row r="124" s="14" customFormat="1">
      <c r="A124" s="14"/>
      <c r="B124" s="245"/>
      <c r="C124" s="246"/>
      <c r="D124" s="236" t="s">
        <v>193</v>
      </c>
      <c r="E124" s="247" t="s">
        <v>19</v>
      </c>
      <c r="F124" s="248" t="s">
        <v>7059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193</v>
      </c>
      <c r="AU124" s="255" t="s">
        <v>80</v>
      </c>
      <c r="AV124" s="14" t="s">
        <v>80</v>
      </c>
      <c r="AW124" s="14" t="s">
        <v>195</v>
      </c>
      <c r="AX124" s="14" t="s">
        <v>71</v>
      </c>
      <c r="AY124" s="255" t="s">
        <v>182</v>
      </c>
    </row>
    <row r="125" s="14" customFormat="1">
      <c r="A125" s="14"/>
      <c r="B125" s="245"/>
      <c r="C125" s="246"/>
      <c r="D125" s="236" t="s">
        <v>193</v>
      </c>
      <c r="E125" s="247" t="s">
        <v>19</v>
      </c>
      <c r="F125" s="248" t="s">
        <v>7060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193</v>
      </c>
      <c r="AU125" s="255" t="s">
        <v>80</v>
      </c>
      <c r="AV125" s="14" t="s">
        <v>80</v>
      </c>
      <c r="AW125" s="14" t="s">
        <v>195</v>
      </c>
      <c r="AX125" s="14" t="s">
        <v>71</v>
      </c>
      <c r="AY125" s="255" t="s">
        <v>182</v>
      </c>
    </row>
    <row r="126" s="2" customFormat="1" ht="62.7" customHeight="1">
      <c r="A126" s="41"/>
      <c r="B126" s="42"/>
      <c r="C126" s="216" t="s">
        <v>238</v>
      </c>
      <c r="D126" s="216" t="s">
        <v>184</v>
      </c>
      <c r="E126" s="217" t="s">
        <v>227</v>
      </c>
      <c r="F126" s="218" t="s">
        <v>228</v>
      </c>
      <c r="G126" s="219" t="s">
        <v>187</v>
      </c>
      <c r="H126" s="220">
        <v>406.21600000000001</v>
      </c>
      <c r="I126" s="221"/>
      <c r="J126" s="222">
        <f>ROUND(I126*H126,2)</f>
        <v>0</v>
      </c>
      <c r="K126" s="218" t="s">
        <v>188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189</v>
      </c>
      <c r="AT126" s="227" t="s">
        <v>184</v>
      </c>
      <c r="AU126" s="227" t="s">
        <v>80</v>
      </c>
      <c r="AY126" s="20" t="s">
        <v>182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189</v>
      </c>
      <c r="BM126" s="227" t="s">
        <v>7061</v>
      </c>
    </row>
    <row r="127" s="2" customFormat="1">
      <c r="A127" s="41"/>
      <c r="B127" s="42"/>
      <c r="C127" s="43"/>
      <c r="D127" s="229" t="s">
        <v>191</v>
      </c>
      <c r="E127" s="43"/>
      <c r="F127" s="230" t="s">
        <v>230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191</v>
      </c>
      <c r="AU127" s="20" t="s">
        <v>80</v>
      </c>
    </row>
    <row r="128" s="14" customFormat="1">
      <c r="A128" s="14"/>
      <c r="B128" s="245"/>
      <c r="C128" s="246"/>
      <c r="D128" s="236" t="s">
        <v>193</v>
      </c>
      <c r="E128" s="247" t="s">
        <v>19</v>
      </c>
      <c r="F128" s="248" t="s">
        <v>7058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193</v>
      </c>
      <c r="AU128" s="255" t="s">
        <v>80</v>
      </c>
      <c r="AV128" s="14" t="s">
        <v>80</v>
      </c>
      <c r="AW128" s="14" t="s">
        <v>195</v>
      </c>
      <c r="AX128" s="14" t="s">
        <v>71</v>
      </c>
      <c r="AY128" s="255" t="s">
        <v>182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7059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7060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14" customFormat="1">
      <c r="A131" s="14"/>
      <c r="B131" s="245"/>
      <c r="C131" s="246"/>
      <c r="D131" s="236" t="s">
        <v>193</v>
      </c>
      <c r="E131" s="246"/>
      <c r="F131" s="248" t="s">
        <v>7062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182</v>
      </c>
    </row>
    <row r="132" s="2" customFormat="1" ht="62.7" customHeight="1">
      <c r="A132" s="41"/>
      <c r="B132" s="42"/>
      <c r="C132" s="216" t="s">
        <v>246</v>
      </c>
      <c r="D132" s="216" t="s">
        <v>184</v>
      </c>
      <c r="E132" s="217" t="s">
        <v>233</v>
      </c>
      <c r="F132" s="218" t="s">
        <v>234</v>
      </c>
      <c r="G132" s="219" t="s">
        <v>187</v>
      </c>
      <c r="H132" s="220">
        <v>420.858</v>
      </c>
      <c r="I132" s="221"/>
      <c r="J132" s="222">
        <f>ROUND(I132*H132,2)</f>
        <v>0</v>
      </c>
      <c r="K132" s="218" t="s">
        <v>188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189</v>
      </c>
      <c r="AT132" s="227" t="s">
        <v>184</v>
      </c>
      <c r="AU132" s="227" t="s">
        <v>80</v>
      </c>
      <c r="AY132" s="20" t="s">
        <v>182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189</v>
      </c>
      <c r="BM132" s="227" t="s">
        <v>7063</v>
      </c>
    </row>
    <row r="133" s="2" customFormat="1">
      <c r="A133" s="41"/>
      <c r="B133" s="42"/>
      <c r="C133" s="43"/>
      <c r="D133" s="229" t="s">
        <v>191</v>
      </c>
      <c r="E133" s="43"/>
      <c r="F133" s="230" t="s">
        <v>236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191</v>
      </c>
      <c r="AU133" s="20" t="s">
        <v>80</v>
      </c>
    </row>
    <row r="134" s="14" customFormat="1">
      <c r="A134" s="14"/>
      <c r="B134" s="245"/>
      <c r="C134" s="246"/>
      <c r="D134" s="236" t="s">
        <v>193</v>
      </c>
      <c r="E134" s="247" t="s">
        <v>19</v>
      </c>
      <c r="F134" s="248" t="s">
        <v>7064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193</v>
      </c>
      <c r="AU134" s="255" t="s">
        <v>80</v>
      </c>
      <c r="AV134" s="14" t="s">
        <v>80</v>
      </c>
      <c r="AW134" s="14" t="s">
        <v>195</v>
      </c>
      <c r="AX134" s="14" t="s">
        <v>71</v>
      </c>
      <c r="AY134" s="255" t="s">
        <v>182</v>
      </c>
    </row>
    <row r="135" s="14" customFormat="1">
      <c r="A135" s="14"/>
      <c r="B135" s="245"/>
      <c r="C135" s="246"/>
      <c r="D135" s="236" t="s">
        <v>193</v>
      </c>
      <c r="E135" s="247" t="s">
        <v>19</v>
      </c>
      <c r="F135" s="248" t="s">
        <v>7065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193</v>
      </c>
      <c r="AU135" s="255" t="s">
        <v>80</v>
      </c>
      <c r="AV135" s="14" t="s">
        <v>80</v>
      </c>
      <c r="AW135" s="14" t="s">
        <v>195</v>
      </c>
      <c r="AX135" s="14" t="s">
        <v>71</v>
      </c>
      <c r="AY135" s="255" t="s">
        <v>182</v>
      </c>
    </row>
    <row r="136" s="2" customFormat="1" ht="62.7" customHeight="1">
      <c r="A136" s="41"/>
      <c r="B136" s="42"/>
      <c r="C136" s="216" t="s">
        <v>253</v>
      </c>
      <c r="D136" s="216" t="s">
        <v>184</v>
      </c>
      <c r="E136" s="217" t="s">
        <v>239</v>
      </c>
      <c r="F136" s="218" t="s">
        <v>240</v>
      </c>
      <c r="G136" s="219" t="s">
        <v>187</v>
      </c>
      <c r="H136" s="220">
        <v>34.817</v>
      </c>
      <c r="I136" s="221"/>
      <c r="J136" s="222">
        <f>ROUND(I136*H136,2)</f>
        <v>0</v>
      </c>
      <c r="K136" s="218" t="s">
        <v>188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189</v>
      </c>
      <c r="AT136" s="227" t="s">
        <v>184</v>
      </c>
      <c r="AU136" s="227" t="s">
        <v>80</v>
      </c>
      <c r="AY136" s="20" t="s">
        <v>182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189</v>
      </c>
      <c r="BM136" s="227" t="s">
        <v>7066</v>
      </c>
    </row>
    <row r="137" s="2" customFormat="1">
      <c r="A137" s="41"/>
      <c r="B137" s="42"/>
      <c r="C137" s="43"/>
      <c r="D137" s="229" t="s">
        <v>191</v>
      </c>
      <c r="E137" s="43"/>
      <c r="F137" s="230" t="s">
        <v>242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191</v>
      </c>
      <c r="AU137" s="20" t="s">
        <v>80</v>
      </c>
    </row>
    <row r="138" s="13" customFormat="1">
      <c r="A138" s="13"/>
      <c r="B138" s="234"/>
      <c r="C138" s="235"/>
      <c r="D138" s="236" t="s">
        <v>193</v>
      </c>
      <c r="E138" s="237" t="s">
        <v>19</v>
      </c>
      <c r="F138" s="238" t="s">
        <v>243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193</v>
      </c>
      <c r="AU138" s="244" t="s">
        <v>80</v>
      </c>
      <c r="AV138" s="13" t="s">
        <v>78</v>
      </c>
      <c r="AW138" s="13" t="s">
        <v>195</v>
      </c>
      <c r="AX138" s="13" t="s">
        <v>71</v>
      </c>
      <c r="AY138" s="244" t="s">
        <v>182</v>
      </c>
    </row>
    <row r="139" s="14" customFormat="1">
      <c r="A139" s="14"/>
      <c r="B139" s="245"/>
      <c r="C139" s="246"/>
      <c r="D139" s="236" t="s">
        <v>193</v>
      </c>
      <c r="E139" s="247" t="s">
        <v>19</v>
      </c>
      <c r="F139" s="248" t="s">
        <v>7067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195</v>
      </c>
      <c r="AX139" s="14" t="s">
        <v>71</v>
      </c>
      <c r="AY139" s="255" t="s">
        <v>182</v>
      </c>
    </row>
    <row r="140" s="14" customFormat="1">
      <c r="A140" s="14"/>
      <c r="B140" s="245"/>
      <c r="C140" s="246"/>
      <c r="D140" s="236" t="s">
        <v>193</v>
      </c>
      <c r="E140" s="247" t="s">
        <v>19</v>
      </c>
      <c r="F140" s="248" t="s">
        <v>7068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193</v>
      </c>
      <c r="AU140" s="255" t="s">
        <v>80</v>
      </c>
      <c r="AV140" s="14" t="s">
        <v>80</v>
      </c>
      <c r="AW140" s="14" t="s">
        <v>195</v>
      </c>
      <c r="AX140" s="14" t="s">
        <v>71</v>
      </c>
      <c r="AY140" s="255" t="s">
        <v>182</v>
      </c>
    </row>
    <row r="141" s="2" customFormat="1" ht="37.8" customHeight="1">
      <c r="A141" s="41"/>
      <c r="B141" s="42"/>
      <c r="C141" s="216" t="s">
        <v>260</v>
      </c>
      <c r="D141" s="216" t="s">
        <v>184</v>
      </c>
      <c r="E141" s="217" t="s">
        <v>7069</v>
      </c>
      <c r="F141" s="218" t="s">
        <v>7070</v>
      </c>
      <c r="G141" s="219" t="s">
        <v>187</v>
      </c>
      <c r="H141" s="220">
        <v>117.30800000000001</v>
      </c>
      <c r="I141" s="221"/>
      <c r="J141" s="222">
        <f>ROUND(I141*H141,2)</f>
        <v>0</v>
      </c>
      <c r="K141" s="218" t="s">
        <v>188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189</v>
      </c>
      <c r="AT141" s="227" t="s">
        <v>184</v>
      </c>
      <c r="AU141" s="227" t="s">
        <v>80</v>
      </c>
      <c r="AY141" s="20" t="s">
        <v>182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189</v>
      </c>
      <c r="BM141" s="227" t="s">
        <v>7071</v>
      </c>
    </row>
    <row r="142" s="2" customFormat="1">
      <c r="A142" s="41"/>
      <c r="B142" s="42"/>
      <c r="C142" s="43"/>
      <c r="D142" s="229" t="s">
        <v>191</v>
      </c>
      <c r="E142" s="43"/>
      <c r="F142" s="230" t="s">
        <v>7072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191</v>
      </c>
      <c r="AU142" s="20" t="s">
        <v>80</v>
      </c>
    </row>
    <row r="143" s="14" customFormat="1">
      <c r="A143" s="14"/>
      <c r="B143" s="245"/>
      <c r="C143" s="246"/>
      <c r="D143" s="236" t="s">
        <v>193</v>
      </c>
      <c r="E143" s="247" t="s">
        <v>19</v>
      </c>
      <c r="F143" s="248" t="s">
        <v>7059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193</v>
      </c>
      <c r="AU143" s="255" t="s">
        <v>80</v>
      </c>
      <c r="AV143" s="14" t="s">
        <v>80</v>
      </c>
      <c r="AW143" s="14" t="s">
        <v>195</v>
      </c>
      <c r="AX143" s="14" t="s">
        <v>71</v>
      </c>
      <c r="AY143" s="255" t="s">
        <v>182</v>
      </c>
    </row>
    <row r="144" s="14" customFormat="1">
      <c r="A144" s="14"/>
      <c r="B144" s="245"/>
      <c r="C144" s="246"/>
      <c r="D144" s="236" t="s">
        <v>193</v>
      </c>
      <c r="E144" s="247" t="s">
        <v>19</v>
      </c>
      <c r="F144" s="248" t="s">
        <v>7060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193</v>
      </c>
      <c r="AU144" s="255" t="s">
        <v>80</v>
      </c>
      <c r="AV144" s="14" t="s">
        <v>80</v>
      </c>
      <c r="AW144" s="14" t="s">
        <v>195</v>
      </c>
      <c r="AX144" s="14" t="s">
        <v>71</v>
      </c>
      <c r="AY144" s="255" t="s">
        <v>182</v>
      </c>
    </row>
    <row r="145" s="2" customFormat="1" ht="44.25" customHeight="1">
      <c r="A145" s="41"/>
      <c r="B145" s="42"/>
      <c r="C145" s="216" t="s">
        <v>266</v>
      </c>
      <c r="D145" s="216" t="s">
        <v>184</v>
      </c>
      <c r="E145" s="217" t="s">
        <v>247</v>
      </c>
      <c r="F145" s="218" t="s">
        <v>248</v>
      </c>
      <c r="G145" s="219" t="s">
        <v>187</v>
      </c>
      <c r="H145" s="220">
        <v>332.47000000000003</v>
      </c>
      <c r="I145" s="221"/>
      <c r="J145" s="222">
        <f>ROUND(I145*H145,2)</f>
        <v>0</v>
      </c>
      <c r="K145" s="218" t="s">
        <v>188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189</v>
      </c>
      <c r="AT145" s="227" t="s">
        <v>184</v>
      </c>
      <c r="AU145" s="227" t="s">
        <v>80</v>
      </c>
      <c r="AY145" s="20" t="s">
        <v>182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189</v>
      </c>
      <c r="BM145" s="227" t="s">
        <v>7073</v>
      </c>
    </row>
    <row r="146" s="2" customFormat="1">
      <c r="A146" s="41"/>
      <c r="B146" s="42"/>
      <c r="C146" s="43"/>
      <c r="D146" s="229" t="s">
        <v>191</v>
      </c>
      <c r="E146" s="43"/>
      <c r="F146" s="230" t="s">
        <v>250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191</v>
      </c>
      <c r="AU146" s="20" t="s">
        <v>80</v>
      </c>
    </row>
    <row r="147" s="14" customFormat="1">
      <c r="A147" s="14"/>
      <c r="B147" s="245"/>
      <c r="C147" s="246"/>
      <c r="D147" s="236" t="s">
        <v>193</v>
      </c>
      <c r="E147" s="247" t="s">
        <v>19</v>
      </c>
      <c r="F147" s="248" t="s">
        <v>7074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193</v>
      </c>
      <c r="AU147" s="255" t="s">
        <v>80</v>
      </c>
      <c r="AV147" s="14" t="s">
        <v>80</v>
      </c>
      <c r="AW147" s="14" t="s">
        <v>195</v>
      </c>
      <c r="AX147" s="14" t="s">
        <v>71</v>
      </c>
      <c r="AY147" s="255" t="s">
        <v>182</v>
      </c>
    </row>
    <row r="148" s="14" customFormat="1">
      <c r="A148" s="14"/>
      <c r="B148" s="245"/>
      <c r="C148" s="246"/>
      <c r="D148" s="236" t="s">
        <v>193</v>
      </c>
      <c r="E148" s="247" t="s">
        <v>19</v>
      </c>
      <c r="F148" s="248" t="s">
        <v>7075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193</v>
      </c>
      <c r="AU148" s="255" t="s">
        <v>80</v>
      </c>
      <c r="AV148" s="14" t="s">
        <v>80</v>
      </c>
      <c r="AW148" s="14" t="s">
        <v>195</v>
      </c>
      <c r="AX148" s="14" t="s">
        <v>71</v>
      </c>
      <c r="AY148" s="255" t="s">
        <v>182</v>
      </c>
    </row>
    <row r="149" s="14" customFormat="1">
      <c r="A149" s="14"/>
      <c r="B149" s="245"/>
      <c r="C149" s="246"/>
      <c r="D149" s="236" t="s">
        <v>193</v>
      </c>
      <c r="E149" s="247" t="s">
        <v>19</v>
      </c>
      <c r="F149" s="248" t="s">
        <v>7065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193</v>
      </c>
      <c r="AU149" s="255" t="s">
        <v>80</v>
      </c>
      <c r="AV149" s="14" t="s">
        <v>80</v>
      </c>
      <c r="AW149" s="14" t="s">
        <v>195</v>
      </c>
      <c r="AX149" s="14" t="s">
        <v>71</v>
      </c>
      <c r="AY149" s="255" t="s">
        <v>182</v>
      </c>
    </row>
    <row r="150" s="2" customFormat="1" ht="44.25" customHeight="1">
      <c r="A150" s="41"/>
      <c r="B150" s="42"/>
      <c r="C150" s="216" t="s">
        <v>273</v>
      </c>
      <c r="D150" s="216" t="s">
        <v>184</v>
      </c>
      <c r="E150" s="217" t="s">
        <v>254</v>
      </c>
      <c r="F150" s="218" t="s">
        <v>255</v>
      </c>
      <c r="G150" s="219" t="s">
        <v>256</v>
      </c>
      <c r="H150" s="220">
        <v>66.152000000000001</v>
      </c>
      <c r="I150" s="221"/>
      <c r="J150" s="222">
        <f>ROUND(I150*H150,2)</f>
        <v>0</v>
      </c>
      <c r="K150" s="218" t="s">
        <v>188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189</v>
      </c>
      <c r="AT150" s="227" t="s">
        <v>184</v>
      </c>
      <c r="AU150" s="227" t="s">
        <v>80</v>
      </c>
      <c r="AY150" s="20" t="s">
        <v>182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189</v>
      </c>
      <c r="BM150" s="227" t="s">
        <v>7076</v>
      </c>
    </row>
    <row r="151" s="2" customFormat="1">
      <c r="A151" s="41"/>
      <c r="B151" s="42"/>
      <c r="C151" s="43"/>
      <c r="D151" s="229" t="s">
        <v>191</v>
      </c>
      <c r="E151" s="43"/>
      <c r="F151" s="230" t="s">
        <v>258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191</v>
      </c>
      <c r="AU151" s="20" t="s">
        <v>80</v>
      </c>
    </row>
    <row r="152" s="14" customFormat="1">
      <c r="A152" s="14"/>
      <c r="B152" s="245"/>
      <c r="C152" s="246"/>
      <c r="D152" s="236" t="s">
        <v>193</v>
      </c>
      <c r="E152" s="247" t="s">
        <v>19</v>
      </c>
      <c r="F152" s="248" t="s">
        <v>7077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193</v>
      </c>
      <c r="AU152" s="255" t="s">
        <v>80</v>
      </c>
      <c r="AV152" s="14" t="s">
        <v>80</v>
      </c>
      <c r="AW152" s="14" t="s">
        <v>195</v>
      </c>
      <c r="AX152" s="14" t="s">
        <v>71</v>
      </c>
      <c r="AY152" s="255" t="s">
        <v>182</v>
      </c>
    </row>
    <row r="153" s="14" customFormat="1">
      <c r="A153" s="14"/>
      <c r="B153" s="245"/>
      <c r="C153" s="246"/>
      <c r="D153" s="236" t="s">
        <v>193</v>
      </c>
      <c r="E153" s="246"/>
      <c r="F153" s="248" t="s">
        <v>7078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193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182</v>
      </c>
    </row>
    <row r="154" s="2" customFormat="1" ht="44.25" customHeight="1">
      <c r="A154" s="41"/>
      <c r="B154" s="42"/>
      <c r="C154" s="216" t="s">
        <v>8</v>
      </c>
      <c r="D154" s="216" t="s">
        <v>184</v>
      </c>
      <c r="E154" s="217" t="s">
        <v>267</v>
      </c>
      <c r="F154" s="218" t="s">
        <v>268</v>
      </c>
      <c r="G154" s="219" t="s">
        <v>187</v>
      </c>
      <c r="H154" s="220">
        <v>44.826000000000001</v>
      </c>
      <c r="I154" s="221"/>
      <c r="J154" s="222">
        <f>ROUND(I154*H154,2)</f>
        <v>0</v>
      </c>
      <c r="K154" s="218" t="s">
        <v>188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189</v>
      </c>
      <c r="AT154" s="227" t="s">
        <v>184</v>
      </c>
      <c r="AU154" s="227" t="s">
        <v>80</v>
      </c>
      <c r="AY154" s="20" t="s">
        <v>182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189</v>
      </c>
      <c r="BM154" s="227" t="s">
        <v>7079</v>
      </c>
    </row>
    <row r="155" s="2" customFormat="1">
      <c r="A155" s="41"/>
      <c r="B155" s="42"/>
      <c r="C155" s="43"/>
      <c r="D155" s="229" t="s">
        <v>191</v>
      </c>
      <c r="E155" s="43"/>
      <c r="F155" s="230" t="s">
        <v>270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191</v>
      </c>
      <c r="AU155" s="20" t="s">
        <v>80</v>
      </c>
    </row>
    <row r="156" s="13" customFormat="1">
      <c r="A156" s="13"/>
      <c r="B156" s="234"/>
      <c r="C156" s="235"/>
      <c r="D156" s="236" t="s">
        <v>193</v>
      </c>
      <c r="E156" s="237" t="s">
        <v>19</v>
      </c>
      <c r="F156" s="238" t="s">
        <v>7080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193</v>
      </c>
      <c r="AU156" s="244" t="s">
        <v>80</v>
      </c>
      <c r="AV156" s="13" t="s">
        <v>78</v>
      </c>
      <c r="AW156" s="13" t="s">
        <v>195</v>
      </c>
      <c r="AX156" s="13" t="s">
        <v>71</v>
      </c>
      <c r="AY156" s="244" t="s">
        <v>182</v>
      </c>
    </row>
    <row r="157" s="14" customFormat="1">
      <c r="A157" s="14"/>
      <c r="B157" s="245"/>
      <c r="C157" s="246"/>
      <c r="D157" s="236" t="s">
        <v>193</v>
      </c>
      <c r="E157" s="247" t="s">
        <v>19</v>
      </c>
      <c r="F157" s="248" t="s">
        <v>7081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193</v>
      </c>
      <c r="AU157" s="255" t="s">
        <v>80</v>
      </c>
      <c r="AV157" s="14" t="s">
        <v>80</v>
      </c>
      <c r="AW157" s="14" t="s">
        <v>195</v>
      </c>
      <c r="AX157" s="14" t="s">
        <v>71</v>
      </c>
      <c r="AY157" s="255" t="s">
        <v>182</v>
      </c>
    </row>
    <row r="158" s="14" customFormat="1">
      <c r="A158" s="14"/>
      <c r="B158" s="245"/>
      <c r="C158" s="246"/>
      <c r="D158" s="236" t="s">
        <v>193</v>
      </c>
      <c r="E158" s="247" t="s">
        <v>19</v>
      </c>
      <c r="F158" s="248" t="s">
        <v>7082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193</v>
      </c>
      <c r="AU158" s="255" t="s">
        <v>80</v>
      </c>
      <c r="AV158" s="14" t="s">
        <v>80</v>
      </c>
      <c r="AW158" s="14" t="s">
        <v>195</v>
      </c>
      <c r="AX158" s="14" t="s">
        <v>71</v>
      </c>
      <c r="AY158" s="255" t="s">
        <v>182</v>
      </c>
    </row>
    <row r="159" s="14" customFormat="1">
      <c r="A159" s="14"/>
      <c r="B159" s="245"/>
      <c r="C159" s="246"/>
      <c r="D159" s="236" t="s">
        <v>193</v>
      </c>
      <c r="E159" s="247" t="s">
        <v>19</v>
      </c>
      <c r="F159" s="248" t="s">
        <v>7083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193</v>
      </c>
      <c r="AU159" s="255" t="s">
        <v>80</v>
      </c>
      <c r="AV159" s="14" t="s">
        <v>80</v>
      </c>
      <c r="AW159" s="14" t="s">
        <v>195</v>
      </c>
      <c r="AX159" s="14" t="s">
        <v>71</v>
      </c>
      <c r="AY159" s="255" t="s">
        <v>182</v>
      </c>
    </row>
    <row r="160" s="2" customFormat="1" ht="44.25" customHeight="1">
      <c r="A160" s="41"/>
      <c r="B160" s="42"/>
      <c r="C160" s="216" t="s">
        <v>289</v>
      </c>
      <c r="D160" s="216" t="s">
        <v>184</v>
      </c>
      <c r="E160" s="217" t="s">
        <v>274</v>
      </c>
      <c r="F160" s="218" t="s">
        <v>275</v>
      </c>
      <c r="G160" s="219" t="s">
        <v>187</v>
      </c>
      <c r="H160" s="220">
        <v>97.822000000000003</v>
      </c>
      <c r="I160" s="221"/>
      <c r="J160" s="222">
        <f>ROUND(I160*H160,2)</f>
        <v>0</v>
      </c>
      <c r="K160" s="218" t="s">
        <v>188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189</v>
      </c>
      <c r="AT160" s="227" t="s">
        <v>184</v>
      </c>
      <c r="AU160" s="227" t="s">
        <v>80</v>
      </c>
      <c r="AY160" s="20" t="s">
        <v>182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189</v>
      </c>
      <c r="BM160" s="227" t="s">
        <v>7084</v>
      </c>
    </row>
    <row r="161" s="2" customFormat="1">
      <c r="A161" s="41"/>
      <c r="B161" s="42"/>
      <c r="C161" s="43"/>
      <c r="D161" s="229" t="s">
        <v>191</v>
      </c>
      <c r="E161" s="43"/>
      <c r="F161" s="230" t="s">
        <v>277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191</v>
      </c>
      <c r="AU161" s="20" t="s">
        <v>80</v>
      </c>
    </row>
    <row r="162" s="13" customFormat="1">
      <c r="A162" s="13"/>
      <c r="B162" s="234"/>
      <c r="C162" s="235"/>
      <c r="D162" s="236" t="s">
        <v>193</v>
      </c>
      <c r="E162" s="237" t="s">
        <v>19</v>
      </c>
      <c r="F162" s="238" t="s">
        <v>7085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193</v>
      </c>
      <c r="AU162" s="244" t="s">
        <v>80</v>
      </c>
      <c r="AV162" s="13" t="s">
        <v>78</v>
      </c>
      <c r="AW162" s="13" t="s">
        <v>195</v>
      </c>
      <c r="AX162" s="13" t="s">
        <v>71</v>
      </c>
      <c r="AY162" s="244" t="s">
        <v>182</v>
      </c>
    </row>
    <row r="163" s="14" customFormat="1">
      <c r="A163" s="14"/>
      <c r="B163" s="245"/>
      <c r="C163" s="246"/>
      <c r="D163" s="236" t="s">
        <v>193</v>
      </c>
      <c r="E163" s="247" t="s">
        <v>19</v>
      </c>
      <c r="F163" s="248" t="s">
        <v>7086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193</v>
      </c>
      <c r="AU163" s="255" t="s">
        <v>80</v>
      </c>
      <c r="AV163" s="14" t="s">
        <v>80</v>
      </c>
      <c r="AW163" s="14" t="s">
        <v>195</v>
      </c>
      <c r="AX163" s="14" t="s">
        <v>71</v>
      </c>
      <c r="AY163" s="255" t="s">
        <v>182</v>
      </c>
    </row>
    <row r="164" s="14" customFormat="1">
      <c r="A164" s="14"/>
      <c r="B164" s="245"/>
      <c r="C164" s="246"/>
      <c r="D164" s="236" t="s">
        <v>193</v>
      </c>
      <c r="E164" s="247" t="s">
        <v>19</v>
      </c>
      <c r="F164" s="248" t="s">
        <v>7087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193</v>
      </c>
      <c r="AU164" s="255" t="s">
        <v>80</v>
      </c>
      <c r="AV164" s="14" t="s">
        <v>80</v>
      </c>
      <c r="AW164" s="14" t="s">
        <v>195</v>
      </c>
      <c r="AX164" s="14" t="s">
        <v>71</v>
      </c>
      <c r="AY164" s="255" t="s">
        <v>182</v>
      </c>
    </row>
    <row r="165" s="13" customFormat="1">
      <c r="A165" s="13"/>
      <c r="B165" s="234"/>
      <c r="C165" s="235"/>
      <c r="D165" s="236" t="s">
        <v>193</v>
      </c>
      <c r="E165" s="237" t="s">
        <v>19</v>
      </c>
      <c r="F165" s="238" t="s">
        <v>7080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193</v>
      </c>
      <c r="AU165" s="244" t="s">
        <v>80</v>
      </c>
      <c r="AV165" s="13" t="s">
        <v>78</v>
      </c>
      <c r="AW165" s="13" t="s">
        <v>195</v>
      </c>
      <c r="AX165" s="13" t="s">
        <v>71</v>
      </c>
      <c r="AY165" s="244" t="s">
        <v>182</v>
      </c>
    </row>
    <row r="166" s="14" customFormat="1">
      <c r="A166" s="14"/>
      <c r="B166" s="245"/>
      <c r="C166" s="246"/>
      <c r="D166" s="236" t="s">
        <v>193</v>
      </c>
      <c r="E166" s="247" t="s">
        <v>19</v>
      </c>
      <c r="F166" s="248" t="s">
        <v>7081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193</v>
      </c>
      <c r="AU166" s="255" t="s">
        <v>80</v>
      </c>
      <c r="AV166" s="14" t="s">
        <v>80</v>
      </c>
      <c r="AW166" s="14" t="s">
        <v>195</v>
      </c>
      <c r="AX166" s="14" t="s">
        <v>71</v>
      </c>
      <c r="AY166" s="255" t="s">
        <v>182</v>
      </c>
    </row>
    <row r="167" s="14" customFormat="1">
      <c r="A167" s="14"/>
      <c r="B167" s="245"/>
      <c r="C167" s="246"/>
      <c r="D167" s="236" t="s">
        <v>193</v>
      </c>
      <c r="E167" s="247" t="s">
        <v>19</v>
      </c>
      <c r="F167" s="248" t="s">
        <v>7082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193</v>
      </c>
      <c r="AU167" s="255" t="s">
        <v>80</v>
      </c>
      <c r="AV167" s="14" t="s">
        <v>80</v>
      </c>
      <c r="AW167" s="14" t="s">
        <v>195</v>
      </c>
      <c r="AX167" s="14" t="s">
        <v>71</v>
      </c>
      <c r="AY167" s="255" t="s">
        <v>182</v>
      </c>
    </row>
    <row r="168" s="14" customFormat="1">
      <c r="A168" s="14"/>
      <c r="B168" s="245"/>
      <c r="C168" s="246"/>
      <c r="D168" s="236" t="s">
        <v>193</v>
      </c>
      <c r="E168" s="247" t="s">
        <v>19</v>
      </c>
      <c r="F168" s="248" t="s">
        <v>7088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193</v>
      </c>
      <c r="AU168" s="255" t="s">
        <v>80</v>
      </c>
      <c r="AV168" s="14" t="s">
        <v>80</v>
      </c>
      <c r="AW168" s="14" t="s">
        <v>195</v>
      </c>
      <c r="AX168" s="14" t="s">
        <v>71</v>
      </c>
      <c r="AY168" s="255" t="s">
        <v>182</v>
      </c>
    </row>
    <row r="169" s="2" customFormat="1" ht="66.75" customHeight="1">
      <c r="A169" s="41"/>
      <c r="B169" s="42"/>
      <c r="C169" s="216" t="s">
        <v>295</v>
      </c>
      <c r="D169" s="216" t="s">
        <v>184</v>
      </c>
      <c r="E169" s="217" t="s">
        <v>7089</v>
      </c>
      <c r="F169" s="218" t="s">
        <v>7090</v>
      </c>
      <c r="G169" s="219" t="s">
        <v>187</v>
      </c>
      <c r="H169" s="220">
        <v>63.048000000000002</v>
      </c>
      <c r="I169" s="221"/>
      <c r="J169" s="222">
        <f>ROUND(I169*H169,2)</f>
        <v>0</v>
      </c>
      <c r="K169" s="218" t="s">
        <v>188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189</v>
      </c>
      <c r="AT169" s="227" t="s">
        <v>184</v>
      </c>
      <c r="AU169" s="227" t="s">
        <v>80</v>
      </c>
      <c r="AY169" s="20" t="s">
        <v>182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189</v>
      </c>
      <c r="BM169" s="227" t="s">
        <v>7091</v>
      </c>
    </row>
    <row r="170" s="2" customFormat="1">
      <c r="A170" s="41"/>
      <c r="B170" s="42"/>
      <c r="C170" s="43"/>
      <c r="D170" s="229" t="s">
        <v>191</v>
      </c>
      <c r="E170" s="43"/>
      <c r="F170" s="230" t="s">
        <v>7092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191</v>
      </c>
      <c r="AU170" s="20" t="s">
        <v>80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7093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14" customFormat="1">
      <c r="A172" s="14"/>
      <c r="B172" s="245"/>
      <c r="C172" s="246"/>
      <c r="D172" s="236" t="s">
        <v>193</v>
      </c>
      <c r="E172" s="247" t="s">
        <v>19</v>
      </c>
      <c r="F172" s="248" t="s">
        <v>7094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193</v>
      </c>
      <c r="AU172" s="255" t="s">
        <v>80</v>
      </c>
      <c r="AV172" s="14" t="s">
        <v>80</v>
      </c>
      <c r="AW172" s="14" t="s">
        <v>195</v>
      </c>
      <c r="AX172" s="14" t="s">
        <v>71</v>
      </c>
      <c r="AY172" s="255" t="s">
        <v>182</v>
      </c>
    </row>
    <row r="173" s="2" customFormat="1" ht="16.5" customHeight="1">
      <c r="A173" s="41"/>
      <c r="B173" s="42"/>
      <c r="C173" s="278" t="s">
        <v>301</v>
      </c>
      <c r="D173" s="278" t="s">
        <v>296</v>
      </c>
      <c r="E173" s="279" t="s">
        <v>7095</v>
      </c>
      <c r="F173" s="280" t="s">
        <v>7096</v>
      </c>
      <c r="G173" s="281" t="s">
        <v>256</v>
      </c>
      <c r="H173" s="282">
        <v>68.25</v>
      </c>
      <c r="I173" s="283"/>
      <c r="J173" s="284">
        <f>ROUND(I173*H173,2)</f>
        <v>0</v>
      </c>
      <c r="K173" s="280" t="s">
        <v>188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253</v>
      </c>
      <c r="AT173" s="227" t="s">
        <v>296</v>
      </c>
      <c r="AU173" s="227" t="s">
        <v>80</v>
      </c>
      <c r="AY173" s="20" t="s">
        <v>182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189</v>
      </c>
      <c r="BM173" s="227" t="s">
        <v>7097</v>
      </c>
    </row>
    <row r="174" s="14" customFormat="1">
      <c r="A174" s="14"/>
      <c r="B174" s="245"/>
      <c r="C174" s="246"/>
      <c r="D174" s="236" t="s">
        <v>193</v>
      </c>
      <c r="E174" s="246"/>
      <c r="F174" s="248" t="s">
        <v>7098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193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182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288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182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308</v>
      </c>
      <c r="D176" s="216" t="s">
        <v>184</v>
      </c>
      <c r="E176" s="217" t="s">
        <v>7099</v>
      </c>
      <c r="F176" s="218" t="s">
        <v>7100</v>
      </c>
      <c r="G176" s="219" t="s">
        <v>187</v>
      </c>
      <c r="H176" s="220">
        <v>8.25</v>
      </c>
      <c r="I176" s="221"/>
      <c r="J176" s="222">
        <f>ROUND(I176*H176,2)</f>
        <v>0</v>
      </c>
      <c r="K176" s="218" t="s">
        <v>188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189</v>
      </c>
      <c r="AT176" s="227" t="s">
        <v>184</v>
      </c>
      <c r="AU176" s="227" t="s">
        <v>80</v>
      </c>
      <c r="AY176" s="20" t="s">
        <v>182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189</v>
      </c>
      <c r="BM176" s="227" t="s">
        <v>7101</v>
      </c>
    </row>
    <row r="177" s="2" customFormat="1">
      <c r="A177" s="41"/>
      <c r="B177" s="42"/>
      <c r="C177" s="43"/>
      <c r="D177" s="229" t="s">
        <v>191</v>
      </c>
      <c r="E177" s="43"/>
      <c r="F177" s="230" t="s">
        <v>7102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191</v>
      </c>
      <c r="AU177" s="20" t="s">
        <v>80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7103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2" customFormat="1" ht="37.8" customHeight="1">
      <c r="A179" s="41"/>
      <c r="B179" s="42"/>
      <c r="C179" s="216" t="s">
        <v>314</v>
      </c>
      <c r="D179" s="216" t="s">
        <v>184</v>
      </c>
      <c r="E179" s="217" t="s">
        <v>7104</v>
      </c>
      <c r="F179" s="218" t="s">
        <v>7105</v>
      </c>
      <c r="G179" s="219" t="s">
        <v>283</v>
      </c>
      <c r="H179" s="220">
        <v>16.5</v>
      </c>
      <c r="I179" s="221"/>
      <c r="J179" s="222">
        <f>ROUND(I179*H179,2)</f>
        <v>0</v>
      </c>
      <c r="K179" s="218" t="s">
        <v>188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189</v>
      </c>
      <c r="AT179" s="227" t="s">
        <v>184</v>
      </c>
      <c r="AU179" s="227" t="s">
        <v>80</v>
      </c>
      <c r="AY179" s="20" t="s">
        <v>182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189</v>
      </c>
      <c r="BM179" s="227" t="s">
        <v>7106</v>
      </c>
    </row>
    <row r="180" s="2" customFormat="1">
      <c r="A180" s="41"/>
      <c r="B180" s="42"/>
      <c r="C180" s="43"/>
      <c r="D180" s="229" t="s">
        <v>191</v>
      </c>
      <c r="E180" s="43"/>
      <c r="F180" s="230" t="s">
        <v>7107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191</v>
      </c>
      <c r="AU180" s="20" t="s">
        <v>80</v>
      </c>
    </row>
    <row r="181" s="14" customFormat="1">
      <c r="A181" s="14"/>
      <c r="B181" s="245"/>
      <c r="C181" s="246"/>
      <c r="D181" s="236" t="s">
        <v>193</v>
      </c>
      <c r="E181" s="247" t="s">
        <v>19</v>
      </c>
      <c r="F181" s="248" t="s">
        <v>7108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193</v>
      </c>
      <c r="AU181" s="255" t="s">
        <v>80</v>
      </c>
      <c r="AV181" s="14" t="s">
        <v>80</v>
      </c>
      <c r="AW181" s="14" t="s">
        <v>195</v>
      </c>
      <c r="AX181" s="14" t="s">
        <v>71</v>
      </c>
      <c r="AY181" s="255" t="s">
        <v>182</v>
      </c>
    </row>
    <row r="182" s="2" customFormat="1" ht="24.15" customHeight="1">
      <c r="A182" s="41"/>
      <c r="B182" s="42"/>
      <c r="C182" s="278" t="s">
        <v>319</v>
      </c>
      <c r="D182" s="278" t="s">
        <v>296</v>
      </c>
      <c r="E182" s="279" t="s">
        <v>7109</v>
      </c>
      <c r="F182" s="280" t="s">
        <v>7110</v>
      </c>
      <c r="G182" s="281" t="s">
        <v>283</v>
      </c>
      <c r="H182" s="282">
        <v>19.544</v>
      </c>
      <c r="I182" s="283"/>
      <c r="J182" s="284">
        <f>ROUND(I182*H182,2)</f>
        <v>0</v>
      </c>
      <c r="K182" s="280" t="s">
        <v>188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253</v>
      </c>
      <c r="AT182" s="227" t="s">
        <v>296</v>
      </c>
      <c r="AU182" s="227" t="s">
        <v>80</v>
      </c>
      <c r="AY182" s="20" t="s">
        <v>182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189</v>
      </c>
      <c r="BM182" s="227" t="s">
        <v>7111</v>
      </c>
    </row>
    <row r="183" s="14" customFormat="1">
      <c r="A183" s="14"/>
      <c r="B183" s="245"/>
      <c r="C183" s="246"/>
      <c r="D183" s="236" t="s">
        <v>193</v>
      </c>
      <c r="E183" s="246"/>
      <c r="F183" s="248" t="s">
        <v>7112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193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182</v>
      </c>
    </row>
    <row r="184" s="2" customFormat="1" ht="16.5" customHeight="1">
      <c r="A184" s="41"/>
      <c r="B184" s="42"/>
      <c r="C184" s="216" t="s">
        <v>328</v>
      </c>
      <c r="D184" s="216" t="s">
        <v>184</v>
      </c>
      <c r="E184" s="217" t="s">
        <v>7113</v>
      </c>
      <c r="F184" s="218" t="s">
        <v>7114</v>
      </c>
      <c r="G184" s="219" t="s">
        <v>187</v>
      </c>
      <c r="H184" s="220">
        <v>3.2999999999999998</v>
      </c>
      <c r="I184" s="221"/>
      <c r="J184" s="222">
        <f>ROUND(I184*H184,2)</f>
        <v>0</v>
      </c>
      <c r="K184" s="218" t="s">
        <v>188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189</v>
      </c>
      <c r="AT184" s="227" t="s">
        <v>184</v>
      </c>
      <c r="AU184" s="227" t="s">
        <v>80</v>
      </c>
      <c r="AY184" s="20" t="s">
        <v>182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189</v>
      </c>
      <c r="BM184" s="227" t="s">
        <v>7115</v>
      </c>
    </row>
    <row r="185" s="2" customFormat="1">
      <c r="A185" s="41"/>
      <c r="B185" s="42"/>
      <c r="C185" s="43"/>
      <c r="D185" s="229" t="s">
        <v>191</v>
      </c>
      <c r="E185" s="43"/>
      <c r="F185" s="230" t="s">
        <v>7116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191</v>
      </c>
      <c r="AU185" s="20" t="s">
        <v>80</v>
      </c>
    </row>
    <row r="186" s="14" customFormat="1">
      <c r="A186" s="14"/>
      <c r="B186" s="245"/>
      <c r="C186" s="246"/>
      <c r="D186" s="236" t="s">
        <v>193</v>
      </c>
      <c r="E186" s="247" t="s">
        <v>19</v>
      </c>
      <c r="F186" s="248" t="s">
        <v>7117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193</v>
      </c>
      <c r="AU186" s="255" t="s">
        <v>80</v>
      </c>
      <c r="AV186" s="14" t="s">
        <v>80</v>
      </c>
      <c r="AW186" s="14" t="s">
        <v>195</v>
      </c>
      <c r="AX186" s="14" t="s">
        <v>71</v>
      </c>
      <c r="AY186" s="255" t="s">
        <v>182</v>
      </c>
    </row>
    <row r="187" s="2" customFormat="1" ht="24.15" customHeight="1">
      <c r="A187" s="41"/>
      <c r="B187" s="42"/>
      <c r="C187" s="216" t="s">
        <v>334</v>
      </c>
      <c r="D187" s="216" t="s">
        <v>184</v>
      </c>
      <c r="E187" s="217" t="s">
        <v>7118</v>
      </c>
      <c r="F187" s="218" t="s">
        <v>7119</v>
      </c>
      <c r="G187" s="219" t="s">
        <v>304</v>
      </c>
      <c r="H187" s="220">
        <v>33</v>
      </c>
      <c r="I187" s="221"/>
      <c r="J187" s="222">
        <f>ROUND(I187*H187,2)</f>
        <v>0</v>
      </c>
      <c r="K187" s="218" t="s">
        <v>188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189</v>
      </c>
      <c r="AT187" s="227" t="s">
        <v>184</v>
      </c>
      <c r="AU187" s="227" t="s">
        <v>80</v>
      </c>
      <c r="AY187" s="20" t="s">
        <v>182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189</v>
      </c>
      <c r="BM187" s="227" t="s">
        <v>7120</v>
      </c>
    </row>
    <row r="188" s="2" customFormat="1">
      <c r="A188" s="41"/>
      <c r="B188" s="42"/>
      <c r="C188" s="43"/>
      <c r="D188" s="229" t="s">
        <v>191</v>
      </c>
      <c r="E188" s="43"/>
      <c r="F188" s="230" t="s">
        <v>7121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191</v>
      </c>
      <c r="AU188" s="20" t="s">
        <v>80</v>
      </c>
    </row>
    <row r="189" s="14" customFormat="1">
      <c r="A189" s="14"/>
      <c r="B189" s="245"/>
      <c r="C189" s="246"/>
      <c r="D189" s="236" t="s">
        <v>193</v>
      </c>
      <c r="E189" s="247" t="s">
        <v>19</v>
      </c>
      <c r="F189" s="248" t="s">
        <v>7122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193</v>
      </c>
      <c r="AU189" s="255" t="s">
        <v>80</v>
      </c>
      <c r="AV189" s="14" t="s">
        <v>80</v>
      </c>
      <c r="AW189" s="14" t="s">
        <v>195</v>
      </c>
      <c r="AX189" s="14" t="s">
        <v>71</v>
      </c>
      <c r="AY189" s="255" t="s">
        <v>182</v>
      </c>
    </row>
    <row r="190" s="2" customFormat="1" ht="37.8" customHeight="1">
      <c r="A190" s="41"/>
      <c r="B190" s="42"/>
      <c r="C190" s="216" t="s">
        <v>7</v>
      </c>
      <c r="D190" s="216" t="s">
        <v>184</v>
      </c>
      <c r="E190" s="217" t="s">
        <v>290</v>
      </c>
      <c r="F190" s="218" t="s">
        <v>291</v>
      </c>
      <c r="G190" s="219" t="s">
        <v>283</v>
      </c>
      <c r="H190" s="220">
        <v>33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189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189</v>
      </c>
      <c r="BM190" s="227" t="s">
        <v>7123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293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7124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2" customFormat="1" ht="24.15" customHeight="1">
      <c r="A193" s="41"/>
      <c r="B193" s="42"/>
      <c r="C193" s="278" t="s">
        <v>347</v>
      </c>
      <c r="D193" s="278" t="s">
        <v>296</v>
      </c>
      <c r="E193" s="279" t="s">
        <v>7109</v>
      </c>
      <c r="F193" s="280" t="s">
        <v>7110</v>
      </c>
      <c r="G193" s="281" t="s">
        <v>283</v>
      </c>
      <c r="H193" s="282">
        <v>39.088999999999999</v>
      </c>
      <c r="I193" s="283"/>
      <c r="J193" s="284">
        <f>ROUND(I193*H193,2)</f>
        <v>0</v>
      </c>
      <c r="K193" s="280" t="s">
        <v>188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253</v>
      </c>
      <c r="AT193" s="227" t="s">
        <v>296</v>
      </c>
      <c r="AU193" s="227" t="s">
        <v>80</v>
      </c>
      <c r="AY193" s="20" t="s">
        <v>182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189</v>
      </c>
      <c r="BM193" s="227" t="s">
        <v>7125</v>
      </c>
    </row>
    <row r="194" s="14" customFormat="1">
      <c r="A194" s="14"/>
      <c r="B194" s="245"/>
      <c r="C194" s="246"/>
      <c r="D194" s="236" t="s">
        <v>193</v>
      </c>
      <c r="E194" s="246"/>
      <c r="F194" s="248" t="s">
        <v>7126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182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416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182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354</v>
      </c>
      <c r="D196" s="216" t="s">
        <v>184</v>
      </c>
      <c r="E196" s="217" t="s">
        <v>432</v>
      </c>
      <c r="F196" s="218" t="s">
        <v>433</v>
      </c>
      <c r="G196" s="219" t="s">
        <v>425</v>
      </c>
      <c r="H196" s="220">
        <v>14</v>
      </c>
      <c r="I196" s="221"/>
      <c r="J196" s="222">
        <f>ROUND(I196*H196,2)</f>
        <v>0</v>
      </c>
      <c r="K196" s="218" t="s">
        <v>188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189</v>
      </c>
      <c r="AT196" s="227" t="s">
        <v>184</v>
      </c>
      <c r="AU196" s="227" t="s">
        <v>80</v>
      </c>
      <c r="AY196" s="20" t="s">
        <v>182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189</v>
      </c>
      <c r="BM196" s="227" t="s">
        <v>7127</v>
      </c>
    </row>
    <row r="197" s="2" customFormat="1">
      <c r="A197" s="41"/>
      <c r="B197" s="42"/>
      <c r="C197" s="43"/>
      <c r="D197" s="229" t="s">
        <v>191</v>
      </c>
      <c r="E197" s="43"/>
      <c r="F197" s="230" t="s">
        <v>435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191</v>
      </c>
      <c r="AU197" s="20" t="s">
        <v>80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7128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14" customFormat="1">
      <c r="A199" s="14"/>
      <c r="B199" s="245"/>
      <c r="C199" s="246"/>
      <c r="D199" s="236" t="s">
        <v>193</v>
      </c>
      <c r="E199" s="247" t="s">
        <v>19</v>
      </c>
      <c r="F199" s="248" t="s">
        <v>7129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193</v>
      </c>
      <c r="AU199" s="255" t="s">
        <v>80</v>
      </c>
      <c r="AV199" s="14" t="s">
        <v>80</v>
      </c>
      <c r="AW199" s="14" t="s">
        <v>195</v>
      </c>
      <c r="AX199" s="14" t="s">
        <v>71</v>
      </c>
      <c r="AY199" s="255" t="s">
        <v>182</v>
      </c>
    </row>
    <row r="200" s="2" customFormat="1" ht="44.25" customHeight="1">
      <c r="A200" s="41"/>
      <c r="B200" s="42"/>
      <c r="C200" s="216" t="s">
        <v>360</v>
      </c>
      <c r="D200" s="216" t="s">
        <v>184</v>
      </c>
      <c r="E200" s="217" t="s">
        <v>7130</v>
      </c>
      <c r="F200" s="218" t="s">
        <v>7131</v>
      </c>
      <c r="G200" s="219" t="s">
        <v>283</v>
      </c>
      <c r="H200" s="220">
        <v>55.844999999999999</v>
      </c>
      <c r="I200" s="221"/>
      <c r="J200" s="222">
        <f>ROUND(I200*H200,2)</f>
        <v>0</v>
      </c>
      <c r="K200" s="218" t="s">
        <v>188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189</v>
      </c>
      <c r="AT200" s="227" t="s">
        <v>184</v>
      </c>
      <c r="AU200" s="227" t="s">
        <v>80</v>
      </c>
      <c r="AY200" s="20" t="s">
        <v>182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189</v>
      </c>
      <c r="BM200" s="227" t="s">
        <v>7132</v>
      </c>
    </row>
    <row r="201" s="2" customFormat="1">
      <c r="A201" s="41"/>
      <c r="B201" s="42"/>
      <c r="C201" s="43"/>
      <c r="D201" s="229" t="s">
        <v>191</v>
      </c>
      <c r="E201" s="43"/>
      <c r="F201" s="230" t="s">
        <v>7133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191</v>
      </c>
      <c r="AU201" s="20" t="s">
        <v>80</v>
      </c>
    </row>
    <row r="202" s="14" customFormat="1">
      <c r="A202" s="14"/>
      <c r="B202" s="245"/>
      <c r="C202" s="246"/>
      <c r="D202" s="236" t="s">
        <v>193</v>
      </c>
      <c r="E202" s="247" t="s">
        <v>19</v>
      </c>
      <c r="F202" s="248" t="s">
        <v>7134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193</v>
      </c>
      <c r="AU202" s="255" t="s">
        <v>80</v>
      </c>
      <c r="AV202" s="14" t="s">
        <v>80</v>
      </c>
      <c r="AW202" s="14" t="s">
        <v>195</v>
      </c>
      <c r="AX202" s="14" t="s">
        <v>71</v>
      </c>
      <c r="AY202" s="255" t="s">
        <v>182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189</v>
      </c>
      <c r="F203" s="214" t="s">
        <v>854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182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365</v>
      </c>
      <c r="D204" s="216" t="s">
        <v>184</v>
      </c>
      <c r="E204" s="217" t="s">
        <v>7135</v>
      </c>
      <c r="F204" s="218" t="s">
        <v>7136</v>
      </c>
      <c r="G204" s="219" t="s">
        <v>187</v>
      </c>
      <c r="H204" s="220">
        <v>9.4339999999999993</v>
      </c>
      <c r="I204" s="221"/>
      <c r="J204" s="222">
        <f>ROUND(I204*H204,2)</f>
        <v>0</v>
      </c>
      <c r="K204" s="218" t="s">
        <v>188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189</v>
      </c>
      <c r="AT204" s="227" t="s">
        <v>184</v>
      </c>
      <c r="AU204" s="227" t="s">
        <v>80</v>
      </c>
      <c r="AY204" s="20" t="s">
        <v>182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189</v>
      </c>
      <c r="BM204" s="227" t="s">
        <v>7137</v>
      </c>
    </row>
    <row r="205" s="2" customFormat="1">
      <c r="A205" s="41"/>
      <c r="B205" s="42"/>
      <c r="C205" s="43"/>
      <c r="D205" s="229" t="s">
        <v>191</v>
      </c>
      <c r="E205" s="43"/>
      <c r="F205" s="230" t="s">
        <v>7138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191</v>
      </c>
      <c r="AU205" s="20" t="s">
        <v>80</v>
      </c>
    </row>
    <row r="206" s="14" customFormat="1">
      <c r="A206" s="14"/>
      <c r="B206" s="245"/>
      <c r="C206" s="246"/>
      <c r="D206" s="236" t="s">
        <v>193</v>
      </c>
      <c r="E206" s="247" t="s">
        <v>19</v>
      </c>
      <c r="F206" s="248" t="s">
        <v>7139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193</v>
      </c>
      <c r="AU206" s="255" t="s">
        <v>80</v>
      </c>
      <c r="AV206" s="14" t="s">
        <v>80</v>
      </c>
      <c r="AW206" s="14" t="s">
        <v>195</v>
      </c>
      <c r="AX206" s="14" t="s">
        <v>78</v>
      </c>
      <c r="AY206" s="255" t="s">
        <v>182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238</v>
      </c>
      <c r="F207" s="214" t="s">
        <v>1137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182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372</v>
      </c>
      <c r="D208" s="216" t="s">
        <v>184</v>
      </c>
      <c r="E208" s="217" t="s">
        <v>7140</v>
      </c>
      <c r="F208" s="218" t="s">
        <v>7141</v>
      </c>
      <c r="G208" s="219" t="s">
        <v>283</v>
      </c>
      <c r="H208" s="220">
        <v>55.844999999999999</v>
      </c>
      <c r="I208" s="221"/>
      <c r="J208" s="222">
        <f>ROUND(I208*H208,2)</f>
        <v>0</v>
      </c>
      <c r="K208" s="218" t="s">
        <v>188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189</v>
      </c>
      <c r="AT208" s="227" t="s">
        <v>184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189</v>
      </c>
      <c r="BM208" s="227" t="s">
        <v>7142</v>
      </c>
    </row>
    <row r="209" s="2" customFormat="1">
      <c r="A209" s="41"/>
      <c r="B209" s="42"/>
      <c r="C209" s="43"/>
      <c r="D209" s="229" t="s">
        <v>191</v>
      </c>
      <c r="E209" s="43"/>
      <c r="F209" s="230" t="s">
        <v>7143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191</v>
      </c>
      <c r="AU209" s="20" t="s">
        <v>80</v>
      </c>
    </row>
    <row r="210" s="14" customFormat="1">
      <c r="A210" s="14"/>
      <c r="B210" s="245"/>
      <c r="C210" s="246"/>
      <c r="D210" s="236" t="s">
        <v>193</v>
      </c>
      <c r="E210" s="247" t="s">
        <v>19</v>
      </c>
      <c r="F210" s="248" t="s">
        <v>7134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193</v>
      </c>
      <c r="AU210" s="255" t="s">
        <v>80</v>
      </c>
      <c r="AV210" s="14" t="s">
        <v>80</v>
      </c>
      <c r="AW210" s="14" t="s">
        <v>195</v>
      </c>
      <c r="AX210" s="14" t="s">
        <v>71</v>
      </c>
      <c r="AY210" s="255" t="s">
        <v>182</v>
      </c>
    </row>
    <row r="211" s="2" customFormat="1" ht="37.8" customHeight="1">
      <c r="A211" s="41"/>
      <c r="B211" s="42"/>
      <c r="C211" s="216" t="s">
        <v>380</v>
      </c>
      <c r="D211" s="216" t="s">
        <v>184</v>
      </c>
      <c r="E211" s="217" t="s">
        <v>7144</v>
      </c>
      <c r="F211" s="218" t="s">
        <v>7145</v>
      </c>
      <c r="G211" s="219" t="s">
        <v>187</v>
      </c>
      <c r="H211" s="220">
        <v>12.864000000000001</v>
      </c>
      <c r="I211" s="221"/>
      <c r="J211" s="222">
        <f>ROUND(I211*H211,2)</f>
        <v>0</v>
      </c>
      <c r="K211" s="218" t="s">
        <v>188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189</v>
      </c>
      <c r="AT211" s="227" t="s">
        <v>184</v>
      </c>
      <c r="AU211" s="227" t="s">
        <v>80</v>
      </c>
      <c r="AY211" s="20" t="s">
        <v>182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189</v>
      </c>
      <c r="BM211" s="227" t="s">
        <v>7146</v>
      </c>
    </row>
    <row r="212" s="2" customFormat="1">
      <c r="A212" s="41"/>
      <c r="B212" s="42"/>
      <c r="C212" s="43"/>
      <c r="D212" s="229" t="s">
        <v>191</v>
      </c>
      <c r="E212" s="43"/>
      <c r="F212" s="230" t="s">
        <v>7147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191</v>
      </c>
      <c r="AU212" s="20" t="s">
        <v>80</v>
      </c>
    </row>
    <row r="213" s="14" customFormat="1">
      <c r="A213" s="14"/>
      <c r="B213" s="245"/>
      <c r="C213" s="246"/>
      <c r="D213" s="236" t="s">
        <v>193</v>
      </c>
      <c r="E213" s="247" t="s">
        <v>19</v>
      </c>
      <c r="F213" s="248" t="s">
        <v>7148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193</v>
      </c>
      <c r="AU213" s="255" t="s">
        <v>80</v>
      </c>
      <c r="AV213" s="14" t="s">
        <v>80</v>
      </c>
      <c r="AW213" s="14" t="s">
        <v>195</v>
      </c>
      <c r="AX213" s="14" t="s">
        <v>71</v>
      </c>
      <c r="AY213" s="255" t="s">
        <v>182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253</v>
      </c>
      <c r="F214" s="214" t="s">
        <v>7149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182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386</v>
      </c>
      <c r="D215" s="216" t="s">
        <v>184</v>
      </c>
      <c r="E215" s="217" t="s">
        <v>7150</v>
      </c>
      <c r="F215" s="218" t="s">
        <v>7151</v>
      </c>
      <c r="G215" s="219" t="s">
        <v>425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189</v>
      </c>
      <c r="AT215" s="227" t="s">
        <v>184</v>
      </c>
      <c r="AU215" s="227" t="s">
        <v>80</v>
      </c>
      <c r="AY215" s="20" t="s">
        <v>182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189</v>
      </c>
      <c r="BM215" s="227" t="s">
        <v>7152</v>
      </c>
    </row>
    <row r="216" s="2" customFormat="1" ht="24.15" customHeight="1">
      <c r="A216" s="41"/>
      <c r="B216" s="42"/>
      <c r="C216" s="278" t="s">
        <v>392</v>
      </c>
      <c r="D216" s="278" t="s">
        <v>296</v>
      </c>
      <c r="E216" s="279" t="s">
        <v>7153</v>
      </c>
      <c r="F216" s="280" t="s">
        <v>7154</v>
      </c>
      <c r="G216" s="281" t="s">
        <v>425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253</v>
      </c>
      <c r="AT216" s="227" t="s">
        <v>296</v>
      </c>
      <c r="AU216" s="227" t="s">
        <v>80</v>
      </c>
      <c r="AY216" s="20" t="s">
        <v>182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189</v>
      </c>
      <c r="BM216" s="227" t="s">
        <v>7155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260</v>
      </c>
      <c r="F217" s="214" t="s">
        <v>7156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182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398</v>
      </c>
      <c r="D218" s="216" t="s">
        <v>184</v>
      </c>
      <c r="E218" s="217" t="s">
        <v>2556</v>
      </c>
      <c r="F218" s="218" t="s">
        <v>2557</v>
      </c>
      <c r="G218" s="219" t="s">
        <v>187</v>
      </c>
      <c r="H218" s="220">
        <v>12.864000000000001</v>
      </c>
      <c r="I218" s="221"/>
      <c r="J218" s="222">
        <f>ROUND(I218*H218,2)</f>
        <v>0</v>
      </c>
      <c r="K218" s="218" t="s">
        <v>188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189</v>
      </c>
      <c r="AT218" s="227" t="s">
        <v>184</v>
      </c>
      <c r="AU218" s="227" t="s">
        <v>80</v>
      </c>
      <c r="AY218" s="20" t="s">
        <v>182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189</v>
      </c>
      <c r="BM218" s="227" t="s">
        <v>7157</v>
      </c>
    </row>
    <row r="219" s="2" customFormat="1">
      <c r="A219" s="41"/>
      <c r="B219" s="42"/>
      <c r="C219" s="43"/>
      <c r="D219" s="229" t="s">
        <v>191</v>
      </c>
      <c r="E219" s="43"/>
      <c r="F219" s="230" t="s">
        <v>2559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191</v>
      </c>
      <c r="AU219" s="20" t="s">
        <v>80</v>
      </c>
    </row>
    <row r="220" s="14" customFormat="1">
      <c r="A220" s="14"/>
      <c r="B220" s="245"/>
      <c r="C220" s="246"/>
      <c r="D220" s="236" t="s">
        <v>193</v>
      </c>
      <c r="E220" s="247" t="s">
        <v>19</v>
      </c>
      <c r="F220" s="248" t="s">
        <v>7148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193</v>
      </c>
      <c r="AU220" s="255" t="s">
        <v>80</v>
      </c>
      <c r="AV220" s="14" t="s">
        <v>80</v>
      </c>
      <c r="AW220" s="14" t="s">
        <v>195</v>
      </c>
      <c r="AX220" s="14" t="s">
        <v>71</v>
      </c>
      <c r="AY220" s="255" t="s">
        <v>182</v>
      </c>
    </row>
    <row r="221" s="2" customFormat="1" ht="33" customHeight="1">
      <c r="A221" s="41"/>
      <c r="B221" s="42"/>
      <c r="C221" s="216" t="s">
        <v>404</v>
      </c>
      <c r="D221" s="216" t="s">
        <v>184</v>
      </c>
      <c r="E221" s="217" t="s">
        <v>2631</v>
      </c>
      <c r="F221" s="218" t="s">
        <v>2632</v>
      </c>
      <c r="G221" s="219" t="s">
        <v>187</v>
      </c>
      <c r="H221" s="220">
        <v>4.016</v>
      </c>
      <c r="I221" s="221"/>
      <c r="J221" s="222">
        <f>ROUND(I221*H221,2)</f>
        <v>0</v>
      </c>
      <c r="K221" s="218" t="s">
        <v>188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189</v>
      </c>
      <c r="AT221" s="227" t="s">
        <v>184</v>
      </c>
      <c r="AU221" s="227" t="s">
        <v>80</v>
      </c>
      <c r="AY221" s="20" t="s">
        <v>182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189</v>
      </c>
      <c r="BM221" s="227" t="s">
        <v>7158</v>
      </c>
    </row>
    <row r="222" s="2" customFormat="1">
      <c r="A222" s="41"/>
      <c r="B222" s="42"/>
      <c r="C222" s="43"/>
      <c r="D222" s="229" t="s">
        <v>191</v>
      </c>
      <c r="E222" s="43"/>
      <c r="F222" s="230" t="s">
        <v>2634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191</v>
      </c>
      <c r="AU222" s="20" t="s">
        <v>80</v>
      </c>
    </row>
    <row r="223" s="14" customFormat="1">
      <c r="A223" s="14"/>
      <c r="B223" s="245"/>
      <c r="C223" s="246"/>
      <c r="D223" s="236" t="s">
        <v>193</v>
      </c>
      <c r="E223" s="247" t="s">
        <v>19</v>
      </c>
      <c r="F223" s="248" t="s">
        <v>7159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193</v>
      </c>
      <c r="AU223" s="255" t="s">
        <v>80</v>
      </c>
      <c r="AV223" s="14" t="s">
        <v>80</v>
      </c>
      <c r="AW223" s="14" t="s">
        <v>195</v>
      </c>
      <c r="AX223" s="14" t="s">
        <v>71</v>
      </c>
      <c r="AY223" s="255" t="s">
        <v>182</v>
      </c>
    </row>
    <row r="224" s="2" customFormat="1" ht="33" customHeight="1">
      <c r="A224" s="41"/>
      <c r="B224" s="42"/>
      <c r="C224" s="216" t="s">
        <v>410</v>
      </c>
      <c r="D224" s="216" t="s">
        <v>184</v>
      </c>
      <c r="E224" s="217" t="s">
        <v>7160</v>
      </c>
      <c r="F224" s="218" t="s">
        <v>7161</v>
      </c>
      <c r="G224" s="219" t="s">
        <v>187</v>
      </c>
      <c r="H224" s="220">
        <v>12.864000000000001</v>
      </c>
      <c r="I224" s="221"/>
      <c r="J224" s="222">
        <f>ROUND(I224*H224,2)</f>
        <v>0</v>
      </c>
      <c r="K224" s="218" t="s">
        <v>188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189</v>
      </c>
      <c r="AT224" s="227" t="s">
        <v>184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189</v>
      </c>
      <c r="BM224" s="227" t="s">
        <v>7162</v>
      </c>
    </row>
    <row r="225" s="2" customFormat="1">
      <c r="A225" s="41"/>
      <c r="B225" s="42"/>
      <c r="C225" s="43"/>
      <c r="D225" s="229" t="s">
        <v>191</v>
      </c>
      <c r="E225" s="43"/>
      <c r="F225" s="230" t="s">
        <v>7163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191</v>
      </c>
      <c r="AU225" s="20" t="s">
        <v>80</v>
      </c>
    </row>
    <row r="226" s="14" customFormat="1">
      <c r="A226" s="14"/>
      <c r="B226" s="245"/>
      <c r="C226" s="246"/>
      <c r="D226" s="236" t="s">
        <v>193</v>
      </c>
      <c r="E226" s="247" t="s">
        <v>19</v>
      </c>
      <c r="F226" s="248" t="s">
        <v>7164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193</v>
      </c>
      <c r="AU226" s="255" t="s">
        <v>80</v>
      </c>
      <c r="AV226" s="14" t="s">
        <v>80</v>
      </c>
      <c r="AW226" s="14" t="s">
        <v>195</v>
      </c>
      <c r="AX226" s="14" t="s">
        <v>71</v>
      </c>
      <c r="AY226" s="255" t="s">
        <v>182</v>
      </c>
    </row>
    <row r="227" s="2" customFormat="1" ht="55.5" customHeight="1">
      <c r="A227" s="41"/>
      <c r="B227" s="42"/>
      <c r="C227" s="216" t="s">
        <v>417</v>
      </c>
      <c r="D227" s="216" t="s">
        <v>184</v>
      </c>
      <c r="E227" s="217" t="s">
        <v>7165</v>
      </c>
      <c r="F227" s="218" t="s">
        <v>7166</v>
      </c>
      <c r="G227" s="219" t="s">
        <v>425</v>
      </c>
      <c r="H227" s="220">
        <v>14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189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189</v>
      </c>
      <c r="BM227" s="227" t="s">
        <v>7167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7168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14" customFormat="1">
      <c r="A229" s="14"/>
      <c r="B229" s="245"/>
      <c r="C229" s="246"/>
      <c r="D229" s="236" t="s">
        <v>193</v>
      </c>
      <c r="E229" s="247" t="s">
        <v>19</v>
      </c>
      <c r="F229" s="248" t="s">
        <v>7128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195</v>
      </c>
      <c r="AX229" s="14" t="s">
        <v>71</v>
      </c>
      <c r="AY229" s="255" t="s">
        <v>182</v>
      </c>
    </row>
    <row r="230" s="14" customFormat="1">
      <c r="A230" s="14"/>
      <c r="B230" s="245"/>
      <c r="C230" s="246"/>
      <c r="D230" s="236" t="s">
        <v>193</v>
      </c>
      <c r="E230" s="247" t="s">
        <v>19</v>
      </c>
      <c r="F230" s="248" t="s">
        <v>7129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193</v>
      </c>
      <c r="AU230" s="255" t="s">
        <v>80</v>
      </c>
      <c r="AV230" s="14" t="s">
        <v>80</v>
      </c>
      <c r="AW230" s="14" t="s">
        <v>195</v>
      </c>
      <c r="AX230" s="14" t="s">
        <v>71</v>
      </c>
      <c r="AY230" s="255" t="s">
        <v>182</v>
      </c>
    </row>
    <row r="231" s="2" customFormat="1" ht="37.8" customHeight="1">
      <c r="A231" s="41"/>
      <c r="B231" s="42"/>
      <c r="C231" s="216" t="s">
        <v>422</v>
      </c>
      <c r="D231" s="216" t="s">
        <v>184</v>
      </c>
      <c r="E231" s="217" t="s">
        <v>7169</v>
      </c>
      <c r="F231" s="218" t="s">
        <v>7170</v>
      </c>
      <c r="G231" s="219" t="s">
        <v>187</v>
      </c>
      <c r="H231" s="220">
        <v>0.51500000000000001</v>
      </c>
      <c r="I231" s="221"/>
      <c r="J231" s="222">
        <f>ROUND(I231*H231,2)</f>
        <v>0</v>
      </c>
      <c r="K231" s="218" t="s">
        <v>188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189</v>
      </c>
      <c r="AT231" s="227" t="s">
        <v>184</v>
      </c>
      <c r="AU231" s="227" t="s">
        <v>80</v>
      </c>
      <c r="AY231" s="20" t="s">
        <v>182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189</v>
      </c>
      <c r="BM231" s="227" t="s">
        <v>7171</v>
      </c>
    </row>
    <row r="232" s="2" customFormat="1">
      <c r="A232" s="41"/>
      <c r="B232" s="42"/>
      <c r="C232" s="43"/>
      <c r="D232" s="229" t="s">
        <v>191</v>
      </c>
      <c r="E232" s="43"/>
      <c r="F232" s="230" t="s">
        <v>7172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191</v>
      </c>
      <c r="AU232" s="20" t="s">
        <v>80</v>
      </c>
    </row>
    <row r="233" s="14" customFormat="1">
      <c r="A233" s="14"/>
      <c r="B233" s="245"/>
      <c r="C233" s="246"/>
      <c r="D233" s="236" t="s">
        <v>193</v>
      </c>
      <c r="E233" s="247" t="s">
        <v>19</v>
      </c>
      <c r="F233" s="248" t="s">
        <v>7173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193</v>
      </c>
      <c r="AU233" s="255" t="s">
        <v>80</v>
      </c>
      <c r="AV233" s="14" t="s">
        <v>80</v>
      </c>
      <c r="AW233" s="14" t="s">
        <v>195</v>
      </c>
      <c r="AX233" s="14" t="s">
        <v>71</v>
      </c>
      <c r="AY233" s="255" t="s">
        <v>182</v>
      </c>
    </row>
    <row r="234" s="2" customFormat="1" ht="24.15" customHeight="1">
      <c r="A234" s="41"/>
      <c r="B234" s="42"/>
      <c r="C234" s="216" t="s">
        <v>431</v>
      </c>
      <c r="D234" s="216" t="s">
        <v>184</v>
      </c>
      <c r="E234" s="217" t="s">
        <v>7174</v>
      </c>
      <c r="F234" s="218" t="s">
        <v>7175</v>
      </c>
      <c r="G234" s="219" t="s">
        <v>304</v>
      </c>
      <c r="H234" s="220">
        <v>116.90000000000001</v>
      </c>
      <c r="I234" s="221"/>
      <c r="J234" s="222">
        <f>ROUND(I234*H234,2)</f>
        <v>0</v>
      </c>
      <c r="K234" s="218" t="s">
        <v>188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189</v>
      </c>
      <c r="AT234" s="227" t="s">
        <v>184</v>
      </c>
      <c r="AU234" s="227" t="s">
        <v>80</v>
      </c>
      <c r="AY234" s="20" t="s">
        <v>182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189</v>
      </c>
      <c r="BM234" s="227" t="s">
        <v>7176</v>
      </c>
    </row>
    <row r="235" s="2" customFormat="1">
      <c r="A235" s="41"/>
      <c r="B235" s="42"/>
      <c r="C235" s="43"/>
      <c r="D235" s="229" t="s">
        <v>191</v>
      </c>
      <c r="E235" s="43"/>
      <c r="F235" s="230" t="s">
        <v>7177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191</v>
      </c>
      <c r="AU235" s="20" t="s">
        <v>80</v>
      </c>
    </row>
    <row r="236" s="14" customFormat="1">
      <c r="A236" s="14"/>
      <c r="B236" s="245"/>
      <c r="C236" s="246"/>
      <c r="D236" s="236" t="s">
        <v>193</v>
      </c>
      <c r="E236" s="247" t="s">
        <v>19</v>
      </c>
      <c r="F236" s="248" t="s">
        <v>7178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193</v>
      </c>
      <c r="AU236" s="255" t="s">
        <v>80</v>
      </c>
      <c r="AV236" s="14" t="s">
        <v>80</v>
      </c>
      <c r="AW236" s="14" t="s">
        <v>195</v>
      </c>
      <c r="AX236" s="14" t="s">
        <v>71</v>
      </c>
      <c r="AY236" s="255" t="s">
        <v>182</v>
      </c>
    </row>
    <row r="237" s="2" customFormat="1" ht="24.15" customHeight="1">
      <c r="A237" s="41"/>
      <c r="B237" s="42"/>
      <c r="C237" s="216" t="s">
        <v>437</v>
      </c>
      <c r="D237" s="216" t="s">
        <v>184</v>
      </c>
      <c r="E237" s="217" t="s">
        <v>7179</v>
      </c>
      <c r="F237" s="218" t="s">
        <v>7180</v>
      </c>
      <c r="G237" s="219" t="s">
        <v>304</v>
      </c>
      <c r="H237" s="220">
        <v>16.766999999999999</v>
      </c>
      <c r="I237" s="221"/>
      <c r="J237" s="222">
        <f>ROUND(I237*H237,2)</f>
        <v>0</v>
      </c>
      <c r="K237" s="218" t="s">
        <v>188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189</v>
      </c>
      <c r="AT237" s="227" t="s">
        <v>184</v>
      </c>
      <c r="AU237" s="227" t="s">
        <v>80</v>
      </c>
      <c r="AY237" s="20" t="s">
        <v>182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189</v>
      </c>
      <c r="BM237" s="227" t="s">
        <v>7181</v>
      </c>
    </row>
    <row r="238" s="2" customFormat="1">
      <c r="A238" s="41"/>
      <c r="B238" s="42"/>
      <c r="C238" s="43"/>
      <c r="D238" s="229" t="s">
        <v>191</v>
      </c>
      <c r="E238" s="43"/>
      <c r="F238" s="230" t="s">
        <v>7182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191</v>
      </c>
      <c r="AU238" s="20" t="s">
        <v>80</v>
      </c>
    </row>
    <row r="239" s="14" customFormat="1">
      <c r="A239" s="14"/>
      <c r="B239" s="245"/>
      <c r="C239" s="246"/>
      <c r="D239" s="236" t="s">
        <v>193</v>
      </c>
      <c r="E239" s="247" t="s">
        <v>19</v>
      </c>
      <c r="F239" s="248" t="s">
        <v>7183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193</v>
      </c>
      <c r="AU239" s="255" t="s">
        <v>80</v>
      </c>
      <c r="AV239" s="14" t="s">
        <v>80</v>
      </c>
      <c r="AW239" s="14" t="s">
        <v>195</v>
      </c>
      <c r="AX239" s="14" t="s">
        <v>71</v>
      </c>
      <c r="AY239" s="255" t="s">
        <v>182</v>
      </c>
    </row>
    <row r="240" s="14" customFormat="1">
      <c r="A240" s="14"/>
      <c r="B240" s="245"/>
      <c r="C240" s="246"/>
      <c r="D240" s="236" t="s">
        <v>193</v>
      </c>
      <c r="E240" s="247" t="s">
        <v>19</v>
      </c>
      <c r="F240" s="248" t="s">
        <v>7184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193</v>
      </c>
      <c r="AU240" s="255" t="s">
        <v>80</v>
      </c>
      <c r="AV240" s="14" t="s">
        <v>80</v>
      </c>
      <c r="AW240" s="14" t="s">
        <v>195</v>
      </c>
      <c r="AX240" s="14" t="s">
        <v>71</v>
      </c>
      <c r="AY240" s="255" t="s">
        <v>182</v>
      </c>
    </row>
    <row r="241" s="2" customFormat="1" ht="37.8" customHeight="1">
      <c r="A241" s="41"/>
      <c r="B241" s="42"/>
      <c r="C241" s="216" t="s">
        <v>443</v>
      </c>
      <c r="D241" s="216" t="s">
        <v>184</v>
      </c>
      <c r="E241" s="217" t="s">
        <v>7185</v>
      </c>
      <c r="F241" s="218" t="s">
        <v>7186</v>
      </c>
      <c r="G241" s="219" t="s">
        <v>304</v>
      </c>
      <c r="H241" s="220">
        <v>189</v>
      </c>
      <c r="I241" s="221"/>
      <c r="J241" s="222">
        <f>ROUND(I241*H241,2)</f>
        <v>0</v>
      </c>
      <c r="K241" s="218" t="s">
        <v>188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189</v>
      </c>
      <c r="AT241" s="227" t="s">
        <v>184</v>
      </c>
      <c r="AU241" s="227" t="s">
        <v>80</v>
      </c>
      <c r="AY241" s="20" t="s">
        <v>182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189</v>
      </c>
      <c r="BM241" s="227" t="s">
        <v>7187</v>
      </c>
    </row>
    <row r="242" s="2" customFormat="1">
      <c r="A242" s="41"/>
      <c r="B242" s="42"/>
      <c r="C242" s="43"/>
      <c r="D242" s="229" t="s">
        <v>191</v>
      </c>
      <c r="E242" s="43"/>
      <c r="F242" s="230" t="s">
        <v>7188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191</v>
      </c>
      <c r="AU242" s="20" t="s">
        <v>80</v>
      </c>
    </row>
    <row r="243" s="14" customFormat="1">
      <c r="A243" s="14"/>
      <c r="B243" s="245"/>
      <c r="C243" s="246"/>
      <c r="D243" s="236" t="s">
        <v>193</v>
      </c>
      <c r="E243" s="247" t="s">
        <v>19</v>
      </c>
      <c r="F243" s="248" t="s">
        <v>7189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193</v>
      </c>
      <c r="AU243" s="255" t="s">
        <v>80</v>
      </c>
      <c r="AV243" s="14" t="s">
        <v>80</v>
      </c>
      <c r="AW243" s="14" t="s">
        <v>195</v>
      </c>
      <c r="AX243" s="14" t="s">
        <v>71</v>
      </c>
      <c r="AY243" s="255" t="s">
        <v>182</v>
      </c>
    </row>
    <row r="244" s="14" customFormat="1">
      <c r="A244" s="14"/>
      <c r="B244" s="245"/>
      <c r="C244" s="246"/>
      <c r="D244" s="236" t="s">
        <v>193</v>
      </c>
      <c r="E244" s="247" t="s">
        <v>19</v>
      </c>
      <c r="F244" s="248" t="s">
        <v>7190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193</v>
      </c>
      <c r="AU244" s="255" t="s">
        <v>80</v>
      </c>
      <c r="AV244" s="14" t="s">
        <v>80</v>
      </c>
      <c r="AW244" s="14" t="s">
        <v>195</v>
      </c>
      <c r="AX244" s="14" t="s">
        <v>71</v>
      </c>
      <c r="AY244" s="255" t="s">
        <v>182</v>
      </c>
    </row>
    <row r="245" s="2" customFormat="1" ht="37.8" customHeight="1">
      <c r="A245" s="41"/>
      <c r="B245" s="42"/>
      <c r="C245" s="216" t="s">
        <v>450</v>
      </c>
      <c r="D245" s="216" t="s">
        <v>184</v>
      </c>
      <c r="E245" s="217" t="s">
        <v>7191</v>
      </c>
      <c r="F245" s="218" t="s">
        <v>7192</v>
      </c>
      <c r="G245" s="219" t="s">
        <v>304</v>
      </c>
      <c r="H245" s="220">
        <v>233.80000000000001</v>
      </c>
      <c r="I245" s="221"/>
      <c r="J245" s="222">
        <f>ROUND(I245*H245,2)</f>
        <v>0</v>
      </c>
      <c r="K245" s="218" t="s">
        <v>188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189</v>
      </c>
      <c r="AT245" s="227" t="s">
        <v>184</v>
      </c>
      <c r="AU245" s="227" t="s">
        <v>80</v>
      </c>
      <c r="AY245" s="20" t="s">
        <v>182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189</v>
      </c>
      <c r="BM245" s="227" t="s">
        <v>7193</v>
      </c>
    </row>
    <row r="246" s="2" customFormat="1">
      <c r="A246" s="41"/>
      <c r="B246" s="42"/>
      <c r="C246" s="43"/>
      <c r="D246" s="229" t="s">
        <v>191</v>
      </c>
      <c r="E246" s="43"/>
      <c r="F246" s="230" t="s">
        <v>7194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191</v>
      </c>
      <c r="AU246" s="20" t="s">
        <v>80</v>
      </c>
    </row>
    <row r="247" s="14" customFormat="1">
      <c r="A247" s="14"/>
      <c r="B247" s="245"/>
      <c r="C247" s="246"/>
      <c r="D247" s="236" t="s">
        <v>193</v>
      </c>
      <c r="E247" s="247" t="s">
        <v>19</v>
      </c>
      <c r="F247" s="248" t="s">
        <v>7195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193</v>
      </c>
      <c r="AU247" s="255" t="s">
        <v>80</v>
      </c>
      <c r="AV247" s="14" t="s">
        <v>80</v>
      </c>
      <c r="AW247" s="14" t="s">
        <v>195</v>
      </c>
      <c r="AX247" s="14" t="s">
        <v>71</v>
      </c>
      <c r="AY247" s="255" t="s">
        <v>182</v>
      </c>
    </row>
    <row r="248" s="2" customFormat="1" ht="37.8" customHeight="1">
      <c r="A248" s="41"/>
      <c r="B248" s="42"/>
      <c r="C248" s="216" t="s">
        <v>468</v>
      </c>
      <c r="D248" s="216" t="s">
        <v>184</v>
      </c>
      <c r="E248" s="217" t="s">
        <v>2868</v>
      </c>
      <c r="F248" s="218" t="s">
        <v>2869</v>
      </c>
      <c r="G248" s="219" t="s">
        <v>304</v>
      </c>
      <c r="H248" s="220">
        <v>33.533000000000001</v>
      </c>
      <c r="I248" s="221"/>
      <c r="J248" s="222">
        <f>ROUND(I248*H248,2)</f>
        <v>0</v>
      </c>
      <c r="K248" s="218" t="s">
        <v>188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189</v>
      </c>
      <c r="AT248" s="227" t="s">
        <v>184</v>
      </c>
      <c r="AU248" s="227" t="s">
        <v>80</v>
      </c>
      <c r="AY248" s="20" t="s">
        <v>182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189</v>
      </c>
      <c r="BM248" s="227" t="s">
        <v>7196</v>
      </c>
    </row>
    <row r="249" s="2" customFormat="1">
      <c r="A249" s="41"/>
      <c r="B249" s="42"/>
      <c r="C249" s="43"/>
      <c r="D249" s="229" t="s">
        <v>191</v>
      </c>
      <c r="E249" s="43"/>
      <c r="F249" s="230" t="s">
        <v>2871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191</v>
      </c>
      <c r="AU249" s="20" t="s">
        <v>80</v>
      </c>
    </row>
    <row r="250" s="14" customFormat="1">
      <c r="A250" s="14"/>
      <c r="B250" s="245"/>
      <c r="C250" s="246"/>
      <c r="D250" s="236" t="s">
        <v>193</v>
      </c>
      <c r="E250" s="247" t="s">
        <v>19</v>
      </c>
      <c r="F250" s="248" t="s">
        <v>7197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193</v>
      </c>
      <c r="AU250" s="255" t="s">
        <v>80</v>
      </c>
      <c r="AV250" s="14" t="s">
        <v>80</v>
      </c>
      <c r="AW250" s="14" t="s">
        <v>195</v>
      </c>
      <c r="AX250" s="14" t="s">
        <v>71</v>
      </c>
      <c r="AY250" s="255" t="s">
        <v>182</v>
      </c>
    </row>
    <row r="251" s="14" customFormat="1">
      <c r="A251" s="14"/>
      <c r="B251" s="245"/>
      <c r="C251" s="246"/>
      <c r="D251" s="236" t="s">
        <v>193</v>
      </c>
      <c r="E251" s="247" t="s">
        <v>19</v>
      </c>
      <c r="F251" s="248" t="s">
        <v>7198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193</v>
      </c>
      <c r="AU251" s="255" t="s">
        <v>80</v>
      </c>
      <c r="AV251" s="14" t="s">
        <v>80</v>
      </c>
      <c r="AW251" s="14" t="s">
        <v>195</v>
      </c>
      <c r="AX251" s="14" t="s">
        <v>71</v>
      </c>
      <c r="AY251" s="255" t="s">
        <v>182</v>
      </c>
    </row>
    <row r="252" s="2" customFormat="1" ht="44.25" customHeight="1">
      <c r="A252" s="41"/>
      <c r="B252" s="42"/>
      <c r="C252" s="216" t="s">
        <v>476</v>
      </c>
      <c r="D252" s="216" t="s">
        <v>184</v>
      </c>
      <c r="E252" s="217" t="s">
        <v>7199</v>
      </c>
      <c r="F252" s="218" t="s">
        <v>7200</v>
      </c>
      <c r="G252" s="219" t="s">
        <v>304</v>
      </c>
      <c r="H252" s="220">
        <v>32.5</v>
      </c>
      <c r="I252" s="221"/>
      <c r="J252" s="222">
        <f>ROUND(I252*H252,2)</f>
        <v>0</v>
      </c>
      <c r="K252" s="218" t="s">
        <v>188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189</v>
      </c>
      <c r="AT252" s="227" t="s">
        <v>184</v>
      </c>
      <c r="AU252" s="227" t="s">
        <v>80</v>
      </c>
      <c r="AY252" s="20" t="s">
        <v>182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189</v>
      </c>
      <c r="BM252" s="227" t="s">
        <v>7201</v>
      </c>
    </row>
    <row r="253" s="2" customFormat="1">
      <c r="A253" s="41"/>
      <c r="B253" s="42"/>
      <c r="C253" s="43"/>
      <c r="D253" s="229" t="s">
        <v>191</v>
      </c>
      <c r="E253" s="43"/>
      <c r="F253" s="230" t="s">
        <v>7202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191</v>
      </c>
      <c r="AU253" s="20" t="s">
        <v>80</v>
      </c>
    </row>
    <row r="254" s="14" customFormat="1">
      <c r="A254" s="14"/>
      <c r="B254" s="245"/>
      <c r="C254" s="246"/>
      <c r="D254" s="236" t="s">
        <v>193</v>
      </c>
      <c r="E254" s="247" t="s">
        <v>19</v>
      </c>
      <c r="F254" s="248" t="s">
        <v>7203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193</v>
      </c>
      <c r="AU254" s="255" t="s">
        <v>80</v>
      </c>
      <c r="AV254" s="14" t="s">
        <v>80</v>
      </c>
      <c r="AW254" s="14" t="s">
        <v>195</v>
      </c>
      <c r="AX254" s="14" t="s">
        <v>71</v>
      </c>
      <c r="AY254" s="255" t="s">
        <v>182</v>
      </c>
    </row>
    <row r="255" s="14" customFormat="1">
      <c r="A255" s="14"/>
      <c r="B255" s="245"/>
      <c r="C255" s="246"/>
      <c r="D255" s="236" t="s">
        <v>193</v>
      </c>
      <c r="E255" s="247" t="s">
        <v>19</v>
      </c>
      <c r="F255" s="248" t="s">
        <v>7204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193</v>
      </c>
      <c r="AU255" s="255" t="s">
        <v>80</v>
      </c>
      <c r="AV255" s="14" t="s">
        <v>80</v>
      </c>
      <c r="AW255" s="14" t="s">
        <v>195</v>
      </c>
      <c r="AX255" s="14" t="s">
        <v>71</v>
      </c>
      <c r="AY255" s="255" t="s">
        <v>182</v>
      </c>
    </row>
    <row r="256" s="14" customFormat="1">
      <c r="A256" s="14"/>
      <c r="B256" s="245"/>
      <c r="C256" s="246"/>
      <c r="D256" s="236" t="s">
        <v>193</v>
      </c>
      <c r="E256" s="247" t="s">
        <v>19</v>
      </c>
      <c r="F256" s="248" t="s">
        <v>7205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193</v>
      </c>
      <c r="AU256" s="255" t="s">
        <v>80</v>
      </c>
      <c r="AV256" s="14" t="s">
        <v>80</v>
      </c>
      <c r="AW256" s="14" t="s">
        <v>195</v>
      </c>
      <c r="AX256" s="14" t="s">
        <v>71</v>
      </c>
      <c r="AY256" s="255" t="s">
        <v>182</v>
      </c>
    </row>
    <row r="257" s="2" customFormat="1" ht="44.25" customHeight="1">
      <c r="A257" s="41"/>
      <c r="B257" s="42"/>
      <c r="C257" s="216" t="s">
        <v>483</v>
      </c>
      <c r="D257" s="216" t="s">
        <v>184</v>
      </c>
      <c r="E257" s="217" t="s">
        <v>2939</v>
      </c>
      <c r="F257" s="218" t="s">
        <v>2940</v>
      </c>
      <c r="G257" s="219" t="s">
        <v>304</v>
      </c>
      <c r="H257" s="220">
        <v>17.5</v>
      </c>
      <c r="I257" s="221"/>
      <c r="J257" s="222">
        <f>ROUND(I257*H257,2)</f>
        <v>0</v>
      </c>
      <c r="K257" s="218" t="s">
        <v>188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189</v>
      </c>
      <c r="AT257" s="227" t="s">
        <v>184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189</v>
      </c>
      <c r="BM257" s="227" t="s">
        <v>7206</v>
      </c>
    </row>
    <row r="258" s="2" customFormat="1">
      <c r="A258" s="41"/>
      <c r="B258" s="42"/>
      <c r="C258" s="43"/>
      <c r="D258" s="229" t="s">
        <v>191</v>
      </c>
      <c r="E258" s="43"/>
      <c r="F258" s="230" t="s">
        <v>2942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191</v>
      </c>
      <c r="AU258" s="20" t="s">
        <v>80</v>
      </c>
    </row>
    <row r="259" s="14" customFormat="1">
      <c r="A259" s="14"/>
      <c r="B259" s="245"/>
      <c r="C259" s="246"/>
      <c r="D259" s="236" t="s">
        <v>193</v>
      </c>
      <c r="E259" s="247" t="s">
        <v>19</v>
      </c>
      <c r="F259" s="248" t="s">
        <v>7207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193</v>
      </c>
      <c r="AU259" s="255" t="s">
        <v>80</v>
      </c>
      <c r="AV259" s="14" t="s">
        <v>80</v>
      </c>
      <c r="AW259" s="14" t="s">
        <v>195</v>
      </c>
      <c r="AX259" s="14" t="s">
        <v>71</v>
      </c>
      <c r="AY259" s="255" t="s">
        <v>182</v>
      </c>
    </row>
    <row r="260" s="14" customFormat="1">
      <c r="A260" s="14"/>
      <c r="B260" s="245"/>
      <c r="C260" s="246"/>
      <c r="D260" s="236" t="s">
        <v>193</v>
      </c>
      <c r="E260" s="247" t="s">
        <v>19</v>
      </c>
      <c r="F260" s="248" t="s">
        <v>7208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193</v>
      </c>
      <c r="AU260" s="255" t="s">
        <v>80</v>
      </c>
      <c r="AV260" s="14" t="s">
        <v>80</v>
      </c>
      <c r="AW260" s="14" t="s">
        <v>195</v>
      </c>
      <c r="AX260" s="14" t="s">
        <v>71</v>
      </c>
      <c r="AY260" s="255" t="s">
        <v>182</v>
      </c>
    </row>
    <row r="261" s="2" customFormat="1" ht="24.15" customHeight="1">
      <c r="A261" s="41"/>
      <c r="B261" s="42"/>
      <c r="C261" s="216" t="s">
        <v>488</v>
      </c>
      <c r="D261" s="216" t="s">
        <v>184</v>
      </c>
      <c r="E261" s="217" t="s">
        <v>2962</v>
      </c>
      <c r="F261" s="218" t="s">
        <v>2963</v>
      </c>
      <c r="G261" s="219" t="s">
        <v>304</v>
      </c>
      <c r="H261" s="220">
        <v>428.80000000000001</v>
      </c>
      <c r="I261" s="221"/>
      <c r="J261" s="222">
        <f>ROUND(I261*H261,2)</f>
        <v>0</v>
      </c>
      <c r="K261" s="218" t="s">
        <v>188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189</v>
      </c>
      <c r="AT261" s="227" t="s">
        <v>184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189</v>
      </c>
      <c r="BM261" s="227" t="s">
        <v>7209</v>
      </c>
    </row>
    <row r="262" s="2" customFormat="1">
      <c r="A262" s="41"/>
      <c r="B262" s="42"/>
      <c r="C262" s="43"/>
      <c r="D262" s="229" t="s">
        <v>191</v>
      </c>
      <c r="E262" s="43"/>
      <c r="F262" s="230" t="s">
        <v>2965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191</v>
      </c>
      <c r="AU262" s="20" t="s">
        <v>80</v>
      </c>
    </row>
    <row r="263" s="14" customFormat="1">
      <c r="A263" s="14"/>
      <c r="B263" s="245"/>
      <c r="C263" s="246"/>
      <c r="D263" s="236" t="s">
        <v>193</v>
      </c>
      <c r="E263" s="247" t="s">
        <v>19</v>
      </c>
      <c r="F263" s="248" t="s">
        <v>7210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193</v>
      </c>
      <c r="AU263" s="255" t="s">
        <v>80</v>
      </c>
      <c r="AV263" s="14" t="s">
        <v>80</v>
      </c>
      <c r="AW263" s="14" t="s">
        <v>195</v>
      </c>
      <c r="AX263" s="14" t="s">
        <v>71</v>
      </c>
      <c r="AY263" s="255" t="s">
        <v>182</v>
      </c>
    </row>
    <row r="264" s="14" customFormat="1">
      <c r="A264" s="14"/>
      <c r="B264" s="245"/>
      <c r="C264" s="246"/>
      <c r="D264" s="236" t="s">
        <v>193</v>
      </c>
      <c r="E264" s="247" t="s">
        <v>19</v>
      </c>
      <c r="F264" s="248" t="s">
        <v>7211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193</v>
      </c>
      <c r="AU264" s="255" t="s">
        <v>80</v>
      </c>
      <c r="AV264" s="14" t="s">
        <v>80</v>
      </c>
      <c r="AW264" s="14" t="s">
        <v>195</v>
      </c>
      <c r="AX264" s="14" t="s">
        <v>71</v>
      </c>
      <c r="AY264" s="255" t="s">
        <v>182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3125</v>
      </c>
      <c r="F265" s="214" t="s">
        <v>3126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182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496</v>
      </c>
      <c r="D266" s="216" t="s">
        <v>184</v>
      </c>
      <c r="E266" s="217" t="s">
        <v>3128</v>
      </c>
      <c r="F266" s="218" t="s">
        <v>3129</v>
      </c>
      <c r="G266" s="219" t="s">
        <v>256</v>
      </c>
      <c r="H266" s="220">
        <v>56.664000000000001</v>
      </c>
      <c r="I266" s="221"/>
      <c r="J266" s="222">
        <f>ROUND(I266*H266,2)</f>
        <v>0</v>
      </c>
      <c r="K266" s="218" t="s">
        <v>188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189</v>
      </c>
      <c r="AT266" s="227" t="s">
        <v>184</v>
      </c>
      <c r="AU266" s="227" t="s">
        <v>80</v>
      </c>
      <c r="AY266" s="20" t="s">
        <v>182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189</v>
      </c>
      <c r="BM266" s="227" t="s">
        <v>7212</v>
      </c>
    </row>
    <row r="267" s="2" customFormat="1">
      <c r="A267" s="41"/>
      <c r="B267" s="42"/>
      <c r="C267" s="43"/>
      <c r="D267" s="229" t="s">
        <v>191</v>
      </c>
      <c r="E267" s="43"/>
      <c r="F267" s="230" t="s">
        <v>3131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191</v>
      </c>
      <c r="AU267" s="20" t="s">
        <v>80</v>
      </c>
    </row>
    <row r="268" s="14" customFormat="1">
      <c r="A268" s="14"/>
      <c r="B268" s="245"/>
      <c r="C268" s="246"/>
      <c r="D268" s="236" t="s">
        <v>193</v>
      </c>
      <c r="E268" s="247" t="s">
        <v>19</v>
      </c>
      <c r="F268" s="248" t="s">
        <v>7213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193</v>
      </c>
      <c r="AU268" s="255" t="s">
        <v>80</v>
      </c>
      <c r="AV268" s="14" t="s">
        <v>80</v>
      </c>
      <c r="AW268" s="14" t="s">
        <v>195</v>
      </c>
      <c r="AX268" s="14" t="s">
        <v>71</v>
      </c>
      <c r="AY268" s="255" t="s">
        <v>182</v>
      </c>
    </row>
    <row r="269" s="2" customFormat="1" ht="37.8" customHeight="1">
      <c r="A269" s="41"/>
      <c r="B269" s="42"/>
      <c r="C269" s="216" t="s">
        <v>502</v>
      </c>
      <c r="D269" s="216" t="s">
        <v>184</v>
      </c>
      <c r="E269" s="217" t="s">
        <v>3140</v>
      </c>
      <c r="F269" s="218" t="s">
        <v>3141</v>
      </c>
      <c r="G269" s="219" t="s">
        <v>256</v>
      </c>
      <c r="H269" s="220">
        <v>9.9990000000000006</v>
      </c>
      <c r="I269" s="221"/>
      <c r="J269" s="222">
        <f>ROUND(I269*H269,2)</f>
        <v>0</v>
      </c>
      <c r="K269" s="218" t="s">
        <v>188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189</v>
      </c>
      <c r="AT269" s="227" t="s">
        <v>184</v>
      </c>
      <c r="AU269" s="227" t="s">
        <v>80</v>
      </c>
      <c r="AY269" s="20" t="s">
        <v>182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189</v>
      </c>
      <c r="BM269" s="227" t="s">
        <v>7214</v>
      </c>
    </row>
    <row r="270" s="2" customFormat="1">
      <c r="A270" s="41"/>
      <c r="B270" s="42"/>
      <c r="C270" s="43"/>
      <c r="D270" s="229" t="s">
        <v>191</v>
      </c>
      <c r="E270" s="43"/>
      <c r="F270" s="230" t="s">
        <v>3143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191</v>
      </c>
      <c r="AU270" s="20" t="s">
        <v>80</v>
      </c>
    </row>
    <row r="271" s="14" customFormat="1">
      <c r="A271" s="14"/>
      <c r="B271" s="245"/>
      <c r="C271" s="246"/>
      <c r="D271" s="236" t="s">
        <v>193</v>
      </c>
      <c r="E271" s="247" t="s">
        <v>19</v>
      </c>
      <c r="F271" s="248" t="s">
        <v>7215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193</v>
      </c>
      <c r="AU271" s="255" t="s">
        <v>80</v>
      </c>
      <c r="AV271" s="14" t="s">
        <v>80</v>
      </c>
      <c r="AW271" s="14" t="s">
        <v>195</v>
      </c>
      <c r="AX271" s="14" t="s">
        <v>71</v>
      </c>
      <c r="AY271" s="255" t="s">
        <v>182</v>
      </c>
    </row>
    <row r="272" s="2" customFormat="1" ht="37.8" customHeight="1">
      <c r="A272" s="41"/>
      <c r="B272" s="42"/>
      <c r="C272" s="216" t="s">
        <v>508</v>
      </c>
      <c r="D272" s="216" t="s">
        <v>184</v>
      </c>
      <c r="E272" s="217" t="s">
        <v>7216</v>
      </c>
      <c r="F272" s="218" t="s">
        <v>7217</v>
      </c>
      <c r="G272" s="219" t="s">
        <v>256</v>
      </c>
      <c r="H272" s="220">
        <v>2.6960000000000002</v>
      </c>
      <c r="I272" s="221"/>
      <c r="J272" s="222">
        <f>ROUND(I272*H272,2)</f>
        <v>0</v>
      </c>
      <c r="K272" s="218" t="s">
        <v>188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189</v>
      </c>
      <c r="AT272" s="227" t="s">
        <v>184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189</v>
      </c>
      <c r="BM272" s="227" t="s">
        <v>7218</v>
      </c>
    </row>
    <row r="273" s="2" customFormat="1">
      <c r="A273" s="41"/>
      <c r="B273" s="42"/>
      <c r="C273" s="43"/>
      <c r="D273" s="229" t="s">
        <v>191</v>
      </c>
      <c r="E273" s="43"/>
      <c r="F273" s="230" t="s">
        <v>7219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191</v>
      </c>
      <c r="AU273" s="20" t="s">
        <v>80</v>
      </c>
    </row>
    <row r="274" s="14" customFormat="1">
      <c r="A274" s="14"/>
      <c r="B274" s="245"/>
      <c r="C274" s="246"/>
      <c r="D274" s="236" t="s">
        <v>193</v>
      </c>
      <c r="E274" s="247" t="s">
        <v>19</v>
      </c>
      <c r="F274" s="248" t="s">
        <v>7220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193</v>
      </c>
      <c r="AU274" s="255" t="s">
        <v>80</v>
      </c>
      <c r="AV274" s="14" t="s">
        <v>80</v>
      </c>
      <c r="AW274" s="14" t="s">
        <v>195</v>
      </c>
      <c r="AX274" s="14" t="s">
        <v>71</v>
      </c>
      <c r="AY274" s="255" t="s">
        <v>182</v>
      </c>
    </row>
    <row r="275" s="2" customFormat="1" ht="33" customHeight="1">
      <c r="A275" s="41"/>
      <c r="B275" s="42"/>
      <c r="C275" s="216" t="s">
        <v>514</v>
      </c>
      <c r="D275" s="216" t="s">
        <v>184</v>
      </c>
      <c r="E275" s="217" t="s">
        <v>3173</v>
      </c>
      <c r="F275" s="218" t="s">
        <v>3174</v>
      </c>
      <c r="G275" s="219" t="s">
        <v>256</v>
      </c>
      <c r="H275" s="220">
        <v>69.358999999999995</v>
      </c>
      <c r="I275" s="221"/>
      <c r="J275" s="222">
        <f>ROUND(I275*H275,2)</f>
        <v>0</v>
      </c>
      <c r="K275" s="218" t="s">
        <v>3175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189</v>
      </c>
      <c r="AT275" s="227" t="s">
        <v>184</v>
      </c>
      <c r="AU275" s="227" t="s">
        <v>80</v>
      </c>
      <c r="AY275" s="20" t="s">
        <v>182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189</v>
      </c>
      <c r="BM275" s="227" t="s">
        <v>7221</v>
      </c>
    </row>
    <row r="276" s="2" customFormat="1" ht="44.25" customHeight="1">
      <c r="A276" s="41"/>
      <c r="B276" s="42"/>
      <c r="C276" s="216" t="s">
        <v>522</v>
      </c>
      <c r="D276" s="216" t="s">
        <v>184</v>
      </c>
      <c r="E276" s="217" t="s">
        <v>3179</v>
      </c>
      <c r="F276" s="218" t="s">
        <v>3180</v>
      </c>
      <c r="G276" s="219" t="s">
        <v>256</v>
      </c>
      <c r="H276" s="220">
        <v>416.154</v>
      </c>
      <c r="I276" s="221"/>
      <c r="J276" s="222">
        <f>ROUND(I276*H276,2)</f>
        <v>0</v>
      </c>
      <c r="K276" s="218" t="s">
        <v>188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189</v>
      </c>
      <c r="AT276" s="227" t="s">
        <v>184</v>
      </c>
      <c r="AU276" s="227" t="s">
        <v>80</v>
      </c>
      <c r="AY276" s="20" t="s">
        <v>182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189</v>
      </c>
      <c r="BM276" s="227" t="s">
        <v>7222</v>
      </c>
    </row>
    <row r="277" s="2" customFormat="1">
      <c r="A277" s="41"/>
      <c r="B277" s="42"/>
      <c r="C277" s="43"/>
      <c r="D277" s="229" t="s">
        <v>191</v>
      </c>
      <c r="E277" s="43"/>
      <c r="F277" s="230" t="s">
        <v>3182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191</v>
      </c>
      <c r="AU277" s="20" t="s">
        <v>80</v>
      </c>
    </row>
    <row r="278" s="14" customFormat="1">
      <c r="A278" s="14"/>
      <c r="B278" s="245"/>
      <c r="C278" s="246"/>
      <c r="D278" s="236" t="s">
        <v>193</v>
      </c>
      <c r="E278" s="246"/>
      <c r="F278" s="248" t="s">
        <v>7223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193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182</v>
      </c>
    </row>
    <row r="279" s="2" customFormat="1" ht="44.25" customHeight="1">
      <c r="A279" s="41"/>
      <c r="B279" s="42"/>
      <c r="C279" s="216" t="s">
        <v>530</v>
      </c>
      <c r="D279" s="216" t="s">
        <v>184</v>
      </c>
      <c r="E279" s="217" t="s">
        <v>3211</v>
      </c>
      <c r="F279" s="218" t="s">
        <v>3212</v>
      </c>
      <c r="G279" s="219" t="s">
        <v>256</v>
      </c>
      <c r="H279" s="220">
        <v>28.300999999999998</v>
      </c>
      <c r="I279" s="221"/>
      <c r="J279" s="222">
        <f>ROUND(I279*H279,2)</f>
        <v>0</v>
      </c>
      <c r="K279" s="218" t="s">
        <v>188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189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189</v>
      </c>
      <c r="BM279" s="227" t="s">
        <v>7224</v>
      </c>
    </row>
    <row r="280" s="2" customFormat="1">
      <c r="A280" s="41"/>
      <c r="B280" s="42"/>
      <c r="C280" s="43"/>
      <c r="D280" s="229" t="s">
        <v>191</v>
      </c>
      <c r="E280" s="43"/>
      <c r="F280" s="230" t="s">
        <v>3214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191</v>
      </c>
      <c r="AU280" s="20" t="s">
        <v>80</v>
      </c>
    </row>
    <row r="281" s="2" customFormat="1" ht="44.25" customHeight="1">
      <c r="A281" s="41"/>
      <c r="B281" s="42"/>
      <c r="C281" s="216" t="s">
        <v>536</v>
      </c>
      <c r="D281" s="216" t="s">
        <v>184</v>
      </c>
      <c r="E281" s="217" t="s">
        <v>3221</v>
      </c>
      <c r="F281" s="218" t="s">
        <v>3222</v>
      </c>
      <c r="G281" s="219" t="s">
        <v>256</v>
      </c>
      <c r="H281" s="220">
        <v>7.25</v>
      </c>
      <c r="I281" s="221"/>
      <c r="J281" s="222">
        <f>ROUND(I281*H281,2)</f>
        <v>0</v>
      </c>
      <c r="K281" s="218" t="s">
        <v>188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189</v>
      </c>
      <c r="AT281" s="227" t="s">
        <v>184</v>
      </c>
      <c r="AU281" s="227" t="s">
        <v>80</v>
      </c>
      <c r="AY281" s="20" t="s">
        <v>182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189</v>
      </c>
      <c r="BM281" s="227" t="s">
        <v>7225</v>
      </c>
    </row>
    <row r="282" s="2" customFormat="1">
      <c r="A282" s="41"/>
      <c r="B282" s="42"/>
      <c r="C282" s="43"/>
      <c r="D282" s="229" t="s">
        <v>191</v>
      </c>
      <c r="E282" s="43"/>
      <c r="F282" s="230" t="s">
        <v>3224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191</v>
      </c>
      <c r="AU282" s="20" t="s">
        <v>80</v>
      </c>
    </row>
    <row r="283" s="14" customFormat="1">
      <c r="A283" s="14"/>
      <c r="B283" s="245"/>
      <c r="C283" s="246"/>
      <c r="D283" s="236" t="s">
        <v>193</v>
      </c>
      <c r="E283" s="247" t="s">
        <v>19</v>
      </c>
      <c r="F283" s="248" t="s">
        <v>7226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193</v>
      </c>
      <c r="AU283" s="255" t="s">
        <v>80</v>
      </c>
      <c r="AV283" s="14" t="s">
        <v>80</v>
      </c>
      <c r="AW283" s="14" t="s">
        <v>195</v>
      </c>
      <c r="AX283" s="14" t="s">
        <v>71</v>
      </c>
      <c r="AY283" s="255" t="s">
        <v>182</v>
      </c>
    </row>
    <row r="284" s="2" customFormat="1" ht="49.05" customHeight="1">
      <c r="A284" s="41"/>
      <c r="B284" s="42"/>
      <c r="C284" s="216" t="s">
        <v>540</v>
      </c>
      <c r="D284" s="216" t="s">
        <v>184</v>
      </c>
      <c r="E284" s="217" t="s">
        <v>3226</v>
      </c>
      <c r="F284" s="218" t="s">
        <v>3227</v>
      </c>
      <c r="G284" s="219" t="s">
        <v>256</v>
      </c>
      <c r="H284" s="220">
        <v>33.603000000000002</v>
      </c>
      <c r="I284" s="221"/>
      <c r="J284" s="222">
        <f>ROUND(I284*H284,2)</f>
        <v>0</v>
      </c>
      <c r="K284" s="218" t="s">
        <v>188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189</v>
      </c>
      <c r="AT284" s="227" t="s">
        <v>184</v>
      </c>
      <c r="AU284" s="227" t="s">
        <v>80</v>
      </c>
      <c r="AY284" s="20" t="s">
        <v>182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189</v>
      </c>
      <c r="BM284" s="227" t="s">
        <v>7227</v>
      </c>
    </row>
    <row r="285" s="2" customFormat="1">
      <c r="A285" s="41"/>
      <c r="B285" s="42"/>
      <c r="C285" s="43"/>
      <c r="D285" s="229" t="s">
        <v>191</v>
      </c>
      <c r="E285" s="43"/>
      <c r="F285" s="230" t="s">
        <v>3229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191</v>
      </c>
      <c r="AU285" s="20" t="s">
        <v>80</v>
      </c>
    </row>
    <row r="286" s="14" customFormat="1">
      <c r="A286" s="14"/>
      <c r="B286" s="245"/>
      <c r="C286" s="246"/>
      <c r="D286" s="236" t="s">
        <v>193</v>
      </c>
      <c r="E286" s="247" t="s">
        <v>19</v>
      </c>
      <c r="F286" s="248" t="s">
        <v>7228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193</v>
      </c>
      <c r="AU286" s="255" t="s">
        <v>80</v>
      </c>
      <c r="AV286" s="14" t="s">
        <v>80</v>
      </c>
      <c r="AW286" s="14" t="s">
        <v>195</v>
      </c>
      <c r="AX286" s="14" t="s">
        <v>71</v>
      </c>
      <c r="AY286" s="255" t="s">
        <v>182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3231</v>
      </c>
      <c r="F287" s="214" t="s">
        <v>3232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182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546</v>
      </c>
      <c r="D288" s="216" t="s">
        <v>184</v>
      </c>
      <c r="E288" s="217" t="s">
        <v>3234</v>
      </c>
      <c r="F288" s="218" t="s">
        <v>3235</v>
      </c>
      <c r="G288" s="219" t="s">
        <v>256</v>
      </c>
      <c r="H288" s="220">
        <v>110.759</v>
      </c>
      <c r="I288" s="221"/>
      <c r="J288" s="222">
        <f>ROUND(I288*H288,2)</f>
        <v>0</v>
      </c>
      <c r="K288" s="218" t="s">
        <v>188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189</v>
      </c>
      <c r="AT288" s="227" t="s">
        <v>184</v>
      </c>
      <c r="AU288" s="227" t="s">
        <v>80</v>
      </c>
      <c r="AY288" s="20" t="s">
        <v>182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189</v>
      </c>
      <c r="BM288" s="227" t="s">
        <v>7229</v>
      </c>
    </row>
    <row r="289" s="2" customFormat="1">
      <c r="A289" s="41"/>
      <c r="B289" s="42"/>
      <c r="C289" s="43"/>
      <c r="D289" s="229" t="s">
        <v>191</v>
      </c>
      <c r="E289" s="43"/>
      <c r="F289" s="230" t="s">
        <v>3237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191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3251</v>
      </c>
      <c r="F290" s="203" t="s">
        <v>3252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182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3403</v>
      </c>
      <c r="F291" s="214" t="s">
        <v>3404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182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552</v>
      </c>
      <c r="D292" s="216" t="s">
        <v>184</v>
      </c>
      <c r="E292" s="217" t="s">
        <v>7230</v>
      </c>
      <c r="F292" s="218" t="s">
        <v>7231</v>
      </c>
      <c r="G292" s="219" t="s">
        <v>283</v>
      </c>
      <c r="H292" s="220">
        <v>14</v>
      </c>
      <c r="I292" s="221"/>
      <c r="J292" s="222">
        <f>ROUND(I292*H292,2)</f>
        <v>0</v>
      </c>
      <c r="K292" s="218" t="s">
        <v>188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184</v>
      </c>
      <c r="AU292" s="227" t="s">
        <v>80</v>
      </c>
      <c r="AY292" s="20" t="s">
        <v>182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7232</v>
      </c>
    </row>
    <row r="293" s="2" customFormat="1">
      <c r="A293" s="41"/>
      <c r="B293" s="42"/>
      <c r="C293" s="43"/>
      <c r="D293" s="229" t="s">
        <v>191</v>
      </c>
      <c r="E293" s="43"/>
      <c r="F293" s="230" t="s">
        <v>7233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191</v>
      </c>
      <c r="AU293" s="20" t="s">
        <v>80</v>
      </c>
    </row>
    <row r="294" s="14" customFormat="1">
      <c r="A294" s="14"/>
      <c r="B294" s="245"/>
      <c r="C294" s="246"/>
      <c r="D294" s="236" t="s">
        <v>193</v>
      </c>
      <c r="E294" s="247" t="s">
        <v>19</v>
      </c>
      <c r="F294" s="248" t="s">
        <v>7234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193</v>
      </c>
      <c r="AU294" s="255" t="s">
        <v>80</v>
      </c>
      <c r="AV294" s="14" t="s">
        <v>80</v>
      </c>
      <c r="AW294" s="14" t="s">
        <v>195</v>
      </c>
      <c r="AX294" s="14" t="s">
        <v>71</v>
      </c>
      <c r="AY294" s="255" t="s">
        <v>182</v>
      </c>
    </row>
    <row r="295" s="2" customFormat="1" ht="24.15" customHeight="1">
      <c r="A295" s="41"/>
      <c r="B295" s="42"/>
      <c r="C295" s="278" t="s">
        <v>558</v>
      </c>
      <c r="D295" s="278" t="s">
        <v>296</v>
      </c>
      <c r="E295" s="279" t="s">
        <v>7235</v>
      </c>
      <c r="F295" s="280" t="s">
        <v>7236</v>
      </c>
      <c r="G295" s="281" t="s">
        <v>283</v>
      </c>
      <c r="H295" s="282">
        <v>13.393000000000001</v>
      </c>
      <c r="I295" s="283"/>
      <c r="J295" s="284">
        <f>ROUND(I295*H295,2)</f>
        <v>0</v>
      </c>
      <c r="K295" s="280" t="s">
        <v>188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7237</v>
      </c>
    </row>
    <row r="296" s="14" customFormat="1">
      <c r="A296" s="14"/>
      <c r="B296" s="245"/>
      <c r="C296" s="246"/>
      <c r="D296" s="236" t="s">
        <v>193</v>
      </c>
      <c r="E296" s="247" t="s">
        <v>19</v>
      </c>
      <c r="F296" s="248" t="s">
        <v>7238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193</v>
      </c>
      <c r="AU296" s="255" t="s">
        <v>80</v>
      </c>
      <c r="AV296" s="14" t="s">
        <v>80</v>
      </c>
      <c r="AW296" s="14" t="s">
        <v>195</v>
      </c>
      <c r="AX296" s="14" t="s">
        <v>78</v>
      </c>
      <c r="AY296" s="255" t="s">
        <v>182</v>
      </c>
    </row>
    <row r="297" s="14" customFormat="1">
      <c r="A297" s="14"/>
      <c r="B297" s="245"/>
      <c r="C297" s="246"/>
      <c r="D297" s="236" t="s">
        <v>193</v>
      </c>
      <c r="E297" s="246"/>
      <c r="F297" s="248" t="s">
        <v>7239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193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182</v>
      </c>
    </row>
    <row r="298" s="2" customFormat="1" ht="66.75" customHeight="1">
      <c r="A298" s="41"/>
      <c r="B298" s="42"/>
      <c r="C298" s="216" t="s">
        <v>566</v>
      </c>
      <c r="D298" s="216" t="s">
        <v>184</v>
      </c>
      <c r="E298" s="217" t="s">
        <v>7240</v>
      </c>
      <c r="F298" s="218" t="s">
        <v>7241</v>
      </c>
      <c r="G298" s="219" t="s">
        <v>304</v>
      </c>
      <c r="H298" s="220">
        <v>28</v>
      </c>
      <c r="I298" s="221"/>
      <c r="J298" s="222">
        <f>ROUND(I298*H298,2)</f>
        <v>0</v>
      </c>
      <c r="K298" s="218" t="s">
        <v>188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184</v>
      </c>
      <c r="AU298" s="227" t="s">
        <v>80</v>
      </c>
      <c r="AY298" s="20" t="s">
        <v>182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7242</v>
      </c>
    </row>
    <row r="299" s="2" customFormat="1">
      <c r="A299" s="41"/>
      <c r="B299" s="42"/>
      <c r="C299" s="43"/>
      <c r="D299" s="229" t="s">
        <v>191</v>
      </c>
      <c r="E299" s="43"/>
      <c r="F299" s="230" t="s">
        <v>7243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191</v>
      </c>
      <c r="AU299" s="20" t="s">
        <v>80</v>
      </c>
    </row>
    <row r="300" s="14" customFormat="1">
      <c r="A300" s="14"/>
      <c r="B300" s="245"/>
      <c r="C300" s="246"/>
      <c r="D300" s="236" t="s">
        <v>193</v>
      </c>
      <c r="E300" s="247" t="s">
        <v>19</v>
      </c>
      <c r="F300" s="248" t="s">
        <v>7244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193</v>
      </c>
      <c r="AU300" s="255" t="s">
        <v>80</v>
      </c>
      <c r="AV300" s="14" t="s">
        <v>80</v>
      </c>
      <c r="AW300" s="14" t="s">
        <v>195</v>
      </c>
      <c r="AX300" s="14" t="s">
        <v>71</v>
      </c>
      <c r="AY300" s="255" t="s">
        <v>182</v>
      </c>
    </row>
    <row r="301" s="2" customFormat="1" ht="24.15" customHeight="1">
      <c r="A301" s="41"/>
      <c r="B301" s="42"/>
      <c r="C301" s="278" t="s">
        <v>574</v>
      </c>
      <c r="D301" s="278" t="s">
        <v>296</v>
      </c>
      <c r="E301" s="279" t="s">
        <v>7245</v>
      </c>
      <c r="F301" s="280" t="s">
        <v>7246</v>
      </c>
      <c r="G301" s="281" t="s">
        <v>304</v>
      </c>
      <c r="H301" s="282">
        <v>28.559999999999999</v>
      </c>
      <c r="I301" s="283"/>
      <c r="J301" s="284">
        <f>ROUND(I301*H301,2)</f>
        <v>0</v>
      </c>
      <c r="K301" s="280" t="s">
        <v>188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410</v>
      </c>
      <c r="AT301" s="227" t="s">
        <v>296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7247</v>
      </c>
    </row>
    <row r="302" s="14" customFormat="1">
      <c r="A302" s="14"/>
      <c r="B302" s="245"/>
      <c r="C302" s="246"/>
      <c r="D302" s="236" t="s">
        <v>193</v>
      </c>
      <c r="E302" s="246"/>
      <c r="F302" s="248" t="s">
        <v>7248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193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182</v>
      </c>
    </row>
    <row r="303" s="2" customFormat="1" ht="49.05" customHeight="1">
      <c r="A303" s="41"/>
      <c r="B303" s="42"/>
      <c r="C303" s="216" t="s">
        <v>580</v>
      </c>
      <c r="D303" s="216" t="s">
        <v>184</v>
      </c>
      <c r="E303" s="217" t="s">
        <v>7249</v>
      </c>
      <c r="F303" s="218" t="s">
        <v>7250</v>
      </c>
      <c r="G303" s="219" t="s">
        <v>256</v>
      </c>
      <c r="H303" s="220">
        <v>0.076999999999999999</v>
      </c>
      <c r="I303" s="221"/>
      <c r="J303" s="222">
        <f>ROUND(I303*H303,2)</f>
        <v>0</v>
      </c>
      <c r="K303" s="218" t="s">
        <v>188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184</v>
      </c>
      <c r="AU303" s="227" t="s">
        <v>80</v>
      </c>
      <c r="AY303" s="20" t="s">
        <v>182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7251</v>
      </c>
    </row>
    <row r="304" s="2" customFormat="1">
      <c r="A304" s="41"/>
      <c r="B304" s="42"/>
      <c r="C304" s="43"/>
      <c r="D304" s="229" t="s">
        <v>191</v>
      </c>
      <c r="E304" s="43"/>
      <c r="F304" s="230" t="s">
        <v>7252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191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4902</v>
      </c>
      <c r="F305" s="214" t="s">
        <v>7253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182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585</v>
      </c>
      <c r="D306" s="216" t="s">
        <v>184</v>
      </c>
      <c r="E306" s="217" t="s">
        <v>7254</v>
      </c>
      <c r="F306" s="218" t="s">
        <v>7255</v>
      </c>
      <c r="G306" s="219" t="s">
        <v>304</v>
      </c>
      <c r="H306" s="220">
        <v>6.5</v>
      </c>
      <c r="I306" s="221"/>
      <c r="J306" s="222">
        <f>ROUND(I306*H306,2)</f>
        <v>0</v>
      </c>
      <c r="K306" s="218" t="s">
        <v>188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184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7256</v>
      </c>
    </row>
    <row r="307" s="2" customFormat="1">
      <c r="A307" s="41"/>
      <c r="B307" s="42"/>
      <c r="C307" s="43"/>
      <c r="D307" s="229" t="s">
        <v>191</v>
      </c>
      <c r="E307" s="43"/>
      <c r="F307" s="230" t="s">
        <v>7257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191</v>
      </c>
      <c r="AU307" s="20" t="s">
        <v>80</v>
      </c>
    </row>
    <row r="308" s="14" customFormat="1">
      <c r="A308" s="14"/>
      <c r="B308" s="245"/>
      <c r="C308" s="246"/>
      <c r="D308" s="236" t="s">
        <v>193</v>
      </c>
      <c r="E308" s="247" t="s">
        <v>19</v>
      </c>
      <c r="F308" s="248" t="s">
        <v>7258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193</v>
      </c>
      <c r="AU308" s="255" t="s">
        <v>80</v>
      </c>
      <c r="AV308" s="14" t="s">
        <v>80</v>
      </c>
      <c r="AW308" s="14" t="s">
        <v>195</v>
      </c>
      <c r="AX308" s="14" t="s">
        <v>71</v>
      </c>
      <c r="AY308" s="255" t="s">
        <v>182</v>
      </c>
    </row>
    <row r="309" s="2" customFormat="1" ht="24.15" customHeight="1">
      <c r="A309" s="41"/>
      <c r="B309" s="42"/>
      <c r="C309" s="216" t="s">
        <v>593</v>
      </c>
      <c r="D309" s="216" t="s">
        <v>184</v>
      </c>
      <c r="E309" s="217" t="s">
        <v>7259</v>
      </c>
      <c r="F309" s="218" t="s">
        <v>7260</v>
      </c>
      <c r="G309" s="219" t="s">
        <v>304</v>
      </c>
      <c r="H309" s="220">
        <v>32.5</v>
      </c>
      <c r="I309" s="221"/>
      <c r="J309" s="222">
        <f>ROUND(I309*H309,2)</f>
        <v>0</v>
      </c>
      <c r="K309" s="218" t="s">
        <v>188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308</v>
      </c>
      <c r="AT309" s="227" t="s">
        <v>184</v>
      </c>
      <c r="AU309" s="227" t="s">
        <v>80</v>
      </c>
      <c r="AY309" s="20" t="s">
        <v>182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7261</v>
      </c>
    </row>
    <row r="310" s="2" customFormat="1">
      <c r="A310" s="41"/>
      <c r="B310" s="42"/>
      <c r="C310" s="43"/>
      <c r="D310" s="229" t="s">
        <v>191</v>
      </c>
      <c r="E310" s="43"/>
      <c r="F310" s="230" t="s">
        <v>7262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191</v>
      </c>
      <c r="AU310" s="20" t="s">
        <v>80</v>
      </c>
    </row>
    <row r="311" s="14" customFormat="1">
      <c r="A311" s="14"/>
      <c r="B311" s="245"/>
      <c r="C311" s="246"/>
      <c r="D311" s="236" t="s">
        <v>193</v>
      </c>
      <c r="E311" s="247" t="s">
        <v>19</v>
      </c>
      <c r="F311" s="248" t="s">
        <v>7263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193</v>
      </c>
      <c r="AU311" s="255" t="s">
        <v>80</v>
      </c>
      <c r="AV311" s="14" t="s">
        <v>80</v>
      </c>
      <c r="AW311" s="14" t="s">
        <v>195</v>
      </c>
      <c r="AX311" s="14" t="s">
        <v>71</v>
      </c>
      <c r="AY311" s="255" t="s">
        <v>182</v>
      </c>
    </row>
    <row r="312" s="14" customFormat="1">
      <c r="A312" s="14"/>
      <c r="B312" s="245"/>
      <c r="C312" s="246"/>
      <c r="D312" s="236" t="s">
        <v>193</v>
      </c>
      <c r="E312" s="247" t="s">
        <v>19</v>
      </c>
      <c r="F312" s="248" t="s">
        <v>7264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193</v>
      </c>
      <c r="AU312" s="255" t="s">
        <v>80</v>
      </c>
      <c r="AV312" s="14" t="s">
        <v>80</v>
      </c>
      <c r="AW312" s="14" t="s">
        <v>195</v>
      </c>
      <c r="AX312" s="14" t="s">
        <v>71</v>
      </c>
      <c r="AY312" s="255" t="s">
        <v>182</v>
      </c>
    </row>
    <row r="313" s="14" customFormat="1">
      <c r="A313" s="14"/>
      <c r="B313" s="245"/>
      <c r="C313" s="246"/>
      <c r="D313" s="236" t="s">
        <v>193</v>
      </c>
      <c r="E313" s="247" t="s">
        <v>19</v>
      </c>
      <c r="F313" s="248" t="s">
        <v>7265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193</v>
      </c>
      <c r="AU313" s="255" t="s">
        <v>80</v>
      </c>
      <c r="AV313" s="14" t="s">
        <v>80</v>
      </c>
      <c r="AW313" s="14" t="s">
        <v>195</v>
      </c>
      <c r="AX313" s="14" t="s">
        <v>71</v>
      </c>
      <c r="AY313" s="255" t="s">
        <v>182</v>
      </c>
    </row>
    <row r="314" s="14" customFormat="1">
      <c r="A314" s="14"/>
      <c r="B314" s="245"/>
      <c r="C314" s="246"/>
      <c r="D314" s="236" t="s">
        <v>193</v>
      </c>
      <c r="E314" s="247" t="s">
        <v>19</v>
      </c>
      <c r="F314" s="248" t="s">
        <v>7266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193</v>
      </c>
      <c r="AU314" s="255" t="s">
        <v>80</v>
      </c>
      <c r="AV314" s="14" t="s">
        <v>80</v>
      </c>
      <c r="AW314" s="14" t="s">
        <v>195</v>
      </c>
      <c r="AX314" s="14" t="s">
        <v>71</v>
      </c>
      <c r="AY314" s="255" t="s">
        <v>182</v>
      </c>
    </row>
    <row r="315" s="2" customFormat="1" ht="24.15" customHeight="1">
      <c r="A315" s="41"/>
      <c r="B315" s="42"/>
      <c r="C315" s="216" t="s">
        <v>599</v>
      </c>
      <c r="D315" s="216" t="s">
        <v>184</v>
      </c>
      <c r="E315" s="217" t="s">
        <v>7267</v>
      </c>
      <c r="F315" s="218" t="s">
        <v>7268</v>
      </c>
      <c r="G315" s="219" t="s">
        <v>304</v>
      </c>
      <c r="H315" s="220">
        <v>5</v>
      </c>
      <c r="I315" s="221"/>
      <c r="J315" s="222">
        <f>ROUND(I315*H315,2)</f>
        <v>0</v>
      </c>
      <c r="K315" s="218" t="s">
        <v>188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184</v>
      </c>
      <c r="AU315" s="227" t="s">
        <v>80</v>
      </c>
      <c r="AY315" s="20" t="s">
        <v>182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7269</v>
      </c>
    </row>
    <row r="316" s="2" customFormat="1">
      <c r="A316" s="41"/>
      <c r="B316" s="42"/>
      <c r="C316" s="43"/>
      <c r="D316" s="229" t="s">
        <v>191</v>
      </c>
      <c r="E316" s="43"/>
      <c r="F316" s="230" t="s">
        <v>7270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191</v>
      </c>
      <c r="AU316" s="20" t="s">
        <v>80</v>
      </c>
    </row>
    <row r="317" s="14" customFormat="1">
      <c r="A317" s="14"/>
      <c r="B317" s="245"/>
      <c r="C317" s="246"/>
      <c r="D317" s="236" t="s">
        <v>193</v>
      </c>
      <c r="E317" s="247" t="s">
        <v>19</v>
      </c>
      <c r="F317" s="248" t="s">
        <v>7271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193</v>
      </c>
      <c r="AU317" s="255" t="s">
        <v>80</v>
      </c>
      <c r="AV317" s="14" t="s">
        <v>80</v>
      </c>
      <c r="AW317" s="14" t="s">
        <v>195</v>
      </c>
      <c r="AX317" s="14" t="s">
        <v>71</v>
      </c>
      <c r="AY317" s="255" t="s">
        <v>182</v>
      </c>
    </row>
    <row r="318" s="14" customFormat="1">
      <c r="A318" s="14"/>
      <c r="B318" s="245"/>
      <c r="C318" s="246"/>
      <c r="D318" s="236" t="s">
        <v>193</v>
      </c>
      <c r="E318" s="247" t="s">
        <v>19</v>
      </c>
      <c r="F318" s="248" t="s">
        <v>7272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193</v>
      </c>
      <c r="AU318" s="255" t="s">
        <v>80</v>
      </c>
      <c r="AV318" s="14" t="s">
        <v>80</v>
      </c>
      <c r="AW318" s="14" t="s">
        <v>195</v>
      </c>
      <c r="AX318" s="14" t="s">
        <v>71</v>
      </c>
      <c r="AY318" s="255" t="s">
        <v>182</v>
      </c>
    </row>
    <row r="319" s="2" customFormat="1" ht="21.75" customHeight="1">
      <c r="A319" s="41"/>
      <c r="B319" s="42"/>
      <c r="C319" s="216" t="s">
        <v>605</v>
      </c>
      <c r="D319" s="216" t="s">
        <v>184</v>
      </c>
      <c r="E319" s="217" t="s">
        <v>7273</v>
      </c>
      <c r="F319" s="218" t="s">
        <v>7274</v>
      </c>
      <c r="G319" s="219" t="s">
        <v>304</v>
      </c>
      <c r="H319" s="220">
        <v>60</v>
      </c>
      <c r="I319" s="221"/>
      <c r="J319" s="222">
        <f>ROUND(I319*H319,2)</f>
        <v>0</v>
      </c>
      <c r="K319" s="218" t="s">
        <v>188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184</v>
      </c>
      <c r="AU319" s="227" t="s">
        <v>80</v>
      </c>
      <c r="AY319" s="20" t="s">
        <v>182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7275</v>
      </c>
    </row>
    <row r="320" s="2" customFormat="1">
      <c r="A320" s="41"/>
      <c r="B320" s="42"/>
      <c r="C320" s="43"/>
      <c r="D320" s="229" t="s">
        <v>191</v>
      </c>
      <c r="E320" s="43"/>
      <c r="F320" s="230" t="s">
        <v>7276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191</v>
      </c>
      <c r="AU320" s="20" t="s">
        <v>80</v>
      </c>
    </row>
    <row r="321" s="2" customFormat="1" ht="21.75" customHeight="1">
      <c r="A321" s="41"/>
      <c r="B321" s="42"/>
      <c r="C321" s="216" t="s">
        <v>611</v>
      </c>
      <c r="D321" s="216" t="s">
        <v>184</v>
      </c>
      <c r="E321" s="217" t="s">
        <v>7277</v>
      </c>
      <c r="F321" s="218" t="s">
        <v>7278</v>
      </c>
      <c r="G321" s="219" t="s">
        <v>304</v>
      </c>
      <c r="H321" s="220">
        <v>71</v>
      </c>
      <c r="I321" s="221"/>
      <c r="J321" s="222">
        <f>ROUND(I321*H321,2)</f>
        <v>0</v>
      </c>
      <c r="K321" s="218" t="s">
        <v>188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184</v>
      </c>
      <c r="AU321" s="227" t="s">
        <v>80</v>
      </c>
      <c r="AY321" s="20" t="s">
        <v>182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7279</v>
      </c>
    </row>
    <row r="322" s="2" customFormat="1">
      <c r="A322" s="41"/>
      <c r="B322" s="42"/>
      <c r="C322" s="43"/>
      <c r="D322" s="229" t="s">
        <v>191</v>
      </c>
      <c r="E322" s="43"/>
      <c r="F322" s="230" t="s">
        <v>7280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191</v>
      </c>
      <c r="AU322" s="20" t="s">
        <v>80</v>
      </c>
    </row>
    <row r="323" s="2" customFormat="1" ht="21.75" customHeight="1">
      <c r="A323" s="41"/>
      <c r="B323" s="42"/>
      <c r="C323" s="278" t="s">
        <v>616</v>
      </c>
      <c r="D323" s="278" t="s">
        <v>296</v>
      </c>
      <c r="E323" s="279" t="s">
        <v>7281</v>
      </c>
      <c r="F323" s="280" t="s">
        <v>7282</v>
      </c>
      <c r="G323" s="281" t="s">
        <v>425</v>
      </c>
      <c r="H323" s="282">
        <v>2</v>
      </c>
      <c r="I323" s="283"/>
      <c r="J323" s="284">
        <f>ROUND(I323*H323,2)</f>
        <v>0</v>
      </c>
      <c r="K323" s="280" t="s">
        <v>188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182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7283</v>
      </c>
    </row>
    <row r="324" s="2" customFormat="1" ht="21.75" customHeight="1">
      <c r="A324" s="41"/>
      <c r="B324" s="42"/>
      <c r="C324" s="216" t="s">
        <v>629</v>
      </c>
      <c r="D324" s="216" t="s">
        <v>184</v>
      </c>
      <c r="E324" s="217" t="s">
        <v>7284</v>
      </c>
      <c r="F324" s="218" t="s">
        <v>7285</v>
      </c>
      <c r="G324" s="219" t="s">
        <v>304</v>
      </c>
      <c r="H324" s="220">
        <v>28</v>
      </c>
      <c r="I324" s="221"/>
      <c r="J324" s="222">
        <f>ROUND(I324*H324,2)</f>
        <v>0</v>
      </c>
      <c r="K324" s="218" t="s">
        <v>188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184</v>
      </c>
      <c r="AU324" s="227" t="s">
        <v>80</v>
      </c>
      <c r="AY324" s="20" t="s">
        <v>182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7286</v>
      </c>
    </row>
    <row r="325" s="2" customFormat="1">
      <c r="A325" s="41"/>
      <c r="B325" s="42"/>
      <c r="C325" s="43"/>
      <c r="D325" s="229" t="s">
        <v>191</v>
      </c>
      <c r="E325" s="43"/>
      <c r="F325" s="230" t="s">
        <v>7287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191</v>
      </c>
      <c r="AU325" s="20" t="s">
        <v>80</v>
      </c>
    </row>
    <row r="326" s="2" customFormat="1" ht="21.75" customHeight="1">
      <c r="A326" s="41"/>
      <c r="B326" s="42"/>
      <c r="C326" s="216" t="s">
        <v>635</v>
      </c>
      <c r="D326" s="216" t="s">
        <v>184</v>
      </c>
      <c r="E326" s="217" t="s">
        <v>7288</v>
      </c>
      <c r="F326" s="218" t="s">
        <v>7289</v>
      </c>
      <c r="G326" s="219" t="s">
        <v>304</v>
      </c>
      <c r="H326" s="220">
        <v>69</v>
      </c>
      <c r="I326" s="221"/>
      <c r="J326" s="222">
        <f>ROUND(I326*H326,2)</f>
        <v>0</v>
      </c>
      <c r="K326" s="218" t="s">
        <v>188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184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7290</v>
      </c>
    </row>
    <row r="327" s="2" customFormat="1">
      <c r="A327" s="41"/>
      <c r="B327" s="42"/>
      <c r="C327" s="43"/>
      <c r="D327" s="229" t="s">
        <v>191</v>
      </c>
      <c r="E327" s="43"/>
      <c r="F327" s="230" t="s">
        <v>7291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191</v>
      </c>
      <c r="AU327" s="20" t="s">
        <v>80</v>
      </c>
    </row>
    <row r="328" s="14" customFormat="1">
      <c r="A328" s="14"/>
      <c r="B328" s="245"/>
      <c r="C328" s="246"/>
      <c r="D328" s="236" t="s">
        <v>193</v>
      </c>
      <c r="E328" s="247" t="s">
        <v>19</v>
      </c>
      <c r="F328" s="248" t="s">
        <v>7292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193</v>
      </c>
      <c r="AU328" s="255" t="s">
        <v>80</v>
      </c>
      <c r="AV328" s="14" t="s">
        <v>80</v>
      </c>
      <c r="AW328" s="14" t="s">
        <v>195</v>
      </c>
      <c r="AX328" s="14" t="s">
        <v>71</v>
      </c>
      <c r="AY328" s="255" t="s">
        <v>182</v>
      </c>
    </row>
    <row r="329" s="2" customFormat="1" ht="21.75" customHeight="1">
      <c r="A329" s="41"/>
      <c r="B329" s="42"/>
      <c r="C329" s="278" t="s">
        <v>641</v>
      </c>
      <c r="D329" s="278" t="s">
        <v>296</v>
      </c>
      <c r="E329" s="279" t="s">
        <v>7293</v>
      </c>
      <c r="F329" s="280" t="s">
        <v>7294</v>
      </c>
      <c r="G329" s="281" t="s">
        <v>425</v>
      </c>
      <c r="H329" s="282">
        <v>4</v>
      </c>
      <c r="I329" s="283"/>
      <c r="J329" s="284">
        <f>ROUND(I329*H329,2)</f>
        <v>0</v>
      </c>
      <c r="K329" s="280" t="s">
        <v>188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7295</v>
      </c>
    </row>
    <row r="330" s="2" customFormat="1" ht="21.75" customHeight="1">
      <c r="A330" s="41"/>
      <c r="B330" s="42"/>
      <c r="C330" s="216" t="s">
        <v>646</v>
      </c>
      <c r="D330" s="216" t="s">
        <v>184</v>
      </c>
      <c r="E330" s="217" t="s">
        <v>7296</v>
      </c>
      <c r="F330" s="218" t="s">
        <v>7297</v>
      </c>
      <c r="G330" s="219" t="s">
        <v>304</v>
      </c>
      <c r="H330" s="220">
        <v>17</v>
      </c>
      <c r="I330" s="221"/>
      <c r="J330" s="222">
        <f>ROUND(I330*H330,2)</f>
        <v>0</v>
      </c>
      <c r="K330" s="218" t="s">
        <v>188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308</v>
      </c>
      <c r="AT330" s="227" t="s">
        <v>184</v>
      </c>
      <c r="AU330" s="227" t="s">
        <v>80</v>
      </c>
      <c r="AY330" s="20" t="s">
        <v>182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7298</v>
      </c>
    </row>
    <row r="331" s="2" customFormat="1">
      <c r="A331" s="41"/>
      <c r="B331" s="42"/>
      <c r="C331" s="43"/>
      <c r="D331" s="229" t="s">
        <v>191</v>
      </c>
      <c r="E331" s="43"/>
      <c r="F331" s="230" t="s">
        <v>7299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191</v>
      </c>
      <c r="AU331" s="20" t="s">
        <v>80</v>
      </c>
    </row>
    <row r="332" s="2" customFormat="1" ht="21.75" customHeight="1">
      <c r="A332" s="41"/>
      <c r="B332" s="42"/>
      <c r="C332" s="278" t="s">
        <v>658</v>
      </c>
      <c r="D332" s="278" t="s">
        <v>296</v>
      </c>
      <c r="E332" s="279" t="s">
        <v>7300</v>
      </c>
      <c r="F332" s="280" t="s">
        <v>7301</v>
      </c>
      <c r="G332" s="281" t="s">
        <v>425</v>
      </c>
      <c r="H332" s="282">
        <v>2</v>
      </c>
      <c r="I332" s="283"/>
      <c r="J332" s="284">
        <f>ROUND(I332*H332,2)</f>
        <v>0</v>
      </c>
      <c r="K332" s="280" t="s">
        <v>188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182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7302</v>
      </c>
    </row>
    <row r="333" s="2" customFormat="1" ht="24.15" customHeight="1">
      <c r="A333" s="41"/>
      <c r="B333" s="42"/>
      <c r="C333" s="216" t="s">
        <v>664</v>
      </c>
      <c r="D333" s="216" t="s">
        <v>184</v>
      </c>
      <c r="E333" s="217" t="s">
        <v>7303</v>
      </c>
      <c r="F333" s="218" t="s">
        <v>7304</v>
      </c>
      <c r="G333" s="219" t="s">
        <v>304</v>
      </c>
      <c r="H333" s="220">
        <v>25.399999999999999</v>
      </c>
      <c r="I333" s="221"/>
      <c r="J333" s="222">
        <f>ROUND(I333*H333,2)</f>
        <v>0</v>
      </c>
      <c r="K333" s="218" t="s">
        <v>188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184</v>
      </c>
      <c r="AU333" s="227" t="s">
        <v>80</v>
      </c>
      <c r="AY333" s="20" t="s">
        <v>182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7305</v>
      </c>
    </row>
    <row r="334" s="2" customFormat="1">
      <c r="A334" s="41"/>
      <c r="B334" s="42"/>
      <c r="C334" s="43"/>
      <c r="D334" s="229" t="s">
        <v>191</v>
      </c>
      <c r="E334" s="43"/>
      <c r="F334" s="230" t="s">
        <v>7306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191</v>
      </c>
      <c r="AU334" s="20" t="s">
        <v>80</v>
      </c>
    </row>
    <row r="335" s="14" customFormat="1">
      <c r="A335" s="14"/>
      <c r="B335" s="245"/>
      <c r="C335" s="246"/>
      <c r="D335" s="236" t="s">
        <v>193</v>
      </c>
      <c r="E335" s="247" t="s">
        <v>19</v>
      </c>
      <c r="F335" s="248" t="s">
        <v>7307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193</v>
      </c>
      <c r="AU335" s="255" t="s">
        <v>80</v>
      </c>
      <c r="AV335" s="14" t="s">
        <v>80</v>
      </c>
      <c r="AW335" s="14" t="s">
        <v>195</v>
      </c>
      <c r="AX335" s="14" t="s">
        <v>71</v>
      </c>
      <c r="AY335" s="255" t="s">
        <v>182</v>
      </c>
    </row>
    <row r="336" s="2" customFormat="1" ht="24.15" customHeight="1">
      <c r="A336" s="41"/>
      <c r="B336" s="42"/>
      <c r="C336" s="216" t="s">
        <v>670</v>
      </c>
      <c r="D336" s="216" t="s">
        <v>184</v>
      </c>
      <c r="E336" s="217" t="s">
        <v>7308</v>
      </c>
      <c r="F336" s="218" t="s">
        <v>7309</v>
      </c>
      <c r="G336" s="219" t="s">
        <v>304</v>
      </c>
      <c r="H336" s="220">
        <v>14</v>
      </c>
      <c r="I336" s="221"/>
      <c r="J336" s="222">
        <f>ROUND(I336*H336,2)</f>
        <v>0</v>
      </c>
      <c r="K336" s="218" t="s">
        <v>188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184</v>
      </c>
      <c r="AU336" s="227" t="s">
        <v>80</v>
      </c>
      <c r="AY336" s="20" t="s">
        <v>182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7310</v>
      </c>
    </row>
    <row r="337" s="2" customFormat="1">
      <c r="A337" s="41"/>
      <c r="B337" s="42"/>
      <c r="C337" s="43"/>
      <c r="D337" s="229" t="s">
        <v>191</v>
      </c>
      <c r="E337" s="43"/>
      <c r="F337" s="230" t="s">
        <v>7311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191</v>
      </c>
      <c r="AU337" s="20" t="s">
        <v>80</v>
      </c>
    </row>
    <row r="338" s="2" customFormat="1" ht="24.15" customHeight="1">
      <c r="A338" s="41"/>
      <c r="B338" s="42"/>
      <c r="C338" s="216" t="s">
        <v>677</v>
      </c>
      <c r="D338" s="216" t="s">
        <v>184</v>
      </c>
      <c r="E338" s="217" t="s">
        <v>7312</v>
      </c>
      <c r="F338" s="218" t="s">
        <v>7313</v>
      </c>
      <c r="G338" s="219" t="s">
        <v>304</v>
      </c>
      <c r="H338" s="220">
        <v>73.799999999999997</v>
      </c>
      <c r="I338" s="221"/>
      <c r="J338" s="222">
        <f>ROUND(I338*H338,2)</f>
        <v>0</v>
      </c>
      <c r="K338" s="218" t="s">
        <v>188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184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7314</v>
      </c>
    </row>
    <row r="339" s="2" customFormat="1">
      <c r="A339" s="41"/>
      <c r="B339" s="42"/>
      <c r="C339" s="43"/>
      <c r="D339" s="229" t="s">
        <v>191</v>
      </c>
      <c r="E339" s="43"/>
      <c r="F339" s="230" t="s">
        <v>7315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191</v>
      </c>
      <c r="AU339" s="20" t="s">
        <v>80</v>
      </c>
    </row>
    <row r="340" s="14" customFormat="1">
      <c r="A340" s="14"/>
      <c r="B340" s="245"/>
      <c r="C340" s="246"/>
      <c r="D340" s="236" t="s">
        <v>193</v>
      </c>
      <c r="E340" s="247" t="s">
        <v>19</v>
      </c>
      <c r="F340" s="248" t="s">
        <v>7316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193</v>
      </c>
      <c r="AU340" s="255" t="s">
        <v>80</v>
      </c>
      <c r="AV340" s="14" t="s">
        <v>80</v>
      </c>
      <c r="AW340" s="14" t="s">
        <v>195</v>
      </c>
      <c r="AX340" s="14" t="s">
        <v>71</v>
      </c>
      <c r="AY340" s="255" t="s">
        <v>182</v>
      </c>
    </row>
    <row r="341" s="14" customFormat="1">
      <c r="A341" s="14"/>
      <c r="B341" s="245"/>
      <c r="C341" s="246"/>
      <c r="D341" s="236" t="s">
        <v>193</v>
      </c>
      <c r="E341" s="247" t="s">
        <v>19</v>
      </c>
      <c r="F341" s="248" t="s">
        <v>7317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193</v>
      </c>
      <c r="AU341" s="255" t="s">
        <v>80</v>
      </c>
      <c r="AV341" s="14" t="s">
        <v>80</v>
      </c>
      <c r="AW341" s="14" t="s">
        <v>195</v>
      </c>
      <c r="AX341" s="14" t="s">
        <v>71</v>
      </c>
      <c r="AY341" s="255" t="s">
        <v>182</v>
      </c>
    </row>
    <row r="342" s="14" customFormat="1">
      <c r="A342" s="14"/>
      <c r="B342" s="245"/>
      <c r="C342" s="246"/>
      <c r="D342" s="236" t="s">
        <v>193</v>
      </c>
      <c r="E342" s="247" t="s">
        <v>19</v>
      </c>
      <c r="F342" s="248" t="s">
        <v>7318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193</v>
      </c>
      <c r="AU342" s="255" t="s">
        <v>80</v>
      </c>
      <c r="AV342" s="14" t="s">
        <v>80</v>
      </c>
      <c r="AW342" s="14" t="s">
        <v>195</v>
      </c>
      <c r="AX342" s="14" t="s">
        <v>71</v>
      </c>
      <c r="AY342" s="255" t="s">
        <v>182</v>
      </c>
    </row>
    <row r="343" s="14" customFormat="1">
      <c r="A343" s="14"/>
      <c r="B343" s="245"/>
      <c r="C343" s="246"/>
      <c r="D343" s="236" t="s">
        <v>193</v>
      </c>
      <c r="E343" s="247" t="s">
        <v>19</v>
      </c>
      <c r="F343" s="248" t="s">
        <v>7319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193</v>
      </c>
      <c r="AU343" s="255" t="s">
        <v>80</v>
      </c>
      <c r="AV343" s="14" t="s">
        <v>80</v>
      </c>
      <c r="AW343" s="14" t="s">
        <v>195</v>
      </c>
      <c r="AX343" s="14" t="s">
        <v>71</v>
      </c>
      <c r="AY343" s="255" t="s">
        <v>182</v>
      </c>
    </row>
    <row r="344" s="14" customFormat="1">
      <c r="A344" s="14"/>
      <c r="B344" s="245"/>
      <c r="C344" s="246"/>
      <c r="D344" s="236" t="s">
        <v>193</v>
      </c>
      <c r="E344" s="247" t="s">
        <v>19</v>
      </c>
      <c r="F344" s="248" t="s">
        <v>7320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193</v>
      </c>
      <c r="AU344" s="255" t="s">
        <v>80</v>
      </c>
      <c r="AV344" s="14" t="s">
        <v>80</v>
      </c>
      <c r="AW344" s="14" t="s">
        <v>195</v>
      </c>
      <c r="AX344" s="14" t="s">
        <v>71</v>
      </c>
      <c r="AY344" s="255" t="s">
        <v>182</v>
      </c>
    </row>
    <row r="345" s="2" customFormat="1" ht="21.75" customHeight="1">
      <c r="A345" s="41"/>
      <c r="B345" s="42"/>
      <c r="C345" s="278" t="s">
        <v>691</v>
      </c>
      <c r="D345" s="278" t="s">
        <v>296</v>
      </c>
      <c r="E345" s="279" t="s">
        <v>7321</v>
      </c>
      <c r="F345" s="280" t="s">
        <v>7322</v>
      </c>
      <c r="G345" s="281" t="s">
        <v>425</v>
      </c>
      <c r="H345" s="282">
        <v>13</v>
      </c>
      <c r="I345" s="283"/>
      <c r="J345" s="284">
        <f>ROUND(I345*H345,2)</f>
        <v>0</v>
      </c>
      <c r="K345" s="280" t="s">
        <v>188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182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7323</v>
      </c>
    </row>
    <row r="346" s="2" customFormat="1" ht="24.15" customHeight="1">
      <c r="A346" s="41"/>
      <c r="B346" s="42"/>
      <c r="C346" s="216" t="s">
        <v>712</v>
      </c>
      <c r="D346" s="216" t="s">
        <v>184</v>
      </c>
      <c r="E346" s="217" t="s">
        <v>7324</v>
      </c>
      <c r="F346" s="218" t="s">
        <v>7325</v>
      </c>
      <c r="G346" s="219" t="s">
        <v>304</v>
      </c>
      <c r="H346" s="220">
        <v>62.799999999999997</v>
      </c>
      <c r="I346" s="221"/>
      <c r="J346" s="222">
        <f>ROUND(I346*H346,2)</f>
        <v>0</v>
      </c>
      <c r="K346" s="218" t="s">
        <v>188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184</v>
      </c>
      <c r="AU346" s="227" t="s">
        <v>80</v>
      </c>
      <c r="AY346" s="20" t="s">
        <v>182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7326</v>
      </c>
    </row>
    <row r="347" s="2" customFormat="1">
      <c r="A347" s="41"/>
      <c r="B347" s="42"/>
      <c r="C347" s="43"/>
      <c r="D347" s="229" t="s">
        <v>191</v>
      </c>
      <c r="E347" s="43"/>
      <c r="F347" s="230" t="s">
        <v>7327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191</v>
      </c>
      <c r="AU347" s="20" t="s">
        <v>80</v>
      </c>
    </row>
    <row r="348" s="14" customFormat="1">
      <c r="A348" s="14"/>
      <c r="B348" s="245"/>
      <c r="C348" s="246"/>
      <c r="D348" s="236" t="s">
        <v>193</v>
      </c>
      <c r="E348" s="247" t="s">
        <v>19</v>
      </c>
      <c r="F348" s="248" t="s">
        <v>7328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193</v>
      </c>
      <c r="AU348" s="255" t="s">
        <v>80</v>
      </c>
      <c r="AV348" s="14" t="s">
        <v>80</v>
      </c>
      <c r="AW348" s="14" t="s">
        <v>195</v>
      </c>
      <c r="AX348" s="14" t="s">
        <v>71</v>
      </c>
      <c r="AY348" s="255" t="s">
        <v>182</v>
      </c>
    </row>
    <row r="349" s="14" customFormat="1">
      <c r="A349" s="14"/>
      <c r="B349" s="245"/>
      <c r="C349" s="246"/>
      <c r="D349" s="236" t="s">
        <v>193</v>
      </c>
      <c r="E349" s="247" t="s">
        <v>19</v>
      </c>
      <c r="F349" s="248" t="s">
        <v>7329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193</v>
      </c>
      <c r="AU349" s="255" t="s">
        <v>80</v>
      </c>
      <c r="AV349" s="14" t="s">
        <v>80</v>
      </c>
      <c r="AW349" s="14" t="s">
        <v>195</v>
      </c>
      <c r="AX349" s="14" t="s">
        <v>71</v>
      </c>
      <c r="AY349" s="255" t="s">
        <v>182</v>
      </c>
    </row>
    <row r="350" s="14" customFormat="1">
      <c r="A350" s="14"/>
      <c r="B350" s="245"/>
      <c r="C350" s="246"/>
      <c r="D350" s="236" t="s">
        <v>193</v>
      </c>
      <c r="E350" s="247" t="s">
        <v>19</v>
      </c>
      <c r="F350" s="248" t="s">
        <v>7330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193</v>
      </c>
      <c r="AU350" s="255" t="s">
        <v>80</v>
      </c>
      <c r="AV350" s="14" t="s">
        <v>80</v>
      </c>
      <c r="AW350" s="14" t="s">
        <v>195</v>
      </c>
      <c r="AX350" s="14" t="s">
        <v>71</v>
      </c>
      <c r="AY350" s="255" t="s">
        <v>182</v>
      </c>
    </row>
    <row r="351" s="14" customFormat="1">
      <c r="A351" s="14"/>
      <c r="B351" s="245"/>
      <c r="C351" s="246"/>
      <c r="D351" s="236" t="s">
        <v>193</v>
      </c>
      <c r="E351" s="247" t="s">
        <v>19</v>
      </c>
      <c r="F351" s="248" t="s">
        <v>7331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193</v>
      </c>
      <c r="AU351" s="255" t="s">
        <v>80</v>
      </c>
      <c r="AV351" s="14" t="s">
        <v>80</v>
      </c>
      <c r="AW351" s="14" t="s">
        <v>195</v>
      </c>
      <c r="AX351" s="14" t="s">
        <v>71</v>
      </c>
      <c r="AY351" s="255" t="s">
        <v>182</v>
      </c>
    </row>
    <row r="352" s="14" customFormat="1">
      <c r="A352" s="14"/>
      <c r="B352" s="245"/>
      <c r="C352" s="246"/>
      <c r="D352" s="236" t="s">
        <v>193</v>
      </c>
      <c r="E352" s="247" t="s">
        <v>19</v>
      </c>
      <c r="F352" s="248" t="s">
        <v>7332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193</v>
      </c>
      <c r="AU352" s="255" t="s">
        <v>80</v>
      </c>
      <c r="AV352" s="14" t="s">
        <v>80</v>
      </c>
      <c r="AW352" s="14" t="s">
        <v>195</v>
      </c>
      <c r="AX352" s="14" t="s">
        <v>71</v>
      </c>
      <c r="AY352" s="255" t="s">
        <v>182</v>
      </c>
    </row>
    <row r="353" s="14" customFormat="1">
      <c r="A353" s="14"/>
      <c r="B353" s="245"/>
      <c r="C353" s="246"/>
      <c r="D353" s="236" t="s">
        <v>193</v>
      </c>
      <c r="E353" s="247" t="s">
        <v>19</v>
      </c>
      <c r="F353" s="248" t="s">
        <v>7333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193</v>
      </c>
      <c r="AU353" s="255" t="s">
        <v>80</v>
      </c>
      <c r="AV353" s="14" t="s">
        <v>80</v>
      </c>
      <c r="AW353" s="14" t="s">
        <v>195</v>
      </c>
      <c r="AX353" s="14" t="s">
        <v>71</v>
      </c>
      <c r="AY353" s="255" t="s">
        <v>182</v>
      </c>
    </row>
    <row r="354" s="14" customFormat="1">
      <c r="A354" s="14"/>
      <c r="B354" s="245"/>
      <c r="C354" s="246"/>
      <c r="D354" s="236" t="s">
        <v>193</v>
      </c>
      <c r="E354" s="247" t="s">
        <v>19</v>
      </c>
      <c r="F354" s="248" t="s">
        <v>7334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193</v>
      </c>
      <c r="AU354" s="255" t="s">
        <v>80</v>
      </c>
      <c r="AV354" s="14" t="s">
        <v>80</v>
      </c>
      <c r="AW354" s="14" t="s">
        <v>195</v>
      </c>
      <c r="AX354" s="14" t="s">
        <v>71</v>
      </c>
      <c r="AY354" s="255" t="s">
        <v>182</v>
      </c>
    </row>
    <row r="355" s="2" customFormat="1" ht="24.15" customHeight="1">
      <c r="A355" s="41"/>
      <c r="B355" s="42"/>
      <c r="C355" s="278" t="s">
        <v>721</v>
      </c>
      <c r="D355" s="278" t="s">
        <v>296</v>
      </c>
      <c r="E355" s="279" t="s">
        <v>7335</v>
      </c>
      <c r="F355" s="280" t="s">
        <v>7336</v>
      </c>
      <c r="G355" s="281" t="s">
        <v>425</v>
      </c>
      <c r="H355" s="282">
        <v>10</v>
      </c>
      <c r="I355" s="283"/>
      <c r="J355" s="284">
        <f>ROUND(I355*H355,2)</f>
        <v>0</v>
      </c>
      <c r="K355" s="280" t="s">
        <v>188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410</v>
      </c>
      <c r="AT355" s="227" t="s">
        <v>296</v>
      </c>
      <c r="AU355" s="227" t="s">
        <v>80</v>
      </c>
      <c r="AY355" s="20" t="s">
        <v>182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7337</v>
      </c>
    </row>
    <row r="356" s="2" customFormat="1" ht="24.15" customHeight="1">
      <c r="A356" s="41"/>
      <c r="B356" s="42"/>
      <c r="C356" s="216" t="s">
        <v>727</v>
      </c>
      <c r="D356" s="216" t="s">
        <v>184</v>
      </c>
      <c r="E356" s="217" t="s">
        <v>7338</v>
      </c>
      <c r="F356" s="218" t="s">
        <v>7339</v>
      </c>
      <c r="G356" s="219" t="s">
        <v>304</v>
      </c>
      <c r="H356" s="220">
        <v>8</v>
      </c>
      <c r="I356" s="221"/>
      <c r="J356" s="222">
        <f>ROUND(I356*H356,2)</f>
        <v>0</v>
      </c>
      <c r="K356" s="218" t="s">
        <v>188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184</v>
      </c>
      <c r="AU356" s="227" t="s">
        <v>80</v>
      </c>
      <c r="AY356" s="20" t="s">
        <v>182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7340</v>
      </c>
    </row>
    <row r="357" s="2" customFormat="1">
      <c r="A357" s="41"/>
      <c r="B357" s="42"/>
      <c r="C357" s="43"/>
      <c r="D357" s="229" t="s">
        <v>191</v>
      </c>
      <c r="E357" s="43"/>
      <c r="F357" s="230" t="s">
        <v>7341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191</v>
      </c>
      <c r="AU357" s="20" t="s">
        <v>80</v>
      </c>
    </row>
    <row r="358" s="14" customFormat="1">
      <c r="A358" s="14"/>
      <c r="B358" s="245"/>
      <c r="C358" s="246"/>
      <c r="D358" s="236" t="s">
        <v>193</v>
      </c>
      <c r="E358" s="247" t="s">
        <v>19</v>
      </c>
      <c r="F358" s="248" t="s">
        <v>7342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193</v>
      </c>
      <c r="AU358" s="255" t="s">
        <v>80</v>
      </c>
      <c r="AV358" s="14" t="s">
        <v>80</v>
      </c>
      <c r="AW358" s="14" t="s">
        <v>195</v>
      </c>
      <c r="AX358" s="14" t="s">
        <v>71</v>
      </c>
      <c r="AY358" s="255" t="s">
        <v>182</v>
      </c>
    </row>
    <row r="359" s="2" customFormat="1" ht="24.15" customHeight="1">
      <c r="A359" s="41"/>
      <c r="B359" s="42"/>
      <c r="C359" s="278" t="s">
        <v>735</v>
      </c>
      <c r="D359" s="278" t="s">
        <v>296</v>
      </c>
      <c r="E359" s="279" t="s">
        <v>7343</v>
      </c>
      <c r="F359" s="280" t="s">
        <v>7344</v>
      </c>
      <c r="G359" s="281" t="s">
        <v>425</v>
      </c>
      <c r="H359" s="282">
        <v>3</v>
      </c>
      <c r="I359" s="283"/>
      <c r="J359" s="284">
        <f>ROUND(I359*H359,2)</f>
        <v>0</v>
      </c>
      <c r="K359" s="280" t="s">
        <v>188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182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7345</v>
      </c>
    </row>
    <row r="360" s="2" customFormat="1" ht="24.15" customHeight="1">
      <c r="A360" s="41"/>
      <c r="B360" s="42"/>
      <c r="C360" s="278" t="s">
        <v>741</v>
      </c>
      <c r="D360" s="278" t="s">
        <v>296</v>
      </c>
      <c r="E360" s="279" t="s">
        <v>7346</v>
      </c>
      <c r="F360" s="280" t="s">
        <v>7347</v>
      </c>
      <c r="G360" s="281" t="s">
        <v>425</v>
      </c>
      <c r="H360" s="282">
        <v>3</v>
      </c>
      <c r="I360" s="283"/>
      <c r="J360" s="284">
        <f>ROUND(I360*H360,2)</f>
        <v>0</v>
      </c>
      <c r="K360" s="280" t="s">
        <v>188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7348</v>
      </c>
    </row>
    <row r="361" s="2" customFormat="1" ht="21.75" customHeight="1">
      <c r="A361" s="41"/>
      <c r="B361" s="42"/>
      <c r="C361" s="216" t="s">
        <v>752</v>
      </c>
      <c r="D361" s="216" t="s">
        <v>184</v>
      </c>
      <c r="E361" s="217" t="s">
        <v>7349</v>
      </c>
      <c r="F361" s="218" t="s">
        <v>7350</v>
      </c>
      <c r="G361" s="219" t="s">
        <v>304</v>
      </c>
      <c r="H361" s="220">
        <v>9</v>
      </c>
      <c r="I361" s="221"/>
      <c r="J361" s="222">
        <f>ROUND(I361*H361,2)</f>
        <v>0</v>
      </c>
      <c r="K361" s="218" t="s">
        <v>188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184</v>
      </c>
      <c r="AU361" s="227" t="s">
        <v>80</v>
      </c>
      <c r="AY361" s="20" t="s">
        <v>182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7351</v>
      </c>
    </row>
    <row r="362" s="2" customFormat="1">
      <c r="A362" s="41"/>
      <c r="B362" s="42"/>
      <c r="C362" s="43"/>
      <c r="D362" s="229" t="s">
        <v>191</v>
      </c>
      <c r="E362" s="43"/>
      <c r="F362" s="230" t="s">
        <v>7352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191</v>
      </c>
      <c r="AU362" s="20" t="s">
        <v>80</v>
      </c>
    </row>
    <row r="363" s="2" customFormat="1" ht="21.75" customHeight="1">
      <c r="A363" s="41"/>
      <c r="B363" s="42"/>
      <c r="C363" s="216" t="s">
        <v>762</v>
      </c>
      <c r="D363" s="216" t="s">
        <v>184</v>
      </c>
      <c r="E363" s="217" t="s">
        <v>7353</v>
      </c>
      <c r="F363" s="218" t="s">
        <v>7354</v>
      </c>
      <c r="G363" s="219" t="s">
        <v>304</v>
      </c>
      <c r="H363" s="220">
        <v>191</v>
      </c>
      <c r="I363" s="221"/>
      <c r="J363" s="222">
        <f>ROUND(I363*H363,2)</f>
        <v>0</v>
      </c>
      <c r="K363" s="218" t="s">
        <v>188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184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7355</v>
      </c>
    </row>
    <row r="364" s="2" customFormat="1">
      <c r="A364" s="41"/>
      <c r="B364" s="42"/>
      <c r="C364" s="43"/>
      <c r="D364" s="229" t="s">
        <v>191</v>
      </c>
      <c r="E364" s="43"/>
      <c r="F364" s="230" t="s">
        <v>7356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191</v>
      </c>
      <c r="AU364" s="20" t="s">
        <v>80</v>
      </c>
    </row>
    <row r="365" s="2" customFormat="1" ht="21.75" customHeight="1">
      <c r="A365" s="41"/>
      <c r="B365" s="42"/>
      <c r="C365" s="216" t="s">
        <v>768</v>
      </c>
      <c r="D365" s="216" t="s">
        <v>184</v>
      </c>
      <c r="E365" s="217" t="s">
        <v>7357</v>
      </c>
      <c r="F365" s="218" t="s">
        <v>7358</v>
      </c>
      <c r="G365" s="219" t="s">
        <v>304</v>
      </c>
      <c r="H365" s="220">
        <v>127.40000000000001</v>
      </c>
      <c r="I365" s="221"/>
      <c r="J365" s="222">
        <f>ROUND(I365*H365,2)</f>
        <v>0</v>
      </c>
      <c r="K365" s="218" t="s">
        <v>188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184</v>
      </c>
      <c r="AU365" s="227" t="s">
        <v>80</v>
      </c>
      <c r="AY365" s="20" t="s">
        <v>182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7359</v>
      </c>
    </row>
    <row r="366" s="2" customFormat="1">
      <c r="A366" s="41"/>
      <c r="B366" s="42"/>
      <c r="C366" s="43"/>
      <c r="D366" s="229" t="s">
        <v>191</v>
      </c>
      <c r="E366" s="43"/>
      <c r="F366" s="230" t="s">
        <v>7360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191</v>
      </c>
      <c r="AU366" s="20" t="s">
        <v>80</v>
      </c>
    </row>
    <row r="367" s="14" customFormat="1">
      <c r="A367" s="14"/>
      <c r="B367" s="245"/>
      <c r="C367" s="246"/>
      <c r="D367" s="236" t="s">
        <v>193</v>
      </c>
      <c r="E367" s="247" t="s">
        <v>19</v>
      </c>
      <c r="F367" s="248" t="s">
        <v>7361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193</v>
      </c>
      <c r="AU367" s="255" t="s">
        <v>80</v>
      </c>
      <c r="AV367" s="14" t="s">
        <v>80</v>
      </c>
      <c r="AW367" s="14" t="s">
        <v>195</v>
      </c>
      <c r="AX367" s="14" t="s">
        <v>71</v>
      </c>
      <c r="AY367" s="255" t="s">
        <v>182</v>
      </c>
    </row>
    <row r="368" s="2" customFormat="1" ht="21.75" customHeight="1">
      <c r="A368" s="41"/>
      <c r="B368" s="42"/>
      <c r="C368" s="216" t="s">
        <v>784</v>
      </c>
      <c r="D368" s="216" t="s">
        <v>184</v>
      </c>
      <c r="E368" s="217" t="s">
        <v>7362</v>
      </c>
      <c r="F368" s="218" t="s">
        <v>7363</v>
      </c>
      <c r="G368" s="219" t="s">
        <v>304</v>
      </c>
      <c r="H368" s="220">
        <v>58</v>
      </c>
      <c r="I368" s="221"/>
      <c r="J368" s="222">
        <f>ROUND(I368*H368,2)</f>
        <v>0</v>
      </c>
      <c r="K368" s="218" t="s">
        <v>188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184</v>
      </c>
      <c r="AU368" s="227" t="s">
        <v>80</v>
      </c>
      <c r="AY368" s="20" t="s">
        <v>182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7364</v>
      </c>
    </row>
    <row r="369" s="2" customFormat="1">
      <c r="A369" s="41"/>
      <c r="B369" s="42"/>
      <c r="C369" s="43"/>
      <c r="D369" s="229" t="s">
        <v>191</v>
      </c>
      <c r="E369" s="43"/>
      <c r="F369" s="230" t="s">
        <v>7365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191</v>
      </c>
      <c r="AU369" s="20" t="s">
        <v>80</v>
      </c>
    </row>
    <row r="370" s="2" customFormat="1" ht="21.75" customHeight="1">
      <c r="A370" s="41"/>
      <c r="B370" s="42"/>
      <c r="C370" s="216" t="s">
        <v>798</v>
      </c>
      <c r="D370" s="216" t="s">
        <v>184</v>
      </c>
      <c r="E370" s="217" t="s">
        <v>7366</v>
      </c>
      <c r="F370" s="218" t="s">
        <v>7367</v>
      </c>
      <c r="G370" s="219" t="s">
        <v>304</v>
      </c>
      <c r="H370" s="220">
        <v>5</v>
      </c>
      <c r="I370" s="221"/>
      <c r="J370" s="222">
        <f>ROUND(I370*H370,2)</f>
        <v>0</v>
      </c>
      <c r="K370" s="218" t="s">
        <v>188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184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7368</v>
      </c>
    </row>
    <row r="371" s="2" customFormat="1">
      <c r="A371" s="41"/>
      <c r="B371" s="42"/>
      <c r="C371" s="43"/>
      <c r="D371" s="229" t="s">
        <v>191</v>
      </c>
      <c r="E371" s="43"/>
      <c r="F371" s="230" t="s">
        <v>7369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191</v>
      </c>
      <c r="AU371" s="20" t="s">
        <v>80</v>
      </c>
    </row>
    <row r="372" s="14" customFormat="1">
      <c r="A372" s="14"/>
      <c r="B372" s="245"/>
      <c r="C372" s="246"/>
      <c r="D372" s="236" t="s">
        <v>193</v>
      </c>
      <c r="E372" s="247" t="s">
        <v>19</v>
      </c>
      <c r="F372" s="248" t="s">
        <v>7370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193</v>
      </c>
      <c r="AU372" s="255" t="s">
        <v>80</v>
      </c>
      <c r="AV372" s="14" t="s">
        <v>80</v>
      </c>
      <c r="AW372" s="14" t="s">
        <v>195</v>
      </c>
      <c r="AX372" s="14" t="s">
        <v>71</v>
      </c>
      <c r="AY372" s="255" t="s">
        <v>182</v>
      </c>
    </row>
    <row r="373" s="2" customFormat="1" ht="21.75" customHeight="1">
      <c r="A373" s="41"/>
      <c r="B373" s="42"/>
      <c r="C373" s="216" t="s">
        <v>811</v>
      </c>
      <c r="D373" s="216" t="s">
        <v>184</v>
      </c>
      <c r="E373" s="217" t="s">
        <v>7371</v>
      </c>
      <c r="F373" s="218" t="s">
        <v>7372</v>
      </c>
      <c r="G373" s="219" t="s">
        <v>304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184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7373</v>
      </c>
    </row>
    <row r="374" s="14" customFormat="1">
      <c r="A374" s="14"/>
      <c r="B374" s="245"/>
      <c r="C374" s="246"/>
      <c r="D374" s="236" t="s">
        <v>193</v>
      </c>
      <c r="E374" s="247" t="s">
        <v>19</v>
      </c>
      <c r="F374" s="248" t="s">
        <v>7374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193</v>
      </c>
      <c r="AU374" s="255" t="s">
        <v>80</v>
      </c>
      <c r="AV374" s="14" t="s">
        <v>80</v>
      </c>
      <c r="AW374" s="14" t="s">
        <v>195</v>
      </c>
      <c r="AX374" s="14" t="s">
        <v>71</v>
      </c>
      <c r="AY374" s="255" t="s">
        <v>182</v>
      </c>
    </row>
    <row r="375" s="2" customFormat="1" ht="16.5" customHeight="1">
      <c r="A375" s="41"/>
      <c r="B375" s="42"/>
      <c r="C375" s="216" t="s">
        <v>817</v>
      </c>
      <c r="D375" s="216" t="s">
        <v>184</v>
      </c>
      <c r="E375" s="217" t="s">
        <v>7375</v>
      </c>
      <c r="F375" s="218" t="s">
        <v>7376</v>
      </c>
      <c r="G375" s="219" t="s">
        <v>304</v>
      </c>
      <c r="H375" s="220">
        <v>18.800000000000001</v>
      </c>
      <c r="I375" s="221"/>
      <c r="J375" s="222">
        <f>ROUND(I375*H375,2)</f>
        <v>0</v>
      </c>
      <c r="K375" s="218" t="s">
        <v>188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308</v>
      </c>
      <c r="AT375" s="227" t="s">
        <v>184</v>
      </c>
      <c r="AU375" s="227" t="s">
        <v>80</v>
      </c>
      <c r="AY375" s="20" t="s">
        <v>182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7377</v>
      </c>
    </row>
    <row r="376" s="2" customFormat="1">
      <c r="A376" s="41"/>
      <c r="B376" s="42"/>
      <c r="C376" s="43"/>
      <c r="D376" s="229" t="s">
        <v>191</v>
      </c>
      <c r="E376" s="43"/>
      <c r="F376" s="230" t="s">
        <v>7378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191</v>
      </c>
      <c r="AU376" s="20" t="s">
        <v>80</v>
      </c>
    </row>
    <row r="377" s="14" customFormat="1">
      <c r="A377" s="14"/>
      <c r="B377" s="245"/>
      <c r="C377" s="246"/>
      <c r="D377" s="236" t="s">
        <v>193</v>
      </c>
      <c r="E377" s="247" t="s">
        <v>19</v>
      </c>
      <c r="F377" s="248" t="s">
        <v>7379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193</v>
      </c>
      <c r="AU377" s="255" t="s">
        <v>80</v>
      </c>
      <c r="AV377" s="14" t="s">
        <v>80</v>
      </c>
      <c r="AW377" s="14" t="s">
        <v>195</v>
      </c>
      <c r="AX377" s="14" t="s">
        <v>71</v>
      </c>
      <c r="AY377" s="255" t="s">
        <v>182</v>
      </c>
    </row>
    <row r="378" s="14" customFormat="1">
      <c r="A378" s="14"/>
      <c r="B378" s="245"/>
      <c r="C378" s="246"/>
      <c r="D378" s="236" t="s">
        <v>193</v>
      </c>
      <c r="E378" s="247" t="s">
        <v>19</v>
      </c>
      <c r="F378" s="248" t="s">
        <v>7380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193</v>
      </c>
      <c r="AU378" s="255" t="s">
        <v>80</v>
      </c>
      <c r="AV378" s="14" t="s">
        <v>80</v>
      </c>
      <c r="AW378" s="14" t="s">
        <v>195</v>
      </c>
      <c r="AX378" s="14" t="s">
        <v>71</v>
      </c>
      <c r="AY378" s="255" t="s">
        <v>182</v>
      </c>
    </row>
    <row r="379" s="14" customFormat="1">
      <c r="A379" s="14"/>
      <c r="B379" s="245"/>
      <c r="C379" s="246"/>
      <c r="D379" s="236" t="s">
        <v>193</v>
      </c>
      <c r="E379" s="247" t="s">
        <v>19</v>
      </c>
      <c r="F379" s="248" t="s">
        <v>7381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193</v>
      </c>
      <c r="AU379" s="255" t="s">
        <v>80</v>
      </c>
      <c r="AV379" s="14" t="s">
        <v>80</v>
      </c>
      <c r="AW379" s="14" t="s">
        <v>195</v>
      </c>
      <c r="AX379" s="14" t="s">
        <v>71</v>
      </c>
      <c r="AY379" s="255" t="s">
        <v>182</v>
      </c>
    </row>
    <row r="380" s="2" customFormat="1" ht="16.5" customHeight="1">
      <c r="A380" s="41"/>
      <c r="B380" s="42"/>
      <c r="C380" s="216" t="s">
        <v>823</v>
      </c>
      <c r="D380" s="216" t="s">
        <v>184</v>
      </c>
      <c r="E380" s="217" t="s">
        <v>7382</v>
      </c>
      <c r="F380" s="218" t="s">
        <v>7383</v>
      </c>
      <c r="G380" s="219" t="s">
        <v>304</v>
      </c>
      <c r="H380" s="220">
        <v>19.800000000000001</v>
      </c>
      <c r="I380" s="221"/>
      <c r="J380" s="222">
        <f>ROUND(I380*H380,2)</f>
        <v>0</v>
      </c>
      <c r="K380" s="218" t="s">
        <v>188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184</v>
      </c>
      <c r="AU380" s="227" t="s">
        <v>80</v>
      </c>
      <c r="AY380" s="20" t="s">
        <v>182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7384</v>
      </c>
    </row>
    <row r="381" s="2" customFormat="1">
      <c r="A381" s="41"/>
      <c r="B381" s="42"/>
      <c r="C381" s="43"/>
      <c r="D381" s="229" t="s">
        <v>191</v>
      </c>
      <c r="E381" s="43"/>
      <c r="F381" s="230" t="s">
        <v>7385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191</v>
      </c>
      <c r="AU381" s="20" t="s">
        <v>80</v>
      </c>
    </row>
    <row r="382" s="14" customFormat="1">
      <c r="A382" s="14"/>
      <c r="B382" s="245"/>
      <c r="C382" s="246"/>
      <c r="D382" s="236" t="s">
        <v>193</v>
      </c>
      <c r="E382" s="247" t="s">
        <v>19</v>
      </c>
      <c r="F382" s="248" t="s">
        <v>7386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193</v>
      </c>
      <c r="AU382" s="255" t="s">
        <v>80</v>
      </c>
      <c r="AV382" s="14" t="s">
        <v>80</v>
      </c>
      <c r="AW382" s="14" t="s">
        <v>195</v>
      </c>
      <c r="AX382" s="14" t="s">
        <v>71</v>
      </c>
      <c r="AY382" s="255" t="s">
        <v>182</v>
      </c>
    </row>
    <row r="383" s="14" customFormat="1">
      <c r="A383" s="14"/>
      <c r="B383" s="245"/>
      <c r="C383" s="246"/>
      <c r="D383" s="236" t="s">
        <v>193</v>
      </c>
      <c r="E383" s="247" t="s">
        <v>19</v>
      </c>
      <c r="F383" s="248" t="s">
        <v>7387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193</v>
      </c>
      <c r="AU383" s="255" t="s">
        <v>80</v>
      </c>
      <c r="AV383" s="14" t="s">
        <v>80</v>
      </c>
      <c r="AW383" s="14" t="s">
        <v>195</v>
      </c>
      <c r="AX383" s="14" t="s">
        <v>71</v>
      </c>
      <c r="AY383" s="255" t="s">
        <v>182</v>
      </c>
    </row>
    <row r="384" s="2" customFormat="1" ht="24.15" customHeight="1">
      <c r="A384" s="41"/>
      <c r="B384" s="42"/>
      <c r="C384" s="216" t="s">
        <v>832</v>
      </c>
      <c r="D384" s="216" t="s">
        <v>184</v>
      </c>
      <c r="E384" s="217" t="s">
        <v>7388</v>
      </c>
      <c r="F384" s="218" t="s">
        <v>7389</v>
      </c>
      <c r="G384" s="219" t="s">
        <v>425</v>
      </c>
      <c r="H384" s="220">
        <v>75</v>
      </c>
      <c r="I384" s="221"/>
      <c r="J384" s="222">
        <f>ROUND(I384*H384,2)</f>
        <v>0</v>
      </c>
      <c r="K384" s="218" t="s">
        <v>188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184</v>
      </c>
      <c r="AU384" s="227" t="s">
        <v>80</v>
      </c>
      <c r="AY384" s="20" t="s">
        <v>182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7390</v>
      </c>
    </row>
    <row r="385" s="2" customFormat="1">
      <c r="A385" s="41"/>
      <c r="B385" s="42"/>
      <c r="C385" s="43"/>
      <c r="D385" s="229" t="s">
        <v>191</v>
      </c>
      <c r="E385" s="43"/>
      <c r="F385" s="230" t="s">
        <v>7391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191</v>
      </c>
      <c r="AU385" s="20" t="s">
        <v>80</v>
      </c>
    </row>
    <row r="386" s="2" customFormat="1" ht="24.15" customHeight="1">
      <c r="A386" s="41"/>
      <c r="B386" s="42"/>
      <c r="C386" s="216" t="s">
        <v>838</v>
      </c>
      <c r="D386" s="216" t="s">
        <v>184</v>
      </c>
      <c r="E386" s="217" t="s">
        <v>7392</v>
      </c>
      <c r="F386" s="218" t="s">
        <v>7393</v>
      </c>
      <c r="G386" s="219" t="s">
        <v>425</v>
      </c>
      <c r="H386" s="220">
        <v>3</v>
      </c>
      <c r="I386" s="221"/>
      <c r="J386" s="222">
        <f>ROUND(I386*H386,2)</f>
        <v>0</v>
      </c>
      <c r="K386" s="218" t="s">
        <v>188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308</v>
      </c>
      <c r="AT386" s="227" t="s">
        <v>184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7394</v>
      </c>
    </row>
    <row r="387" s="2" customFormat="1">
      <c r="A387" s="41"/>
      <c r="B387" s="42"/>
      <c r="C387" s="43"/>
      <c r="D387" s="229" t="s">
        <v>191</v>
      </c>
      <c r="E387" s="43"/>
      <c r="F387" s="230" t="s">
        <v>7395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191</v>
      </c>
      <c r="AU387" s="20" t="s">
        <v>80</v>
      </c>
    </row>
    <row r="388" s="2" customFormat="1" ht="24.15" customHeight="1">
      <c r="A388" s="41"/>
      <c r="B388" s="42"/>
      <c r="C388" s="216" t="s">
        <v>847</v>
      </c>
      <c r="D388" s="216" t="s">
        <v>184</v>
      </c>
      <c r="E388" s="217" t="s">
        <v>7396</v>
      </c>
      <c r="F388" s="218" t="s">
        <v>7397</v>
      </c>
      <c r="G388" s="219" t="s">
        <v>425</v>
      </c>
      <c r="H388" s="220">
        <v>13</v>
      </c>
      <c r="I388" s="221"/>
      <c r="J388" s="222">
        <f>ROUND(I388*H388,2)</f>
        <v>0</v>
      </c>
      <c r="K388" s="218" t="s">
        <v>188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184</v>
      </c>
      <c r="AU388" s="227" t="s">
        <v>80</v>
      </c>
      <c r="AY388" s="20" t="s">
        <v>182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7398</v>
      </c>
    </row>
    <row r="389" s="2" customFormat="1">
      <c r="A389" s="41"/>
      <c r="B389" s="42"/>
      <c r="C389" s="43"/>
      <c r="D389" s="229" t="s">
        <v>191</v>
      </c>
      <c r="E389" s="43"/>
      <c r="F389" s="230" t="s">
        <v>7399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191</v>
      </c>
      <c r="AU389" s="20" t="s">
        <v>80</v>
      </c>
    </row>
    <row r="390" s="2" customFormat="1" ht="24.15" customHeight="1">
      <c r="A390" s="41"/>
      <c r="B390" s="42"/>
      <c r="C390" s="216" t="s">
        <v>855</v>
      </c>
      <c r="D390" s="216" t="s">
        <v>184</v>
      </c>
      <c r="E390" s="217" t="s">
        <v>7400</v>
      </c>
      <c r="F390" s="218" t="s">
        <v>7401</v>
      </c>
      <c r="G390" s="219" t="s">
        <v>425</v>
      </c>
      <c r="H390" s="220">
        <v>34</v>
      </c>
      <c r="I390" s="221"/>
      <c r="J390" s="222">
        <f>ROUND(I390*H390,2)</f>
        <v>0</v>
      </c>
      <c r="K390" s="218" t="s">
        <v>188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308</v>
      </c>
      <c r="AT390" s="227" t="s">
        <v>184</v>
      </c>
      <c r="AU390" s="227" t="s">
        <v>80</v>
      </c>
      <c r="AY390" s="20" t="s">
        <v>182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7402</v>
      </c>
    </row>
    <row r="391" s="2" customFormat="1">
      <c r="A391" s="41"/>
      <c r="B391" s="42"/>
      <c r="C391" s="43"/>
      <c r="D391" s="229" t="s">
        <v>191</v>
      </c>
      <c r="E391" s="43"/>
      <c r="F391" s="230" t="s">
        <v>7403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191</v>
      </c>
      <c r="AU391" s="20" t="s">
        <v>80</v>
      </c>
    </row>
    <row r="392" s="2" customFormat="1" ht="24.15" customHeight="1">
      <c r="A392" s="41"/>
      <c r="B392" s="42"/>
      <c r="C392" s="216" t="s">
        <v>861</v>
      </c>
      <c r="D392" s="216" t="s">
        <v>184</v>
      </c>
      <c r="E392" s="217" t="s">
        <v>7404</v>
      </c>
      <c r="F392" s="218" t="s">
        <v>7405</v>
      </c>
      <c r="G392" s="219" t="s">
        <v>425</v>
      </c>
      <c r="H392" s="220">
        <v>6</v>
      </c>
      <c r="I392" s="221"/>
      <c r="J392" s="222">
        <f>ROUND(I392*H392,2)</f>
        <v>0</v>
      </c>
      <c r="K392" s="218" t="s">
        <v>188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184</v>
      </c>
      <c r="AU392" s="227" t="s">
        <v>80</v>
      </c>
      <c r="AY392" s="20" t="s">
        <v>182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7406</v>
      </c>
    </row>
    <row r="393" s="2" customFormat="1">
      <c r="A393" s="41"/>
      <c r="B393" s="42"/>
      <c r="C393" s="43"/>
      <c r="D393" s="229" t="s">
        <v>191</v>
      </c>
      <c r="E393" s="43"/>
      <c r="F393" s="230" t="s">
        <v>7407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191</v>
      </c>
      <c r="AU393" s="20" t="s">
        <v>80</v>
      </c>
    </row>
    <row r="394" s="2" customFormat="1" ht="24.15" customHeight="1">
      <c r="A394" s="41"/>
      <c r="B394" s="42"/>
      <c r="C394" s="216" t="s">
        <v>865</v>
      </c>
      <c r="D394" s="216" t="s">
        <v>184</v>
      </c>
      <c r="E394" s="217" t="s">
        <v>7408</v>
      </c>
      <c r="F394" s="218" t="s">
        <v>7409</v>
      </c>
      <c r="G394" s="219" t="s">
        <v>425</v>
      </c>
      <c r="H394" s="220">
        <v>1</v>
      </c>
      <c r="I394" s="221"/>
      <c r="J394" s="222">
        <f>ROUND(I394*H394,2)</f>
        <v>0</v>
      </c>
      <c r="K394" s="218" t="s">
        <v>188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184</v>
      </c>
      <c r="AU394" s="227" t="s">
        <v>80</v>
      </c>
      <c r="AY394" s="20" t="s">
        <v>182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7410</v>
      </c>
    </row>
    <row r="395" s="2" customFormat="1">
      <c r="A395" s="41"/>
      <c r="B395" s="42"/>
      <c r="C395" s="43"/>
      <c r="D395" s="229" t="s">
        <v>191</v>
      </c>
      <c r="E395" s="43"/>
      <c r="F395" s="230" t="s">
        <v>7411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191</v>
      </c>
      <c r="AU395" s="20" t="s">
        <v>80</v>
      </c>
    </row>
    <row r="396" s="2" customFormat="1" ht="16.5" customHeight="1">
      <c r="A396" s="41"/>
      <c r="B396" s="42"/>
      <c r="C396" s="216" t="s">
        <v>871</v>
      </c>
      <c r="D396" s="216" t="s">
        <v>184</v>
      </c>
      <c r="E396" s="217" t="s">
        <v>7412</v>
      </c>
      <c r="F396" s="218" t="s">
        <v>7413</v>
      </c>
      <c r="G396" s="219" t="s">
        <v>425</v>
      </c>
      <c r="H396" s="220">
        <v>9</v>
      </c>
      <c r="I396" s="221"/>
      <c r="J396" s="222">
        <f>ROUND(I396*H396,2)</f>
        <v>0</v>
      </c>
      <c r="K396" s="218" t="s">
        <v>188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184</v>
      </c>
      <c r="AU396" s="227" t="s">
        <v>80</v>
      </c>
      <c r="AY396" s="20" t="s">
        <v>182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7414</v>
      </c>
    </row>
    <row r="397" s="2" customFormat="1">
      <c r="A397" s="41"/>
      <c r="B397" s="42"/>
      <c r="C397" s="43"/>
      <c r="D397" s="229" t="s">
        <v>191</v>
      </c>
      <c r="E397" s="43"/>
      <c r="F397" s="230" t="s">
        <v>7415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191</v>
      </c>
      <c r="AU397" s="20" t="s">
        <v>80</v>
      </c>
    </row>
    <row r="398" s="2" customFormat="1" ht="16.5" customHeight="1">
      <c r="A398" s="41"/>
      <c r="B398" s="42"/>
      <c r="C398" s="216" t="s">
        <v>877</v>
      </c>
      <c r="D398" s="216" t="s">
        <v>184</v>
      </c>
      <c r="E398" s="217" t="s">
        <v>7416</v>
      </c>
      <c r="F398" s="218" t="s">
        <v>7417</v>
      </c>
      <c r="G398" s="219" t="s">
        <v>425</v>
      </c>
      <c r="H398" s="220">
        <v>6</v>
      </c>
      <c r="I398" s="221"/>
      <c r="J398" s="222">
        <f>ROUND(I398*H398,2)</f>
        <v>0</v>
      </c>
      <c r="K398" s="218" t="s">
        <v>188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184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7418</v>
      </c>
    </row>
    <row r="399" s="2" customFormat="1">
      <c r="A399" s="41"/>
      <c r="B399" s="42"/>
      <c r="C399" s="43"/>
      <c r="D399" s="229" t="s">
        <v>191</v>
      </c>
      <c r="E399" s="43"/>
      <c r="F399" s="230" t="s">
        <v>7419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191</v>
      </c>
      <c r="AU399" s="20" t="s">
        <v>80</v>
      </c>
    </row>
    <row r="400" s="2" customFormat="1" ht="21.75" customHeight="1">
      <c r="A400" s="41"/>
      <c r="B400" s="42"/>
      <c r="C400" s="216" t="s">
        <v>883</v>
      </c>
      <c r="D400" s="216" t="s">
        <v>184</v>
      </c>
      <c r="E400" s="217" t="s">
        <v>7420</v>
      </c>
      <c r="F400" s="218" t="s">
        <v>7421</v>
      </c>
      <c r="G400" s="219" t="s">
        <v>425</v>
      </c>
      <c r="H400" s="220">
        <v>2</v>
      </c>
      <c r="I400" s="221"/>
      <c r="J400" s="222">
        <f>ROUND(I400*H400,2)</f>
        <v>0</v>
      </c>
      <c r="K400" s="218" t="s">
        <v>188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308</v>
      </c>
      <c r="AT400" s="227" t="s">
        <v>184</v>
      </c>
      <c r="AU400" s="227" t="s">
        <v>80</v>
      </c>
      <c r="AY400" s="20" t="s">
        <v>182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7422</v>
      </c>
    </row>
    <row r="401" s="2" customFormat="1">
      <c r="A401" s="41"/>
      <c r="B401" s="42"/>
      <c r="C401" s="43"/>
      <c r="D401" s="229" t="s">
        <v>191</v>
      </c>
      <c r="E401" s="43"/>
      <c r="F401" s="230" t="s">
        <v>7423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191</v>
      </c>
      <c r="AU401" s="20" t="s">
        <v>80</v>
      </c>
    </row>
    <row r="402" s="2" customFormat="1" ht="24.15" customHeight="1">
      <c r="A402" s="41"/>
      <c r="B402" s="42"/>
      <c r="C402" s="216" t="s">
        <v>890</v>
      </c>
      <c r="D402" s="216" t="s">
        <v>184</v>
      </c>
      <c r="E402" s="217" t="s">
        <v>7424</v>
      </c>
      <c r="F402" s="218" t="s">
        <v>7425</v>
      </c>
      <c r="G402" s="219" t="s">
        <v>304</v>
      </c>
      <c r="H402" s="220">
        <v>309</v>
      </c>
      <c r="I402" s="221"/>
      <c r="J402" s="222">
        <f>ROUND(I402*H402,2)</f>
        <v>0</v>
      </c>
      <c r="K402" s="218" t="s">
        <v>188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184</v>
      </c>
      <c r="AU402" s="227" t="s">
        <v>80</v>
      </c>
      <c r="AY402" s="20" t="s">
        <v>182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7426</v>
      </c>
    </row>
    <row r="403" s="2" customFormat="1">
      <c r="A403" s="41"/>
      <c r="B403" s="42"/>
      <c r="C403" s="43"/>
      <c r="D403" s="229" t="s">
        <v>191</v>
      </c>
      <c r="E403" s="43"/>
      <c r="F403" s="230" t="s">
        <v>7427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191</v>
      </c>
      <c r="AU403" s="20" t="s">
        <v>80</v>
      </c>
    </row>
    <row r="404" s="14" customFormat="1">
      <c r="A404" s="14"/>
      <c r="B404" s="245"/>
      <c r="C404" s="246"/>
      <c r="D404" s="236" t="s">
        <v>193</v>
      </c>
      <c r="E404" s="247" t="s">
        <v>19</v>
      </c>
      <c r="F404" s="248" t="s">
        <v>7428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193</v>
      </c>
      <c r="AU404" s="255" t="s">
        <v>80</v>
      </c>
      <c r="AV404" s="14" t="s">
        <v>80</v>
      </c>
      <c r="AW404" s="14" t="s">
        <v>195</v>
      </c>
      <c r="AX404" s="14" t="s">
        <v>71</v>
      </c>
      <c r="AY404" s="255" t="s">
        <v>182</v>
      </c>
    </row>
    <row r="405" s="2" customFormat="1" ht="24.15" customHeight="1">
      <c r="A405" s="41"/>
      <c r="B405" s="42"/>
      <c r="C405" s="216" t="s">
        <v>896</v>
      </c>
      <c r="D405" s="216" t="s">
        <v>184</v>
      </c>
      <c r="E405" s="217" t="s">
        <v>7429</v>
      </c>
      <c r="F405" s="218" t="s">
        <v>7430</v>
      </c>
      <c r="G405" s="219" t="s">
        <v>304</v>
      </c>
      <c r="H405" s="220">
        <v>97</v>
      </c>
      <c r="I405" s="221"/>
      <c r="J405" s="222">
        <f>ROUND(I405*H405,2)</f>
        <v>0</v>
      </c>
      <c r="K405" s="218" t="s">
        <v>188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184</v>
      </c>
      <c r="AU405" s="227" t="s">
        <v>80</v>
      </c>
      <c r="AY405" s="20" t="s">
        <v>182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7431</v>
      </c>
    </row>
    <row r="406" s="2" customFormat="1">
      <c r="A406" s="41"/>
      <c r="B406" s="42"/>
      <c r="C406" s="43"/>
      <c r="D406" s="229" t="s">
        <v>191</v>
      </c>
      <c r="E406" s="43"/>
      <c r="F406" s="230" t="s">
        <v>7432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191</v>
      </c>
      <c r="AU406" s="20" t="s">
        <v>80</v>
      </c>
    </row>
    <row r="407" s="14" customFormat="1">
      <c r="A407" s="14"/>
      <c r="B407" s="245"/>
      <c r="C407" s="246"/>
      <c r="D407" s="236" t="s">
        <v>193</v>
      </c>
      <c r="E407" s="247" t="s">
        <v>19</v>
      </c>
      <c r="F407" s="248" t="s">
        <v>7433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193</v>
      </c>
      <c r="AU407" s="255" t="s">
        <v>80</v>
      </c>
      <c r="AV407" s="14" t="s">
        <v>80</v>
      </c>
      <c r="AW407" s="14" t="s">
        <v>195</v>
      </c>
      <c r="AX407" s="14" t="s">
        <v>71</v>
      </c>
      <c r="AY407" s="255" t="s">
        <v>182</v>
      </c>
    </row>
    <row r="408" s="2" customFormat="1" ht="24.15" customHeight="1">
      <c r="A408" s="41"/>
      <c r="B408" s="42"/>
      <c r="C408" s="216" t="s">
        <v>901</v>
      </c>
      <c r="D408" s="216" t="s">
        <v>184</v>
      </c>
      <c r="E408" s="217" t="s">
        <v>7434</v>
      </c>
      <c r="F408" s="218" t="s">
        <v>7435</v>
      </c>
      <c r="G408" s="219" t="s">
        <v>304</v>
      </c>
      <c r="H408" s="220">
        <v>17</v>
      </c>
      <c r="I408" s="221"/>
      <c r="J408" s="222">
        <f>ROUND(I408*H408,2)</f>
        <v>0</v>
      </c>
      <c r="K408" s="218" t="s">
        <v>188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184</v>
      </c>
      <c r="AU408" s="227" t="s">
        <v>80</v>
      </c>
      <c r="AY408" s="20" t="s">
        <v>182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7436</v>
      </c>
    </row>
    <row r="409" s="2" customFormat="1">
      <c r="A409" s="41"/>
      <c r="B409" s="42"/>
      <c r="C409" s="43"/>
      <c r="D409" s="229" t="s">
        <v>191</v>
      </c>
      <c r="E409" s="43"/>
      <c r="F409" s="230" t="s">
        <v>7437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191</v>
      </c>
      <c r="AU409" s="20" t="s">
        <v>80</v>
      </c>
    </row>
    <row r="410" s="2" customFormat="1" ht="24.15" customHeight="1">
      <c r="A410" s="41"/>
      <c r="B410" s="42"/>
      <c r="C410" s="216" t="s">
        <v>907</v>
      </c>
      <c r="D410" s="216" t="s">
        <v>184</v>
      </c>
      <c r="E410" s="217" t="s">
        <v>7438</v>
      </c>
      <c r="F410" s="218" t="s">
        <v>7439</v>
      </c>
      <c r="G410" s="219" t="s">
        <v>425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184</v>
      </c>
      <c r="AU410" s="227" t="s">
        <v>80</v>
      </c>
      <c r="AY410" s="20" t="s">
        <v>182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7440</v>
      </c>
    </row>
    <row r="411" s="2" customFormat="1" ht="55.5" customHeight="1">
      <c r="A411" s="41"/>
      <c r="B411" s="42"/>
      <c r="C411" s="216" t="s">
        <v>915</v>
      </c>
      <c r="D411" s="216" t="s">
        <v>184</v>
      </c>
      <c r="E411" s="217" t="s">
        <v>7441</v>
      </c>
      <c r="F411" s="218" t="s">
        <v>7442</v>
      </c>
      <c r="G411" s="219" t="s">
        <v>256</v>
      </c>
      <c r="H411" s="220">
        <v>1.4370000000000001</v>
      </c>
      <c r="I411" s="221"/>
      <c r="J411" s="222">
        <f>ROUND(I411*H411,2)</f>
        <v>0</v>
      </c>
      <c r="K411" s="218" t="s">
        <v>188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308</v>
      </c>
      <c r="AT411" s="227" t="s">
        <v>184</v>
      </c>
      <c r="AU411" s="227" t="s">
        <v>80</v>
      </c>
      <c r="AY411" s="20" t="s">
        <v>182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7443</v>
      </c>
    </row>
    <row r="412" s="2" customFormat="1">
      <c r="A412" s="41"/>
      <c r="B412" s="42"/>
      <c r="C412" s="43"/>
      <c r="D412" s="229" t="s">
        <v>191</v>
      </c>
      <c r="E412" s="43"/>
      <c r="F412" s="230" t="s">
        <v>7444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191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4907</v>
      </c>
      <c r="F413" s="214" t="s">
        <v>7445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182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920</v>
      </c>
      <c r="D414" s="216" t="s">
        <v>184</v>
      </c>
      <c r="E414" s="217" t="s">
        <v>7446</v>
      </c>
      <c r="F414" s="218" t="s">
        <v>7447</v>
      </c>
      <c r="G414" s="219" t="s">
        <v>304</v>
      </c>
      <c r="H414" s="220">
        <v>59</v>
      </c>
      <c r="I414" s="221"/>
      <c r="J414" s="222">
        <f>ROUND(I414*H414,2)</f>
        <v>0</v>
      </c>
      <c r="K414" s="218" t="s">
        <v>188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184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7448</v>
      </c>
    </row>
    <row r="415" s="2" customFormat="1">
      <c r="A415" s="41"/>
      <c r="B415" s="42"/>
      <c r="C415" s="43"/>
      <c r="D415" s="229" t="s">
        <v>191</v>
      </c>
      <c r="E415" s="43"/>
      <c r="F415" s="230" t="s">
        <v>7449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191</v>
      </c>
      <c r="AU415" s="20" t="s">
        <v>80</v>
      </c>
    </row>
    <row r="416" s="2" customFormat="1" ht="44.25" customHeight="1">
      <c r="A416" s="41"/>
      <c r="B416" s="42"/>
      <c r="C416" s="216" t="s">
        <v>927</v>
      </c>
      <c r="D416" s="216" t="s">
        <v>184</v>
      </c>
      <c r="E416" s="217" t="s">
        <v>7450</v>
      </c>
      <c r="F416" s="218" t="s">
        <v>7451</v>
      </c>
      <c r="G416" s="219" t="s">
        <v>304</v>
      </c>
      <c r="H416" s="220">
        <v>73</v>
      </c>
      <c r="I416" s="221"/>
      <c r="J416" s="222">
        <f>ROUND(I416*H416,2)</f>
        <v>0</v>
      </c>
      <c r="K416" s="218" t="s">
        <v>188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184</v>
      </c>
      <c r="AU416" s="227" t="s">
        <v>80</v>
      </c>
      <c r="AY416" s="20" t="s">
        <v>182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7452</v>
      </c>
    </row>
    <row r="417" s="2" customFormat="1">
      <c r="A417" s="41"/>
      <c r="B417" s="42"/>
      <c r="C417" s="43"/>
      <c r="D417" s="229" t="s">
        <v>191</v>
      </c>
      <c r="E417" s="43"/>
      <c r="F417" s="230" t="s">
        <v>7453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191</v>
      </c>
      <c r="AU417" s="20" t="s">
        <v>80</v>
      </c>
    </row>
    <row r="418" s="2" customFormat="1" ht="44.25" customHeight="1">
      <c r="A418" s="41"/>
      <c r="B418" s="42"/>
      <c r="C418" s="216" t="s">
        <v>932</v>
      </c>
      <c r="D418" s="216" t="s">
        <v>184</v>
      </c>
      <c r="E418" s="217" t="s">
        <v>7454</v>
      </c>
      <c r="F418" s="218" t="s">
        <v>7455</v>
      </c>
      <c r="G418" s="219" t="s">
        <v>304</v>
      </c>
      <c r="H418" s="220">
        <v>106</v>
      </c>
      <c r="I418" s="221"/>
      <c r="J418" s="222">
        <f>ROUND(I418*H418,2)</f>
        <v>0</v>
      </c>
      <c r="K418" s="218" t="s">
        <v>188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184</v>
      </c>
      <c r="AU418" s="227" t="s">
        <v>80</v>
      </c>
      <c r="AY418" s="20" t="s">
        <v>182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7456</v>
      </c>
    </row>
    <row r="419" s="2" customFormat="1">
      <c r="A419" s="41"/>
      <c r="B419" s="42"/>
      <c r="C419" s="43"/>
      <c r="D419" s="229" t="s">
        <v>191</v>
      </c>
      <c r="E419" s="43"/>
      <c r="F419" s="230" t="s">
        <v>7457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191</v>
      </c>
      <c r="AU419" s="20" t="s">
        <v>80</v>
      </c>
    </row>
    <row r="420" s="2" customFormat="1" ht="44.25" customHeight="1">
      <c r="A420" s="41"/>
      <c r="B420" s="42"/>
      <c r="C420" s="216" t="s">
        <v>940</v>
      </c>
      <c r="D420" s="216" t="s">
        <v>184</v>
      </c>
      <c r="E420" s="217" t="s">
        <v>7458</v>
      </c>
      <c r="F420" s="218" t="s">
        <v>7459</v>
      </c>
      <c r="G420" s="219" t="s">
        <v>304</v>
      </c>
      <c r="H420" s="220">
        <v>62</v>
      </c>
      <c r="I420" s="221"/>
      <c r="J420" s="222">
        <f>ROUND(I420*H420,2)</f>
        <v>0</v>
      </c>
      <c r="K420" s="218" t="s">
        <v>188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308</v>
      </c>
      <c r="AT420" s="227" t="s">
        <v>184</v>
      </c>
      <c r="AU420" s="227" t="s">
        <v>80</v>
      </c>
      <c r="AY420" s="20" t="s">
        <v>182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7460</v>
      </c>
    </row>
    <row r="421" s="2" customFormat="1">
      <c r="A421" s="41"/>
      <c r="B421" s="42"/>
      <c r="C421" s="43"/>
      <c r="D421" s="229" t="s">
        <v>191</v>
      </c>
      <c r="E421" s="43"/>
      <c r="F421" s="230" t="s">
        <v>7461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191</v>
      </c>
      <c r="AU421" s="20" t="s">
        <v>80</v>
      </c>
    </row>
    <row r="422" s="2" customFormat="1" ht="37.8" customHeight="1">
      <c r="A422" s="41"/>
      <c r="B422" s="42"/>
      <c r="C422" s="216" t="s">
        <v>946</v>
      </c>
      <c r="D422" s="216" t="s">
        <v>184</v>
      </c>
      <c r="E422" s="217" t="s">
        <v>7462</v>
      </c>
      <c r="F422" s="218" t="s">
        <v>7463</v>
      </c>
      <c r="G422" s="219" t="s">
        <v>304</v>
      </c>
      <c r="H422" s="220">
        <v>14</v>
      </c>
      <c r="I422" s="221"/>
      <c r="J422" s="222">
        <f>ROUND(I422*H422,2)</f>
        <v>0</v>
      </c>
      <c r="K422" s="218" t="s">
        <v>188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184</v>
      </c>
      <c r="AU422" s="227" t="s">
        <v>80</v>
      </c>
      <c r="AY422" s="20" t="s">
        <v>182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7464</v>
      </c>
    </row>
    <row r="423" s="2" customFormat="1">
      <c r="A423" s="41"/>
      <c r="B423" s="42"/>
      <c r="C423" s="43"/>
      <c r="D423" s="229" t="s">
        <v>191</v>
      </c>
      <c r="E423" s="43"/>
      <c r="F423" s="230" t="s">
        <v>7465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191</v>
      </c>
      <c r="AU423" s="20" t="s">
        <v>80</v>
      </c>
    </row>
    <row r="424" s="2" customFormat="1" ht="24.15" customHeight="1">
      <c r="A424" s="41"/>
      <c r="B424" s="42"/>
      <c r="C424" s="216" t="s">
        <v>951</v>
      </c>
      <c r="D424" s="216" t="s">
        <v>184</v>
      </c>
      <c r="E424" s="217" t="s">
        <v>7466</v>
      </c>
      <c r="F424" s="218" t="s">
        <v>7467</v>
      </c>
      <c r="G424" s="219" t="s">
        <v>304</v>
      </c>
      <c r="H424" s="220">
        <v>99</v>
      </c>
      <c r="I424" s="221"/>
      <c r="J424" s="222">
        <f>ROUND(I424*H424,2)</f>
        <v>0</v>
      </c>
      <c r="K424" s="218" t="s">
        <v>188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184</v>
      </c>
      <c r="AU424" s="227" t="s">
        <v>80</v>
      </c>
      <c r="AY424" s="20" t="s">
        <v>182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7468</v>
      </c>
    </row>
    <row r="425" s="2" customFormat="1">
      <c r="A425" s="41"/>
      <c r="B425" s="42"/>
      <c r="C425" s="43"/>
      <c r="D425" s="229" t="s">
        <v>191</v>
      </c>
      <c r="E425" s="43"/>
      <c r="F425" s="230" t="s">
        <v>7469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191</v>
      </c>
      <c r="AU425" s="20" t="s">
        <v>80</v>
      </c>
    </row>
    <row r="426" s="14" customFormat="1">
      <c r="A426" s="14"/>
      <c r="B426" s="245"/>
      <c r="C426" s="246"/>
      <c r="D426" s="236" t="s">
        <v>193</v>
      </c>
      <c r="E426" s="247" t="s">
        <v>19</v>
      </c>
      <c r="F426" s="248" t="s">
        <v>7470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193</v>
      </c>
      <c r="AU426" s="255" t="s">
        <v>80</v>
      </c>
      <c r="AV426" s="14" t="s">
        <v>80</v>
      </c>
      <c r="AW426" s="14" t="s">
        <v>195</v>
      </c>
      <c r="AX426" s="14" t="s">
        <v>71</v>
      </c>
      <c r="AY426" s="255" t="s">
        <v>182</v>
      </c>
    </row>
    <row r="427" s="14" customFormat="1">
      <c r="A427" s="14"/>
      <c r="B427" s="245"/>
      <c r="C427" s="246"/>
      <c r="D427" s="236" t="s">
        <v>193</v>
      </c>
      <c r="E427" s="247" t="s">
        <v>19</v>
      </c>
      <c r="F427" s="248" t="s">
        <v>7471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193</v>
      </c>
      <c r="AU427" s="255" t="s">
        <v>80</v>
      </c>
      <c r="AV427" s="14" t="s">
        <v>80</v>
      </c>
      <c r="AW427" s="14" t="s">
        <v>195</v>
      </c>
      <c r="AX427" s="14" t="s">
        <v>71</v>
      </c>
      <c r="AY427" s="255" t="s">
        <v>182</v>
      </c>
    </row>
    <row r="428" s="14" customFormat="1">
      <c r="A428" s="14"/>
      <c r="B428" s="245"/>
      <c r="C428" s="246"/>
      <c r="D428" s="236" t="s">
        <v>193</v>
      </c>
      <c r="E428" s="247" t="s">
        <v>19</v>
      </c>
      <c r="F428" s="248" t="s">
        <v>7472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193</v>
      </c>
      <c r="AU428" s="255" t="s">
        <v>80</v>
      </c>
      <c r="AV428" s="14" t="s">
        <v>80</v>
      </c>
      <c r="AW428" s="14" t="s">
        <v>195</v>
      </c>
      <c r="AX428" s="14" t="s">
        <v>71</v>
      </c>
      <c r="AY428" s="255" t="s">
        <v>182</v>
      </c>
    </row>
    <row r="429" s="14" customFormat="1">
      <c r="A429" s="14"/>
      <c r="B429" s="245"/>
      <c r="C429" s="246"/>
      <c r="D429" s="236" t="s">
        <v>193</v>
      </c>
      <c r="E429" s="247" t="s">
        <v>19</v>
      </c>
      <c r="F429" s="248" t="s">
        <v>7473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193</v>
      </c>
      <c r="AU429" s="255" t="s">
        <v>80</v>
      </c>
      <c r="AV429" s="14" t="s">
        <v>80</v>
      </c>
      <c r="AW429" s="14" t="s">
        <v>195</v>
      </c>
      <c r="AX429" s="14" t="s">
        <v>71</v>
      </c>
      <c r="AY429" s="255" t="s">
        <v>182</v>
      </c>
    </row>
    <row r="430" s="2" customFormat="1" ht="16.5" customHeight="1">
      <c r="A430" s="41"/>
      <c r="B430" s="42"/>
      <c r="C430" s="216" t="s">
        <v>957</v>
      </c>
      <c r="D430" s="216" t="s">
        <v>184</v>
      </c>
      <c r="E430" s="217" t="s">
        <v>7474</v>
      </c>
      <c r="F430" s="218" t="s">
        <v>7475</v>
      </c>
      <c r="G430" s="219" t="s">
        <v>304</v>
      </c>
      <c r="H430" s="220">
        <v>34</v>
      </c>
      <c r="I430" s="221"/>
      <c r="J430" s="222">
        <f>ROUND(I430*H430,2)</f>
        <v>0</v>
      </c>
      <c r="K430" s="218" t="s">
        <v>188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184</v>
      </c>
      <c r="AU430" s="227" t="s">
        <v>80</v>
      </c>
      <c r="AY430" s="20" t="s">
        <v>182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7476</v>
      </c>
    </row>
    <row r="431" s="2" customFormat="1">
      <c r="A431" s="41"/>
      <c r="B431" s="42"/>
      <c r="C431" s="43"/>
      <c r="D431" s="229" t="s">
        <v>191</v>
      </c>
      <c r="E431" s="43"/>
      <c r="F431" s="230" t="s">
        <v>7477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191</v>
      </c>
      <c r="AU431" s="20" t="s">
        <v>80</v>
      </c>
    </row>
    <row r="432" s="14" customFormat="1">
      <c r="A432" s="14"/>
      <c r="B432" s="245"/>
      <c r="C432" s="246"/>
      <c r="D432" s="236" t="s">
        <v>193</v>
      </c>
      <c r="E432" s="247" t="s">
        <v>19</v>
      </c>
      <c r="F432" s="248" t="s">
        <v>7478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193</v>
      </c>
      <c r="AU432" s="255" t="s">
        <v>80</v>
      </c>
      <c r="AV432" s="14" t="s">
        <v>80</v>
      </c>
      <c r="AW432" s="14" t="s">
        <v>195</v>
      </c>
      <c r="AX432" s="14" t="s">
        <v>71</v>
      </c>
      <c r="AY432" s="255" t="s">
        <v>182</v>
      </c>
    </row>
    <row r="433" s="2" customFormat="1" ht="33" customHeight="1">
      <c r="A433" s="41"/>
      <c r="B433" s="42"/>
      <c r="C433" s="216" t="s">
        <v>963</v>
      </c>
      <c r="D433" s="216" t="s">
        <v>184</v>
      </c>
      <c r="E433" s="217" t="s">
        <v>7479</v>
      </c>
      <c r="F433" s="218" t="s">
        <v>7480</v>
      </c>
      <c r="G433" s="219" t="s">
        <v>304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184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7481</v>
      </c>
    </row>
    <row r="434" s="2" customFormat="1" ht="33" customHeight="1">
      <c r="A434" s="41"/>
      <c r="B434" s="42"/>
      <c r="C434" s="216" t="s">
        <v>969</v>
      </c>
      <c r="D434" s="216" t="s">
        <v>184</v>
      </c>
      <c r="E434" s="217" t="s">
        <v>7482</v>
      </c>
      <c r="F434" s="218" t="s">
        <v>7483</v>
      </c>
      <c r="G434" s="219" t="s">
        <v>304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308</v>
      </c>
      <c r="AT434" s="227" t="s">
        <v>184</v>
      </c>
      <c r="AU434" s="227" t="s">
        <v>80</v>
      </c>
      <c r="AY434" s="20" t="s">
        <v>182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7484</v>
      </c>
    </row>
    <row r="435" s="2" customFormat="1" ht="33" customHeight="1">
      <c r="A435" s="41"/>
      <c r="B435" s="42"/>
      <c r="C435" s="216" t="s">
        <v>975</v>
      </c>
      <c r="D435" s="216" t="s">
        <v>184</v>
      </c>
      <c r="E435" s="217" t="s">
        <v>7485</v>
      </c>
      <c r="F435" s="218" t="s">
        <v>7486</v>
      </c>
      <c r="G435" s="219" t="s">
        <v>304</v>
      </c>
      <c r="H435" s="220">
        <v>496</v>
      </c>
      <c r="I435" s="221"/>
      <c r="J435" s="222">
        <f>ROUND(I435*H435,2)</f>
        <v>0</v>
      </c>
      <c r="K435" s="218" t="s">
        <v>188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308</v>
      </c>
      <c r="AT435" s="227" t="s">
        <v>184</v>
      </c>
      <c r="AU435" s="227" t="s">
        <v>80</v>
      </c>
      <c r="AY435" s="20" t="s">
        <v>182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7487</v>
      </c>
    </row>
    <row r="436" s="2" customFormat="1">
      <c r="A436" s="41"/>
      <c r="B436" s="42"/>
      <c r="C436" s="43"/>
      <c r="D436" s="229" t="s">
        <v>191</v>
      </c>
      <c r="E436" s="43"/>
      <c r="F436" s="230" t="s">
        <v>7488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191</v>
      </c>
      <c r="AU436" s="20" t="s">
        <v>80</v>
      </c>
    </row>
    <row r="437" s="2" customFormat="1" ht="33" customHeight="1">
      <c r="A437" s="41"/>
      <c r="B437" s="42"/>
      <c r="C437" s="216" t="s">
        <v>981</v>
      </c>
      <c r="D437" s="216" t="s">
        <v>184</v>
      </c>
      <c r="E437" s="217" t="s">
        <v>7489</v>
      </c>
      <c r="F437" s="218" t="s">
        <v>7490</v>
      </c>
      <c r="G437" s="219" t="s">
        <v>304</v>
      </c>
      <c r="H437" s="220">
        <v>247</v>
      </c>
      <c r="I437" s="221"/>
      <c r="J437" s="222">
        <f>ROUND(I437*H437,2)</f>
        <v>0</v>
      </c>
      <c r="K437" s="218" t="s">
        <v>188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184</v>
      </c>
      <c r="AU437" s="227" t="s">
        <v>80</v>
      </c>
      <c r="AY437" s="20" t="s">
        <v>182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7491</v>
      </c>
    </row>
    <row r="438" s="2" customFormat="1">
      <c r="A438" s="41"/>
      <c r="B438" s="42"/>
      <c r="C438" s="43"/>
      <c r="D438" s="229" t="s">
        <v>191</v>
      </c>
      <c r="E438" s="43"/>
      <c r="F438" s="230" t="s">
        <v>7492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191</v>
      </c>
      <c r="AU438" s="20" t="s">
        <v>80</v>
      </c>
    </row>
    <row r="439" s="2" customFormat="1" ht="33" customHeight="1">
      <c r="A439" s="41"/>
      <c r="B439" s="42"/>
      <c r="C439" s="216" t="s">
        <v>987</v>
      </c>
      <c r="D439" s="216" t="s">
        <v>184</v>
      </c>
      <c r="E439" s="217" t="s">
        <v>7493</v>
      </c>
      <c r="F439" s="218" t="s">
        <v>7494</v>
      </c>
      <c r="G439" s="219" t="s">
        <v>304</v>
      </c>
      <c r="H439" s="220">
        <v>195</v>
      </c>
      <c r="I439" s="221"/>
      <c r="J439" s="222">
        <f>ROUND(I439*H439,2)</f>
        <v>0</v>
      </c>
      <c r="K439" s="218" t="s">
        <v>188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184</v>
      </c>
      <c r="AU439" s="227" t="s">
        <v>80</v>
      </c>
      <c r="AY439" s="20" t="s">
        <v>182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7495</v>
      </c>
    </row>
    <row r="440" s="2" customFormat="1">
      <c r="A440" s="41"/>
      <c r="B440" s="42"/>
      <c r="C440" s="43"/>
      <c r="D440" s="229" t="s">
        <v>191</v>
      </c>
      <c r="E440" s="43"/>
      <c r="F440" s="230" t="s">
        <v>7496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191</v>
      </c>
      <c r="AU440" s="20" t="s">
        <v>80</v>
      </c>
    </row>
    <row r="441" s="2" customFormat="1" ht="33" customHeight="1">
      <c r="A441" s="41"/>
      <c r="B441" s="42"/>
      <c r="C441" s="216" t="s">
        <v>993</v>
      </c>
      <c r="D441" s="216" t="s">
        <v>184</v>
      </c>
      <c r="E441" s="217" t="s">
        <v>7497</v>
      </c>
      <c r="F441" s="218" t="s">
        <v>7498</v>
      </c>
      <c r="G441" s="219" t="s">
        <v>304</v>
      </c>
      <c r="H441" s="220">
        <v>152</v>
      </c>
      <c r="I441" s="221"/>
      <c r="J441" s="222">
        <f>ROUND(I441*H441,2)</f>
        <v>0</v>
      </c>
      <c r="K441" s="218" t="s">
        <v>188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184</v>
      </c>
      <c r="AU441" s="227" t="s">
        <v>80</v>
      </c>
      <c r="AY441" s="20" t="s">
        <v>182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7499</v>
      </c>
    </row>
    <row r="442" s="2" customFormat="1">
      <c r="A442" s="41"/>
      <c r="B442" s="42"/>
      <c r="C442" s="43"/>
      <c r="D442" s="229" t="s">
        <v>191</v>
      </c>
      <c r="E442" s="43"/>
      <c r="F442" s="230" t="s">
        <v>7500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191</v>
      </c>
      <c r="AU442" s="20" t="s">
        <v>80</v>
      </c>
    </row>
    <row r="443" s="2" customFormat="1" ht="33" customHeight="1">
      <c r="A443" s="41"/>
      <c r="B443" s="42"/>
      <c r="C443" s="216" t="s">
        <v>998</v>
      </c>
      <c r="D443" s="216" t="s">
        <v>184</v>
      </c>
      <c r="E443" s="217" t="s">
        <v>7501</v>
      </c>
      <c r="F443" s="218" t="s">
        <v>7502</v>
      </c>
      <c r="G443" s="219" t="s">
        <v>304</v>
      </c>
      <c r="H443" s="220">
        <v>96</v>
      </c>
      <c r="I443" s="221"/>
      <c r="J443" s="222">
        <f>ROUND(I443*H443,2)</f>
        <v>0</v>
      </c>
      <c r="K443" s="218" t="s">
        <v>188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184</v>
      </c>
      <c r="AU443" s="227" t="s">
        <v>80</v>
      </c>
      <c r="AY443" s="20" t="s">
        <v>182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7503</v>
      </c>
    </row>
    <row r="444" s="2" customFormat="1">
      <c r="A444" s="41"/>
      <c r="B444" s="42"/>
      <c r="C444" s="43"/>
      <c r="D444" s="229" t="s">
        <v>191</v>
      </c>
      <c r="E444" s="43"/>
      <c r="F444" s="230" t="s">
        <v>7504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191</v>
      </c>
      <c r="AU444" s="20" t="s">
        <v>80</v>
      </c>
    </row>
    <row r="445" s="2" customFormat="1" ht="55.5" customHeight="1">
      <c r="A445" s="41"/>
      <c r="B445" s="42"/>
      <c r="C445" s="216" t="s">
        <v>1003</v>
      </c>
      <c r="D445" s="216" t="s">
        <v>184</v>
      </c>
      <c r="E445" s="217" t="s">
        <v>7505</v>
      </c>
      <c r="F445" s="218" t="s">
        <v>7506</v>
      </c>
      <c r="G445" s="219" t="s">
        <v>304</v>
      </c>
      <c r="H445" s="220">
        <v>496</v>
      </c>
      <c r="I445" s="221"/>
      <c r="J445" s="222">
        <f>ROUND(I445*H445,2)</f>
        <v>0</v>
      </c>
      <c r="K445" s="218" t="s">
        <v>188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308</v>
      </c>
      <c r="AT445" s="227" t="s">
        <v>184</v>
      </c>
      <c r="AU445" s="227" t="s">
        <v>80</v>
      </c>
      <c r="AY445" s="20" t="s">
        <v>182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7507</v>
      </c>
    </row>
    <row r="446" s="2" customFormat="1">
      <c r="A446" s="41"/>
      <c r="B446" s="42"/>
      <c r="C446" s="43"/>
      <c r="D446" s="229" t="s">
        <v>191</v>
      </c>
      <c r="E446" s="43"/>
      <c r="F446" s="230" t="s">
        <v>7508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191</v>
      </c>
      <c r="AU446" s="20" t="s">
        <v>80</v>
      </c>
    </row>
    <row r="447" s="14" customFormat="1">
      <c r="A447" s="14"/>
      <c r="B447" s="245"/>
      <c r="C447" s="246"/>
      <c r="D447" s="236" t="s">
        <v>193</v>
      </c>
      <c r="E447" s="247" t="s">
        <v>19</v>
      </c>
      <c r="F447" s="248" t="s">
        <v>7509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193</v>
      </c>
      <c r="AU447" s="255" t="s">
        <v>80</v>
      </c>
      <c r="AV447" s="14" t="s">
        <v>80</v>
      </c>
      <c r="AW447" s="14" t="s">
        <v>195</v>
      </c>
      <c r="AX447" s="14" t="s">
        <v>71</v>
      </c>
      <c r="AY447" s="255" t="s">
        <v>182</v>
      </c>
    </row>
    <row r="448" s="2" customFormat="1" ht="55.5" customHeight="1">
      <c r="A448" s="41"/>
      <c r="B448" s="42"/>
      <c r="C448" s="216" t="s">
        <v>1009</v>
      </c>
      <c r="D448" s="216" t="s">
        <v>184</v>
      </c>
      <c r="E448" s="217" t="s">
        <v>7510</v>
      </c>
      <c r="F448" s="218" t="s">
        <v>7511</v>
      </c>
      <c r="G448" s="219" t="s">
        <v>304</v>
      </c>
      <c r="H448" s="220">
        <v>691</v>
      </c>
      <c r="I448" s="221"/>
      <c r="J448" s="222">
        <f>ROUND(I448*H448,2)</f>
        <v>0</v>
      </c>
      <c r="K448" s="218" t="s">
        <v>188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308</v>
      </c>
      <c r="AT448" s="227" t="s">
        <v>184</v>
      </c>
      <c r="AU448" s="227" t="s">
        <v>80</v>
      </c>
      <c r="AY448" s="20" t="s">
        <v>182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7512</v>
      </c>
    </row>
    <row r="449" s="2" customFormat="1">
      <c r="A449" s="41"/>
      <c r="B449" s="42"/>
      <c r="C449" s="43"/>
      <c r="D449" s="229" t="s">
        <v>191</v>
      </c>
      <c r="E449" s="43"/>
      <c r="F449" s="230" t="s">
        <v>7513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191</v>
      </c>
      <c r="AU449" s="20" t="s">
        <v>80</v>
      </c>
    </row>
    <row r="450" s="14" customFormat="1">
      <c r="A450" s="14"/>
      <c r="B450" s="245"/>
      <c r="C450" s="246"/>
      <c r="D450" s="236" t="s">
        <v>193</v>
      </c>
      <c r="E450" s="247" t="s">
        <v>19</v>
      </c>
      <c r="F450" s="248" t="s">
        <v>7514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193</v>
      </c>
      <c r="AU450" s="255" t="s">
        <v>80</v>
      </c>
      <c r="AV450" s="14" t="s">
        <v>80</v>
      </c>
      <c r="AW450" s="14" t="s">
        <v>195</v>
      </c>
      <c r="AX450" s="14" t="s">
        <v>71</v>
      </c>
      <c r="AY450" s="255" t="s">
        <v>182</v>
      </c>
    </row>
    <row r="451" s="2" customFormat="1" ht="55.5" customHeight="1">
      <c r="A451" s="41"/>
      <c r="B451" s="42"/>
      <c r="C451" s="216" t="s">
        <v>1014</v>
      </c>
      <c r="D451" s="216" t="s">
        <v>184</v>
      </c>
      <c r="E451" s="217" t="s">
        <v>7515</v>
      </c>
      <c r="F451" s="218" t="s">
        <v>7516</v>
      </c>
      <c r="G451" s="219" t="s">
        <v>304</v>
      </c>
      <c r="H451" s="220">
        <v>76</v>
      </c>
      <c r="I451" s="221"/>
      <c r="J451" s="222">
        <f>ROUND(I451*H451,2)</f>
        <v>0</v>
      </c>
      <c r="K451" s="218" t="s">
        <v>188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184</v>
      </c>
      <c r="AU451" s="227" t="s">
        <v>80</v>
      </c>
      <c r="AY451" s="20" t="s">
        <v>182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7517</v>
      </c>
    </row>
    <row r="452" s="2" customFormat="1">
      <c r="A452" s="41"/>
      <c r="B452" s="42"/>
      <c r="C452" s="43"/>
      <c r="D452" s="229" t="s">
        <v>191</v>
      </c>
      <c r="E452" s="43"/>
      <c r="F452" s="230" t="s">
        <v>7518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191</v>
      </c>
      <c r="AU452" s="20" t="s">
        <v>80</v>
      </c>
    </row>
    <row r="453" s="14" customFormat="1">
      <c r="A453" s="14"/>
      <c r="B453" s="245"/>
      <c r="C453" s="246"/>
      <c r="D453" s="236" t="s">
        <v>193</v>
      </c>
      <c r="E453" s="247" t="s">
        <v>19</v>
      </c>
      <c r="F453" s="248" t="s">
        <v>7519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193</v>
      </c>
      <c r="AU453" s="255" t="s">
        <v>80</v>
      </c>
      <c r="AV453" s="14" t="s">
        <v>80</v>
      </c>
      <c r="AW453" s="14" t="s">
        <v>195</v>
      </c>
      <c r="AX453" s="14" t="s">
        <v>71</v>
      </c>
      <c r="AY453" s="255" t="s">
        <v>182</v>
      </c>
    </row>
    <row r="454" s="2" customFormat="1" ht="55.5" customHeight="1">
      <c r="A454" s="41"/>
      <c r="B454" s="42"/>
      <c r="C454" s="216" t="s">
        <v>1025</v>
      </c>
      <c r="D454" s="216" t="s">
        <v>184</v>
      </c>
      <c r="E454" s="217" t="s">
        <v>7520</v>
      </c>
      <c r="F454" s="218" t="s">
        <v>7521</v>
      </c>
      <c r="G454" s="219" t="s">
        <v>304</v>
      </c>
      <c r="H454" s="220">
        <v>139</v>
      </c>
      <c r="I454" s="221"/>
      <c r="J454" s="222">
        <f>ROUND(I454*H454,2)</f>
        <v>0</v>
      </c>
      <c r="K454" s="218" t="s">
        <v>188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184</v>
      </c>
      <c r="AU454" s="227" t="s">
        <v>80</v>
      </c>
      <c r="AY454" s="20" t="s">
        <v>182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7522</v>
      </c>
    </row>
    <row r="455" s="2" customFormat="1">
      <c r="A455" s="41"/>
      <c r="B455" s="42"/>
      <c r="C455" s="43"/>
      <c r="D455" s="229" t="s">
        <v>191</v>
      </c>
      <c r="E455" s="43"/>
      <c r="F455" s="230" t="s">
        <v>7523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191</v>
      </c>
      <c r="AU455" s="20" t="s">
        <v>80</v>
      </c>
    </row>
    <row r="456" s="14" customFormat="1">
      <c r="A456" s="14"/>
      <c r="B456" s="245"/>
      <c r="C456" s="246"/>
      <c r="D456" s="236" t="s">
        <v>193</v>
      </c>
      <c r="E456" s="247" t="s">
        <v>19</v>
      </c>
      <c r="F456" s="248" t="s">
        <v>7524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193</v>
      </c>
      <c r="AU456" s="255" t="s">
        <v>80</v>
      </c>
      <c r="AV456" s="14" t="s">
        <v>80</v>
      </c>
      <c r="AW456" s="14" t="s">
        <v>195</v>
      </c>
      <c r="AX456" s="14" t="s">
        <v>71</v>
      </c>
      <c r="AY456" s="255" t="s">
        <v>182</v>
      </c>
    </row>
    <row r="457" s="2" customFormat="1" ht="55.5" customHeight="1">
      <c r="A457" s="41"/>
      <c r="B457" s="42"/>
      <c r="C457" s="216" t="s">
        <v>1030</v>
      </c>
      <c r="D457" s="216" t="s">
        <v>184</v>
      </c>
      <c r="E457" s="217" t="s">
        <v>7525</v>
      </c>
      <c r="F457" s="218" t="s">
        <v>7526</v>
      </c>
      <c r="G457" s="219" t="s">
        <v>304</v>
      </c>
      <c r="H457" s="220">
        <v>86</v>
      </c>
      <c r="I457" s="221"/>
      <c r="J457" s="222">
        <f>ROUND(I457*H457,2)</f>
        <v>0</v>
      </c>
      <c r="K457" s="218" t="s">
        <v>188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184</v>
      </c>
      <c r="AU457" s="227" t="s">
        <v>80</v>
      </c>
      <c r="AY457" s="20" t="s">
        <v>182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7527</v>
      </c>
    </row>
    <row r="458" s="2" customFormat="1">
      <c r="A458" s="41"/>
      <c r="B458" s="42"/>
      <c r="C458" s="43"/>
      <c r="D458" s="229" t="s">
        <v>191</v>
      </c>
      <c r="E458" s="43"/>
      <c r="F458" s="230" t="s">
        <v>7528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191</v>
      </c>
      <c r="AU458" s="20" t="s">
        <v>80</v>
      </c>
    </row>
    <row r="459" s="14" customFormat="1">
      <c r="A459" s="14"/>
      <c r="B459" s="245"/>
      <c r="C459" s="246"/>
      <c r="D459" s="236" t="s">
        <v>193</v>
      </c>
      <c r="E459" s="247" t="s">
        <v>19</v>
      </c>
      <c r="F459" s="248" t="s">
        <v>7529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193</v>
      </c>
      <c r="AU459" s="255" t="s">
        <v>80</v>
      </c>
      <c r="AV459" s="14" t="s">
        <v>80</v>
      </c>
      <c r="AW459" s="14" t="s">
        <v>195</v>
      </c>
      <c r="AX459" s="14" t="s">
        <v>71</v>
      </c>
      <c r="AY459" s="255" t="s">
        <v>182</v>
      </c>
    </row>
    <row r="460" s="2" customFormat="1" ht="55.5" customHeight="1">
      <c r="A460" s="41"/>
      <c r="B460" s="42"/>
      <c r="C460" s="216" t="s">
        <v>1036</v>
      </c>
      <c r="D460" s="216" t="s">
        <v>184</v>
      </c>
      <c r="E460" s="217" t="s">
        <v>7530</v>
      </c>
      <c r="F460" s="218" t="s">
        <v>7531</v>
      </c>
      <c r="G460" s="219" t="s">
        <v>304</v>
      </c>
      <c r="H460" s="220">
        <v>69</v>
      </c>
      <c r="I460" s="221"/>
      <c r="J460" s="222">
        <f>ROUND(I460*H460,2)</f>
        <v>0</v>
      </c>
      <c r="K460" s="218" t="s">
        <v>188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184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7532</v>
      </c>
    </row>
    <row r="461" s="2" customFormat="1">
      <c r="A461" s="41"/>
      <c r="B461" s="42"/>
      <c r="C461" s="43"/>
      <c r="D461" s="229" t="s">
        <v>191</v>
      </c>
      <c r="E461" s="43"/>
      <c r="F461" s="230" t="s">
        <v>7533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191</v>
      </c>
      <c r="AU461" s="20" t="s">
        <v>80</v>
      </c>
    </row>
    <row r="462" s="14" customFormat="1">
      <c r="A462" s="14"/>
      <c r="B462" s="245"/>
      <c r="C462" s="246"/>
      <c r="D462" s="236" t="s">
        <v>193</v>
      </c>
      <c r="E462" s="247" t="s">
        <v>19</v>
      </c>
      <c r="F462" s="248" t="s">
        <v>7534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193</v>
      </c>
      <c r="AU462" s="255" t="s">
        <v>80</v>
      </c>
      <c r="AV462" s="14" t="s">
        <v>80</v>
      </c>
      <c r="AW462" s="14" t="s">
        <v>195</v>
      </c>
      <c r="AX462" s="14" t="s">
        <v>71</v>
      </c>
      <c r="AY462" s="255" t="s">
        <v>182</v>
      </c>
    </row>
    <row r="463" s="2" customFormat="1" ht="24.15" customHeight="1">
      <c r="A463" s="41"/>
      <c r="B463" s="42"/>
      <c r="C463" s="216" t="s">
        <v>1043</v>
      </c>
      <c r="D463" s="216" t="s">
        <v>184</v>
      </c>
      <c r="E463" s="217" t="s">
        <v>7535</v>
      </c>
      <c r="F463" s="218" t="s">
        <v>7536</v>
      </c>
      <c r="G463" s="219" t="s">
        <v>425</v>
      </c>
      <c r="H463" s="220">
        <v>214</v>
      </c>
      <c r="I463" s="221"/>
      <c r="J463" s="222">
        <f>ROUND(I463*H463,2)</f>
        <v>0</v>
      </c>
      <c r="K463" s="218" t="s">
        <v>188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184</v>
      </c>
      <c r="AU463" s="227" t="s">
        <v>80</v>
      </c>
      <c r="AY463" s="20" t="s">
        <v>182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7537</v>
      </c>
    </row>
    <row r="464" s="2" customFormat="1">
      <c r="A464" s="41"/>
      <c r="B464" s="42"/>
      <c r="C464" s="43"/>
      <c r="D464" s="229" t="s">
        <v>191</v>
      </c>
      <c r="E464" s="43"/>
      <c r="F464" s="230" t="s">
        <v>7538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191</v>
      </c>
      <c r="AU464" s="20" t="s">
        <v>80</v>
      </c>
    </row>
    <row r="465" s="14" customFormat="1">
      <c r="A465" s="14"/>
      <c r="B465" s="245"/>
      <c r="C465" s="246"/>
      <c r="D465" s="236" t="s">
        <v>193</v>
      </c>
      <c r="E465" s="247" t="s">
        <v>19</v>
      </c>
      <c r="F465" s="248" t="s">
        <v>7539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193</v>
      </c>
      <c r="AU465" s="255" t="s">
        <v>80</v>
      </c>
      <c r="AV465" s="14" t="s">
        <v>80</v>
      </c>
      <c r="AW465" s="14" t="s">
        <v>195</v>
      </c>
      <c r="AX465" s="14" t="s">
        <v>71</v>
      </c>
      <c r="AY465" s="255" t="s">
        <v>182</v>
      </c>
    </row>
    <row r="466" s="2" customFormat="1" ht="33" customHeight="1">
      <c r="A466" s="41"/>
      <c r="B466" s="42"/>
      <c r="C466" s="216" t="s">
        <v>1051</v>
      </c>
      <c r="D466" s="216" t="s">
        <v>184</v>
      </c>
      <c r="E466" s="217" t="s">
        <v>7540</v>
      </c>
      <c r="F466" s="218" t="s">
        <v>7541</v>
      </c>
      <c r="G466" s="219" t="s">
        <v>7542</v>
      </c>
      <c r="H466" s="220">
        <v>14</v>
      </c>
      <c r="I466" s="221"/>
      <c r="J466" s="222">
        <f>ROUND(I466*H466,2)</f>
        <v>0</v>
      </c>
      <c r="K466" s="218" t="s">
        <v>188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184</v>
      </c>
      <c r="AU466" s="227" t="s">
        <v>80</v>
      </c>
      <c r="AY466" s="20" t="s">
        <v>182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7543</v>
      </c>
    </row>
    <row r="467" s="2" customFormat="1">
      <c r="A467" s="41"/>
      <c r="B467" s="42"/>
      <c r="C467" s="43"/>
      <c r="D467" s="229" t="s">
        <v>191</v>
      </c>
      <c r="E467" s="43"/>
      <c r="F467" s="230" t="s">
        <v>7544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191</v>
      </c>
      <c r="AU467" s="20" t="s">
        <v>80</v>
      </c>
    </row>
    <row r="468" s="2" customFormat="1" ht="24.15" customHeight="1">
      <c r="A468" s="41"/>
      <c r="B468" s="42"/>
      <c r="C468" s="216" t="s">
        <v>1056</v>
      </c>
      <c r="D468" s="216" t="s">
        <v>184</v>
      </c>
      <c r="E468" s="217" t="s">
        <v>7545</v>
      </c>
      <c r="F468" s="218" t="s">
        <v>7546</v>
      </c>
      <c r="G468" s="219" t="s">
        <v>425</v>
      </c>
      <c r="H468" s="220">
        <v>6</v>
      </c>
      <c r="I468" s="221"/>
      <c r="J468" s="222">
        <f>ROUND(I468*H468,2)</f>
        <v>0</v>
      </c>
      <c r="K468" s="218" t="s">
        <v>188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184</v>
      </c>
      <c r="AU468" s="227" t="s">
        <v>80</v>
      </c>
      <c r="AY468" s="20" t="s">
        <v>182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7547</v>
      </c>
    </row>
    <row r="469" s="2" customFormat="1">
      <c r="A469" s="41"/>
      <c r="B469" s="42"/>
      <c r="C469" s="43"/>
      <c r="D469" s="229" t="s">
        <v>191</v>
      </c>
      <c r="E469" s="43"/>
      <c r="F469" s="230" t="s">
        <v>7548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191</v>
      </c>
      <c r="AU469" s="20" t="s">
        <v>80</v>
      </c>
    </row>
    <row r="470" s="2" customFormat="1" ht="16.5" customHeight="1">
      <c r="A470" s="41"/>
      <c r="B470" s="42"/>
      <c r="C470" s="216" t="s">
        <v>1061</v>
      </c>
      <c r="D470" s="216" t="s">
        <v>184</v>
      </c>
      <c r="E470" s="217" t="s">
        <v>7549</v>
      </c>
      <c r="F470" s="218" t="s">
        <v>7550</v>
      </c>
      <c r="G470" s="219" t="s">
        <v>425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184</v>
      </c>
      <c r="AU470" s="227" t="s">
        <v>80</v>
      </c>
      <c r="AY470" s="20" t="s">
        <v>182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7551</v>
      </c>
    </row>
    <row r="471" s="2" customFormat="1" ht="16.5" customHeight="1">
      <c r="A471" s="41"/>
      <c r="B471" s="42"/>
      <c r="C471" s="216" t="s">
        <v>1067</v>
      </c>
      <c r="D471" s="216" t="s">
        <v>184</v>
      </c>
      <c r="E471" s="217" t="s">
        <v>7552</v>
      </c>
      <c r="F471" s="218" t="s">
        <v>7553</v>
      </c>
      <c r="G471" s="219" t="s">
        <v>425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184</v>
      </c>
      <c r="AU471" s="227" t="s">
        <v>80</v>
      </c>
      <c r="AY471" s="20" t="s">
        <v>182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7554</v>
      </c>
    </row>
    <row r="472" s="2" customFormat="1" ht="16.5" customHeight="1">
      <c r="A472" s="41"/>
      <c r="B472" s="42"/>
      <c r="C472" s="216" t="s">
        <v>1071</v>
      </c>
      <c r="D472" s="216" t="s">
        <v>184</v>
      </c>
      <c r="E472" s="217" t="s">
        <v>7555</v>
      </c>
      <c r="F472" s="218" t="s">
        <v>7556</v>
      </c>
      <c r="G472" s="219" t="s">
        <v>425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184</v>
      </c>
      <c r="AU472" s="227" t="s">
        <v>80</v>
      </c>
      <c r="AY472" s="20" t="s">
        <v>182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7557</v>
      </c>
    </row>
    <row r="473" s="2" customFormat="1" ht="16.5" customHeight="1">
      <c r="A473" s="41"/>
      <c r="B473" s="42"/>
      <c r="C473" s="216" t="s">
        <v>1077</v>
      </c>
      <c r="D473" s="216" t="s">
        <v>184</v>
      </c>
      <c r="E473" s="217" t="s">
        <v>7558</v>
      </c>
      <c r="F473" s="218" t="s">
        <v>7559</v>
      </c>
      <c r="G473" s="219" t="s">
        <v>425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184</v>
      </c>
      <c r="AU473" s="227" t="s">
        <v>80</v>
      </c>
      <c r="AY473" s="20" t="s">
        <v>182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7560</v>
      </c>
    </row>
    <row r="474" s="2" customFormat="1" ht="24.15" customHeight="1">
      <c r="A474" s="41"/>
      <c r="B474" s="42"/>
      <c r="C474" s="216" t="s">
        <v>1086</v>
      </c>
      <c r="D474" s="216" t="s">
        <v>184</v>
      </c>
      <c r="E474" s="217" t="s">
        <v>7561</v>
      </c>
      <c r="F474" s="218" t="s">
        <v>7562</v>
      </c>
      <c r="G474" s="219" t="s">
        <v>425</v>
      </c>
      <c r="H474" s="220">
        <v>2</v>
      </c>
      <c r="I474" s="221"/>
      <c r="J474" s="222">
        <f>ROUND(I474*H474,2)</f>
        <v>0</v>
      </c>
      <c r="K474" s="218" t="s">
        <v>188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308</v>
      </c>
      <c r="AT474" s="227" t="s">
        <v>184</v>
      </c>
      <c r="AU474" s="227" t="s">
        <v>80</v>
      </c>
      <c r="AY474" s="20" t="s">
        <v>182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308</v>
      </c>
      <c r="BM474" s="227" t="s">
        <v>7563</v>
      </c>
    </row>
    <row r="475" s="2" customFormat="1">
      <c r="A475" s="41"/>
      <c r="B475" s="42"/>
      <c r="C475" s="43"/>
      <c r="D475" s="229" t="s">
        <v>191</v>
      </c>
      <c r="E475" s="43"/>
      <c r="F475" s="230" t="s">
        <v>7564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191</v>
      </c>
      <c r="AU475" s="20" t="s">
        <v>80</v>
      </c>
    </row>
    <row r="476" s="14" customFormat="1">
      <c r="A476" s="14"/>
      <c r="B476" s="245"/>
      <c r="C476" s="246"/>
      <c r="D476" s="236" t="s">
        <v>193</v>
      </c>
      <c r="E476" s="247" t="s">
        <v>19</v>
      </c>
      <c r="F476" s="248" t="s">
        <v>7565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193</v>
      </c>
      <c r="AU476" s="255" t="s">
        <v>80</v>
      </c>
      <c r="AV476" s="14" t="s">
        <v>80</v>
      </c>
      <c r="AW476" s="14" t="s">
        <v>195</v>
      </c>
      <c r="AX476" s="14" t="s">
        <v>71</v>
      </c>
      <c r="AY476" s="255" t="s">
        <v>182</v>
      </c>
    </row>
    <row r="477" s="2" customFormat="1" ht="24.15" customHeight="1">
      <c r="A477" s="41"/>
      <c r="B477" s="42"/>
      <c r="C477" s="216" t="s">
        <v>1096</v>
      </c>
      <c r="D477" s="216" t="s">
        <v>184</v>
      </c>
      <c r="E477" s="217" t="s">
        <v>7566</v>
      </c>
      <c r="F477" s="218" t="s">
        <v>7567</v>
      </c>
      <c r="G477" s="219" t="s">
        <v>425</v>
      </c>
      <c r="H477" s="220">
        <v>2</v>
      </c>
      <c r="I477" s="221"/>
      <c r="J477" s="222">
        <f>ROUND(I477*H477,2)</f>
        <v>0</v>
      </c>
      <c r="K477" s="218" t="s">
        <v>188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184</v>
      </c>
      <c r="AU477" s="227" t="s">
        <v>80</v>
      </c>
      <c r="AY477" s="20" t="s">
        <v>182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7568</v>
      </c>
    </row>
    <row r="478" s="2" customFormat="1">
      <c r="A478" s="41"/>
      <c r="B478" s="42"/>
      <c r="C478" s="43"/>
      <c r="D478" s="229" t="s">
        <v>191</v>
      </c>
      <c r="E478" s="43"/>
      <c r="F478" s="230" t="s">
        <v>7569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191</v>
      </c>
      <c r="AU478" s="20" t="s">
        <v>80</v>
      </c>
    </row>
    <row r="479" s="2" customFormat="1" ht="16.5" customHeight="1">
      <c r="A479" s="41"/>
      <c r="B479" s="42"/>
      <c r="C479" s="278" t="s">
        <v>1101</v>
      </c>
      <c r="D479" s="278" t="s">
        <v>296</v>
      </c>
      <c r="E479" s="279" t="s">
        <v>7570</v>
      </c>
      <c r="F479" s="280" t="s">
        <v>7571</v>
      </c>
      <c r="G479" s="281" t="s">
        <v>425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410</v>
      </c>
      <c r="AT479" s="227" t="s">
        <v>296</v>
      </c>
      <c r="AU479" s="227" t="s">
        <v>80</v>
      </c>
      <c r="AY479" s="20" t="s">
        <v>182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7572</v>
      </c>
    </row>
    <row r="480" s="2" customFormat="1" ht="24.15" customHeight="1">
      <c r="A480" s="41"/>
      <c r="B480" s="42"/>
      <c r="C480" s="216" t="s">
        <v>1108</v>
      </c>
      <c r="D480" s="216" t="s">
        <v>184</v>
      </c>
      <c r="E480" s="217" t="s">
        <v>7573</v>
      </c>
      <c r="F480" s="218" t="s">
        <v>7574</v>
      </c>
      <c r="G480" s="219" t="s">
        <v>425</v>
      </c>
      <c r="H480" s="220">
        <v>1</v>
      </c>
      <c r="I480" s="221"/>
      <c r="J480" s="222">
        <f>ROUND(I480*H480,2)</f>
        <v>0</v>
      </c>
      <c r="K480" s="218" t="s">
        <v>188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184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7575</v>
      </c>
    </row>
    <row r="481" s="2" customFormat="1">
      <c r="A481" s="41"/>
      <c r="B481" s="42"/>
      <c r="C481" s="43"/>
      <c r="D481" s="229" t="s">
        <v>191</v>
      </c>
      <c r="E481" s="43"/>
      <c r="F481" s="230" t="s">
        <v>7576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191</v>
      </c>
      <c r="AU481" s="20" t="s">
        <v>80</v>
      </c>
    </row>
    <row r="482" s="2" customFormat="1" ht="16.5" customHeight="1">
      <c r="A482" s="41"/>
      <c r="B482" s="42"/>
      <c r="C482" s="278" t="s">
        <v>1113</v>
      </c>
      <c r="D482" s="278" t="s">
        <v>296</v>
      </c>
      <c r="E482" s="279" t="s">
        <v>7577</v>
      </c>
      <c r="F482" s="280" t="s">
        <v>7578</v>
      </c>
      <c r="G482" s="281" t="s">
        <v>425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182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7579</v>
      </c>
    </row>
    <row r="483" s="2" customFormat="1" ht="24.15" customHeight="1">
      <c r="A483" s="41"/>
      <c r="B483" s="42"/>
      <c r="C483" s="216" t="s">
        <v>1119</v>
      </c>
      <c r="D483" s="216" t="s">
        <v>184</v>
      </c>
      <c r="E483" s="217" t="s">
        <v>7580</v>
      </c>
      <c r="F483" s="218" t="s">
        <v>7581</v>
      </c>
      <c r="G483" s="219" t="s">
        <v>425</v>
      </c>
      <c r="H483" s="220">
        <v>2</v>
      </c>
      <c r="I483" s="221"/>
      <c r="J483" s="222">
        <f>ROUND(I483*H483,2)</f>
        <v>0</v>
      </c>
      <c r="K483" s="218" t="s">
        <v>188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184</v>
      </c>
      <c r="AU483" s="227" t="s">
        <v>80</v>
      </c>
      <c r="AY483" s="20" t="s">
        <v>182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7582</v>
      </c>
    </row>
    <row r="484" s="2" customFormat="1">
      <c r="A484" s="41"/>
      <c r="B484" s="42"/>
      <c r="C484" s="43"/>
      <c r="D484" s="229" t="s">
        <v>191</v>
      </c>
      <c r="E484" s="43"/>
      <c r="F484" s="230" t="s">
        <v>7583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191</v>
      </c>
      <c r="AU484" s="20" t="s">
        <v>80</v>
      </c>
    </row>
    <row r="485" s="2" customFormat="1" ht="24.15" customHeight="1">
      <c r="A485" s="41"/>
      <c r="B485" s="42"/>
      <c r="C485" s="216" t="s">
        <v>1127</v>
      </c>
      <c r="D485" s="216" t="s">
        <v>184</v>
      </c>
      <c r="E485" s="217" t="s">
        <v>7584</v>
      </c>
      <c r="F485" s="218" t="s">
        <v>7585</v>
      </c>
      <c r="G485" s="219" t="s">
        <v>425</v>
      </c>
      <c r="H485" s="220">
        <v>2</v>
      </c>
      <c r="I485" s="221"/>
      <c r="J485" s="222">
        <f>ROUND(I485*H485,2)</f>
        <v>0</v>
      </c>
      <c r="K485" s="218" t="s">
        <v>188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184</v>
      </c>
      <c r="AU485" s="227" t="s">
        <v>80</v>
      </c>
      <c r="AY485" s="20" t="s">
        <v>182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7586</v>
      </c>
    </row>
    <row r="486" s="2" customFormat="1">
      <c r="A486" s="41"/>
      <c r="B486" s="42"/>
      <c r="C486" s="43"/>
      <c r="D486" s="229" t="s">
        <v>191</v>
      </c>
      <c r="E486" s="43"/>
      <c r="F486" s="230" t="s">
        <v>7587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191</v>
      </c>
      <c r="AU486" s="20" t="s">
        <v>80</v>
      </c>
    </row>
    <row r="487" s="14" customFormat="1">
      <c r="A487" s="14"/>
      <c r="B487" s="245"/>
      <c r="C487" s="246"/>
      <c r="D487" s="236" t="s">
        <v>193</v>
      </c>
      <c r="E487" s="247" t="s">
        <v>19</v>
      </c>
      <c r="F487" s="248" t="s">
        <v>4629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193</v>
      </c>
      <c r="AU487" s="255" t="s">
        <v>80</v>
      </c>
      <c r="AV487" s="14" t="s">
        <v>80</v>
      </c>
      <c r="AW487" s="14" t="s">
        <v>195</v>
      </c>
      <c r="AX487" s="14" t="s">
        <v>71</v>
      </c>
      <c r="AY487" s="255" t="s">
        <v>182</v>
      </c>
    </row>
    <row r="488" s="2" customFormat="1" ht="33" customHeight="1">
      <c r="A488" s="41"/>
      <c r="B488" s="42"/>
      <c r="C488" s="216" t="s">
        <v>1132</v>
      </c>
      <c r="D488" s="216" t="s">
        <v>184</v>
      </c>
      <c r="E488" s="217" t="s">
        <v>7588</v>
      </c>
      <c r="F488" s="218" t="s">
        <v>7589</v>
      </c>
      <c r="G488" s="219" t="s">
        <v>425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184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7590</v>
      </c>
    </row>
    <row r="489" s="14" customFormat="1">
      <c r="A489" s="14"/>
      <c r="B489" s="245"/>
      <c r="C489" s="246"/>
      <c r="D489" s="236" t="s">
        <v>193</v>
      </c>
      <c r="E489" s="247" t="s">
        <v>19</v>
      </c>
      <c r="F489" s="248" t="s">
        <v>7591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193</v>
      </c>
      <c r="AU489" s="255" t="s">
        <v>80</v>
      </c>
      <c r="AV489" s="14" t="s">
        <v>80</v>
      </c>
      <c r="AW489" s="14" t="s">
        <v>195</v>
      </c>
      <c r="AX489" s="14" t="s">
        <v>71</v>
      </c>
      <c r="AY489" s="255" t="s">
        <v>182</v>
      </c>
    </row>
    <row r="490" s="2" customFormat="1" ht="24.15" customHeight="1">
      <c r="A490" s="41"/>
      <c r="B490" s="42"/>
      <c r="C490" s="216" t="s">
        <v>1138</v>
      </c>
      <c r="D490" s="216" t="s">
        <v>184</v>
      </c>
      <c r="E490" s="217" t="s">
        <v>7592</v>
      </c>
      <c r="F490" s="218" t="s">
        <v>7593</v>
      </c>
      <c r="G490" s="219" t="s">
        <v>425</v>
      </c>
      <c r="H490" s="220">
        <v>2</v>
      </c>
      <c r="I490" s="221"/>
      <c r="J490" s="222">
        <f>ROUND(I490*H490,2)</f>
        <v>0</v>
      </c>
      <c r="K490" s="218" t="s">
        <v>188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184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7594</v>
      </c>
    </row>
    <row r="491" s="2" customFormat="1">
      <c r="A491" s="41"/>
      <c r="B491" s="42"/>
      <c r="C491" s="43"/>
      <c r="D491" s="229" t="s">
        <v>191</v>
      </c>
      <c r="E491" s="43"/>
      <c r="F491" s="230" t="s">
        <v>7595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191</v>
      </c>
      <c r="AU491" s="20" t="s">
        <v>80</v>
      </c>
    </row>
    <row r="492" s="2" customFormat="1" ht="24.15" customHeight="1">
      <c r="A492" s="41"/>
      <c r="B492" s="42"/>
      <c r="C492" s="216" t="s">
        <v>1144</v>
      </c>
      <c r="D492" s="216" t="s">
        <v>184</v>
      </c>
      <c r="E492" s="217" t="s">
        <v>7596</v>
      </c>
      <c r="F492" s="218" t="s">
        <v>7597</v>
      </c>
      <c r="G492" s="219" t="s">
        <v>425</v>
      </c>
      <c r="H492" s="220">
        <v>1</v>
      </c>
      <c r="I492" s="221"/>
      <c r="J492" s="222">
        <f>ROUND(I492*H492,2)</f>
        <v>0</v>
      </c>
      <c r="K492" s="218" t="s">
        <v>188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184</v>
      </c>
      <c r="AU492" s="227" t="s">
        <v>80</v>
      </c>
      <c r="AY492" s="20" t="s">
        <v>182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7598</v>
      </c>
    </row>
    <row r="493" s="2" customFormat="1">
      <c r="A493" s="41"/>
      <c r="B493" s="42"/>
      <c r="C493" s="43"/>
      <c r="D493" s="229" t="s">
        <v>191</v>
      </c>
      <c r="E493" s="43"/>
      <c r="F493" s="230" t="s">
        <v>7599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191</v>
      </c>
      <c r="AU493" s="20" t="s">
        <v>80</v>
      </c>
    </row>
    <row r="494" s="14" customFormat="1">
      <c r="A494" s="14"/>
      <c r="B494" s="245"/>
      <c r="C494" s="246"/>
      <c r="D494" s="236" t="s">
        <v>193</v>
      </c>
      <c r="E494" s="247" t="s">
        <v>19</v>
      </c>
      <c r="F494" s="248" t="s">
        <v>7591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193</v>
      </c>
      <c r="AU494" s="255" t="s">
        <v>80</v>
      </c>
      <c r="AV494" s="14" t="s">
        <v>80</v>
      </c>
      <c r="AW494" s="14" t="s">
        <v>195</v>
      </c>
      <c r="AX494" s="14" t="s">
        <v>71</v>
      </c>
      <c r="AY494" s="255" t="s">
        <v>182</v>
      </c>
    </row>
    <row r="495" s="2" customFormat="1" ht="33" customHeight="1">
      <c r="A495" s="41"/>
      <c r="B495" s="42"/>
      <c r="C495" s="216" t="s">
        <v>1151</v>
      </c>
      <c r="D495" s="216" t="s">
        <v>184</v>
      </c>
      <c r="E495" s="217" t="s">
        <v>7600</v>
      </c>
      <c r="F495" s="218" t="s">
        <v>7601</v>
      </c>
      <c r="G495" s="219" t="s">
        <v>425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184</v>
      </c>
      <c r="AU495" s="227" t="s">
        <v>80</v>
      </c>
      <c r="AY495" s="20" t="s">
        <v>182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7602</v>
      </c>
    </row>
    <row r="496" s="14" customFormat="1">
      <c r="A496" s="14"/>
      <c r="B496" s="245"/>
      <c r="C496" s="246"/>
      <c r="D496" s="236" t="s">
        <v>193</v>
      </c>
      <c r="E496" s="247" t="s">
        <v>19</v>
      </c>
      <c r="F496" s="248" t="s">
        <v>4629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193</v>
      </c>
      <c r="AU496" s="255" t="s">
        <v>80</v>
      </c>
      <c r="AV496" s="14" t="s">
        <v>80</v>
      </c>
      <c r="AW496" s="14" t="s">
        <v>195</v>
      </c>
      <c r="AX496" s="14" t="s">
        <v>71</v>
      </c>
      <c r="AY496" s="255" t="s">
        <v>182</v>
      </c>
    </row>
    <row r="497" s="2" customFormat="1" ht="33" customHeight="1">
      <c r="A497" s="41"/>
      <c r="B497" s="42"/>
      <c r="C497" s="216" t="s">
        <v>1166</v>
      </c>
      <c r="D497" s="216" t="s">
        <v>184</v>
      </c>
      <c r="E497" s="217" t="s">
        <v>7603</v>
      </c>
      <c r="F497" s="218" t="s">
        <v>7604</v>
      </c>
      <c r="G497" s="219" t="s">
        <v>425</v>
      </c>
      <c r="H497" s="220">
        <v>8</v>
      </c>
      <c r="I497" s="221"/>
      <c r="J497" s="222">
        <f>ROUND(I497*H497,2)</f>
        <v>0</v>
      </c>
      <c r="K497" s="218" t="s">
        <v>188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184</v>
      </c>
      <c r="AU497" s="227" t="s">
        <v>80</v>
      </c>
      <c r="AY497" s="20" t="s">
        <v>182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7605</v>
      </c>
    </row>
    <row r="498" s="2" customFormat="1">
      <c r="A498" s="41"/>
      <c r="B498" s="42"/>
      <c r="C498" s="43"/>
      <c r="D498" s="229" t="s">
        <v>191</v>
      </c>
      <c r="E498" s="43"/>
      <c r="F498" s="230" t="s">
        <v>7606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191</v>
      </c>
      <c r="AU498" s="20" t="s">
        <v>80</v>
      </c>
    </row>
    <row r="499" s="14" customFormat="1">
      <c r="A499" s="14"/>
      <c r="B499" s="245"/>
      <c r="C499" s="246"/>
      <c r="D499" s="236" t="s">
        <v>193</v>
      </c>
      <c r="E499" s="247" t="s">
        <v>19</v>
      </c>
      <c r="F499" s="248" t="s">
        <v>7607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193</v>
      </c>
      <c r="AU499" s="255" t="s">
        <v>80</v>
      </c>
      <c r="AV499" s="14" t="s">
        <v>80</v>
      </c>
      <c r="AW499" s="14" t="s">
        <v>195</v>
      </c>
      <c r="AX499" s="14" t="s">
        <v>71</v>
      </c>
      <c r="AY499" s="255" t="s">
        <v>182</v>
      </c>
    </row>
    <row r="500" s="2" customFormat="1" ht="33" customHeight="1">
      <c r="A500" s="41"/>
      <c r="B500" s="42"/>
      <c r="C500" s="216" t="s">
        <v>1172</v>
      </c>
      <c r="D500" s="216" t="s">
        <v>184</v>
      </c>
      <c r="E500" s="217" t="s">
        <v>7608</v>
      </c>
      <c r="F500" s="218" t="s">
        <v>7609</v>
      </c>
      <c r="G500" s="219" t="s">
        <v>425</v>
      </c>
      <c r="H500" s="220">
        <v>3</v>
      </c>
      <c r="I500" s="221"/>
      <c r="J500" s="222">
        <f>ROUND(I500*H500,2)</f>
        <v>0</v>
      </c>
      <c r="K500" s="218" t="s">
        <v>188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184</v>
      </c>
      <c r="AU500" s="227" t="s">
        <v>80</v>
      </c>
      <c r="AY500" s="20" t="s">
        <v>182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7610</v>
      </c>
    </row>
    <row r="501" s="2" customFormat="1">
      <c r="A501" s="41"/>
      <c r="B501" s="42"/>
      <c r="C501" s="43"/>
      <c r="D501" s="229" t="s">
        <v>191</v>
      </c>
      <c r="E501" s="43"/>
      <c r="F501" s="230" t="s">
        <v>7611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191</v>
      </c>
      <c r="AU501" s="20" t="s">
        <v>80</v>
      </c>
    </row>
    <row r="502" s="2" customFormat="1" ht="33" customHeight="1">
      <c r="A502" s="41"/>
      <c r="B502" s="42"/>
      <c r="C502" s="216" t="s">
        <v>1186</v>
      </c>
      <c r="D502" s="216" t="s">
        <v>184</v>
      </c>
      <c r="E502" s="217" t="s">
        <v>7612</v>
      </c>
      <c r="F502" s="218" t="s">
        <v>7613</v>
      </c>
      <c r="G502" s="219" t="s">
        <v>425</v>
      </c>
      <c r="H502" s="220">
        <v>2</v>
      </c>
      <c r="I502" s="221"/>
      <c r="J502" s="222">
        <f>ROUND(I502*H502,2)</f>
        <v>0</v>
      </c>
      <c r="K502" s="218" t="s">
        <v>188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184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7614</v>
      </c>
    </row>
    <row r="503" s="2" customFormat="1">
      <c r="A503" s="41"/>
      <c r="B503" s="42"/>
      <c r="C503" s="43"/>
      <c r="D503" s="229" t="s">
        <v>191</v>
      </c>
      <c r="E503" s="43"/>
      <c r="F503" s="230" t="s">
        <v>7615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191</v>
      </c>
      <c r="AU503" s="20" t="s">
        <v>80</v>
      </c>
    </row>
    <row r="504" s="2" customFormat="1" ht="24.15" customHeight="1">
      <c r="A504" s="41"/>
      <c r="B504" s="42"/>
      <c r="C504" s="216" t="s">
        <v>1192</v>
      </c>
      <c r="D504" s="216" t="s">
        <v>184</v>
      </c>
      <c r="E504" s="217" t="s">
        <v>7616</v>
      </c>
      <c r="F504" s="218" t="s">
        <v>7617</v>
      </c>
      <c r="G504" s="219" t="s">
        <v>425</v>
      </c>
      <c r="H504" s="220">
        <v>1</v>
      </c>
      <c r="I504" s="221"/>
      <c r="J504" s="222">
        <f>ROUND(I504*H504,2)</f>
        <v>0</v>
      </c>
      <c r="K504" s="218" t="s">
        <v>188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184</v>
      </c>
      <c r="AU504" s="227" t="s">
        <v>80</v>
      </c>
      <c r="AY504" s="20" t="s">
        <v>182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7618</v>
      </c>
    </row>
    <row r="505" s="2" customFormat="1">
      <c r="A505" s="41"/>
      <c r="B505" s="42"/>
      <c r="C505" s="43"/>
      <c r="D505" s="229" t="s">
        <v>191</v>
      </c>
      <c r="E505" s="43"/>
      <c r="F505" s="230" t="s">
        <v>7619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191</v>
      </c>
      <c r="AU505" s="20" t="s">
        <v>80</v>
      </c>
    </row>
    <row r="506" s="14" customFormat="1">
      <c r="A506" s="14"/>
      <c r="B506" s="245"/>
      <c r="C506" s="246"/>
      <c r="D506" s="236" t="s">
        <v>193</v>
      </c>
      <c r="E506" s="247" t="s">
        <v>19</v>
      </c>
      <c r="F506" s="248" t="s">
        <v>7591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193</v>
      </c>
      <c r="AU506" s="255" t="s">
        <v>80</v>
      </c>
      <c r="AV506" s="14" t="s">
        <v>80</v>
      </c>
      <c r="AW506" s="14" t="s">
        <v>195</v>
      </c>
      <c r="AX506" s="14" t="s">
        <v>71</v>
      </c>
      <c r="AY506" s="255" t="s">
        <v>182</v>
      </c>
    </row>
    <row r="507" s="2" customFormat="1" ht="24.15" customHeight="1">
      <c r="A507" s="41"/>
      <c r="B507" s="42"/>
      <c r="C507" s="216" t="s">
        <v>1197</v>
      </c>
      <c r="D507" s="216" t="s">
        <v>184</v>
      </c>
      <c r="E507" s="217" t="s">
        <v>7620</v>
      </c>
      <c r="F507" s="218" t="s">
        <v>7621</v>
      </c>
      <c r="G507" s="219" t="s">
        <v>425</v>
      </c>
      <c r="H507" s="220">
        <v>1</v>
      </c>
      <c r="I507" s="221"/>
      <c r="J507" s="222">
        <f>ROUND(I507*H507,2)</f>
        <v>0</v>
      </c>
      <c r="K507" s="218" t="s">
        <v>188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308</v>
      </c>
      <c r="AT507" s="227" t="s">
        <v>184</v>
      </c>
      <c r="AU507" s="227" t="s">
        <v>80</v>
      </c>
      <c r="AY507" s="20" t="s">
        <v>182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7622</v>
      </c>
    </row>
    <row r="508" s="2" customFormat="1">
      <c r="A508" s="41"/>
      <c r="B508" s="42"/>
      <c r="C508" s="43"/>
      <c r="D508" s="229" t="s">
        <v>191</v>
      </c>
      <c r="E508" s="43"/>
      <c r="F508" s="230" t="s">
        <v>7623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191</v>
      </c>
      <c r="AU508" s="20" t="s">
        <v>80</v>
      </c>
    </row>
    <row r="509" s="14" customFormat="1">
      <c r="A509" s="14"/>
      <c r="B509" s="245"/>
      <c r="C509" s="246"/>
      <c r="D509" s="236" t="s">
        <v>193</v>
      </c>
      <c r="E509" s="247" t="s">
        <v>19</v>
      </c>
      <c r="F509" s="248" t="s">
        <v>7624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193</v>
      </c>
      <c r="AU509" s="255" t="s">
        <v>80</v>
      </c>
      <c r="AV509" s="14" t="s">
        <v>80</v>
      </c>
      <c r="AW509" s="14" t="s">
        <v>195</v>
      </c>
      <c r="AX509" s="14" t="s">
        <v>71</v>
      </c>
      <c r="AY509" s="255" t="s">
        <v>182</v>
      </c>
    </row>
    <row r="510" s="2" customFormat="1" ht="16.5" customHeight="1">
      <c r="A510" s="41"/>
      <c r="B510" s="42"/>
      <c r="C510" s="278" t="s">
        <v>1203</v>
      </c>
      <c r="D510" s="278" t="s">
        <v>296</v>
      </c>
      <c r="E510" s="279" t="s">
        <v>7625</v>
      </c>
      <c r="F510" s="280" t="s">
        <v>7626</v>
      </c>
      <c r="G510" s="281" t="s">
        <v>425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7627</v>
      </c>
    </row>
    <row r="511" s="2" customFormat="1" ht="33" customHeight="1">
      <c r="A511" s="41"/>
      <c r="B511" s="42"/>
      <c r="C511" s="216" t="s">
        <v>1209</v>
      </c>
      <c r="D511" s="216" t="s">
        <v>184</v>
      </c>
      <c r="E511" s="217" t="s">
        <v>7628</v>
      </c>
      <c r="F511" s="218" t="s">
        <v>7629</v>
      </c>
      <c r="G511" s="219" t="s">
        <v>425</v>
      </c>
      <c r="H511" s="220">
        <v>1</v>
      </c>
      <c r="I511" s="221"/>
      <c r="J511" s="222">
        <f>ROUND(I511*H511,2)</f>
        <v>0</v>
      </c>
      <c r="K511" s="218" t="s">
        <v>188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184</v>
      </c>
      <c r="AU511" s="227" t="s">
        <v>80</v>
      </c>
      <c r="AY511" s="20" t="s">
        <v>182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7630</v>
      </c>
    </row>
    <row r="512" s="2" customFormat="1">
      <c r="A512" s="41"/>
      <c r="B512" s="42"/>
      <c r="C512" s="43"/>
      <c r="D512" s="229" t="s">
        <v>191</v>
      </c>
      <c r="E512" s="43"/>
      <c r="F512" s="230" t="s">
        <v>7631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191</v>
      </c>
      <c r="AU512" s="20" t="s">
        <v>80</v>
      </c>
    </row>
    <row r="513" s="2" customFormat="1" ht="21.75" customHeight="1">
      <c r="A513" s="41"/>
      <c r="B513" s="42"/>
      <c r="C513" s="278" t="s">
        <v>1265</v>
      </c>
      <c r="D513" s="278" t="s">
        <v>296</v>
      </c>
      <c r="E513" s="279" t="s">
        <v>7632</v>
      </c>
      <c r="F513" s="280" t="s">
        <v>7633</v>
      </c>
      <c r="G513" s="281" t="s">
        <v>425</v>
      </c>
      <c r="H513" s="282">
        <v>1</v>
      </c>
      <c r="I513" s="283"/>
      <c r="J513" s="284">
        <f>ROUND(I513*H513,2)</f>
        <v>0</v>
      </c>
      <c r="K513" s="280" t="s">
        <v>188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182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7634</v>
      </c>
    </row>
    <row r="514" s="2" customFormat="1" ht="33" customHeight="1">
      <c r="A514" s="41"/>
      <c r="B514" s="42"/>
      <c r="C514" s="216" t="s">
        <v>1275</v>
      </c>
      <c r="D514" s="216" t="s">
        <v>184</v>
      </c>
      <c r="E514" s="217" t="s">
        <v>7635</v>
      </c>
      <c r="F514" s="218" t="s">
        <v>7636</v>
      </c>
      <c r="G514" s="219" t="s">
        <v>7542</v>
      </c>
      <c r="H514" s="220">
        <v>9</v>
      </c>
      <c r="I514" s="221"/>
      <c r="J514" s="222">
        <f>ROUND(I514*H514,2)</f>
        <v>0</v>
      </c>
      <c r="K514" s="218" t="s">
        <v>188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184</v>
      </c>
      <c r="AU514" s="227" t="s">
        <v>80</v>
      </c>
      <c r="AY514" s="20" t="s">
        <v>182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7637</v>
      </c>
    </row>
    <row r="515" s="2" customFormat="1">
      <c r="A515" s="41"/>
      <c r="B515" s="42"/>
      <c r="C515" s="43"/>
      <c r="D515" s="229" t="s">
        <v>191</v>
      </c>
      <c r="E515" s="43"/>
      <c r="F515" s="230" t="s">
        <v>7638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191</v>
      </c>
      <c r="AU515" s="20" t="s">
        <v>80</v>
      </c>
    </row>
    <row r="516" s="2" customFormat="1" ht="33" customHeight="1">
      <c r="A516" s="41"/>
      <c r="B516" s="42"/>
      <c r="C516" s="216" t="s">
        <v>1282</v>
      </c>
      <c r="D516" s="216" t="s">
        <v>184</v>
      </c>
      <c r="E516" s="217" t="s">
        <v>7639</v>
      </c>
      <c r="F516" s="218" t="s">
        <v>7640</v>
      </c>
      <c r="G516" s="219" t="s">
        <v>425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184</v>
      </c>
      <c r="AU516" s="227" t="s">
        <v>80</v>
      </c>
      <c r="AY516" s="20" t="s">
        <v>182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7641</v>
      </c>
    </row>
    <row r="517" s="2" customFormat="1" ht="37.8" customHeight="1">
      <c r="A517" s="41"/>
      <c r="B517" s="42"/>
      <c r="C517" s="216" t="s">
        <v>1310</v>
      </c>
      <c r="D517" s="216" t="s">
        <v>184</v>
      </c>
      <c r="E517" s="217" t="s">
        <v>7642</v>
      </c>
      <c r="F517" s="218" t="s">
        <v>7643</v>
      </c>
      <c r="G517" s="219" t="s">
        <v>304</v>
      </c>
      <c r="H517" s="220">
        <v>238</v>
      </c>
      <c r="I517" s="221"/>
      <c r="J517" s="222">
        <f>ROUND(I517*H517,2)</f>
        <v>0</v>
      </c>
      <c r="K517" s="218" t="s">
        <v>188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184</v>
      </c>
      <c r="AU517" s="227" t="s">
        <v>80</v>
      </c>
      <c r="AY517" s="20" t="s">
        <v>182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7644</v>
      </c>
    </row>
    <row r="518" s="2" customFormat="1">
      <c r="A518" s="41"/>
      <c r="B518" s="42"/>
      <c r="C518" s="43"/>
      <c r="D518" s="229" t="s">
        <v>191</v>
      </c>
      <c r="E518" s="43"/>
      <c r="F518" s="230" t="s">
        <v>7645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191</v>
      </c>
      <c r="AU518" s="20" t="s">
        <v>80</v>
      </c>
    </row>
    <row r="519" s="14" customFormat="1">
      <c r="A519" s="14"/>
      <c r="B519" s="245"/>
      <c r="C519" s="246"/>
      <c r="D519" s="236" t="s">
        <v>193</v>
      </c>
      <c r="E519" s="247" t="s">
        <v>19</v>
      </c>
      <c r="F519" s="248" t="s">
        <v>7646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193</v>
      </c>
      <c r="AU519" s="255" t="s">
        <v>80</v>
      </c>
      <c r="AV519" s="14" t="s">
        <v>80</v>
      </c>
      <c r="AW519" s="14" t="s">
        <v>195</v>
      </c>
      <c r="AX519" s="14" t="s">
        <v>71</v>
      </c>
      <c r="AY519" s="255" t="s">
        <v>182</v>
      </c>
    </row>
    <row r="520" s="2" customFormat="1" ht="37.8" customHeight="1">
      <c r="A520" s="41"/>
      <c r="B520" s="42"/>
      <c r="C520" s="216" t="s">
        <v>1322</v>
      </c>
      <c r="D520" s="216" t="s">
        <v>184</v>
      </c>
      <c r="E520" s="217" t="s">
        <v>7647</v>
      </c>
      <c r="F520" s="218" t="s">
        <v>7648</v>
      </c>
      <c r="G520" s="219" t="s">
        <v>304</v>
      </c>
      <c r="H520" s="220">
        <v>76</v>
      </c>
      <c r="I520" s="221"/>
      <c r="J520" s="222">
        <f>ROUND(I520*H520,2)</f>
        <v>0</v>
      </c>
      <c r="K520" s="218" t="s">
        <v>188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184</v>
      </c>
      <c r="AU520" s="227" t="s">
        <v>80</v>
      </c>
      <c r="AY520" s="20" t="s">
        <v>182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7649</v>
      </c>
    </row>
    <row r="521" s="2" customFormat="1">
      <c r="A521" s="41"/>
      <c r="B521" s="42"/>
      <c r="C521" s="43"/>
      <c r="D521" s="229" t="s">
        <v>191</v>
      </c>
      <c r="E521" s="43"/>
      <c r="F521" s="230" t="s">
        <v>7650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191</v>
      </c>
      <c r="AU521" s="20" t="s">
        <v>80</v>
      </c>
    </row>
    <row r="522" s="14" customFormat="1">
      <c r="A522" s="14"/>
      <c r="B522" s="245"/>
      <c r="C522" s="246"/>
      <c r="D522" s="236" t="s">
        <v>193</v>
      </c>
      <c r="E522" s="247" t="s">
        <v>19</v>
      </c>
      <c r="F522" s="248" t="s">
        <v>7651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193</v>
      </c>
      <c r="AU522" s="255" t="s">
        <v>80</v>
      </c>
      <c r="AV522" s="14" t="s">
        <v>80</v>
      </c>
      <c r="AW522" s="14" t="s">
        <v>195</v>
      </c>
      <c r="AX522" s="14" t="s">
        <v>71</v>
      </c>
      <c r="AY522" s="255" t="s">
        <v>182</v>
      </c>
    </row>
    <row r="523" s="2" customFormat="1" ht="33" customHeight="1">
      <c r="A523" s="41"/>
      <c r="B523" s="42"/>
      <c r="C523" s="216" t="s">
        <v>1328</v>
      </c>
      <c r="D523" s="216" t="s">
        <v>184</v>
      </c>
      <c r="E523" s="217" t="s">
        <v>7652</v>
      </c>
      <c r="F523" s="218" t="s">
        <v>7653</v>
      </c>
      <c r="G523" s="219" t="s">
        <v>304</v>
      </c>
      <c r="H523" s="220">
        <v>1569</v>
      </c>
      <c r="I523" s="221"/>
      <c r="J523" s="222">
        <f>ROUND(I523*H523,2)</f>
        <v>0</v>
      </c>
      <c r="K523" s="218" t="s">
        <v>188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308</v>
      </c>
      <c r="AT523" s="227" t="s">
        <v>184</v>
      </c>
      <c r="AU523" s="227" t="s">
        <v>80</v>
      </c>
      <c r="AY523" s="20" t="s">
        <v>182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7654</v>
      </c>
    </row>
    <row r="524" s="2" customFormat="1">
      <c r="A524" s="41"/>
      <c r="B524" s="42"/>
      <c r="C524" s="43"/>
      <c r="D524" s="229" t="s">
        <v>191</v>
      </c>
      <c r="E524" s="43"/>
      <c r="F524" s="230" t="s">
        <v>7655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191</v>
      </c>
      <c r="AU524" s="20" t="s">
        <v>80</v>
      </c>
    </row>
    <row r="525" s="14" customFormat="1">
      <c r="A525" s="14"/>
      <c r="B525" s="245"/>
      <c r="C525" s="246"/>
      <c r="D525" s="236" t="s">
        <v>193</v>
      </c>
      <c r="E525" s="247" t="s">
        <v>19</v>
      </c>
      <c r="F525" s="248" t="s">
        <v>7656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193</v>
      </c>
      <c r="AU525" s="255" t="s">
        <v>80</v>
      </c>
      <c r="AV525" s="14" t="s">
        <v>80</v>
      </c>
      <c r="AW525" s="14" t="s">
        <v>195</v>
      </c>
      <c r="AX525" s="14" t="s">
        <v>71</v>
      </c>
      <c r="AY525" s="255" t="s">
        <v>182</v>
      </c>
    </row>
    <row r="526" s="2" customFormat="1" ht="37.8" customHeight="1">
      <c r="A526" s="41"/>
      <c r="B526" s="42"/>
      <c r="C526" s="216" t="s">
        <v>1343</v>
      </c>
      <c r="D526" s="216" t="s">
        <v>184</v>
      </c>
      <c r="E526" s="217" t="s">
        <v>7657</v>
      </c>
      <c r="F526" s="218" t="s">
        <v>7658</v>
      </c>
      <c r="G526" s="219" t="s">
        <v>304</v>
      </c>
      <c r="H526" s="220">
        <v>1090</v>
      </c>
      <c r="I526" s="221"/>
      <c r="J526" s="222">
        <f>ROUND(I526*H526,2)</f>
        <v>0</v>
      </c>
      <c r="K526" s="218" t="s">
        <v>188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308</v>
      </c>
      <c r="AT526" s="227" t="s">
        <v>184</v>
      </c>
      <c r="AU526" s="227" t="s">
        <v>80</v>
      </c>
      <c r="AY526" s="20" t="s">
        <v>182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308</v>
      </c>
      <c r="BM526" s="227" t="s">
        <v>7659</v>
      </c>
    </row>
    <row r="527" s="2" customFormat="1">
      <c r="A527" s="41"/>
      <c r="B527" s="42"/>
      <c r="C527" s="43"/>
      <c r="D527" s="229" t="s">
        <v>191</v>
      </c>
      <c r="E527" s="43"/>
      <c r="F527" s="230" t="s">
        <v>7660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191</v>
      </c>
      <c r="AU527" s="20" t="s">
        <v>80</v>
      </c>
    </row>
    <row r="528" s="14" customFormat="1">
      <c r="A528" s="14"/>
      <c r="B528" s="245"/>
      <c r="C528" s="246"/>
      <c r="D528" s="236" t="s">
        <v>193</v>
      </c>
      <c r="E528" s="247" t="s">
        <v>19</v>
      </c>
      <c r="F528" s="248" t="s">
        <v>7661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193</v>
      </c>
      <c r="AU528" s="255" t="s">
        <v>80</v>
      </c>
      <c r="AV528" s="14" t="s">
        <v>80</v>
      </c>
      <c r="AW528" s="14" t="s">
        <v>195</v>
      </c>
      <c r="AX528" s="14" t="s">
        <v>71</v>
      </c>
      <c r="AY528" s="255" t="s">
        <v>182</v>
      </c>
    </row>
    <row r="529" s="2" customFormat="1" ht="37.8" customHeight="1">
      <c r="A529" s="41"/>
      <c r="B529" s="42"/>
      <c r="C529" s="216" t="s">
        <v>1352</v>
      </c>
      <c r="D529" s="216" t="s">
        <v>184</v>
      </c>
      <c r="E529" s="217" t="s">
        <v>7662</v>
      </c>
      <c r="F529" s="218" t="s">
        <v>7663</v>
      </c>
      <c r="G529" s="219" t="s">
        <v>304</v>
      </c>
      <c r="H529" s="220">
        <v>165</v>
      </c>
      <c r="I529" s="221"/>
      <c r="J529" s="222">
        <f>ROUND(I529*H529,2)</f>
        <v>0</v>
      </c>
      <c r="K529" s="218" t="s">
        <v>188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184</v>
      </c>
      <c r="AU529" s="227" t="s">
        <v>80</v>
      </c>
      <c r="AY529" s="20" t="s">
        <v>182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7664</v>
      </c>
    </row>
    <row r="530" s="2" customFormat="1">
      <c r="A530" s="41"/>
      <c r="B530" s="42"/>
      <c r="C530" s="43"/>
      <c r="D530" s="229" t="s">
        <v>191</v>
      </c>
      <c r="E530" s="43"/>
      <c r="F530" s="230" t="s">
        <v>7665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191</v>
      </c>
      <c r="AU530" s="20" t="s">
        <v>80</v>
      </c>
    </row>
    <row r="531" s="14" customFormat="1">
      <c r="A531" s="14"/>
      <c r="B531" s="245"/>
      <c r="C531" s="246"/>
      <c r="D531" s="236" t="s">
        <v>193</v>
      </c>
      <c r="E531" s="247" t="s">
        <v>19</v>
      </c>
      <c r="F531" s="248" t="s">
        <v>7666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193</v>
      </c>
      <c r="AU531" s="255" t="s">
        <v>80</v>
      </c>
      <c r="AV531" s="14" t="s">
        <v>80</v>
      </c>
      <c r="AW531" s="14" t="s">
        <v>195</v>
      </c>
      <c r="AX531" s="14" t="s">
        <v>71</v>
      </c>
      <c r="AY531" s="255" t="s">
        <v>182</v>
      </c>
    </row>
    <row r="532" s="2" customFormat="1" ht="55.5" customHeight="1">
      <c r="A532" s="41"/>
      <c r="B532" s="42"/>
      <c r="C532" s="216" t="s">
        <v>1394</v>
      </c>
      <c r="D532" s="216" t="s">
        <v>184</v>
      </c>
      <c r="E532" s="217" t="s">
        <v>7667</v>
      </c>
      <c r="F532" s="218" t="s">
        <v>7668</v>
      </c>
      <c r="G532" s="219" t="s">
        <v>256</v>
      </c>
      <c r="H532" s="220">
        <v>3.431</v>
      </c>
      <c r="I532" s="221"/>
      <c r="J532" s="222">
        <f>ROUND(I532*H532,2)</f>
        <v>0</v>
      </c>
      <c r="K532" s="218" t="s">
        <v>188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184</v>
      </c>
      <c r="AU532" s="227" t="s">
        <v>80</v>
      </c>
      <c r="AY532" s="20" t="s">
        <v>182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7669</v>
      </c>
    </row>
    <row r="533" s="2" customFormat="1">
      <c r="A533" s="41"/>
      <c r="B533" s="42"/>
      <c r="C533" s="43"/>
      <c r="D533" s="229" t="s">
        <v>191</v>
      </c>
      <c r="E533" s="43"/>
      <c r="F533" s="230" t="s">
        <v>7670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191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4911</v>
      </c>
      <c r="F534" s="214" t="s">
        <v>7671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182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1400</v>
      </c>
      <c r="D535" s="216" t="s">
        <v>184</v>
      </c>
      <c r="E535" s="217" t="s">
        <v>7672</v>
      </c>
      <c r="F535" s="218" t="s">
        <v>7673</v>
      </c>
      <c r="G535" s="219" t="s">
        <v>304</v>
      </c>
      <c r="H535" s="220">
        <v>15</v>
      </c>
      <c r="I535" s="221"/>
      <c r="J535" s="222">
        <f>ROUND(I535*H535,2)</f>
        <v>0</v>
      </c>
      <c r="K535" s="218" t="s">
        <v>188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184</v>
      </c>
      <c r="AU535" s="227" t="s">
        <v>80</v>
      </c>
      <c r="AY535" s="20" t="s">
        <v>182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7674</v>
      </c>
    </row>
    <row r="536" s="2" customFormat="1">
      <c r="A536" s="41"/>
      <c r="B536" s="42"/>
      <c r="C536" s="43"/>
      <c r="D536" s="229" t="s">
        <v>191</v>
      </c>
      <c r="E536" s="43"/>
      <c r="F536" s="230" t="s">
        <v>7675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191</v>
      </c>
      <c r="AU536" s="20" t="s">
        <v>80</v>
      </c>
    </row>
    <row r="537" s="14" customFormat="1">
      <c r="A537" s="14"/>
      <c r="B537" s="245"/>
      <c r="C537" s="246"/>
      <c r="D537" s="236" t="s">
        <v>193</v>
      </c>
      <c r="E537" s="247" t="s">
        <v>19</v>
      </c>
      <c r="F537" s="248" t="s">
        <v>7676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193</v>
      </c>
      <c r="AU537" s="255" t="s">
        <v>80</v>
      </c>
      <c r="AV537" s="14" t="s">
        <v>80</v>
      </c>
      <c r="AW537" s="14" t="s">
        <v>195</v>
      </c>
      <c r="AX537" s="14" t="s">
        <v>71</v>
      </c>
      <c r="AY537" s="255" t="s">
        <v>182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4920</v>
      </c>
      <c r="F538" s="214" t="s">
        <v>7677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182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1407</v>
      </c>
      <c r="D539" s="216" t="s">
        <v>184</v>
      </c>
      <c r="E539" s="217" t="s">
        <v>7678</v>
      </c>
      <c r="F539" s="218" t="s">
        <v>7679</v>
      </c>
      <c r="G539" s="219" t="s">
        <v>7542</v>
      </c>
      <c r="H539" s="220">
        <v>30</v>
      </c>
      <c r="I539" s="221"/>
      <c r="J539" s="222">
        <f>ROUND(I539*H539,2)</f>
        <v>0</v>
      </c>
      <c r="K539" s="218" t="s">
        <v>188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184</v>
      </c>
      <c r="AU539" s="227" t="s">
        <v>80</v>
      </c>
      <c r="AY539" s="20" t="s">
        <v>182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7680</v>
      </c>
    </row>
    <row r="540" s="2" customFormat="1">
      <c r="A540" s="41"/>
      <c r="B540" s="42"/>
      <c r="C540" s="43"/>
      <c r="D540" s="229" t="s">
        <v>191</v>
      </c>
      <c r="E540" s="43"/>
      <c r="F540" s="230" t="s">
        <v>7681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191</v>
      </c>
      <c r="AU540" s="20" t="s">
        <v>80</v>
      </c>
    </row>
    <row r="541" s="14" customFormat="1">
      <c r="A541" s="14"/>
      <c r="B541" s="245"/>
      <c r="C541" s="246"/>
      <c r="D541" s="236" t="s">
        <v>193</v>
      </c>
      <c r="E541" s="247" t="s">
        <v>19</v>
      </c>
      <c r="F541" s="248" t="s">
        <v>7682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193</v>
      </c>
      <c r="AU541" s="255" t="s">
        <v>80</v>
      </c>
      <c r="AV541" s="14" t="s">
        <v>80</v>
      </c>
      <c r="AW541" s="14" t="s">
        <v>195</v>
      </c>
      <c r="AX541" s="14" t="s">
        <v>71</v>
      </c>
      <c r="AY541" s="255" t="s">
        <v>182</v>
      </c>
    </row>
    <row r="542" s="14" customFormat="1">
      <c r="A542" s="14"/>
      <c r="B542" s="245"/>
      <c r="C542" s="246"/>
      <c r="D542" s="236" t="s">
        <v>193</v>
      </c>
      <c r="E542" s="247" t="s">
        <v>19</v>
      </c>
      <c r="F542" s="248" t="s">
        <v>7683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193</v>
      </c>
      <c r="AU542" s="255" t="s">
        <v>80</v>
      </c>
      <c r="AV542" s="14" t="s">
        <v>80</v>
      </c>
      <c r="AW542" s="14" t="s">
        <v>195</v>
      </c>
      <c r="AX542" s="14" t="s">
        <v>71</v>
      </c>
      <c r="AY542" s="255" t="s">
        <v>182</v>
      </c>
    </row>
    <row r="543" s="14" customFormat="1">
      <c r="A543" s="14"/>
      <c r="B543" s="245"/>
      <c r="C543" s="246"/>
      <c r="D543" s="236" t="s">
        <v>193</v>
      </c>
      <c r="E543" s="247" t="s">
        <v>19</v>
      </c>
      <c r="F543" s="248" t="s">
        <v>7684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193</v>
      </c>
      <c r="AU543" s="255" t="s">
        <v>80</v>
      </c>
      <c r="AV543" s="14" t="s">
        <v>80</v>
      </c>
      <c r="AW543" s="14" t="s">
        <v>195</v>
      </c>
      <c r="AX543" s="14" t="s">
        <v>71</v>
      </c>
      <c r="AY543" s="255" t="s">
        <v>182</v>
      </c>
    </row>
    <row r="544" s="14" customFormat="1">
      <c r="A544" s="14"/>
      <c r="B544" s="245"/>
      <c r="C544" s="246"/>
      <c r="D544" s="236" t="s">
        <v>193</v>
      </c>
      <c r="E544" s="247" t="s">
        <v>19</v>
      </c>
      <c r="F544" s="248" t="s">
        <v>7685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193</v>
      </c>
      <c r="AU544" s="255" t="s">
        <v>80</v>
      </c>
      <c r="AV544" s="14" t="s">
        <v>80</v>
      </c>
      <c r="AW544" s="14" t="s">
        <v>195</v>
      </c>
      <c r="AX544" s="14" t="s">
        <v>71</v>
      </c>
      <c r="AY544" s="255" t="s">
        <v>182</v>
      </c>
    </row>
    <row r="545" s="14" customFormat="1">
      <c r="A545" s="14"/>
      <c r="B545" s="245"/>
      <c r="C545" s="246"/>
      <c r="D545" s="236" t="s">
        <v>193</v>
      </c>
      <c r="E545" s="247" t="s">
        <v>19</v>
      </c>
      <c r="F545" s="248" t="s">
        <v>7686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193</v>
      </c>
      <c r="AU545" s="255" t="s">
        <v>80</v>
      </c>
      <c r="AV545" s="14" t="s">
        <v>80</v>
      </c>
      <c r="AW545" s="14" t="s">
        <v>195</v>
      </c>
      <c r="AX545" s="14" t="s">
        <v>71</v>
      </c>
      <c r="AY545" s="255" t="s">
        <v>182</v>
      </c>
    </row>
    <row r="546" s="14" customFormat="1">
      <c r="A546" s="14"/>
      <c r="B546" s="245"/>
      <c r="C546" s="246"/>
      <c r="D546" s="236" t="s">
        <v>193</v>
      </c>
      <c r="E546" s="247" t="s">
        <v>19</v>
      </c>
      <c r="F546" s="248" t="s">
        <v>7687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193</v>
      </c>
      <c r="AU546" s="255" t="s">
        <v>80</v>
      </c>
      <c r="AV546" s="14" t="s">
        <v>80</v>
      </c>
      <c r="AW546" s="14" t="s">
        <v>195</v>
      </c>
      <c r="AX546" s="14" t="s">
        <v>71</v>
      </c>
      <c r="AY546" s="255" t="s">
        <v>182</v>
      </c>
    </row>
    <row r="547" s="14" customFormat="1">
      <c r="A547" s="14"/>
      <c r="B547" s="245"/>
      <c r="C547" s="246"/>
      <c r="D547" s="236" t="s">
        <v>193</v>
      </c>
      <c r="E547" s="247" t="s">
        <v>19</v>
      </c>
      <c r="F547" s="248" t="s">
        <v>7688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193</v>
      </c>
      <c r="AU547" s="255" t="s">
        <v>80</v>
      </c>
      <c r="AV547" s="14" t="s">
        <v>80</v>
      </c>
      <c r="AW547" s="14" t="s">
        <v>195</v>
      </c>
      <c r="AX547" s="14" t="s">
        <v>71</v>
      </c>
      <c r="AY547" s="255" t="s">
        <v>182</v>
      </c>
    </row>
    <row r="548" s="2" customFormat="1" ht="33" customHeight="1">
      <c r="A548" s="41"/>
      <c r="B548" s="42"/>
      <c r="C548" s="216" t="s">
        <v>1415</v>
      </c>
      <c r="D548" s="216" t="s">
        <v>184</v>
      </c>
      <c r="E548" s="217" t="s">
        <v>7689</v>
      </c>
      <c r="F548" s="218" t="s">
        <v>7690</v>
      </c>
      <c r="G548" s="219" t="s">
        <v>7542</v>
      </c>
      <c r="H548" s="220">
        <v>27</v>
      </c>
      <c r="I548" s="221"/>
      <c r="J548" s="222">
        <f>ROUND(I548*H548,2)</f>
        <v>0</v>
      </c>
      <c r="K548" s="218" t="s">
        <v>188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184</v>
      </c>
      <c r="AU548" s="227" t="s">
        <v>80</v>
      </c>
      <c r="AY548" s="20" t="s">
        <v>182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7691</v>
      </c>
    </row>
    <row r="549" s="2" customFormat="1">
      <c r="A549" s="41"/>
      <c r="B549" s="42"/>
      <c r="C549" s="43"/>
      <c r="D549" s="229" t="s">
        <v>191</v>
      </c>
      <c r="E549" s="43"/>
      <c r="F549" s="230" t="s">
        <v>7692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191</v>
      </c>
      <c r="AU549" s="20" t="s">
        <v>80</v>
      </c>
    </row>
    <row r="550" s="2" customFormat="1" ht="37.8" customHeight="1">
      <c r="A550" s="41"/>
      <c r="B550" s="42"/>
      <c r="C550" s="216" t="s">
        <v>1424</v>
      </c>
      <c r="D550" s="216" t="s">
        <v>184</v>
      </c>
      <c r="E550" s="217" t="s">
        <v>7693</v>
      </c>
      <c r="F550" s="218" t="s">
        <v>7694</v>
      </c>
      <c r="G550" s="219" t="s">
        <v>7542</v>
      </c>
      <c r="H550" s="220">
        <v>2</v>
      </c>
      <c r="I550" s="221"/>
      <c r="J550" s="222">
        <f>ROUND(I550*H550,2)</f>
        <v>0</v>
      </c>
      <c r="K550" s="218" t="s">
        <v>188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184</v>
      </c>
      <c r="AU550" s="227" t="s">
        <v>80</v>
      </c>
      <c r="AY550" s="20" t="s">
        <v>182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7695</v>
      </c>
    </row>
    <row r="551" s="2" customFormat="1">
      <c r="A551" s="41"/>
      <c r="B551" s="42"/>
      <c r="C551" s="43"/>
      <c r="D551" s="229" t="s">
        <v>191</v>
      </c>
      <c r="E551" s="43"/>
      <c r="F551" s="230" t="s">
        <v>7696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191</v>
      </c>
      <c r="AU551" s="20" t="s">
        <v>80</v>
      </c>
    </row>
    <row r="552" s="2" customFormat="1" ht="24.15" customHeight="1">
      <c r="A552" s="41"/>
      <c r="B552" s="42"/>
      <c r="C552" s="216" t="s">
        <v>1439</v>
      </c>
      <c r="D552" s="216" t="s">
        <v>184</v>
      </c>
      <c r="E552" s="217" t="s">
        <v>7697</v>
      </c>
      <c r="F552" s="218" t="s">
        <v>7698</v>
      </c>
      <c r="G552" s="219" t="s">
        <v>7542</v>
      </c>
      <c r="H552" s="220">
        <v>8</v>
      </c>
      <c r="I552" s="221"/>
      <c r="J552" s="222">
        <f>ROUND(I552*H552,2)</f>
        <v>0</v>
      </c>
      <c r="K552" s="218" t="s">
        <v>188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308</v>
      </c>
      <c r="AT552" s="227" t="s">
        <v>184</v>
      </c>
      <c r="AU552" s="227" t="s">
        <v>80</v>
      </c>
      <c r="AY552" s="20" t="s">
        <v>182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7699</v>
      </c>
    </row>
    <row r="553" s="2" customFormat="1">
      <c r="A553" s="41"/>
      <c r="B553" s="42"/>
      <c r="C553" s="43"/>
      <c r="D553" s="229" t="s">
        <v>191</v>
      </c>
      <c r="E553" s="43"/>
      <c r="F553" s="230" t="s">
        <v>7700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191</v>
      </c>
      <c r="AU553" s="20" t="s">
        <v>80</v>
      </c>
    </row>
    <row r="554" s="2" customFormat="1" ht="24.15" customHeight="1">
      <c r="A554" s="41"/>
      <c r="B554" s="42"/>
      <c r="C554" s="216" t="s">
        <v>1454</v>
      </c>
      <c r="D554" s="216" t="s">
        <v>184</v>
      </c>
      <c r="E554" s="217" t="s">
        <v>7701</v>
      </c>
      <c r="F554" s="218" t="s">
        <v>7702</v>
      </c>
      <c r="G554" s="219" t="s">
        <v>7542</v>
      </c>
      <c r="H554" s="220">
        <v>11</v>
      </c>
      <c r="I554" s="221"/>
      <c r="J554" s="222">
        <f>ROUND(I554*H554,2)</f>
        <v>0</v>
      </c>
      <c r="K554" s="218" t="s">
        <v>188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308</v>
      </c>
      <c r="AT554" s="227" t="s">
        <v>184</v>
      </c>
      <c r="AU554" s="227" t="s">
        <v>80</v>
      </c>
      <c r="AY554" s="20" t="s">
        <v>182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7703</v>
      </c>
    </row>
    <row r="555" s="2" customFormat="1">
      <c r="A555" s="41"/>
      <c r="B555" s="42"/>
      <c r="C555" s="43"/>
      <c r="D555" s="229" t="s">
        <v>191</v>
      </c>
      <c r="E555" s="43"/>
      <c r="F555" s="230" t="s">
        <v>7704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191</v>
      </c>
      <c r="AU555" s="20" t="s">
        <v>80</v>
      </c>
    </row>
    <row r="556" s="14" customFormat="1">
      <c r="A556" s="14"/>
      <c r="B556" s="245"/>
      <c r="C556" s="246"/>
      <c r="D556" s="236" t="s">
        <v>193</v>
      </c>
      <c r="E556" s="247" t="s">
        <v>19</v>
      </c>
      <c r="F556" s="248" t="s">
        <v>7705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193</v>
      </c>
      <c r="AU556" s="255" t="s">
        <v>80</v>
      </c>
      <c r="AV556" s="14" t="s">
        <v>80</v>
      </c>
      <c r="AW556" s="14" t="s">
        <v>195</v>
      </c>
      <c r="AX556" s="14" t="s">
        <v>71</v>
      </c>
      <c r="AY556" s="255" t="s">
        <v>182</v>
      </c>
    </row>
    <row r="557" s="14" customFormat="1">
      <c r="A557" s="14"/>
      <c r="B557" s="245"/>
      <c r="C557" s="246"/>
      <c r="D557" s="236" t="s">
        <v>193</v>
      </c>
      <c r="E557" s="247" t="s">
        <v>19</v>
      </c>
      <c r="F557" s="248" t="s">
        <v>7706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193</v>
      </c>
      <c r="AU557" s="255" t="s">
        <v>80</v>
      </c>
      <c r="AV557" s="14" t="s">
        <v>80</v>
      </c>
      <c r="AW557" s="14" t="s">
        <v>195</v>
      </c>
      <c r="AX557" s="14" t="s">
        <v>71</v>
      </c>
      <c r="AY557" s="255" t="s">
        <v>182</v>
      </c>
    </row>
    <row r="558" s="14" customFormat="1">
      <c r="A558" s="14"/>
      <c r="B558" s="245"/>
      <c r="C558" s="246"/>
      <c r="D558" s="236" t="s">
        <v>193</v>
      </c>
      <c r="E558" s="247" t="s">
        <v>19</v>
      </c>
      <c r="F558" s="248" t="s">
        <v>7707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193</v>
      </c>
      <c r="AU558" s="255" t="s">
        <v>80</v>
      </c>
      <c r="AV558" s="14" t="s">
        <v>80</v>
      </c>
      <c r="AW558" s="14" t="s">
        <v>195</v>
      </c>
      <c r="AX558" s="14" t="s">
        <v>71</v>
      </c>
      <c r="AY558" s="255" t="s">
        <v>182</v>
      </c>
    </row>
    <row r="559" s="2" customFormat="1" ht="21.75" customHeight="1">
      <c r="A559" s="41"/>
      <c r="B559" s="42"/>
      <c r="C559" s="216" t="s">
        <v>1460</v>
      </c>
      <c r="D559" s="216" t="s">
        <v>184</v>
      </c>
      <c r="E559" s="217" t="s">
        <v>7708</v>
      </c>
      <c r="F559" s="218" t="s">
        <v>7709</v>
      </c>
      <c r="G559" s="219" t="s">
        <v>7542</v>
      </c>
      <c r="H559" s="220">
        <v>25</v>
      </c>
      <c r="I559" s="221"/>
      <c r="J559" s="222">
        <f>ROUND(I559*H559,2)</f>
        <v>0</v>
      </c>
      <c r="K559" s="218" t="s">
        <v>188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184</v>
      </c>
      <c r="AU559" s="227" t="s">
        <v>80</v>
      </c>
      <c r="AY559" s="20" t="s">
        <v>182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7710</v>
      </c>
    </row>
    <row r="560" s="2" customFormat="1">
      <c r="A560" s="41"/>
      <c r="B560" s="42"/>
      <c r="C560" s="43"/>
      <c r="D560" s="229" t="s">
        <v>191</v>
      </c>
      <c r="E560" s="43"/>
      <c r="F560" s="230" t="s">
        <v>7711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191</v>
      </c>
      <c r="AU560" s="20" t="s">
        <v>80</v>
      </c>
    </row>
    <row r="561" s="14" customFormat="1">
      <c r="A561" s="14"/>
      <c r="B561" s="245"/>
      <c r="C561" s="246"/>
      <c r="D561" s="236" t="s">
        <v>193</v>
      </c>
      <c r="E561" s="247" t="s">
        <v>19</v>
      </c>
      <c r="F561" s="248" t="s">
        <v>7712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193</v>
      </c>
      <c r="AU561" s="255" t="s">
        <v>80</v>
      </c>
      <c r="AV561" s="14" t="s">
        <v>80</v>
      </c>
      <c r="AW561" s="14" t="s">
        <v>195</v>
      </c>
      <c r="AX561" s="14" t="s">
        <v>71</v>
      </c>
      <c r="AY561" s="255" t="s">
        <v>182</v>
      </c>
    </row>
    <row r="562" s="14" customFormat="1">
      <c r="A562" s="14"/>
      <c r="B562" s="245"/>
      <c r="C562" s="246"/>
      <c r="D562" s="236" t="s">
        <v>193</v>
      </c>
      <c r="E562" s="247" t="s">
        <v>19</v>
      </c>
      <c r="F562" s="248" t="s">
        <v>7713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193</v>
      </c>
      <c r="AU562" s="255" t="s">
        <v>80</v>
      </c>
      <c r="AV562" s="14" t="s">
        <v>80</v>
      </c>
      <c r="AW562" s="14" t="s">
        <v>195</v>
      </c>
      <c r="AX562" s="14" t="s">
        <v>71</v>
      </c>
      <c r="AY562" s="255" t="s">
        <v>182</v>
      </c>
    </row>
    <row r="563" s="14" customFormat="1">
      <c r="A563" s="14"/>
      <c r="B563" s="245"/>
      <c r="C563" s="246"/>
      <c r="D563" s="236" t="s">
        <v>193</v>
      </c>
      <c r="E563" s="247" t="s">
        <v>19</v>
      </c>
      <c r="F563" s="248" t="s">
        <v>7714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193</v>
      </c>
      <c r="AU563" s="255" t="s">
        <v>80</v>
      </c>
      <c r="AV563" s="14" t="s">
        <v>80</v>
      </c>
      <c r="AW563" s="14" t="s">
        <v>195</v>
      </c>
      <c r="AX563" s="14" t="s">
        <v>71</v>
      </c>
      <c r="AY563" s="255" t="s">
        <v>182</v>
      </c>
    </row>
    <row r="564" s="14" customFormat="1">
      <c r="A564" s="14"/>
      <c r="B564" s="245"/>
      <c r="C564" s="246"/>
      <c r="D564" s="236" t="s">
        <v>193</v>
      </c>
      <c r="E564" s="247" t="s">
        <v>19</v>
      </c>
      <c r="F564" s="248" t="s">
        <v>7685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193</v>
      </c>
      <c r="AU564" s="255" t="s">
        <v>80</v>
      </c>
      <c r="AV564" s="14" t="s">
        <v>80</v>
      </c>
      <c r="AW564" s="14" t="s">
        <v>195</v>
      </c>
      <c r="AX564" s="14" t="s">
        <v>71</v>
      </c>
      <c r="AY564" s="255" t="s">
        <v>182</v>
      </c>
    </row>
    <row r="565" s="14" customFormat="1">
      <c r="A565" s="14"/>
      <c r="B565" s="245"/>
      <c r="C565" s="246"/>
      <c r="D565" s="236" t="s">
        <v>193</v>
      </c>
      <c r="E565" s="247" t="s">
        <v>19</v>
      </c>
      <c r="F565" s="248" t="s">
        <v>7686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193</v>
      </c>
      <c r="AU565" s="255" t="s">
        <v>80</v>
      </c>
      <c r="AV565" s="14" t="s">
        <v>80</v>
      </c>
      <c r="AW565" s="14" t="s">
        <v>195</v>
      </c>
      <c r="AX565" s="14" t="s">
        <v>71</v>
      </c>
      <c r="AY565" s="255" t="s">
        <v>182</v>
      </c>
    </row>
    <row r="566" s="14" customFormat="1">
      <c r="A566" s="14"/>
      <c r="B566" s="245"/>
      <c r="C566" s="246"/>
      <c r="D566" s="236" t="s">
        <v>193</v>
      </c>
      <c r="E566" s="247" t="s">
        <v>19</v>
      </c>
      <c r="F566" s="248" t="s">
        <v>7687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193</v>
      </c>
      <c r="AU566" s="255" t="s">
        <v>80</v>
      </c>
      <c r="AV566" s="14" t="s">
        <v>80</v>
      </c>
      <c r="AW566" s="14" t="s">
        <v>195</v>
      </c>
      <c r="AX566" s="14" t="s">
        <v>71</v>
      </c>
      <c r="AY566" s="255" t="s">
        <v>182</v>
      </c>
    </row>
    <row r="567" s="14" customFormat="1">
      <c r="A567" s="14"/>
      <c r="B567" s="245"/>
      <c r="C567" s="246"/>
      <c r="D567" s="236" t="s">
        <v>193</v>
      </c>
      <c r="E567" s="247" t="s">
        <v>19</v>
      </c>
      <c r="F567" s="248" t="s">
        <v>7688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193</v>
      </c>
      <c r="AU567" s="255" t="s">
        <v>80</v>
      </c>
      <c r="AV567" s="14" t="s">
        <v>80</v>
      </c>
      <c r="AW567" s="14" t="s">
        <v>195</v>
      </c>
      <c r="AX567" s="14" t="s">
        <v>71</v>
      </c>
      <c r="AY567" s="255" t="s">
        <v>182</v>
      </c>
    </row>
    <row r="568" s="2" customFormat="1" ht="44.25" customHeight="1">
      <c r="A568" s="41"/>
      <c r="B568" s="42"/>
      <c r="C568" s="216" t="s">
        <v>1472</v>
      </c>
      <c r="D568" s="216" t="s">
        <v>184</v>
      </c>
      <c r="E568" s="217" t="s">
        <v>7715</v>
      </c>
      <c r="F568" s="218" t="s">
        <v>7716</v>
      </c>
      <c r="G568" s="219" t="s">
        <v>7542</v>
      </c>
      <c r="H568" s="220">
        <v>69</v>
      </c>
      <c r="I568" s="221"/>
      <c r="J568" s="222">
        <f>ROUND(I568*H568,2)</f>
        <v>0</v>
      </c>
      <c r="K568" s="218" t="s">
        <v>188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184</v>
      </c>
      <c r="AU568" s="227" t="s">
        <v>80</v>
      </c>
      <c r="AY568" s="20" t="s">
        <v>182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7717</v>
      </c>
    </row>
    <row r="569" s="2" customFormat="1">
      <c r="A569" s="41"/>
      <c r="B569" s="42"/>
      <c r="C569" s="43"/>
      <c r="D569" s="229" t="s">
        <v>191</v>
      </c>
      <c r="E569" s="43"/>
      <c r="F569" s="230" t="s">
        <v>7718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191</v>
      </c>
      <c r="AU569" s="20" t="s">
        <v>80</v>
      </c>
    </row>
    <row r="570" s="2" customFormat="1" ht="37.8" customHeight="1">
      <c r="A570" s="41"/>
      <c r="B570" s="42"/>
      <c r="C570" s="216" t="s">
        <v>1485</v>
      </c>
      <c r="D570" s="216" t="s">
        <v>184</v>
      </c>
      <c r="E570" s="217" t="s">
        <v>7719</v>
      </c>
      <c r="F570" s="218" t="s">
        <v>7720</v>
      </c>
      <c r="G570" s="219" t="s">
        <v>7542</v>
      </c>
      <c r="H570" s="220">
        <v>2</v>
      </c>
      <c r="I570" s="221"/>
      <c r="J570" s="222">
        <f>ROUND(I570*H570,2)</f>
        <v>0</v>
      </c>
      <c r="K570" s="218" t="s">
        <v>188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308</v>
      </c>
      <c r="AT570" s="227" t="s">
        <v>184</v>
      </c>
      <c r="AU570" s="227" t="s">
        <v>80</v>
      </c>
      <c r="AY570" s="20" t="s">
        <v>182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7721</v>
      </c>
    </row>
    <row r="571" s="2" customFormat="1">
      <c r="A571" s="41"/>
      <c r="B571" s="42"/>
      <c r="C571" s="43"/>
      <c r="D571" s="229" t="s">
        <v>191</v>
      </c>
      <c r="E571" s="43"/>
      <c r="F571" s="230" t="s">
        <v>7722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191</v>
      </c>
      <c r="AU571" s="20" t="s">
        <v>80</v>
      </c>
    </row>
    <row r="572" s="2" customFormat="1" ht="16.5" customHeight="1">
      <c r="A572" s="41"/>
      <c r="B572" s="42"/>
      <c r="C572" s="216" t="s">
        <v>1541</v>
      </c>
      <c r="D572" s="216" t="s">
        <v>184</v>
      </c>
      <c r="E572" s="217" t="s">
        <v>7723</v>
      </c>
      <c r="F572" s="218" t="s">
        <v>7724</v>
      </c>
      <c r="G572" s="219" t="s">
        <v>7542</v>
      </c>
      <c r="H572" s="220">
        <v>1</v>
      </c>
      <c r="I572" s="221"/>
      <c r="J572" s="222">
        <f>ROUND(I572*H572,2)</f>
        <v>0</v>
      </c>
      <c r="K572" s="218" t="s">
        <v>188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184</v>
      </c>
      <c r="AU572" s="227" t="s">
        <v>80</v>
      </c>
      <c r="AY572" s="20" t="s">
        <v>182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7725</v>
      </c>
    </row>
    <row r="573" s="2" customFormat="1">
      <c r="A573" s="41"/>
      <c r="B573" s="42"/>
      <c r="C573" s="43"/>
      <c r="D573" s="229" t="s">
        <v>191</v>
      </c>
      <c r="E573" s="43"/>
      <c r="F573" s="230" t="s">
        <v>7726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191</v>
      </c>
      <c r="AU573" s="20" t="s">
        <v>80</v>
      </c>
    </row>
    <row r="574" s="14" customFormat="1">
      <c r="A574" s="14"/>
      <c r="B574" s="245"/>
      <c r="C574" s="246"/>
      <c r="D574" s="236" t="s">
        <v>193</v>
      </c>
      <c r="E574" s="247" t="s">
        <v>19</v>
      </c>
      <c r="F574" s="248" t="s">
        <v>7727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193</v>
      </c>
      <c r="AU574" s="255" t="s">
        <v>80</v>
      </c>
      <c r="AV574" s="14" t="s">
        <v>80</v>
      </c>
      <c r="AW574" s="14" t="s">
        <v>195</v>
      </c>
      <c r="AX574" s="14" t="s">
        <v>71</v>
      </c>
      <c r="AY574" s="255" t="s">
        <v>182</v>
      </c>
    </row>
    <row r="575" s="2" customFormat="1" ht="24.15" customHeight="1">
      <c r="A575" s="41"/>
      <c r="B575" s="42"/>
      <c r="C575" s="216" t="s">
        <v>1584</v>
      </c>
      <c r="D575" s="216" t="s">
        <v>184</v>
      </c>
      <c r="E575" s="217" t="s">
        <v>7728</v>
      </c>
      <c r="F575" s="218" t="s">
        <v>7729</v>
      </c>
      <c r="G575" s="219" t="s">
        <v>7542</v>
      </c>
      <c r="H575" s="220">
        <v>3</v>
      </c>
      <c r="I575" s="221"/>
      <c r="J575" s="222">
        <f>ROUND(I575*H575,2)</f>
        <v>0</v>
      </c>
      <c r="K575" s="218" t="s">
        <v>188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184</v>
      </c>
      <c r="AU575" s="227" t="s">
        <v>80</v>
      </c>
      <c r="AY575" s="20" t="s">
        <v>182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7730</v>
      </c>
    </row>
    <row r="576" s="2" customFormat="1">
      <c r="A576" s="41"/>
      <c r="B576" s="42"/>
      <c r="C576" s="43"/>
      <c r="D576" s="229" t="s">
        <v>191</v>
      </c>
      <c r="E576" s="43"/>
      <c r="F576" s="230" t="s">
        <v>7731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191</v>
      </c>
      <c r="AU576" s="20" t="s">
        <v>80</v>
      </c>
    </row>
    <row r="577" s="14" customFormat="1">
      <c r="A577" s="14"/>
      <c r="B577" s="245"/>
      <c r="C577" s="246"/>
      <c r="D577" s="236" t="s">
        <v>193</v>
      </c>
      <c r="E577" s="247" t="s">
        <v>19</v>
      </c>
      <c r="F577" s="248" t="s">
        <v>7732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193</v>
      </c>
      <c r="AU577" s="255" t="s">
        <v>80</v>
      </c>
      <c r="AV577" s="14" t="s">
        <v>80</v>
      </c>
      <c r="AW577" s="14" t="s">
        <v>195</v>
      </c>
      <c r="AX577" s="14" t="s">
        <v>71</v>
      </c>
      <c r="AY577" s="255" t="s">
        <v>182</v>
      </c>
    </row>
    <row r="578" s="14" customFormat="1">
      <c r="A578" s="14"/>
      <c r="B578" s="245"/>
      <c r="C578" s="246"/>
      <c r="D578" s="236" t="s">
        <v>193</v>
      </c>
      <c r="E578" s="247" t="s">
        <v>19</v>
      </c>
      <c r="F578" s="248" t="s">
        <v>7733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193</v>
      </c>
      <c r="AU578" s="255" t="s">
        <v>80</v>
      </c>
      <c r="AV578" s="14" t="s">
        <v>80</v>
      </c>
      <c r="AW578" s="14" t="s">
        <v>195</v>
      </c>
      <c r="AX578" s="14" t="s">
        <v>71</v>
      </c>
      <c r="AY578" s="255" t="s">
        <v>182</v>
      </c>
    </row>
    <row r="579" s="2" customFormat="1" ht="24.15" customHeight="1">
      <c r="A579" s="41"/>
      <c r="B579" s="42"/>
      <c r="C579" s="216" t="s">
        <v>1597</v>
      </c>
      <c r="D579" s="216" t="s">
        <v>184</v>
      </c>
      <c r="E579" s="217" t="s">
        <v>7734</v>
      </c>
      <c r="F579" s="218" t="s">
        <v>7735</v>
      </c>
      <c r="G579" s="219" t="s">
        <v>7542</v>
      </c>
      <c r="H579" s="220">
        <v>4</v>
      </c>
      <c r="I579" s="221"/>
      <c r="J579" s="222">
        <f>ROUND(I579*H579,2)</f>
        <v>0</v>
      </c>
      <c r="K579" s="218" t="s">
        <v>188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184</v>
      </c>
      <c r="AU579" s="227" t="s">
        <v>80</v>
      </c>
      <c r="AY579" s="20" t="s">
        <v>182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7736</v>
      </c>
    </row>
    <row r="580" s="2" customFormat="1">
      <c r="A580" s="41"/>
      <c r="B580" s="42"/>
      <c r="C580" s="43"/>
      <c r="D580" s="229" t="s">
        <v>191</v>
      </c>
      <c r="E580" s="43"/>
      <c r="F580" s="230" t="s">
        <v>7737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191</v>
      </c>
      <c r="AU580" s="20" t="s">
        <v>80</v>
      </c>
    </row>
    <row r="581" s="14" customFormat="1">
      <c r="A581" s="14"/>
      <c r="B581" s="245"/>
      <c r="C581" s="246"/>
      <c r="D581" s="236" t="s">
        <v>193</v>
      </c>
      <c r="E581" s="247" t="s">
        <v>19</v>
      </c>
      <c r="F581" s="248" t="s">
        <v>7738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193</v>
      </c>
      <c r="AU581" s="255" t="s">
        <v>80</v>
      </c>
      <c r="AV581" s="14" t="s">
        <v>80</v>
      </c>
      <c r="AW581" s="14" t="s">
        <v>195</v>
      </c>
      <c r="AX581" s="14" t="s">
        <v>71</v>
      </c>
      <c r="AY581" s="255" t="s">
        <v>182</v>
      </c>
    </row>
    <row r="582" s="14" customFormat="1">
      <c r="A582" s="14"/>
      <c r="B582" s="245"/>
      <c r="C582" s="246"/>
      <c r="D582" s="236" t="s">
        <v>193</v>
      </c>
      <c r="E582" s="247" t="s">
        <v>19</v>
      </c>
      <c r="F582" s="248" t="s">
        <v>7732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193</v>
      </c>
      <c r="AU582" s="255" t="s">
        <v>80</v>
      </c>
      <c r="AV582" s="14" t="s">
        <v>80</v>
      </c>
      <c r="AW582" s="14" t="s">
        <v>195</v>
      </c>
      <c r="AX582" s="14" t="s">
        <v>71</v>
      </c>
      <c r="AY582" s="255" t="s">
        <v>182</v>
      </c>
    </row>
    <row r="583" s="14" customFormat="1">
      <c r="A583" s="14"/>
      <c r="B583" s="245"/>
      <c r="C583" s="246"/>
      <c r="D583" s="236" t="s">
        <v>193</v>
      </c>
      <c r="E583" s="247" t="s">
        <v>19</v>
      </c>
      <c r="F583" s="248" t="s">
        <v>7733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193</v>
      </c>
      <c r="AU583" s="255" t="s">
        <v>80</v>
      </c>
      <c r="AV583" s="14" t="s">
        <v>80</v>
      </c>
      <c r="AW583" s="14" t="s">
        <v>195</v>
      </c>
      <c r="AX583" s="14" t="s">
        <v>71</v>
      </c>
      <c r="AY583" s="255" t="s">
        <v>182</v>
      </c>
    </row>
    <row r="584" s="2" customFormat="1" ht="24.15" customHeight="1">
      <c r="A584" s="41"/>
      <c r="B584" s="42"/>
      <c r="C584" s="216" t="s">
        <v>1603</v>
      </c>
      <c r="D584" s="216" t="s">
        <v>184</v>
      </c>
      <c r="E584" s="217" t="s">
        <v>7739</v>
      </c>
      <c r="F584" s="218" t="s">
        <v>7740</v>
      </c>
      <c r="G584" s="219" t="s">
        <v>7542</v>
      </c>
      <c r="H584" s="220">
        <v>5</v>
      </c>
      <c r="I584" s="221"/>
      <c r="J584" s="222">
        <f>ROUND(I584*H584,2)</f>
        <v>0</v>
      </c>
      <c r="K584" s="218" t="s">
        <v>188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308</v>
      </c>
      <c r="AT584" s="227" t="s">
        <v>184</v>
      </c>
      <c r="AU584" s="227" t="s">
        <v>80</v>
      </c>
      <c r="AY584" s="20" t="s">
        <v>182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7741</v>
      </c>
    </row>
    <row r="585" s="2" customFormat="1">
      <c r="A585" s="41"/>
      <c r="B585" s="42"/>
      <c r="C585" s="43"/>
      <c r="D585" s="229" t="s">
        <v>191</v>
      </c>
      <c r="E585" s="43"/>
      <c r="F585" s="230" t="s">
        <v>7742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191</v>
      </c>
      <c r="AU585" s="20" t="s">
        <v>80</v>
      </c>
    </row>
    <row r="586" s="2" customFormat="1" ht="49.05" customHeight="1">
      <c r="A586" s="41"/>
      <c r="B586" s="42"/>
      <c r="C586" s="216" t="s">
        <v>1615</v>
      </c>
      <c r="D586" s="216" t="s">
        <v>184</v>
      </c>
      <c r="E586" s="217" t="s">
        <v>7743</v>
      </c>
      <c r="F586" s="218" t="s">
        <v>7744</v>
      </c>
      <c r="G586" s="219" t="s">
        <v>7542</v>
      </c>
      <c r="H586" s="220">
        <v>5</v>
      </c>
      <c r="I586" s="221"/>
      <c r="J586" s="222">
        <f>ROUND(I586*H586,2)</f>
        <v>0</v>
      </c>
      <c r="K586" s="218" t="s">
        <v>188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308</v>
      </c>
      <c r="AT586" s="227" t="s">
        <v>184</v>
      </c>
      <c r="AU586" s="227" t="s">
        <v>80</v>
      </c>
      <c r="AY586" s="20" t="s">
        <v>182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7745</v>
      </c>
    </row>
    <row r="587" s="2" customFormat="1">
      <c r="A587" s="41"/>
      <c r="B587" s="42"/>
      <c r="C587" s="43"/>
      <c r="D587" s="229" t="s">
        <v>191</v>
      </c>
      <c r="E587" s="43"/>
      <c r="F587" s="230" t="s">
        <v>7746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191</v>
      </c>
      <c r="AU587" s="20" t="s">
        <v>80</v>
      </c>
    </row>
    <row r="588" s="2" customFormat="1" ht="24.15" customHeight="1">
      <c r="A588" s="41"/>
      <c r="B588" s="42"/>
      <c r="C588" s="216" t="s">
        <v>1621</v>
      </c>
      <c r="D588" s="216" t="s">
        <v>184</v>
      </c>
      <c r="E588" s="217" t="s">
        <v>7747</v>
      </c>
      <c r="F588" s="218" t="s">
        <v>7748</v>
      </c>
      <c r="G588" s="219" t="s">
        <v>425</v>
      </c>
      <c r="H588" s="220">
        <v>75</v>
      </c>
      <c r="I588" s="221"/>
      <c r="J588" s="222">
        <f>ROUND(I588*H588,2)</f>
        <v>0</v>
      </c>
      <c r="K588" s="218" t="s">
        <v>188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308</v>
      </c>
      <c r="AT588" s="227" t="s">
        <v>184</v>
      </c>
      <c r="AU588" s="227" t="s">
        <v>80</v>
      </c>
      <c r="AY588" s="20" t="s">
        <v>182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308</v>
      </c>
      <c r="BM588" s="227" t="s">
        <v>7749</v>
      </c>
    </row>
    <row r="589" s="2" customFormat="1">
      <c r="A589" s="41"/>
      <c r="B589" s="42"/>
      <c r="C589" s="43"/>
      <c r="D589" s="229" t="s">
        <v>191</v>
      </c>
      <c r="E589" s="43"/>
      <c r="F589" s="230" t="s">
        <v>7750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191</v>
      </c>
      <c r="AU589" s="20" t="s">
        <v>80</v>
      </c>
    </row>
    <row r="590" s="2" customFormat="1" ht="16.5" customHeight="1">
      <c r="A590" s="41"/>
      <c r="B590" s="42"/>
      <c r="C590" s="278" t="s">
        <v>1627</v>
      </c>
      <c r="D590" s="278" t="s">
        <v>296</v>
      </c>
      <c r="E590" s="279" t="s">
        <v>7751</v>
      </c>
      <c r="F590" s="280" t="s">
        <v>7752</v>
      </c>
      <c r="G590" s="281" t="s">
        <v>425</v>
      </c>
      <c r="H590" s="282">
        <v>75</v>
      </c>
      <c r="I590" s="283"/>
      <c r="J590" s="284">
        <f>ROUND(I590*H590,2)</f>
        <v>0</v>
      </c>
      <c r="K590" s="280" t="s">
        <v>188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182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7753</v>
      </c>
    </row>
    <row r="591" s="2" customFormat="1" ht="24.15" customHeight="1">
      <c r="A591" s="41"/>
      <c r="B591" s="42"/>
      <c r="C591" s="216" t="s">
        <v>1634</v>
      </c>
      <c r="D591" s="216" t="s">
        <v>184</v>
      </c>
      <c r="E591" s="217" t="s">
        <v>7754</v>
      </c>
      <c r="F591" s="218" t="s">
        <v>7755</v>
      </c>
      <c r="G591" s="219" t="s">
        <v>425</v>
      </c>
      <c r="H591" s="220">
        <v>29</v>
      </c>
      <c r="I591" s="221"/>
      <c r="J591" s="222">
        <f>ROUND(I591*H591,2)</f>
        <v>0</v>
      </c>
      <c r="K591" s="218" t="s">
        <v>188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184</v>
      </c>
      <c r="AU591" s="227" t="s">
        <v>80</v>
      </c>
      <c r="AY591" s="20" t="s">
        <v>182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7756</v>
      </c>
    </row>
    <row r="592" s="2" customFormat="1">
      <c r="A592" s="41"/>
      <c r="B592" s="42"/>
      <c r="C592" s="43"/>
      <c r="D592" s="229" t="s">
        <v>191</v>
      </c>
      <c r="E592" s="43"/>
      <c r="F592" s="230" t="s">
        <v>7757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191</v>
      </c>
      <c r="AU592" s="20" t="s">
        <v>80</v>
      </c>
    </row>
    <row r="593" s="2" customFormat="1" ht="16.5" customHeight="1">
      <c r="A593" s="41"/>
      <c r="B593" s="42"/>
      <c r="C593" s="278" t="s">
        <v>1648</v>
      </c>
      <c r="D593" s="278" t="s">
        <v>296</v>
      </c>
      <c r="E593" s="279" t="s">
        <v>7758</v>
      </c>
      <c r="F593" s="280" t="s">
        <v>7759</v>
      </c>
      <c r="G593" s="281" t="s">
        <v>425</v>
      </c>
      <c r="H593" s="282">
        <v>29</v>
      </c>
      <c r="I593" s="283"/>
      <c r="J593" s="284">
        <f>ROUND(I593*H593,2)</f>
        <v>0</v>
      </c>
      <c r="K593" s="280" t="s">
        <v>188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410</v>
      </c>
      <c r="AT593" s="227" t="s">
        <v>296</v>
      </c>
      <c r="AU593" s="227" t="s">
        <v>80</v>
      </c>
      <c r="AY593" s="20" t="s">
        <v>182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308</v>
      </c>
      <c r="BM593" s="227" t="s">
        <v>7760</v>
      </c>
    </row>
    <row r="594" s="2" customFormat="1" ht="24.15" customHeight="1">
      <c r="A594" s="41"/>
      <c r="B594" s="42"/>
      <c r="C594" s="216" t="s">
        <v>1654</v>
      </c>
      <c r="D594" s="216" t="s">
        <v>184</v>
      </c>
      <c r="E594" s="217" t="s">
        <v>7761</v>
      </c>
      <c r="F594" s="218" t="s">
        <v>7762</v>
      </c>
      <c r="G594" s="219" t="s">
        <v>425</v>
      </c>
      <c r="H594" s="220">
        <v>75</v>
      </c>
      <c r="I594" s="221"/>
      <c r="J594" s="222">
        <f>ROUND(I594*H594,2)</f>
        <v>0</v>
      </c>
      <c r="K594" s="218" t="s">
        <v>188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184</v>
      </c>
      <c r="AU594" s="227" t="s">
        <v>80</v>
      </c>
      <c r="AY594" s="20" t="s">
        <v>182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7763</v>
      </c>
    </row>
    <row r="595" s="2" customFormat="1">
      <c r="A595" s="41"/>
      <c r="B595" s="42"/>
      <c r="C595" s="43"/>
      <c r="D595" s="229" t="s">
        <v>191</v>
      </c>
      <c r="E595" s="43"/>
      <c r="F595" s="230" t="s">
        <v>7764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191</v>
      </c>
      <c r="AU595" s="20" t="s">
        <v>80</v>
      </c>
    </row>
    <row r="596" s="2" customFormat="1" ht="24.15" customHeight="1">
      <c r="A596" s="41"/>
      <c r="B596" s="42"/>
      <c r="C596" s="278" t="s">
        <v>1660</v>
      </c>
      <c r="D596" s="278" t="s">
        <v>296</v>
      </c>
      <c r="E596" s="279" t="s">
        <v>7765</v>
      </c>
      <c r="F596" s="280" t="s">
        <v>7766</v>
      </c>
      <c r="G596" s="281" t="s">
        <v>425</v>
      </c>
      <c r="H596" s="282">
        <v>75</v>
      </c>
      <c r="I596" s="283"/>
      <c r="J596" s="284">
        <f>ROUND(I596*H596,2)</f>
        <v>0</v>
      </c>
      <c r="K596" s="280" t="s">
        <v>188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182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7767</v>
      </c>
    </row>
    <row r="597" s="2" customFormat="1" ht="24.15" customHeight="1">
      <c r="A597" s="41"/>
      <c r="B597" s="42"/>
      <c r="C597" s="216" t="s">
        <v>1666</v>
      </c>
      <c r="D597" s="216" t="s">
        <v>184</v>
      </c>
      <c r="E597" s="217" t="s">
        <v>7768</v>
      </c>
      <c r="F597" s="218" t="s">
        <v>7769</v>
      </c>
      <c r="G597" s="219" t="s">
        <v>425</v>
      </c>
      <c r="H597" s="220">
        <v>29</v>
      </c>
      <c r="I597" s="221"/>
      <c r="J597" s="222">
        <f>ROUND(I597*H597,2)</f>
        <v>0</v>
      </c>
      <c r="K597" s="218" t="s">
        <v>188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308</v>
      </c>
      <c r="AT597" s="227" t="s">
        <v>184</v>
      </c>
      <c r="AU597" s="227" t="s">
        <v>80</v>
      </c>
      <c r="AY597" s="20" t="s">
        <v>182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7770</v>
      </c>
    </row>
    <row r="598" s="2" customFormat="1">
      <c r="A598" s="41"/>
      <c r="B598" s="42"/>
      <c r="C598" s="43"/>
      <c r="D598" s="229" t="s">
        <v>191</v>
      </c>
      <c r="E598" s="43"/>
      <c r="F598" s="230" t="s">
        <v>7771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191</v>
      </c>
      <c r="AU598" s="20" t="s">
        <v>80</v>
      </c>
    </row>
    <row r="599" s="2" customFormat="1" ht="24.15" customHeight="1">
      <c r="A599" s="41"/>
      <c r="B599" s="42"/>
      <c r="C599" s="278" t="s">
        <v>1672</v>
      </c>
      <c r="D599" s="278" t="s">
        <v>296</v>
      </c>
      <c r="E599" s="279" t="s">
        <v>7772</v>
      </c>
      <c r="F599" s="280" t="s">
        <v>7773</v>
      </c>
      <c r="G599" s="281" t="s">
        <v>425</v>
      </c>
      <c r="H599" s="282">
        <v>29</v>
      </c>
      <c r="I599" s="283"/>
      <c r="J599" s="284">
        <f>ROUND(I599*H599,2)</f>
        <v>0</v>
      </c>
      <c r="K599" s="280" t="s">
        <v>188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410</v>
      </c>
      <c r="AT599" s="227" t="s">
        <v>296</v>
      </c>
      <c r="AU599" s="227" t="s">
        <v>80</v>
      </c>
      <c r="AY599" s="20" t="s">
        <v>182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7774</v>
      </c>
    </row>
    <row r="600" s="2" customFormat="1" ht="21.75" customHeight="1">
      <c r="A600" s="41"/>
      <c r="B600" s="42"/>
      <c r="C600" s="216" t="s">
        <v>1679</v>
      </c>
      <c r="D600" s="216" t="s">
        <v>184</v>
      </c>
      <c r="E600" s="217" t="s">
        <v>7775</v>
      </c>
      <c r="F600" s="218" t="s">
        <v>7776</v>
      </c>
      <c r="G600" s="219" t="s">
        <v>425</v>
      </c>
      <c r="H600" s="220">
        <v>58</v>
      </c>
      <c r="I600" s="221"/>
      <c r="J600" s="222">
        <f>ROUND(I600*H600,2)</f>
        <v>0</v>
      </c>
      <c r="K600" s="218" t="s">
        <v>188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308</v>
      </c>
      <c r="AT600" s="227" t="s">
        <v>184</v>
      </c>
      <c r="AU600" s="227" t="s">
        <v>80</v>
      </c>
      <c r="AY600" s="20" t="s">
        <v>182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308</v>
      </c>
      <c r="BM600" s="227" t="s">
        <v>7777</v>
      </c>
    </row>
    <row r="601" s="2" customFormat="1">
      <c r="A601" s="41"/>
      <c r="B601" s="42"/>
      <c r="C601" s="43"/>
      <c r="D601" s="229" t="s">
        <v>191</v>
      </c>
      <c r="E601" s="43"/>
      <c r="F601" s="230" t="s">
        <v>7778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191</v>
      </c>
      <c r="AU601" s="20" t="s">
        <v>80</v>
      </c>
    </row>
    <row r="602" s="14" customFormat="1">
      <c r="A602" s="14"/>
      <c r="B602" s="245"/>
      <c r="C602" s="246"/>
      <c r="D602" s="236" t="s">
        <v>193</v>
      </c>
      <c r="E602" s="247" t="s">
        <v>19</v>
      </c>
      <c r="F602" s="248" t="s">
        <v>7779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193</v>
      </c>
      <c r="AU602" s="255" t="s">
        <v>80</v>
      </c>
      <c r="AV602" s="14" t="s">
        <v>80</v>
      </c>
      <c r="AW602" s="14" t="s">
        <v>195</v>
      </c>
      <c r="AX602" s="14" t="s">
        <v>71</v>
      </c>
      <c r="AY602" s="255" t="s">
        <v>182</v>
      </c>
    </row>
    <row r="603" s="2" customFormat="1" ht="16.5" customHeight="1">
      <c r="A603" s="41"/>
      <c r="B603" s="42"/>
      <c r="C603" s="278" t="s">
        <v>1685</v>
      </c>
      <c r="D603" s="278" t="s">
        <v>296</v>
      </c>
      <c r="E603" s="279" t="s">
        <v>7780</v>
      </c>
      <c r="F603" s="280" t="s">
        <v>7781</v>
      </c>
      <c r="G603" s="281" t="s">
        <v>425</v>
      </c>
      <c r="H603" s="282">
        <v>58</v>
      </c>
      <c r="I603" s="283"/>
      <c r="J603" s="284">
        <f>ROUND(I603*H603,2)</f>
        <v>0</v>
      </c>
      <c r="K603" s="280" t="s">
        <v>188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182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7782</v>
      </c>
    </row>
    <row r="604" s="2" customFormat="1" ht="24.15" customHeight="1">
      <c r="A604" s="41"/>
      <c r="B604" s="42"/>
      <c r="C604" s="216" t="s">
        <v>1710</v>
      </c>
      <c r="D604" s="216" t="s">
        <v>184</v>
      </c>
      <c r="E604" s="217" t="s">
        <v>7783</v>
      </c>
      <c r="F604" s="218" t="s">
        <v>7784</v>
      </c>
      <c r="G604" s="219" t="s">
        <v>425</v>
      </c>
      <c r="H604" s="220">
        <v>2</v>
      </c>
      <c r="I604" s="221"/>
      <c r="J604" s="222">
        <f>ROUND(I604*H604,2)</f>
        <v>0</v>
      </c>
      <c r="K604" s="218" t="s">
        <v>188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184</v>
      </c>
      <c r="AU604" s="227" t="s">
        <v>80</v>
      </c>
      <c r="AY604" s="20" t="s">
        <v>182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7785</v>
      </c>
    </row>
    <row r="605" s="2" customFormat="1">
      <c r="A605" s="41"/>
      <c r="B605" s="42"/>
      <c r="C605" s="43"/>
      <c r="D605" s="229" t="s">
        <v>191</v>
      </c>
      <c r="E605" s="43"/>
      <c r="F605" s="230" t="s">
        <v>7786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191</v>
      </c>
      <c r="AU605" s="20" t="s">
        <v>80</v>
      </c>
    </row>
    <row r="606" s="2" customFormat="1" ht="16.5" customHeight="1">
      <c r="A606" s="41"/>
      <c r="B606" s="42"/>
      <c r="C606" s="278" t="s">
        <v>1716</v>
      </c>
      <c r="D606" s="278" t="s">
        <v>296</v>
      </c>
      <c r="E606" s="279" t="s">
        <v>7787</v>
      </c>
      <c r="F606" s="280" t="s">
        <v>7788</v>
      </c>
      <c r="G606" s="281" t="s">
        <v>425</v>
      </c>
      <c r="H606" s="282">
        <v>2</v>
      </c>
      <c r="I606" s="283"/>
      <c r="J606" s="284">
        <f>ROUND(I606*H606,2)</f>
        <v>0</v>
      </c>
      <c r="K606" s="280" t="s">
        <v>188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182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7789</v>
      </c>
    </row>
    <row r="607" s="2" customFormat="1" ht="24.15" customHeight="1">
      <c r="A607" s="41"/>
      <c r="B607" s="42"/>
      <c r="C607" s="216" t="s">
        <v>1722</v>
      </c>
      <c r="D607" s="216" t="s">
        <v>184</v>
      </c>
      <c r="E607" s="217" t="s">
        <v>7790</v>
      </c>
      <c r="F607" s="218" t="s">
        <v>7791</v>
      </c>
      <c r="G607" s="219" t="s">
        <v>425</v>
      </c>
      <c r="H607" s="220">
        <v>2</v>
      </c>
      <c r="I607" s="221"/>
      <c r="J607" s="222">
        <f>ROUND(I607*H607,2)</f>
        <v>0</v>
      </c>
      <c r="K607" s="218" t="s">
        <v>188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184</v>
      </c>
      <c r="AU607" s="227" t="s">
        <v>80</v>
      </c>
      <c r="AY607" s="20" t="s">
        <v>182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7792</v>
      </c>
    </row>
    <row r="608" s="2" customFormat="1">
      <c r="A608" s="41"/>
      <c r="B608" s="42"/>
      <c r="C608" s="43"/>
      <c r="D608" s="229" t="s">
        <v>191</v>
      </c>
      <c r="E608" s="43"/>
      <c r="F608" s="230" t="s">
        <v>7793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191</v>
      </c>
      <c r="AU608" s="20" t="s">
        <v>80</v>
      </c>
    </row>
    <row r="609" s="14" customFormat="1">
      <c r="A609" s="14"/>
      <c r="B609" s="245"/>
      <c r="C609" s="246"/>
      <c r="D609" s="236" t="s">
        <v>193</v>
      </c>
      <c r="E609" s="247" t="s">
        <v>19</v>
      </c>
      <c r="F609" s="248" t="s">
        <v>7794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193</v>
      </c>
      <c r="AU609" s="255" t="s">
        <v>80</v>
      </c>
      <c r="AV609" s="14" t="s">
        <v>80</v>
      </c>
      <c r="AW609" s="14" t="s">
        <v>195</v>
      </c>
      <c r="AX609" s="14" t="s">
        <v>71</v>
      </c>
      <c r="AY609" s="255" t="s">
        <v>182</v>
      </c>
    </row>
    <row r="610" s="2" customFormat="1" ht="21.75" customHeight="1">
      <c r="A610" s="41"/>
      <c r="B610" s="42"/>
      <c r="C610" s="278" t="s">
        <v>1731</v>
      </c>
      <c r="D610" s="278" t="s">
        <v>296</v>
      </c>
      <c r="E610" s="279" t="s">
        <v>7795</v>
      </c>
      <c r="F610" s="280" t="s">
        <v>7796</v>
      </c>
      <c r="G610" s="281" t="s">
        <v>425</v>
      </c>
      <c r="H610" s="282">
        <v>2</v>
      </c>
      <c r="I610" s="283"/>
      <c r="J610" s="284">
        <f>ROUND(I610*H610,2)</f>
        <v>0</v>
      </c>
      <c r="K610" s="280" t="s">
        <v>188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182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7797</v>
      </c>
    </row>
    <row r="611" s="2" customFormat="1" ht="24.15" customHeight="1">
      <c r="A611" s="41"/>
      <c r="B611" s="42"/>
      <c r="C611" s="216" t="s">
        <v>1737</v>
      </c>
      <c r="D611" s="216" t="s">
        <v>184</v>
      </c>
      <c r="E611" s="217" t="s">
        <v>7798</v>
      </c>
      <c r="F611" s="218" t="s">
        <v>7799</v>
      </c>
      <c r="G611" s="219" t="s">
        <v>425</v>
      </c>
      <c r="H611" s="220">
        <v>2</v>
      </c>
      <c r="I611" s="221"/>
      <c r="J611" s="222">
        <f>ROUND(I611*H611,2)</f>
        <v>0</v>
      </c>
      <c r="K611" s="218" t="s">
        <v>188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184</v>
      </c>
      <c r="AU611" s="227" t="s">
        <v>80</v>
      </c>
      <c r="AY611" s="20" t="s">
        <v>182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7800</v>
      </c>
    </row>
    <row r="612" s="2" customFormat="1">
      <c r="A612" s="41"/>
      <c r="B612" s="42"/>
      <c r="C612" s="43"/>
      <c r="D612" s="229" t="s">
        <v>191</v>
      </c>
      <c r="E612" s="43"/>
      <c r="F612" s="230" t="s">
        <v>7801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191</v>
      </c>
      <c r="AU612" s="20" t="s">
        <v>80</v>
      </c>
    </row>
    <row r="613" s="2" customFormat="1" ht="21.75" customHeight="1">
      <c r="A613" s="41"/>
      <c r="B613" s="42"/>
      <c r="C613" s="278" t="s">
        <v>1744</v>
      </c>
      <c r="D613" s="278" t="s">
        <v>296</v>
      </c>
      <c r="E613" s="279" t="s">
        <v>7802</v>
      </c>
      <c r="F613" s="280" t="s">
        <v>7803</v>
      </c>
      <c r="G613" s="281" t="s">
        <v>425</v>
      </c>
      <c r="H613" s="282">
        <v>2</v>
      </c>
      <c r="I613" s="283"/>
      <c r="J613" s="284">
        <f>ROUND(I613*H613,2)</f>
        <v>0</v>
      </c>
      <c r="K613" s="280" t="s">
        <v>188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182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7804</v>
      </c>
    </row>
    <row r="614" s="2" customFormat="1" ht="24.15" customHeight="1">
      <c r="A614" s="41"/>
      <c r="B614" s="42"/>
      <c r="C614" s="216" t="s">
        <v>1752</v>
      </c>
      <c r="D614" s="216" t="s">
        <v>184</v>
      </c>
      <c r="E614" s="217" t="s">
        <v>7805</v>
      </c>
      <c r="F614" s="218" t="s">
        <v>7806</v>
      </c>
      <c r="G614" s="219" t="s">
        <v>7542</v>
      </c>
      <c r="H614" s="220">
        <v>1</v>
      </c>
      <c r="I614" s="221"/>
      <c r="J614" s="222">
        <f>ROUND(I614*H614,2)</f>
        <v>0</v>
      </c>
      <c r="K614" s="218" t="s">
        <v>188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184</v>
      </c>
      <c r="AU614" s="227" t="s">
        <v>80</v>
      </c>
      <c r="AY614" s="20" t="s">
        <v>182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7807</v>
      </c>
    </row>
    <row r="615" s="2" customFormat="1">
      <c r="A615" s="41"/>
      <c r="B615" s="42"/>
      <c r="C615" s="43"/>
      <c r="D615" s="229" t="s">
        <v>191</v>
      </c>
      <c r="E615" s="43"/>
      <c r="F615" s="230" t="s">
        <v>7808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191</v>
      </c>
      <c r="AU615" s="20" t="s">
        <v>80</v>
      </c>
    </row>
    <row r="616" s="14" customFormat="1">
      <c r="A616" s="14"/>
      <c r="B616" s="245"/>
      <c r="C616" s="246"/>
      <c r="D616" s="236" t="s">
        <v>193</v>
      </c>
      <c r="E616" s="247" t="s">
        <v>19</v>
      </c>
      <c r="F616" s="248" t="s">
        <v>7809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193</v>
      </c>
      <c r="AU616" s="255" t="s">
        <v>80</v>
      </c>
      <c r="AV616" s="14" t="s">
        <v>80</v>
      </c>
      <c r="AW616" s="14" t="s">
        <v>195</v>
      </c>
      <c r="AX616" s="14" t="s">
        <v>71</v>
      </c>
      <c r="AY616" s="255" t="s">
        <v>182</v>
      </c>
    </row>
    <row r="617" s="2" customFormat="1" ht="24.15" customHeight="1">
      <c r="A617" s="41"/>
      <c r="B617" s="42"/>
      <c r="C617" s="216" t="s">
        <v>1761</v>
      </c>
      <c r="D617" s="216" t="s">
        <v>184</v>
      </c>
      <c r="E617" s="217" t="s">
        <v>7810</v>
      </c>
      <c r="F617" s="218" t="s">
        <v>7811</v>
      </c>
      <c r="G617" s="219" t="s">
        <v>7542</v>
      </c>
      <c r="H617" s="220">
        <v>2</v>
      </c>
      <c r="I617" s="221"/>
      <c r="J617" s="222">
        <f>ROUND(I617*H617,2)</f>
        <v>0</v>
      </c>
      <c r="K617" s="218" t="s">
        <v>188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308</v>
      </c>
      <c r="AT617" s="227" t="s">
        <v>184</v>
      </c>
      <c r="AU617" s="227" t="s">
        <v>80</v>
      </c>
      <c r="AY617" s="20" t="s">
        <v>182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7812</v>
      </c>
    </row>
    <row r="618" s="2" customFormat="1">
      <c r="A618" s="41"/>
      <c r="B618" s="42"/>
      <c r="C618" s="43"/>
      <c r="D618" s="229" t="s">
        <v>191</v>
      </c>
      <c r="E618" s="43"/>
      <c r="F618" s="230" t="s">
        <v>7813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191</v>
      </c>
      <c r="AU618" s="20" t="s">
        <v>80</v>
      </c>
    </row>
    <row r="619" s="14" customFormat="1">
      <c r="A619" s="14"/>
      <c r="B619" s="245"/>
      <c r="C619" s="246"/>
      <c r="D619" s="236" t="s">
        <v>193</v>
      </c>
      <c r="E619" s="247" t="s">
        <v>19</v>
      </c>
      <c r="F619" s="248" t="s">
        <v>7814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193</v>
      </c>
      <c r="AU619" s="255" t="s">
        <v>80</v>
      </c>
      <c r="AV619" s="14" t="s">
        <v>80</v>
      </c>
      <c r="AW619" s="14" t="s">
        <v>195</v>
      </c>
      <c r="AX619" s="14" t="s">
        <v>71</v>
      </c>
      <c r="AY619" s="255" t="s">
        <v>182</v>
      </c>
    </row>
    <row r="620" s="2" customFormat="1" ht="24.15" customHeight="1">
      <c r="A620" s="41"/>
      <c r="B620" s="42"/>
      <c r="C620" s="216" t="s">
        <v>1768</v>
      </c>
      <c r="D620" s="216" t="s">
        <v>184</v>
      </c>
      <c r="E620" s="217" t="s">
        <v>7815</v>
      </c>
      <c r="F620" s="218" t="s">
        <v>7816</v>
      </c>
      <c r="G620" s="219" t="s">
        <v>7542</v>
      </c>
      <c r="H620" s="220">
        <v>1</v>
      </c>
      <c r="I620" s="221"/>
      <c r="J620" s="222">
        <f>ROUND(I620*H620,2)</f>
        <v>0</v>
      </c>
      <c r="K620" s="218" t="s">
        <v>188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308</v>
      </c>
      <c r="AT620" s="227" t="s">
        <v>184</v>
      </c>
      <c r="AU620" s="227" t="s">
        <v>80</v>
      </c>
      <c r="AY620" s="20" t="s">
        <v>182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308</v>
      </c>
      <c r="BM620" s="227" t="s">
        <v>7817</v>
      </c>
    </row>
    <row r="621" s="2" customFormat="1">
      <c r="A621" s="41"/>
      <c r="B621" s="42"/>
      <c r="C621" s="43"/>
      <c r="D621" s="229" t="s">
        <v>191</v>
      </c>
      <c r="E621" s="43"/>
      <c r="F621" s="230" t="s">
        <v>7818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191</v>
      </c>
      <c r="AU621" s="20" t="s">
        <v>80</v>
      </c>
    </row>
    <row r="622" s="14" customFormat="1">
      <c r="A622" s="14"/>
      <c r="B622" s="245"/>
      <c r="C622" s="246"/>
      <c r="D622" s="236" t="s">
        <v>193</v>
      </c>
      <c r="E622" s="247" t="s">
        <v>19</v>
      </c>
      <c r="F622" s="248" t="s">
        <v>4153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193</v>
      </c>
      <c r="AU622" s="255" t="s">
        <v>80</v>
      </c>
      <c r="AV622" s="14" t="s">
        <v>80</v>
      </c>
      <c r="AW622" s="14" t="s">
        <v>195</v>
      </c>
      <c r="AX622" s="14" t="s">
        <v>71</v>
      </c>
      <c r="AY622" s="255" t="s">
        <v>182</v>
      </c>
    </row>
    <row r="623" s="2" customFormat="1" ht="37.8" customHeight="1">
      <c r="A623" s="41"/>
      <c r="B623" s="42"/>
      <c r="C623" s="216" t="s">
        <v>1775</v>
      </c>
      <c r="D623" s="216" t="s">
        <v>184</v>
      </c>
      <c r="E623" s="217" t="s">
        <v>7819</v>
      </c>
      <c r="F623" s="218" t="s">
        <v>7820</v>
      </c>
      <c r="G623" s="219" t="s">
        <v>7542</v>
      </c>
      <c r="H623" s="220">
        <v>3</v>
      </c>
      <c r="I623" s="221"/>
      <c r="J623" s="222">
        <f>ROUND(I623*H623,2)</f>
        <v>0</v>
      </c>
      <c r="K623" s="218" t="s">
        <v>188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184</v>
      </c>
      <c r="AU623" s="227" t="s">
        <v>80</v>
      </c>
      <c r="AY623" s="20" t="s">
        <v>182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7821</v>
      </c>
    </row>
    <row r="624" s="2" customFormat="1">
      <c r="A624" s="41"/>
      <c r="B624" s="42"/>
      <c r="C624" s="43"/>
      <c r="D624" s="229" t="s">
        <v>191</v>
      </c>
      <c r="E624" s="43"/>
      <c r="F624" s="230" t="s">
        <v>7822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191</v>
      </c>
      <c r="AU624" s="20" t="s">
        <v>80</v>
      </c>
    </row>
    <row r="625" s="2" customFormat="1" ht="24.15" customHeight="1">
      <c r="A625" s="41"/>
      <c r="B625" s="42"/>
      <c r="C625" s="216" t="s">
        <v>1781</v>
      </c>
      <c r="D625" s="216" t="s">
        <v>184</v>
      </c>
      <c r="E625" s="217" t="s">
        <v>7823</v>
      </c>
      <c r="F625" s="218" t="s">
        <v>7824</v>
      </c>
      <c r="G625" s="219" t="s">
        <v>7542</v>
      </c>
      <c r="H625" s="220">
        <v>4</v>
      </c>
      <c r="I625" s="221"/>
      <c r="J625" s="222">
        <f>ROUND(I625*H625,2)</f>
        <v>0</v>
      </c>
      <c r="K625" s="218" t="s">
        <v>188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184</v>
      </c>
      <c r="AU625" s="227" t="s">
        <v>80</v>
      </c>
      <c r="AY625" s="20" t="s">
        <v>182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7825</v>
      </c>
    </row>
    <row r="626" s="2" customFormat="1">
      <c r="A626" s="41"/>
      <c r="B626" s="42"/>
      <c r="C626" s="43"/>
      <c r="D626" s="229" t="s">
        <v>191</v>
      </c>
      <c r="E626" s="43"/>
      <c r="F626" s="230" t="s">
        <v>7826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191</v>
      </c>
      <c r="AU626" s="20" t="s">
        <v>80</v>
      </c>
    </row>
    <row r="627" s="2" customFormat="1" ht="16.5" customHeight="1">
      <c r="A627" s="41"/>
      <c r="B627" s="42"/>
      <c r="C627" s="278" t="s">
        <v>1787</v>
      </c>
      <c r="D627" s="278" t="s">
        <v>296</v>
      </c>
      <c r="E627" s="279" t="s">
        <v>7827</v>
      </c>
      <c r="F627" s="280" t="s">
        <v>7828</v>
      </c>
      <c r="G627" s="281" t="s">
        <v>425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182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7829</v>
      </c>
    </row>
    <row r="628" s="2" customFormat="1" ht="24.15" customHeight="1">
      <c r="A628" s="41"/>
      <c r="B628" s="42"/>
      <c r="C628" s="216" t="s">
        <v>1797</v>
      </c>
      <c r="D628" s="216" t="s">
        <v>184</v>
      </c>
      <c r="E628" s="217" t="s">
        <v>7830</v>
      </c>
      <c r="F628" s="218" t="s">
        <v>7831</v>
      </c>
      <c r="G628" s="219" t="s">
        <v>7542</v>
      </c>
      <c r="H628" s="220">
        <v>3</v>
      </c>
      <c r="I628" s="221"/>
      <c r="J628" s="222">
        <f>ROUND(I628*H628,2)</f>
        <v>0</v>
      </c>
      <c r="K628" s="218" t="s">
        <v>188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184</v>
      </c>
      <c r="AU628" s="227" t="s">
        <v>80</v>
      </c>
      <c r="AY628" s="20" t="s">
        <v>182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7832</v>
      </c>
    </row>
    <row r="629" s="2" customFormat="1">
      <c r="A629" s="41"/>
      <c r="B629" s="42"/>
      <c r="C629" s="43"/>
      <c r="D629" s="229" t="s">
        <v>191</v>
      </c>
      <c r="E629" s="43"/>
      <c r="F629" s="230" t="s">
        <v>7833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191</v>
      </c>
      <c r="AU629" s="20" t="s">
        <v>80</v>
      </c>
    </row>
    <row r="630" s="14" customFormat="1">
      <c r="A630" s="14"/>
      <c r="B630" s="245"/>
      <c r="C630" s="246"/>
      <c r="D630" s="236" t="s">
        <v>193</v>
      </c>
      <c r="E630" s="247" t="s">
        <v>19</v>
      </c>
      <c r="F630" s="248" t="s">
        <v>7834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193</v>
      </c>
      <c r="AU630" s="255" t="s">
        <v>80</v>
      </c>
      <c r="AV630" s="14" t="s">
        <v>80</v>
      </c>
      <c r="AW630" s="14" t="s">
        <v>195</v>
      </c>
      <c r="AX630" s="14" t="s">
        <v>71</v>
      </c>
      <c r="AY630" s="255" t="s">
        <v>182</v>
      </c>
    </row>
    <row r="631" s="14" customFormat="1">
      <c r="A631" s="14"/>
      <c r="B631" s="245"/>
      <c r="C631" s="246"/>
      <c r="D631" s="236" t="s">
        <v>193</v>
      </c>
      <c r="E631" s="247" t="s">
        <v>19</v>
      </c>
      <c r="F631" s="248" t="s">
        <v>4153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193</v>
      </c>
      <c r="AU631" s="255" t="s">
        <v>80</v>
      </c>
      <c r="AV631" s="14" t="s">
        <v>80</v>
      </c>
      <c r="AW631" s="14" t="s">
        <v>195</v>
      </c>
      <c r="AX631" s="14" t="s">
        <v>71</v>
      </c>
      <c r="AY631" s="255" t="s">
        <v>182</v>
      </c>
    </row>
    <row r="632" s="2" customFormat="1" ht="33" customHeight="1">
      <c r="A632" s="41"/>
      <c r="B632" s="42"/>
      <c r="C632" s="216" t="s">
        <v>1803</v>
      </c>
      <c r="D632" s="216" t="s">
        <v>184</v>
      </c>
      <c r="E632" s="217" t="s">
        <v>7835</v>
      </c>
      <c r="F632" s="218" t="s">
        <v>7836</v>
      </c>
      <c r="G632" s="219" t="s">
        <v>7542</v>
      </c>
      <c r="H632" s="220">
        <v>2</v>
      </c>
      <c r="I632" s="221"/>
      <c r="J632" s="222">
        <f>ROUND(I632*H632,2)</f>
        <v>0</v>
      </c>
      <c r="K632" s="218" t="s">
        <v>188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308</v>
      </c>
      <c r="AT632" s="227" t="s">
        <v>184</v>
      </c>
      <c r="AU632" s="227" t="s">
        <v>80</v>
      </c>
      <c r="AY632" s="20" t="s">
        <v>182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308</v>
      </c>
      <c r="BM632" s="227" t="s">
        <v>7837</v>
      </c>
    </row>
    <row r="633" s="2" customFormat="1">
      <c r="A633" s="41"/>
      <c r="B633" s="42"/>
      <c r="C633" s="43"/>
      <c r="D633" s="229" t="s">
        <v>191</v>
      </c>
      <c r="E633" s="43"/>
      <c r="F633" s="230" t="s">
        <v>7838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191</v>
      </c>
      <c r="AU633" s="20" t="s">
        <v>80</v>
      </c>
    </row>
    <row r="634" s="14" customFormat="1">
      <c r="A634" s="14"/>
      <c r="B634" s="245"/>
      <c r="C634" s="246"/>
      <c r="D634" s="236" t="s">
        <v>193</v>
      </c>
      <c r="E634" s="247" t="s">
        <v>19</v>
      </c>
      <c r="F634" s="248" t="s">
        <v>7839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193</v>
      </c>
      <c r="AU634" s="255" t="s">
        <v>80</v>
      </c>
      <c r="AV634" s="14" t="s">
        <v>80</v>
      </c>
      <c r="AW634" s="14" t="s">
        <v>195</v>
      </c>
      <c r="AX634" s="14" t="s">
        <v>71</v>
      </c>
      <c r="AY634" s="255" t="s">
        <v>182</v>
      </c>
    </row>
    <row r="635" s="14" customFormat="1">
      <c r="A635" s="14"/>
      <c r="B635" s="245"/>
      <c r="C635" s="246"/>
      <c r="D635" s="236" t="s">
        <v>193</v>
      </c>
      <c r="E635" s="247" t="s">
        <v>19</v>
      </c>
      <c r="F635" s="248" t="s">
        <v>7840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193</v>
      </c>
      <c r="AU635" s="255" t="s">
        <v>80</v>
      </c>
      <c r="AV635" s="14" t="s">
        <v>80</v>
      </c>
      <c r="AW635" s="14" t="s">
        <v>195</v>
      </c>
      <c r="AX635" s="14" t="s">
        <v>71</v>
      </c>
      <c r="AY635" s="255" t="s">
        <v>182</v>
      </c>
    </row>
    <row r="636" s="2" customFormat="1" ht="37.8" customHeight="1">
      <c r="A636" s="41"/>
      <c r="B636" s="42"/>
      <c r="C636" s="216" t="s">
        <v>1808</v>
      </c>
      <c r="D636" s="216" t="s">
        <v>184</v>
      </c>
      <c r="E636" s="217" t="s">
        <v>7841</v>
      </c>
      <c r="F636" s="218" t="s">
        <v>7842</v>
      </c>
      <c r="G636" s="219" t="s">
        <v>7542</v>
      </c>
      <c r="H636" s="220">
        <v>5</v>
      </c>
      <c r="I636" s="221"/>
      <c r="J636" s="222">
        <f>ROUND(I636*H636,2)</f>
        <v>0</v>
      </c>
      <c r="K636" s="218" t="s">
        <v>188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308</v>
      </c>
      <c r="AT636" s="227" t="s">
        <v>184</v>
      </c>
      <c r="AU636" s="227" t="s">
        <v>80</v>
      </c>
      <c r="AY636" s="20" t="s">
        <v>182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7843</v>
      </c>
    </row>
    <row r="637" s="2" customFormat="1">
      <c r="A637" s="41"/>
      <c r="B637" s="42"/>
      <c r="C637" s="43"/>
      <c r="D637" s="229" t="s">
        <v>191</v>
      </c>
      <c r="E637" s="43"/>
      <c r="F637" s="230" t="s">
        <v>7844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191</v>
      </c>
      <c r="AU637" s="20" t="s">
        <v>80</v>
      </c>
    </row>
    <row r="638" s="2" customFormat="1" ht="24.15" customHeight="1">
      <c r="A638" s="41"/>
      <c r="B638" s="42"/>
      <c r="C638" s="216" t="s">
        <v>1814</v>
      </c>
      <c r="D638" s="216" t="s">
        <v>184</v>
      </c>
      <c r="E638" s="217" t="s">
        <v>7845</v>
      </c>
      <c r="F638" s="218" t="s">
        <v>7846</v>
      </c>
      <c r="G638" s="219" t="s">
        <v>7542</v>
      </c>
      <c r="H638" s="220">
        <v>1</v>
      </c>
      <c r="I638" s="221"/>
      <c r="J638" s="222">
        <f>ROUND(I638*H638,2)</f>
        <v>0</v>
      </c>
      <c r="K638" s="218" t="s">
        <v>188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308</v>
      </c>
      <c r="AT638" s="227" t="s">
        <v>184</v>
      </c>
      <c r="AU638" s="227" t="s">
        <v>80</v>
      </c>
      <c r="AY638" s="20" t="s">
        <v>182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308</v>
      </c>
      <c r="BM638" s="227" t="s">
        <v>7847</v>
      </c>
    </row>
    <row r="639" s="2" customFormat="1">
      <c r="A639" s="41"/>
      <c r="B639" s="42"/>
      <c r="C639" s="43"/>
      <c r="D639" s="229" t="s">
        <v>191</v>
      </c>
      <c r="E639" s="43"/>
      <c r="F639" s="230" t="s">
        <v>7848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191</v>
      </c>
      <c r="AU639" s="20" t="s">
        <v>80</v>
      </c>
    </row>
    <row r="640" s="14" customFormat="1">
      <c r="A640" s="14"/>
      <c r="B640" s="245"/>
      <c r="C640" s="246"/>
      <c r="D640" s="236" t="s">
        <v>193</v>
      </c>
      <c r="E640" s="247" t="s">
        <v>19</v>
      </c>
      <c r="F640" s="248" t="s">
        <v>7849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193</v>
      </c>
      <c r="AU640" s="255" t="s">
        <v>80</v>
      </c>
      <c r="AV640" s="14" t="s">
        <v>80</v>
      </c>
      <c r="AW640" s="14" t="s">
        <v>195</v>
      </c>
      <c r="AX640" s="14" t="s">
        <v>71</v>
      </c>
      <c r="AY640" s="255" t="s">
        <v>182</v>
      </c>
    </row>
    <row r="641" s="2" customFormat="1" ht="24.15" customHeight="1">
      <c r="A641" s="41"/>
      <c r="B641" s="42"/>
      <c r="C641" s="216" t="s">
        <v>1822</v>
      </c>
      <c r="D641" s="216" t="s">
        <v>184</v>
      </c>
      <c r="E641" s="217" t="s">
        <v>7850</v>
      </c>
      <c r="F641" s="218" t="s">
        <v>7851</v>
      </c>
      <c r="G641" s="219" t="s">
        <v>7542</v>
      </c>
      <c r="H641" s="220">
        <v>41</v>
      </c>
      <c r="I641" s="221"/>
      <c r="J641" s="222">
        <f>ROUND(I641*H641,2)</f>
        <v>0</v>
      </c>
      <c r="K641" s="218" t="s">
        <v>188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308</v>
      </c>
      <c r="AT641" s="227" t="s">
        <v>184</v>
      </c>
      <c r="AU641" s="227" t="s">
        <v>80</v>
      </c>
      <c r="AY641" s="20" t="s">
        <v>182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308</v>
      </c>
      <c r="BM641" s="227" t="s">
        <v>7852</v>
      </c>
    </row>
    <row r="642" s="2" customFormat="1">
      <c r="A642" s="41"/>
      <c r="B642" s="42"/>
      <c r="C642" s="43"/>
      <c r="D642" s="229" t="s">
        <v>191</v>
      </c>
      <c r="E642" s="43"/>
      <c r="F642" s="230" t="s">
        <v>7853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191</v>
      </c>
      <c r="AU642" s="20" t="s">
        <v>80</v>
      </c>
    </row>
    <row r="643" s="2" customFormat="1" ht="44.25" customHeight="1">
      <c r="A643" s="41"/>
      <c r="B643" s="42"/>
      <c r="C643" s="216" t="s">
        <v>1827</v>
      </c>
      <c r="D643" s="216" t="s">
        <v>184</v>
      </c>
      <c r="E643" s="217" t="s">
        <v>7854</v>
      </c>
      <c r="F643" s="218" t="s">
        <v>7855</v>
      </c>
      <c r="G643" s="219" t="s">
        <v>7542</v>
      </c>
      <c r="H643" s="220">
        <v>2</v>
      </c>
      <c r="I643" s="221"/>
      <c r="J643" s="222">
        <f>ROUND(I643*H643,2)</f>
        <v>0</v>
      </c>
      <c r="K643" s="218" t="s">
        <v>188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184</v>
      </c>
      <c r="AU643" s="227" t="s">
        <v>80</v>
      </c>
      <c r="AY643" s="20" t="s">
        <v>182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7856</v>
      </c>
    </row>
    <row r="644" s="2" customFormat="1">
      <c r="A644" s="41"/>
      <c r="B644" s="42"/>
      <c r="C644" s="43"/>
      <c r="D644" s="229" t="s">
        <v>191</v>
      </c>
      <c r="E644" s="43"/>
      <c r="F644" s="230" t="s">
        <v>7857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191</v>
      </c>
      <c r="AU644" s="20" t="s">
        <v>80</v>
      </c>
    </row>
    <row r="645" s="2" customFormat="1" ht="44.25" customHeight="1">
      <c r="A645" s="41"/>
      <c r="B645" s="42"/>
      <c r="C645" s="216" t="s">
        <v>1838</v>
      </c>
      <c r="D645" s="216" t="s">
        <v>184</v>
      </c>
      <c r="E645" s="217" t="s">
        <v>7858</v>
      </c>
      <c r="F645" s="218" t="s">
        <v>7859</v>
      </c>
      <c r="G645" s="219" t="s">
        <v>7542</v>
      </c>
      <c r="H645" s="220">
        <v>4</v>
      </c>
      <c r="I645" s="221"/>
      <c r="J645" s="222">
        <f>ROUND(I645*H645,2)</f>
        <v>0</v>
      </c>
      <c r="K645" s="218" t="s">
        <v>188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308</v>
      </c>
      <c r="AT645" s="227" t="s">
        <v>184</v>
      </c>
      <c r="AU645" s="227" t="s">
        <v>80</v>
      </c>
      <c r="AY645" s="20" t="s">
        <v>182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308</v>
      </c>
      <c r="BM645" s="227" t="s">
        <v>7860</v>
      </c>
    </row>
    <row r="646" s="2" customFormat="1">
      <c r="A646" s="41"/>
      <c r="B646" s="42"/>
      <c r="C646" s="43"/>
      <c r="D646" s="229" t="s">
        <v>191</v>
      </c>
      <c r="E646" s="43"/>
      <c r="F646" s="230" t="s">
        <v>7861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191</v>
      </c>
      <c r="AU646" s="20" t="s">
        <v>80</v>
      </c>
    </row>
    <row r="647" s="2" customFormat="1" ht="44.25" customHeight="1">
      <c r="A647" s="41"/>
      <c r="B647" s="42"/>
      <c r="C647" s="216" t="s">
        <v>1847</v>
      </c>
      <c r="D647" s="216" t="s">
        <v>184</v>
      </c>
      <c r="E647" s="217" t="s">
        <v>7862</v>
      </c>
      <c r="F647" s="218" t="s">
        <v>7863</v>
      </c>
      <c r="G647" s="219" t="s">
        <v>7542</v>
      </c>
      <c r="H647" s="220">
        <v>3</v>
      </c>
      <c r="I647" s="221"/>
      <c r="J647" s="222">
        <f>ROUND(I647*H647,2)</f>
        <v>0</v>
      </c>
      <c r="K647" s="218" t="s">
        <v>188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184</v>
      </c>
      <c r="AU647" s="227" t="s">
        <v>80</v>
      </c>
      <c r="AY647" s="20" t="s">
        <v>182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7864</v>
      </c>
    </row>
    <row r="648" s="2" customFormat="1">
      <c r="A648" s="41"/>
      <c r="B648" s="42"/>
      <c r="C648" s="43"/>
      <c r="D648" s="229" t="s">
        <v>191</v>
      </c>
      <c r="E648" s="43"/>
      <c r="F648" s="230" t="s">
        <v>7865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191</v>
      </c>
      <c r="AU648" s="20" t="s">
        <v>80</v>
      </c>
    </row>
    <row r="649" s="2" customFormat="1" ht="24.15" customHeight="1">
      <c r="A649" s="41"/>
      <c r="B649" s="42"/>
      <c r="C649" s="216" t="s">
        <v>1853</v>
      </c>
      <c r="D649" s="216" t="s">
        <v>184</v>
      </c>
      <c r="E649" s="217" t="s">
        <v>7866</v>
      </c>
      <c r="F649" s="218" t="s">
        <v>7867</v>
      </c>
      <c r="G649" s="219" t="s">
        <v>7542</v>
      </c>
      <c r="H649" s="220">
        <v>1</v>
      </c>
      <c r="I649" s="221"/>
      <c r="J649" s="222">
        <f>ROUND(I649*H649,2)</f>
        <v>0</v>
      </c>
      <c r="K649" s="218" t="s">
        <v>188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308</v>
      </c>
      <c r="AT649" s="227" t="s">
        <v>184</v>
      </c>
      <c r="AU649" s="227" t="s">
        <v>80</v>
      </c>
      <c r="AY649" s="20" t="s">
        <v>182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308</v>
      </c>
      <c r="BM649" s="227" t="s">
        <v>7868</v>
      </c>
    </row>
    <row r="650" s="2" customFormat="1">
      <c r="A650" s="41"/>
      <c r="B650" s="42"/>
      <c r="C650" s="43"/>
      <c r="D650" s="229" t="s">
        <v>191</v>
      </c>
      <c r="E650" s="43"/>
      <c r="F650" s="230" t="s">
        <v>7869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191</v>
      </c>
      <c r="AU650" s="20" t="s">
        <v>80</v>
      </c>
    </row>
    <row r="651" s="14" customFormat="1">
      <c r="A651" s="14"/>
      <c r="B651" s="245"/>
      <c r="C651" s="246"/>
      <c r="D651" s="236" t="s">
        <v>193</v>
      </c>
      <c r="E651" s="247" t="s">
        <v>19</v>
      </c>
      <c r="F651" s="248" t="s">
        <v>5434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193</v>
      </c>
      <c r="AU651" s="255" t="s">
        <v>80</v>
      </c>
      <c r="AV651" s="14" t="s">
        <v>80</v>
      </c>
      <c r="AW651" s="14" t="s">
        <v>195</v>
      </c>
      <c r="AX651" s="14" t="s">
        <v>71</v>
      </c>
      <c r="AY651" s="255" t="s">
        <v>182</v>
      </c>
    </row>
    <row r="652" s="2" customFormat="1" ht="16.5" customHeight="1">
      <c r="A652" s="41"/>
      <c r="B652" s="42"/>
      <c r="C652" s="216" t="s">
        <v>1859</v>
      </c>
      <c r="D652" s="216" t="s">
        <v>184</v>
      </c>
      <c r="E652" s="217" t="s">
        <v>7870</v>
      </c>
      <c r="F652" s="218" t="s">
        <v>7871</v>
      </c>
      <c r="G652" s="219" t="s">
        <v>425</v>
      </c>
      <c r="H652" s="220">
        <v>26</v>
      </c>
      <c r="I652" s="221"/>
      <c r="J652" s="222">
        <f>ROUND(I652*H652,2)</f>
        <v>0</v>
      </c>
      <c r="K652" s="218" t="s">
        <v>188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308</v>
      </c>
      <c r="AT652" s="227" t="s">
        <v>184</v>
      </c>
      <c r="AU652" s="227" t="s">
        <v>80</v>
      </c>
      <c r="AY652" s="20" t="s">
        <v>182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7872</v>
      </c>
    </row>
    <row r="653" s="2" customFormat="1">
      <c r="A653" s="41"/>
      <c r="B653" s="42"/>
      <c r="C653" s="43"/>
      <c r="D653" s="229" t="s">
        <v>191</v>
      </c>
      <c r="E653" s="43"/>
      <c r="F653" s="230" t="s">
        <v>7873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191</v>
      </c>
      <c r="AU653" s="20" t="s">
        <v>80</v>
      </c>
    </row>
    <row r="654" s="14" customFormat="1">
      <c r="A654" s="14"/>
      <c r="B654" s="245"/>
      <c r="C654" s="246"/>
      <c r="D654" s="236" t="s">
        <v>193</v>
      </c>
      <c r="E654" s="247" t="s">
        <v>19</v>
      </c>
      <c r="F654" s="248" t="s">
        <v>7874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193</v>
      </c>
      <c r="AU654" s="255" t="s">
        <v>80</v>
      </c>
      <c r="AV654" s="14" t="s">
        <v>80</v>
      </c>
      <c r="AW654" s="14" t="s">
        <v>195</v>
      </c>
      <c r="AX654" s="14" t="s">
        <v>71</v>
      </c>
      <c r="AY654" s="255" t="s">
        <v>182</v>
      </c>
    </row>
    <row r="655" s="14" customFormat="1">
      <c r="A655" s="14"/>
      <c r="B655" s="245"/>
      <c r="C655" s="246"/>
      <c r="D655" s="236" t="s">
        <v>193</v>
      </c>
      <c r="E655" s="247" t="s">
        <v>19</v>
      </c>
      <c r="F655" s="248" t="s">
        <v>7875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193</v>
      </c>
      <c r="AU655" s="255" t="s">
        <v>80</v>
      </c>
      <c r="AV655" s="14" t="s">
        <v>80</v>
      </c>
      <c r="AW655" s="14" t="s">
        <v>195</v>
      </c>
      <c r="AX655" s="14" t="s">
        <v>71</v>
      </c>
      <c r="AY655" s="255" t="s">
        <v>182</v>
      </c>
    </row>
    <row r="656" s="14" customFormat="1">
      <c r="A656" s="14"/>
      <c r="B656" s="245"/>
      <c r="C656" s="246"/>
      <c r="D656" s="236" t="s">
        <v>193</v>
      </c>
      <c r="E656" s="247" t="s">
        <v>19</v>
      </c>
      <c r="F656" s="248" t="s">
        <v>7876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193</v>
      </c>
      <c r="AU656" s="255" t="s">
        <v>80</v>
      </c>
      <c r="AV656" s="14" t="s">
        <v>80</v>
      </c>
      <c r="AW656" s="14" t="s">
        <v>195</v>
      </c>
      <c r="AX656" s="14" t="s">
        <v>71</v>
      </c>
      <c r="AY656" s="255" t="s">
        <v>182</v>
      </c>
    </row>
    <row r="657" s="14" customFormat="1">
      <c r="A657" s="14"/>
      <c r="B657" s="245"/>
      <c r="C657" s="246"/>
      <c r="D657" s="236" t="s">
        <v>193</v>
      </c>
      <c r="E657" s="247" t="s">
        <v>19</v>
      </c>
      <c r="F657" s="248" t="s">
        <v>7877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193</v>
      </c>
      <c r="AU657" s="255" t="s">
        <v>80</v>
      </c>
      <c r="AV657" s="14" t="s">
        <v>80</v>
      </c>
      <c r="AW657" s="14" t="s">
        <v>195</v>
      </c>
      <c r="AX657" s="14" t="s">
        <v>71</v>
      </c>
      <c r="AY657" s="255" t="s">
        <v>182</v>
      </c>
    </row>
    <row r="658" s="14" customFormat="1">
      <c r="A658" s="14"/>
      <c r="B658" s="245"/>
      <c r="C658" s="246"/>
      <c r="D658" s="236" t="s">
        <v>193</v>
      </c>
      <c r="E658" s="247" t="s">
        <v>19</v>
      </c>
      <c r="F658" s="248" t="s">
        <v>7687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193</v>
      </c>
      <c r="AU658" s="255" t="s">
        <v>80</v>
      </c>
      <c r="AV658" s="14" t="s">
        <v>80</v>
      </c>
      <c r="AW658" s="14" t="s">
        <v>195</v>
      </c>
      <c r="AX658" s="14" t="s">
        <v>71</v>
      </c>
      <c r="AY658" s="255" t="s">
        <v>182</v>
      </c>
    </row>
    <row r="659" s="14" customFormat="1">
      <c r="A659" s="14"/>
      <c r="B659" s="245"/>
      <c r="C659" s="246"/>
      <c r="D659" s="236" t="s">
        <v>193</v>
      </c>
      <c r="E659" s="247" t="s">
        <v>19</v>
      </c>
      <c r="F659" s="248" t="s">
        <v>7688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193</v>
      </c>
      <c r="AU659" s="255" t="s">
        <v>80</v>
      </c>
      <c r="AV659" s="14" t="s">
        <v>80</v>
      </c>
      <c r="AW659" s="14" t="s">
        <v>195</v>
      </c>
      <c r="AX659" s="14" t="s">
        <v>71</v>
      </c>
      <c r="AY659" s="255" t="s">
        <v>182</v>
      </c>
    </row>
    <row r="660" s="2" customFormat="1" ht="24.15" customHeight="1">
      <c r="A660" s="41"/>
      <c r="B660" s="42"/>
      <c r="C660" s="216" t="s">
        <v>1865</v>
      </c>
      <c r="D660" s="216" t="s">
        <v>184</v>
      </c>
      <c r="E660" s="217" t="s">
        <v>7878</v>
      </c>
      <c r="F660" s="218" t="s">
        <v>7879</v>
      </c>
      <c r="G660" s="219" t="s">
        <v>7542</v>
      </c>
      <c r="H660" s="220">
        <v>242</v>
      </c>
      <c r="I660" s="221"/>
      <c r="J660" s="222">
        <f>ROUND(I660*H660,2)</f>
        <v>0</v>
      </c>
      <c r="K660" s="218" t="s">
        <v>188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308</v>
      </c>
      <c r="AT660" s="227" t="s">
        <v>184</v>
      </c>
      <c r="AU660" s="227" t="s">
        <v>80</v>
      </c>
      <c r="AY660" s="20" t="s">
        <v>182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7880</v>
      </c>
    </row>
    <row r="661" s="2" customFormat="1">
      <c r="A661" s="41"/>
      <c r="B661" s="42"/>
      <c r="C661" s="43"/>
      <c r="D661" s="229" t="s">
        <v>191</v>
      </c>
      <c r="E661" s="43"/>
      <c r="F661" s="230" t="s">
        <v>7881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191</v>
      </c>
      <c r="AU661" s="20" t="s">
        <v>80</v>
      </c>
    </row>
    <row r="662" s="2" customFormat="1" ht="24.15" customHeight="1">
      <c r="A662" s="41"/>
      <c r="B662" s="42"/>
      <c r="C662" s="278" t="s">
        <v>1871</v>
      </c>
      <c r="D662" s="278" t="s">
        <v>296</v>
      </c>
      <c r="E662" s="279" t="s">
        <v>7882</v>
      </c>
      <c r="F662" s="280" t="s">
        <v>7883</v>
      </c>
      <c r="G662" s="281" t="s">
        <v>425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410</v>
      </c>
      <c r="AT662" s="227" t="s">
        <v>296</v>
      </c>
      <c r="AU662" s="227" t="s">
        <v>80</v>
      </c>
      <c r="AY662" s="20" t="s">
        <v>182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7884</v>
      </c>
    </row>
    <row r="663" s="14" customFormat="1">
      <c r="A663" s="14"/>
      <c r="B663" s="245"/>
      <c r="C663" s="246"/>
      <c r="D663" s="236" t="s">
        <v>193</v>
      </c>
      <c r="E663" s="247" t="s">
        <v>19</v>
      </c>
      <c r="F663" s="248" t="s">
        <v>7885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193</v>
      </c>
      <c r="AU663" s="255" t="s">
        <v>80</v>
      </c>
      <c r="AV663" s="14" t="s">
        <v>80</v>
      </c>
      <c r="AW663" s="14" t="s">
        <v>195</v>
      </c>
      <c r="AX663" s="14" t="s">
        <v>71</v>
      </c>
      <c r="AY663" s="255" t="s">
        <v>182</v>
      </c>
    </row>
    <row r="664" s="2" customFormat="1" ht="24.15" customHeight="1">
      <c r="A664" s="41"/>
      <c r="B664" s="42"/>
      <c r="C664" s="216" t="s">
        <v>1887</v>
      </c>
      <c r="D664" s="216" t="s">
        <v>184</v>
      </c>
      <c r="E664" s="217" t="s">
        <v>7886</v>
      </c>
      <c r="F664" s="218" t="s">
        <v>7887</v>
      </c>
      <c r="G664" s="219" t="s">
        <v>425</v>
      </c>
      <c r="H664" s="220">
        <v>1</v>
      </c>
      <c r="I664" s="221"/>
      <c r="J664" s="222">
        <f>ROUND(I664*H664,2)</f>
        <v>0</v>
      </c>
      <c r="K664" s="218" t="s">
        <v>188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308</v>
      </c>
      <c r="AT664" s="227" t="s">
        <v>184</v>
      </c>
      <c r="AU664" s="227" t="s">
        <v>80</v>
      </c>
      <c r="AY664" s="20" t="s">
        <v>182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308</v>
      </c>
      <c r="BM664" s="227" t="s">
        <v>7888</v>
      </c>
    </row>
    <row r="665" s="2" customFormat="1">
      <c r="A665" s="41"/>
      <c r="B665" s="42"/>
      <c r="C665" s="43"/>
      <c r="D665" s="229" t="s">
        <v>191</v>
      </c>
      <c r="E665" s="43"/>
      <c r="F665" s="230" t="s">
        <v>7889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191</v>
      </c>
      <c r="AU665" s="20" t="s">
        <v>80</v>
      </c>
    </row>
    <row r="666" s="2" customFormat="1" ht="16.5" customHeight="1">
      <c r="A666" s="41"/>
      <c r="B666" s="42"/>
      <c r="C666" s="216" t="s">
        <v>1892</v>
      </c>
      <c r="D666" s="216" t="s">
        <v>184</v>
      </c>
      <c r="E666" s="217" t="s">
        <v>7890</v>
      </c>
      <c r="F666" s="218" t="s">
        <v>7891</v>
      </c>
      <c r="G666" s="219" t="s">
        <v>7542</v>
      </c>
      <c r="H666" s="220">
        <v>33</v>
      </c>
      <c r="I666" s="221"/>
      <c r="J666" s="222">
        <f>ROUND(I666*H666,2)</f>
        <v>0</v>
      </c>
      <c r="K666" s="218" t="s">
        <v>188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184</v>
      </c>
      <c r="AU666" s="227" t="s">
        <v>80</v>
      </c>
      <c r="AY666" s="20" t="s">
        <v>182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7892</v>
      </c>
    </row>
    <row r="667" s="2" customFormat="1">
      <c r="A667" s="41"/>
      <c r="B667" s="42"/>
      <c r="C667" s="43"/>
      <c r="D667" s="229" t="s">
        <v>191</v>
      </c>
      <c r="E667" s="43"/>
      <c r="F667" s="230" t="s">
        <v>7893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191</v>
      </c>
      <c r="AU667" s="20" t="s">
        <v>80</v>
      </c>
    </row>
    <row r="668" s="14" customFormat="1">
      <c r="A668" s="14"/>
      <c r="B668" s="245"/>
      <c r="C668" s="246"/>
      <c r="D668" s="236" t="s">
        <v>193</v>
      </c>
      <c r="E668" s="247" t="s">
        <v>19</v>
      </c>
      <c r="F668" s="248" t="s">
        <v>7894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193</v>
      </c>
      <c r="AU668" s="255" t="s">
        <v>80</v>
      </c>
      <c r="AV668" s="14" t="s">
        <v>80</v>
      </c>
      <c r="AW668" s="14" t="s">
        <v>195</v>
      </c>
      <c r="AX668" s="14" t="s">
        <v>71</v>
      </c>
      <c r="AY668" s="255" t="s">
        <v>182</v>
      </c>
    </row>
    <row r="669" s="14" customFormat="1">
      <c r="A669" s="14"/>
      <c r="B669" s="245"/>
      <c r="C669" s="246"/>
      <c r="D669" s="236" t="s">
        <v>193</v>
      </c>
      <c r="E669" s="247" t="s">
        <v>19</v>
      </c>
      <c r="F669" s="248" t="s">
        <v>7895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193</v>
      </c>
      <c r="AU669" s="255" t="s">
        <v>80</v>
      </c>
      <c r="AV669" s="14" t="s">
        <v>80</v>
      </c>
      <c r="AW669" s="14" t="s">
        <v>195</v>
      </c>
      <c r="AX669" s="14" t="s">
        <v>71</v>
      </c>
      <c r="AY669" s="255" t="s">
        <v>182</v>
      </c>
    </row>
    <row r="670" s="14" customFormat="1">
      <c r="A670" s="14"/>
      <c r="B670" s="245"/>
      <c r="C670" s="246"/>
      <c r="D670" s="236" t="s">
        <v>193</v>
      </c>
      <c r="E670" s="247" t="s">
        <v>19</v>
      </c>
      <c r="F670" s="248" t="s">
        <v>7896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193</v>
      </c>
      <c r="AU670" s="255" t="s">
        <v>80</v>
      </c>
      <c r="AV670" s="14" t="s">
        <v>80</v>
      </c>
      <c r="AW670" s="14" t="s">
        <v>195</v>
      </c>
      <c r="AX670" s="14" t="s">
        <v>71</v>
      </c>
      <c r="AY670" s="255" t="s">
        <v>182</v>
      </c>
    </row>
    <row r="671" s="14" customFormat="1">
      <c r="A671" s="14"/>
      <c r="B671" s="245"/>
      <c r="C671" s="246"/>
      <c r="D671" s="236" t="s">
        <v>193</v>
      </c>
      <c r="E671" s="247" t="s">
        <v>19</v>
      </c>
      <c r="F671" s="248" t="s">
        <v>7897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193</v>
      </c>
      <c r="AU671" s="255" t="s">
        <v>80</v>
      </c>
      <c r="AV671" s="14" t="s">
        <v>80</v>
      </c>
      <c r="AW671" s="14" t="s">
        <v>195</v>
      </c>
      <c r="AX671" s="14" t="s">
        <v>71</v>
      </c>
      <c r="AY671" s="255" t="s">
        <v>182</v>
      </c>
    </row>
    <row r="672" s="14" customFormat="1">
      <c r="A672" s="14"/>
      <c r="B672" s="245"/>
      <c r="C672" s="246"/>
      <c r="D672" s="236" t="s">
        <v>193</v>
      </c>
      <c r="E672" s="247" t="s">
        <v>19</v>
      </c>
      <c r="F672" s="248" t="s">
        <v>7898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193</v>
      </c>
      <c r="AU672" s="255" t="s">
        <v>80</v>
      </c>
      <c r="AV672" s="14" t="s">
        <v>80</v>
      </c>
      <c r="AW672" s="14" t="s">
        <v>195</v>
      </c>
      <c r="AX672" s="14" t="s">
        <v>71</v>
      </c>
      <c r="AY672" s="255" t="s">
        <v>182</v>
      </c>
    </row>
    <row r="673" s="14" customFormat="1">
      <c r="A673" s="14"/>
      <c r="B673" s="245"/>
      <c r="C673" s="246"/>
      <c r="D673" s="236" t="s">
        <v>193</v>
      </c>
      <c r="E673" s="247" t="s">
        <v>19</v>
      </c>
      <c r="F673" s="248" t="s">
        <v>7899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193</v>
      </c>
      <c r="AU673" s="255" t="s">
        <v>80</v>
      </c>
      <c r="AV673" s="14" t="s">
        <v>80</v>
      </c>
      <c r="AW673" s="14" t="s">
        <v>195</v>
      </c>
      <c r="AX673" s="14" t="s">
        <v>71</v>
      </c>
      <c r="AY673" s="255" t="s">
        <v>182</v>
      </c>
    </row>
    <row r="674" s="14" customFormat="1">
      <c r="A674" s="14"/>
      <c r="B674" s="245"/>
      <c r="C674" s="246"/>
      <c r="D674" s="236" t="s">
        <v>193</v>
      </c>
      <c r="E674" s="247" t="s">
        <v>19</v>
      </c>
      <c r="F674" s="248" t="s">
        <v>7688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193</v>
      </c>
      <c r="AU674" s="255" t="s">
        <v>80</v>
      </c>
      <c r="AV674" s="14" t="s">
        <v>80</v>
      </c>
      <c r="AW674" s="14" t="s">
        <v>195</v>
      </c>
      <c r="AX674" s="14" t="s">
        <v>71</v>
      </c>
      <c r="AY674" s="255" t="s">
        <v>182</v>
      </c>
    </row>
    <row r="675" s="2" customFormat="1" ht="24.15" customHeight="1">
      <c r="A675" s="41"/>
      <c r="B675" s="42"/>
      <c r="C675" s="216" t="s">
        <v>1898</v>
      </c>
      <c r="D675" s="216" t="s">
        <v>184</v>
      </c>
      <c r="E675" s="217" t="s">
        <v>7900</v>
      </c>
      <c r="F675" s="218" t="s">
        <v>7901</v>
      </c>
      <c r="G675" s="219" t="s">
        <v>7542</v>
      </c>
      <c r="H675" s="220">
        <v>9</v>
      </c>
      <c r="I675" s="221"/>
      <c r="J675" s="222">
        <f>ROUND(I675*H675,2)</f>
        <v>0</v>
      </c>
      <c r="K675" s="218" t="s">
        <v>188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308</v>
      </c>
      <c r="AT675" s="227" t="s">
        <v>184</v>
      </c>
      <c r="AU675" s="227" t="s">
        <v>80</v>
      </c>
      <c r="AY675" s="20" t="s">
        <v>182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7902</v>
      </c>
    </row>
    <row r="676" s="2" customFormat="1">
      <c r="A676" s="41"/>
      <c r="B676" s="42"/>
      <c r="C676" s="43"/>
      <c r="D676" s="229" t="s">
        <v>191</v>
      </c>
      <c r="E676" s="43"/>
      <c r="F676" s="230" t="s">
        <v>7903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191</v>
      </c>
      <c r="AU676" s="20" t="s">
        <v>80</v>
      </c>
    </row>
    <row r="677" s="14" customFormat="1">
      <c r="A677" s="14"/>
      <c r="B677" s="245"/>
      <c r="C677" s="246"/>
      <c r="D677" s="236" t="s">
        <v>193</v>
      </c>
      <c r="E677" s="247" t="s">
        <v>19</v>
      </c>
      <c r="F677" s="248" t="s">
        <v>7904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193</v>
      </c>
      <c r="AU677" s="255" t="s">
        <v>80</v>
      </c>
      <c r="AV677" s="14" t="s">
        <v>80</v>
      </c>
      <c r="AW677" s="14" t="s">
        <v>195</v>
      </c>
      <c r="AX677" s="14" t="s">
        <v>71</v>
      </c>
      <c r="AY677" s="255" t="s">
        <v>182</v>
      </c>
    </row>
    <row r="678" s="2" customFormat="1" ht="24.15" customHeight="1">
      <c r="A678" s="41"/>
      <c r="B678" s="42"/>
      <c r="C678" s="216" t="s">
        <v>1905</v>
      </c>
      <c r="D678" s="216" t="s">
        <v>184</v>
      </c>
      <c r="E678" s="217" t="s">
        <v>7905</v>
      </c>
      <c r="F678" s="218" t="s">
        <v>7906</v>
      </c>
      <c r="G678" s="219" t="s">
        <v>7542</v>
      </c>
      <c r="H678" s="220">
        <v>3</v>
      </c>
      <c r="I678" s="221"/>
      <c r="J678" s="222">
        <f>ROUND(I678*H678,2)</f>
        <v>0</v>
      </c>
      <c r="K678" s="218" t="s">
        <v>188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308</v>
      </c>
      <c r="AT678" s="227" t="s">
        <v>184</v>
      </c>
      <c r="AU678" s="227" t="s">
        <v>80</v>
      </c>
      <c r="AY678" s="20" t="s">
        <v>182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7907</v>
      </c>
    </row>
    <row r="679" s="2" customFormat="1">
      <c r="A679" s="41"/>
      <c r="B679" s="42"/>
      <c r="C679" s="43"/>
      <c r="D679" s="229" t="s">
        <v>191</v>
      </c>
      <c r="E679" s="43"/>
      <c r="F679" s="230" t="s">
        <v>7908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191</v>
      </c>
      <c r="AU679" s="20" t="s">
        <v>80</v>
      </c>
    </row>
    <row r="680" s="2" customFormat="1" ht="16.5" customHeight="1">
      <c r="A680" s="41"/>
      <c r="B680" s="42"/>
      <c r="C680" s="216" t="s">
        <v>1911</v>
      </c>
      <c r="D680" s="216" t="s">
        <v>184</v>
      </c>
      <c r="E680" s="217" t="s">
        <v>7909</v>
      </c>
      <c r="F680" s="218" t="s">
        <v>7910</v>
      </c>
      <c r="G680" s="219" t="s">
        <v>7542</v>
      </c>
      <c r="H680" s="220">
        <v>71</v>
      </c>
      <c r="I680" s="221"/>
      <c r="J680" s="222">
        <f>ROUND(I680*H680,2)</f>
        <v>0</v>
      </c>
      <c r="K680" s="218" t="s">
        <v>188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308</v>
      </c>
      <c r="AT680" s="227" t="s">
        <v>184</v>
      </c>
      <c r="AU680" s="227" t="s">
        <v>80</v>
      </c>
      <c r="AY680" s="20" t="s">
        <v>182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308</v>
      </c>
      <c r="BM680" s="227" t="s">
        <v>7911</v>
      </c>
    </row>
    <row r="681" s="2" customFormat="1">
      <c r="A681" s="41"/>
      <c r="B681" s="42"/>
      <c r="C681" s="43"/>
      <c r="D681" s="229" t="s">
        <v>191</v>
      </c>
      <c r="E681" s="43"/>
      <c r="F681" s="230" t="s">
        <v>7912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191</v>
      </c>
      <c r="AU681" s="20" t="s">
        <v>80</v>
      </c>
    </row>
    <row r="682" s="2" customFormat="1" ht="16.5" customHeight="1">
      <c r="A682" s="41"/>
      <c r="B682" s="42"/>
      <c r="C682" s="216" t="s">
        <v>1917</v>
      </c>
      <c r="D682" s="216" t="s">
        <v>184</v>
      </c>
      <c r="E682" s="217" t="s">
        <v>7913</v>
      </c>
      <c r="F682" s="218" t="s">
        <v>7914</v>
      </c>
      <c r="G682" s="219" t="s">
        <v>7542</v>
      </c>
      <c r="H682" s="220">
        <v>5</v>
      </c>
      <c r="I682" s="221"/>
      <c r="J682" s="222">
        <f>ROUND(I682*H682,2)</f>
        <v>0</v>
      </c>
      <c r="K682" s="218" t="s">
        <v>188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184</v>
      </c>
      <c r="AU682" s="227" t="s">
        <v>80</v>
      </c>
      <c r="AY682" s="20" t="s">
        <v>182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7915</v>
      </c>
    </row>
    <row r="683" s="2" customFormat="1">
      <c r="A683" s="41"/>
      <c r="B683" s="42"/>
      <c r="C683" s="43"/>
      <c r="D683" s="229" t="s">
        <v>191</v>
      </c>
      <c r="E683" s="43"/>
      <c r="F683" s="230" t="s">
        <v>7916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191</v>
      </c>
      <c r="AU683" s="20" t="s">
        <v>80</v>
      </c>
    </row>
    <row r="684" s="2" customFormat="1" ht="16.5" customHeight="1">
      <c r="A684" s="41"/>
      <c r="B684" s="42"/>
      <c r="C684" s="278" t="s">
        <v>1922</v>
      </c>
      <c r="D684" s="278" t="s">
        <v>296</v>
      </c>
      <c r="E684" s="279" t="s">
        <v>7917</v>
      </c>
      <c r="F684" s="280" t="s">
        <v>7918</v>
      </c>
      <c r="G684" s="281" t="s">
        <v>425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410</v>
      </c>
      <c r="AT684" s="227" t="s">
        <v>296</v>
      </c>
      <c r="AU684" s="227" t="s">
        <v>80</v>
      </c>
      <c r="AY684" s="20" t="s">
        <v>182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308</v>
      </c>
      <c r="BM684" s="227" t="s">
        <v>7919</v>
      </c>
    </row>
    <row r="685" s="2" customFormat="1" ht="33" customHeight="1">
      <c r="A685" s="41"/>
      <c r="B685" s="42"/>
      <c r="C685" s="216" t="s">
        <v>1928</v>
      </c>
      <c r="D685" s="216" t="s">
        <v>184</v>
      </c>
      <c r="E685" s="217" t="s">
        <v>7920</v>
      </c>
      <c r="F685" s="218" t="s">
        <v>7921</v>
      </c>
      <c r="G685" s="219" t="s">
        <v>425</v>
      </c>
      <c r="H685" s="220">
        <v>1</v>
      </c>
      <c r="I685" s="221"/>
      <c r="J685" s="222">
        <f>ROUND(I685*H685,2)</f>
        <v>0</v>
      </c>
      <c r="K685" s="218" t="s">
        <v>188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308</v>
      </c>
      <c r="AT685" s="227" t="s">
        <v>184</v>
      </c>
      <c r="AU685" s="227" t="s">
        <v>80</v>
      </c>
      <c r="AY685" s="20" t="s">
        <v>182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7922</v>
      </c>
    </row>
    <row r="686" s="2" customFormat="1">
      <c r="A686" s="41"/>
      <c r="B686" s="42"/>
      <c r="C686" s="43"/>
      <c r="D686" s="229" t="s">
        <v>191</v>
      </c>
      <c r="E686" s="43"/>
      <c r="F686" s="230" t="s">
        <v>7923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191</v>
      </c>
      <c r="AU686" s="20" t="s">
        <v>80</v>
      </c>
    </row>
    <row r="687" s="2" customFormat="1" ht="33" customHeight="1">
      <c r="A687" s="41"/>
      <c r="B687" s="42"/>
      <c r="C687" s="216" t="s">
        <v>1935</v>
      </c>
      <c r="D687" s="216" t="s">
        <v>184</v>
      </c>
      <c r="E687" s="217" t="s">
        <v>7924</v>
      </c>
      <c r="F687" s="218" t="s">
        <v>7925</v>
      </c>
      <c r="G687" s="219" t="s">
        <v>425</v>
      </c>
      <c r="H687" s="220">
        <v>75</v>
      </c>
      <c r="I687" s="221"/>
      <c r="J687" s="222">
        <f>ROUND(I687*H687,2)</f>
        <v>0</v>
      </c>
      <c r="K687" s="218" t="s">
        <v>188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308</v>
      </c>
      <c r="AT687" s="227" t="s">
        <v>184</v>
      </c>
      <c r="AU687" s="227" t="s">
        <v>80</v>
      </c>
      <c r="AY687" s="20" t="s">
        <v>182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308</v>
      </c>
      <c r="BM687" s="227" t="s">
        <v>7926</v>
      </c>
    </row>
    <row r="688" s="2" customFormat="1">
      <c r="A688" s="41"/>
      <c r="B688" s="42"/>
      <c r="C688" s="43"/>
      <c r="D688" s="229" t="s">
        <v>191</v>
      </c>
      <c r="E688" s="43"/>
      <c r="F688" s="230" t="s">
        <v>7927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191</v>
      </c>
      <c r="AU688" s="20" t="s">
        <v>80</v>
      </c>
    </row>
    <row r="689" s="2" customFormat="1" ht="24.15" customHeight="1">
      <c r="A689" s="41"/>
      <c r="B689" s="42"/>
      <c r="C689" s="278" t="s">
        <v>1941</v>
      </c>
      <c r="D689" s="278" t="s">
        <v>296</v>
      </c>
      <c r="E689" s="279" t="s">
        <v>7928</v>
      </c>
      <c r="F689" s="280" t="s">
        <v>7929</v>
      </c>
      <c r="G689" s="281" t="s">
        <v>425</v>
      </c>
      <c r="H689" s="282">
        <v>75</v>
      </c>
      <c r="I689" s="283"/>
      <c r="J689" s="284">
        <f>ROUND(I689*H689,2)</f>
        <v>0</v>
      </c>
      <c r="K689" s="280" t="s">
        <v>188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182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7930</v>
      </c>
    </row>
    <row r="690" s="2" customFormat="1" ht="55.5" customHeight="1">
      <c r="A690" s="41"/>
      <c r="B690" s="42"/>
      <c r="C690" s="216" t="s">
        <v>1947</v>
      </c>
      <c r="D690" s="216" t="s">
        <v>184</v>
      </c>
      <c r="E690" s="217" t="s">
        <v>7931</v>
      </c>
      <c r="F690" s="218" t="s">
        <v>7932</v>
      </c>
      <c r="G690" s="219" t="s">
        <v>256</v>
      </c>
      <c r="H690" s="220">
        <v>3.9700000000000002</v>
      </c>
      <c r="I690" s="221"/>
      <c r="J690" s="222">
        <f>ROUND(I690*H690,2)</f>
        <v>0</v>
      </c>
      <c r="K690" s="218" t="s">
        <v>188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308</v>
      </c>
      <c r="AT690" s="227" t="s">
        <v>184</v>
      </c>
      <c r="AU690" s="227" t="s">
        <v>80</v>
      </c>
      <c r="AY690" s="20" t="s">
        <v>182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308</v>
      </c>
      <c r="BM690" s="227" t="s">
        <v>7933</v>
      </c>
    </row>
    <row r="691" s="2" customFormat="1">
      <c r="A691" s="41"/>
      <c r="B691" s="42"/>
      <c r="C691" s="43"/>
      <c r="D691" s="229" t="s">
        <v>191</v>
      </c>
      <c r="E691" s="43"/>
      <c r="F691" s="230" t="s">
        <v>7934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191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4924</v>
      </c>
      <c r="F692" s="214" t="s">
        <v>7935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182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1953</v>
      </c>
      <c r="D693" s="216" t="s">
        <v>184</v>
      </c>
      <c r="E693" s="217" t="s">
        <v>7936</v>
      </c>
      <c r="F693" s="218" t="s">
        <v>7937</v>
      </c>
      <c r="G693" s="219" t="s">
        <v>7542</v>
      </c>
      <c r="H693" s="220">
        <v>29</v>
      </c>
      <c r="I693" s="221"/>
      <c r="J693" s="222">
        <f>ROUND(I693*H693,2)</f>
        <v>0</v>
      </c>
      <c r="K693" s="218" t="s">
        <v>188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308</v>
      </c>
      <c r="AT693" s="227" t="s">
        <v>184</v>
      </c>
      <c r="AU693" s="227" t="s">
        <v>80</v>
      </c>
      <c r="AY693" s="20" t="s">
        <v>182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308</v>
      </c>
      <c r="BM693" s="227" t="s">
        <v>7938</v>
      </c>
    </row>
    <row r="694" s="2" customFormat="1">
      <c r="A694" s="41"/>
      <c r="B694" s="42"/>
      <c r="C694" s="43"/>
      <c r="D694" s="229" t="s">
        <v>191</v>
      </c>
      <c r="E694" s="43"/>
      <c r="F694" s="230" t="s">
        <v>7939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191</v>
      </c>
      <c r="AU694" s="20" t="s">
        <v>80</v>
      </c>
    </row>
    <row r="695" s="2" customFormat="1" ht="55.5" customHeight="1">
      <c r="A695" s="41"/>
      <c r="B695" s="42"/>
      <c r="C695" s="216" t="s">
        <v>1958</v>
      </c>
      <c r="D695" s="216" t="s">
        <v>184</v>
      </c>
      <c r="E695" s="217" t="s">
        <v>7940</v>
      </c>
      <c r="F695" s="218" t="s">
        <v>7941</v>
      </c>
      <c r="G695" s="219" t="s">
        <v>256</v>
      </c>
      <c r="H695" s="220">
        <v>0.26700000000000002</v>
      </c>
      <c r="I695" s="221"/>
      <c r="J695" s="222">
        <f>ROUND(I695*H695,2)</f>
        <v>0</v>
      </c>
      <c r="K695" s="218" t="s">
        <v>188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308</v>
      </c>
      <c r="AT695" s="227" t="s">
        <v>184</v>
      </c>
      <c r="AU695" s="227" t="s">
        <v>80</v>
      </c>
      <c r="AY695" s="20" t="s">
        <v>182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7942</v>
      </c>
    </row>
    <row r="696" s="2" customFormat="1">
      <c r="A696" s="41"/>
      <c r="B696" s="42"/>
      <c r="C696" s="43"/>
      <c r="D696" s="229" t="s">
        <v>191</v>
      </c>
      <c r="E696" s="43"/>
      <c r="F696" s="230" t="s">
        <v>7943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191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3519</v>
      </c>
      <c r="F697" s="214" t="s">
        <v>3520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182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1963</v>
      </c>
      <c r="D698" s="216" t="s">
        <v>184</v>
      </c>
      <c r="E698" s="217" t="s">
        <v>7944</v>
      </c>
      <c r="F698" s="218" t="s">
        <v>7945</v>
      </c>
      <c r="G698" s="219" t="s">
        <v>425</v>
      </c>
      <c r="H698" s="220">
        <v>2</v>
      </c>
      <c r="I698" s="221"/>
      <c r="J698" s="222">
        <f>ROUND(I698*H698,2)</f>
        <v>0</v>
      </c>
      <c r="K698" s="218" t="s">
        <v>188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308</v>
      </c>
      <c r="AT698" s="227" t="s">
        <v>184</v>
      </c>
      <c r="AU698" s="227" t="s">
        <v>80</v>
      </c>
      <c r="AY698" s="20" t="s">
        <v>182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308</v>
      </c>
      <c r="BM698" s="227" t="s">
        <v>7946</v>
      </c>
    </row>
    <row r="699" s="2" customFormat="1">
      <c r="A699" s="41"/>
      <c r="B699" s="42"/>
      <c r="C699" s="43"/>
      <c r="D699" s="229" t="s">
        <v>191</v>
      </c>
      <c r="E699" s="43"/>
      <c r="F699" s="230" t="s">
        <v>7947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191</v>
      </c>
      <c r="AU699" s="20" t="s">
        <v>80</v>
      </c>
    </row>
    <row r="700" s="14" customFormat="1">
      <c r="A700" s="14"/>
      <c r="B700" s="245"/>
      <c r="C700" s="246"/>
      <c r="D700" s="236" t="s">
        <v>193</v>
      </c>
      <c r="E700" s="247" t="s">
        <v>19</v>
      </c>
      <c r="F700" s="248" t="s">
        <v>7948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193</v>
      </c>
      <c r="AU700" s="255" t="s">
        <v>80</v>
      </c>
      <c r="AV700" s="14" t="s">
        <v>80</v>
      </c>
      <c r="AW700" s="14" t="s">
        <v>195</v>
      </c>
      <c r="AX700" s="14" t="s">
        <v>71</v>
      </c>
      <c r="AY700" s="255" t="s">
        <v>182</v>
      </c>
    </row>
    <row r="701" s="14" customFormat="1">
      <c r="A701" s="14"/>
      <c r="B701" s="245"/>
      <c r="C701" s="246"/>
      <c r="D701" s="236" t="s">
        <v>193</v>
      </c>
      <c r="E701" s="247" t="s">
        <v>19</v>
      </c>
      <c r="F701" s="248" t="s">
        <v>7949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193</v>
      </c>
      <c r="AU701" s="255" t="s">
        <v>80</v>
      </c>
      <c r="AV701" s="14" t="s">
        <v>80</v>
      </c>
      <c r="AW701" s="14" t="s">
        <v>195</v>
      </c>
      <c r="AX701" s="14" t="s">
        <v>71</v>
      </c>
      <c r="AY701" s="255" t="s">
        <v>182</v>
      </c>
    </row>
    <row r="702" s="2" customFormat="1" ht="37.8" customHeight="1">
      <c r="A702" s="41"/>
      <c r="B702" s="42"/>
      <c r="C702" s="216" t="s">
        <v>1968</v>
      </c>
      <c r="D702" s="216" t="s">
        <v>184</v>
      </c>
      <c r="E702" s="217" t="s">
        <v>7950</v>
      </c>
      <c r="F702" s="218" t="s">
        <v>7951</v>
      </c>
      <c r="G702" s="219" t="s">
        <v>425</v>
      </c>
      <c r="H702" s="220">
        <v>1</v>
      </c>
      <c r="I702" s="221"/>
      <c r="J702" s="222">
        <f>ROUND(I702*H702,2)</f>
        <v>0</v>
      </c>
      <c r="K702" s="218" t="s">
        <v>188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308</v>
      </c>
      <c r="AT702" s="227" t="s">
        <v>184</v>
      </c>
      <c r="AU702" s="227" t="s">
        <v>80</v>
      </c>
      <c r="AY702" s="20" t="s">
        <v>182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308</v>
      </c>
      <c r="BM702" s="227" t="s">
        <v>7952</v>
      </c>
    </row>
    <row r="703" s="2" customFormat="1">
      <c r="A703" s="41"/>
      <c r="B703" s="42"/>
      <c r="C703" s="43"/>
      <c r="D703" s="229" t="s">
        <v>191</v>
      </c>
      <c r="E703" s="43"/>
      <c r="F703" s="230" t="s">
        <v>7953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191</v>
      </c>
      <c r="AU703" s="20" t="s">
        <v>80</v>
      </c>
    </row>
    <row r="704" s="14" customFormat="1">
      <c r="A704" s="14"/>
      <c r="B704" s="245"/>
      <c r="C704" s="246"/>
      <c r="D704" s="236" t="s">
        <v>193</v>
      </c>
      <c r="E704" s="247" t="s">
        <v>19</v>
      </c>
      <c r="F704" s="248" t="s">
        <v>7948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193</v>
      </c>
      <c r="AU704" s="255" t="s">
        <v>80</v>
      </c>
      <c r="AV704" s="14" t="s">
        <v>80</v>
      </c>
      <c r="AW704" s="14" t="s">
        <v>195</v>
      </c>
      <c r="AX704" s="14" t="s">
        <v>71</v>
      </c>
      <c r="AY704" s="255" t="s">
        <v>182</v>
      </c>
    </row>
    <row r="705" s="2" customFormat="1" ht="37.8" customHeight="1">
      <c r="A705" s="41"/>
      <c r="B705" s="42"/>
      <c r="C705" s="216" t="s">
        <v>1973</v>
      </c>
      <c r="D705" s="216" t="s">
        <v>184</v>
      </c>
      <c r="E705" s="217" t="s">
        <v>7954</v>
      </c>
      <c r="F705" s="218" t="s">
        <v>7955</v>
      </c>
      <c r="G705" s="219" t="s">
        <v>304</v>
      </c>
      <c r="H705" s="220">
        <v>10</v>
      </c>
      <c r="I705" s="221"/>
      <c r="J705" s="222">
        <f>ROUND(I705*H705,2)</f>
        <v>0</v>
      </c>
      <c r="K705" s="218" t="s">
        <v>188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308</v>
      </c>
      <c r="AT705" s="227" t="s">
        <v>184</v>
      </c>
      <c r="AU705" s="227" t="s">
        <v>80</v>
      </c>
      <c r="AY705" s="20" t="s">
        <v>182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308</v>
      </c>
      <c r="BM705" s="227" t="s">
        <v>7956</v>
      </c>
    </row>
    <row r="706" s="2" customFormat="1">
      <c r="A706" s="41"/>
      <c r="B706" s="42"/>
      <c r="C706" s="43"/>
      <c r="D706" s="229" t="s">
        <v>191</v>
      </c>
      <c r="E706" s="43"/>
      <c r="F706" s="230" t="s">
        <v>7957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191</v>
      </c>
      <c r="AU706" s="20" t="s">
        <v>80</v>
      </c>
    </row>
    <row r="707" s="14" customFormat="1">
      <c r="A707" s="14"/>
      <c r="B707" s="245"/>
      <c r="C707" s="246"/>
      <c r="D707" s="236" t="s">
        <v>193</v>
      </c>
      <c r="E707" s="247" t="s">
        <v>19</v>
      </c>
      <c r="F707" s="248" t="s">
        <v>7958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193</v>
      </c>
      <c r="AU707" s="255" t="s">
        <v>80</v>
      </c>
      <c r="AV707" s="14" t="s">
        <v>80</v>
      </c>
      <c r="AW707" s="14" t="s">
        <v>195</v>
      </c>
      <c r="AX707" s="14" t="s">
        <v>71</v>
      </c>
      <c r="AY707" s="255" t="s">
        <v>182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5184</v>
      </c>
      <c r="F708" s="214" t="s">
        <v>6552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182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1978</v>
      </c>
      <c r="D709" s="216" t="s">
        <v>184</v>
      </c>
      <c r="E709" s="217" t="s">
        <v>7959</v>
      </c>
      <c r="F709" s="218" t="s">
        <v>7960</v>
      </c>
      <c r="G709" s="219" t="s">
        <v>283</v>
      </c>
      <c r="H709" s="220">
        <v>26.73</v>
      </c>
      <c r="I709" s="221"/>
      <c r="J709" s="222">
        <f>ROUND(I709*H709,2)</f>
        <v>0</v>
      </c>
      <c r="K709" s="218" t="s">
        <v>188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308</v>
      </c>
      <c r="AT709" s="227" t="s">
        <v>184</v>
      </c>
      <c r="AU709" s="227" t="s">
        <v>80</v>
      </c>
      <c r="AY709" s="20" t="s">
        <v>182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308</v>
      </c>
      <c r="BM709" s="227" t="s">
        <v>7961</v>
      </c>
    </row>
    <row r="710" s="2" customFormat="1">
      <c r="A710" s="41"/>
      <c r="B710" s="42"/>
      <c r="C710" s="43"/>
      <c r="D710" s="229" t="s">
        <v>191</v>
      </c>
      <c r="E710" s="43"/>
      <c r="F710" s="230" t="s">
        <v>7962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191</v>
      </c>
      <c r="AU710" s="20" t="s">
        <v>80</v>
      </c>
    </row>
    <row r="711" s="14" customFormat="1">
      <c r="A711" s="14"/>
      <c r="B711" s="245"/>
      <c r="C711" s="246"/>
      <c r="D711" s="236" t="s">
        <v>193</v>
      </c>
      <c r="E711" s="247" t="s">
        <v>19</v>
      </c>
      <c r="F711" s="248" t="s">
        <v>7963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193</v>
      </c>
      <c r="AU711" s="255" t="s">
        <v>80</v>
      </c>
      <c r="AV711" s="14" t="s">
        <v>80</v>
      </c>
      <c r="AW711" s="14" t="s">
        <v>195</v>
      </c>
      <c r="AX711" s="14" t="s">
        <v>71</v>
      </c>
      <c r="AY711" s="255" t="s">
        <v>182</v>
      </c>
    </row>
    <row r="712" s="2" customFormat="1" ht="24.15" customHeight="1">
      <c r="A712" s="41"/>
      <c r="B712" s="42"/>
      <c r="C712" s="278" t="s">
        <v>1983</v>
      </c>
      <c r="D712" s="278" t="s">
        <v>296</v>
      </c>
      <c r="E712" s="279" t="s">
        <v>7964</v>
      </c>
      <c r="F712" s="280" t="s">
        <v>7965</v>
      </c>
      <c r="G712" s="281" t="s">
        <v>283</v>
      </c>
      <c r="H712" s="282">
        <v>29.402999999999999</v>
      </c>
      <c r="I712" s="283"/>
      <c r="J712" s="284">
        <f>ROUND(I712*H712,2)</f>
        <v>0</v>
      </c>
      <c r="K712" s="280" t="s">
        <v>188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410</v>
      </c>
      <c r="AT712" s="227" t="s">
        <v>296</v>
      </c>
      <c r="AU712" s="227" t="s">
        <v>80</v>
      </c>
      <c r="AY712" s="20" t="s">
        <v>182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308</v>
      </c>
      <c r="BM712" s="227" t="s">
        <v>7966</v>
      </c>
    </row>
    <row r="713" s="14" customFormat="1">
      <c r="A713" s="14"/>
      <c r="B713" s="245"/>
      <c r="C713" s="246"/>
      <c r="D713" s="236" t="s">
        <v>193</v>
      </c>
      <c r="E713" s="246"/>
      <c r="F713" s="248" t="s">
        <v>7967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193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182</v>
      </c>
    </row>
    <row r="714" s="2" customFormat="1" ht="55.5" customHeight="1">
      <c r="A714" s="41"/>
      <c r="B714" s="42"/>
      <c r="C714" s="216" t="s">
        <v>1988</v>
      </c>
      <c r="D714" s="216" t="s">
        <v>184</v>
      </c>
      <c r="E714" s="217" t="s">
        <v>7968</v>
      </c>
      <c r="F714" s="218" t="s">
        <v>7969</v>
      </c>
      <c r="G714" s="219" t="s">
        <v>256</v>
      </c>
      <c r="H714" s="220">
        <v>0.25800000000000001</v>
      </c>
      <c r="I714" s="221"/>
      <c r="J714" s="222">
        <f>ROUND(I714*H714,2)</f>
        <v>0</v>
      </c>
      <c r="K714" s="218" t="s">
        <v>188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308</v>
      </c>
      <c r="AT714" s="227" t="s">
        <v>184</v>
      </c>
      <c r="AU714" s="227" t="s">
        <v>80</v>
      </c>
      <c r="AY714" s="20" t="s">
        <v>182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308</v>
      </c>
      <c r="BM714" s="227" t="s">
        <v>7970</v>
      </c>
    </row>
    <row r="715" s="2" customFormat="1">
      <c r="A715" s="41"/>
      <c r="B715" s="42"/>
      <c r="C715" s="43"/>
      <c r="D715" s="229" t="s">
        <v>191</v>
      </c>
      <c r="E715" s="43"/>
      <c r="F715" s="230" t="s">
        <v>7971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191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296</v>
      </c>
      <c r="F716" s="203" t="s">
        <v>7972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182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7973</v>
      </c>
      <c r="F717" s="214" t="s">
        <v>7974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182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1993</v>
      </c>
      <c r="D718" s="216" t="s">
        <v>184</v>
      </c>
      <c r="E718" s="217" t="s">
        <v>7975</v>
      </c>
      <c r="F718" s="218" t="s">
        <v>7976</v>
      </c>
      <c r="G718" s="219" t="s">
        <v>425</v>
      </c>
      <c r="H718" s="220">
        <v>3</v>
      </c>
      <c r="I718" s="221"/>
      <c r="J718" s="222">
        <f>ROUND(I718*H718,2)</f>
        <v>0</v>
      </c>
      <c r="K718" s="218" t="s">
        <v>188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635</v>
      </c>
      <c r="AT718" s="227" t="s">
        <v>184</v>
      </c>
      <c r="AU718" s="227" t="s">
        <v>80</v>
      </c>
      <c r="AY718" s="20" t="s">
        <v>182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635</v>
      </c>
      <c r="BM718" s="227" t="s">
        <v>7977</v>
      </c>
    </row>
    <row r="719" s="2" customFormat="1">
      <c r="A719" s="41"/>
      <c r="B719" s="42"/>
      <c r="C719" s="43"/>
      <c r="D719" s="229" t="s">
        <v>191</v>
      </c>
      <c r="E719" s="43"/>
      <c r="F719" s="230" t="s">
        <v>7978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191</v>
      </c>
      <c r="AU719" s="20" t="s">
        <v>80</v>
      </c>
    </row>
    <row r="720" s="14" customFormat="1">
      <c r="A720" s="14"/>
      <c r="B720" s="245"/>
      <c r="C720" s="246"/>
      <c r="D720" s="236" t="s">
        <v>193</v>
      </c>
      <c r="E720" s="247" t="s">
        <v>19</v>
      </c>
      <c r="F720" s="248" t="s">
        <v>7979</v>
      </c>
      <c r="G720" s="246"/>
      <c r="H720" s="249">
        <v>3</v>
      </c>
      <c r="I720" s="250"/>
      <c r="J720" s="246"/>
      <c r="K720" s="246"/>
      <c r="L720" s="251"/>
      <c r="M720" s="294"/>
      <c r="N720" s="295"/>
      <c r="O720" s="295"/>
      <c r="P720" s="295"/>
      <c r="Q720" s="295"/>
      <c r="R720" s="295"/>
      <c r="S720" s="295"/>
      <c r="T720" s="29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193</v>
      </c>
      <c r="AU720" s="255" t="s">
        <v>80</v>
      </c>
      <c r="AV720" s="14" t="s">
        <v>80</v>
      </c>
      <c r="AW720" s="14" t="s">
        <v>195</v>
      </c>
      <c r="AX720" s="14" t="s">
        <v>71</v>
      </c>
      <c r="AY720" s="255" t="s">
        <v>182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7sKE9wr2ONu033aBswu6FfTgSX+5nrTfv2ncik3PKvXbJmSB4bOn3nvplOs3sAgTYjLxpU2/fK4qniWQmSb97g==" hashValue="p/wTQMekdsvz7B8DxsE2m54YLYhkKTPL6c5DaZhOiPzJlb6saOg0bIEF11HaS84szurTn86TnO7IltVZTZJ6PA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7980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7031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7032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7981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7982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7983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7984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163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7038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7985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7986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167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124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125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126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9. 5. 2025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168</v>
      </c>
      <c r="D103" s="192" t="s">
        <v>56</v>
      </c>
      <c r="E103" s="192" t="s">
        <v>52</v>
      </c>
      <c r="F103" s="192" t="s">
        <v>53</v>
      </c>
      <c r="G103" s="192" t="s">
        <v>169</v>
      </c>
      <c r="H103" s="192" t="s">
        <v>170</v>
      </c>
      <c r="I103" s="192" t="s">
        <v>171</v>
      </c>
      <c r="J103" s="192" t="s">
        <v>130</v>
      </c>
      <c r="K103" s="193" t="s">
        <v>172</v>
      </c>
      <c r="L103" s="194"/>
      <c r="M103" s="95" t="s">
        <v>19</v>
      </c>
      <c r="N103" s="96" t="s">
        <v>41</v>
      </c>
      <c r="O103" s="96" t="s">
        <v>173</v>
      </c>
      <c r="P103" s="96" t="s">
        <v>174</v>
      </c>
      <c r="Q103" s="96" t="s">
        <v>175</v>
      </c>
      <c r="R103" s="96" t="s">
        <v>176</v>
      </c>
      <c r="S103" s="96" t="s">
        <v>177</v>
      </c>
      <c r="T103" s="97" t="s">
        <v>178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179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131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180</v>
      </c>
      <c r="F105" s="203" t="s">
        <v>181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182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183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182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184</v>
      </c>
      <c r="E107" s="217" t="s">
        <v>7987</v>
      </c>
      <c r="F107" s="218" t="s">
        <v>7988</v>
      </c>
      <c r="G107" s="219" t="s">
        <v>187</v>
      </c>
      <c r="H107" s="220">
        <v>6.9299999999999997</v>
      </c>
      <c r="I107" s="221"/>
      <c r="J107" s="222">
        <f>ROUND(I107*H107,2)</f>
        <v>0</v>
      </c>
      <c r="K107" s="218" t="s">
        <v>188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189</v>
      </c>
      <c r="AT107" s="227" t="s">
        <v>184</v>
      </c>
      <c r="AU107" s="227" t="s">
        <v>80</v>
      </c>
      <c r="AY107" s="20" t="s">
        <v>182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189</v>
      </c>
      <c r="BM107" s="227" t="s">
        <v>7989</v>
      </c>
    </row>
    <row r="108" s="2" customFormat="1">
      <c r="A108" s="41"/>
      <c r="B108" s="42"/>
      <c r="C108" s="43"/>
      <c r="D108" s="229" t="s">
        <v>191</v>
      </c>
      <c r="E108" s="43"/>
      <c r="F108" s="230" t="s">
        <v>7990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191</v>
      </c>
      <c r="AU108" s="20" t="s">
        <v>80</v>
      </c>
    </row>
    <row r="109" s="14" customFormat="1">
      <c r="A109" s="14"/>
      <c r="B109" s="245"/>
      <c r="C109" s="246"/>
      <c r="D109" s="236" t="s">
        <v>193</v>
      </c>
      <c r="E109" s="247" t="s">
        <v>19</v>
      </c>
      <c r="F109" s="248" t="s">
        <v>7991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193</v>
      </c>
      <c r="AU109" s="255" t="s">
        <v>80</v>
      </c>
      <c r="AV109" s="14" t="s">
        <v>80</v>
      </c>
      <c r="AW109" s="14" t="s">
        <v>195</v>
      </c>
      <c r="AX109" s="14" t="s">
        <v>78</v>
      </c>
      <c r="AY109" s="255" t="s">
        <v>182</v>
      </c>
    </row>
    <row r="110" s="2" customFormat="1" ht="62.7" customHeight="1">
      <c r="A110" s="41"/>
      <c r="B110" s="42"/>
      <c r="C110" s="216" t="s">
        <v>80</v>
      </c>
      <c r="D110" s="216" t="s">
        <v>184</v>
      </c>
      <c r="E110" s="217" t="s">
        <v>233</v>
      </c>
      <c r="F110" s="218" t="s">
        <v>234</v>
      </c>
      <c r="G110" s="219" t="s">
        <v>187</v>
      </c>
      <c r="H110" s="220">
        <v>8.8200000000000003</v>
      </c>
      <c r="I110" s="221"/>
      <c r="J110" s="222">
        <f>ROUND(I110*H110,2)</f>
        <v>0</v>
      </c>
      <c r="K110" s="218" t="s">
        <v>188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189</v>
      </c>
      <c r="AT110" s="227" t="s">
        <v>184</v>
      </c>
      <c r="AU110" s="227" t="s">
        <v>80</v>
      </c>
      <c r="AY110" s="20" t="s">
        <v>182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189</v>
      </c>
      <c r="BM110" s="227" t="s">
        <v>7992</v>
      </c>
    </row>
    <row r="111" s="2" customFormat="1">
      <c r="A111" s="41"/>
      <c r="B111" s="42"/>
      <c r="C111" s="43"/>
      <c r="D111" s="229" t="s">
        <v>191</v>
      </c>
      <c r="E111" s="43"/>
      <c r="F111" s="230" t="s">
        <v>236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191</v>
      </c>
      <c r="AU111" s="20" t="s">
        <v>80</v>
      </c>
    </row>
    <row r="112" s="14" customFormat="1">
      <c r="A112" s="14"/>
      <c r="B112" s="245"/>
      <c r="C112" s="246"/>
      <c r="D112" s="236" t="s">
        <v>193</v>
      </c>
      <c r="E112" s="247" t="s">
        <v>19</v>
      </c>
      <c r="F112" s="248" t="s">
        <v>7993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195</v>
      </c>
      <c r="AX112" s="14" t="s">
        <v>71</v>
      </c>
      <c r="AY112" s="255" t="s">
        <v>182</v>
      </c>
    </row>
    <row r="113" s="2" customFormat="1" ht="62.7" customHeight="1">
      <c r="A113" s="41"/>
      <c r="B113" s="42"/>
      <c r="C113" s="216" t="s">
        <v>97</v>
      </c>
      <c r="D113" s="216" t="s">
        <v>184</v>
      </c>
      <c r="E113" s="217" t="s">
        <v>239</v>
      </c>
      <c r="F113" s="218" t="s">
        <v>240</v>
      </c>
      <c r="G113" s="219" t="s">
        <v>187</v>
      </c>
      <c r="H113" s="220">
        <v>2.52</v>
      </c>
      <c r="I113" s="221"/>
      <c r="J113" s="222">
        <f>ROUND(I113*H113,2)</f>
        <v>0</v>
      </c>
      <c r="K113" s="218" t="s">
        <v>188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189</v>
      </c>
      <c r="AT113" s="227" t="s">
        <v>184</v>
      </c>
      <c r="AU113" s="227" t="s">
        <v>80</v>
      </c>
      <c r="AY113" s="20" t="s">
        <v>182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189</v>
      </c>
      <c r="BM113" s="227" t="s">
        <v>7994</v>
      </c>
    </row>
    <row r="114" s="2" customFormat="1">
      <c r="A114" s="41"/>
      <c r="B114" s="42"/>
      <c r="C114" s="43"/>
      <c r="D114" s="229" t="s">
        <v>191</v>
      </c>
      <c r="E114" s="43"/>
      <c r="F114" s="230" t="s">
        <v>242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191</v>
      </c>
      <c r="AU114" s="20" t="s">
        <v>80</v>
      </c>
    </row>
    <row r="115" s="14" customFormat="1">
      <c r="A115" s="14"/>
      <c r="B115" s="245"/>
      <c r="C115" s="246"/>
      <c r="D115" s="236" t="s">
        <v>193</v>
      </c>
      <c r="E115" s="247" t="s">
        <v>19</v>
      </c>
      <c r="F115" s="248" t="s">
        <v>7995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193</v>
      </c>
      <c r="AU115" s="255" t="s">
        <v>80</v>
      </c>
      <c r="AV115" s="14" t="s">
        <v>80</v>
      </c>
      <c r="AW115" s="14" t="s">
        <v>195</v>
      </c>
      <c r="AX115" s="14" t="s">
        <v>71</v>
      </c>
      <c r="AY115" s="255" t="s">
        <v>182</v>
      </c>
    </row>
    <row r="116" s="2" customFormat="1" ht="44.25" customHeight="1">
      <c r="A116" s="41"/>
      <c r="B116" s="42"/>
      <c r="C116" s="216" t="s">
        <v>189</v>
      </c>
      <c r="D116" s="216" t="s">
        <v>184</v>
      </c>
      <c r="E116" s="217" t="s">
        <v>247</v>
      </c>
      <c r="F116" s="218" t="s">
        <v>248</v>
      </c>
      <c r="G116" s="219" t="s">
        <v>187</v>
      </c>
      <c r="H116" s="220">
        <v>4.4100000000000001</v>
      </c>
      <c r="I116" s="221"/>
      <c r="J116" s="222">
        <f>ROUND(I116*H116,2)</f>
        <v>0</v>
      </c>
      <c r="K116" s="218" t="s">
        <v>188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189</v>
      </c>
      <c r="AT116" s="227" t="s">
        <v>184</v>
      </c>
      <c r="AU116" s="227" t="s">
        <v>80</v>
      </c>
      <c r="AY116" s="20" t="s">
        <v>182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189</v>
      </c>
      <c r="BM116" s="227" t="s">
        <v>7996</v>
      </c>
    </row>
    <row r="117" s="2" customFormat="1">
      <c r="A117" s="41"/>
      <c r="B117" s="42"/>
      <c r="C117" s="43"/>
      <c r="D117" s="229" t="s">
        <v>191</v>
      </c>
      <c r="E117" s="43"/>
      <c r="F117" s="230" t="s">
        <v>250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191</v>
      </c>
      <c r="AU117" s="20" t="s">
        <v>80</v>
      </c>
    </row>
    <row r="118" s="14" customFormat="1">
      <c r="A118" s="14"/>
      <c r="B118" s="245"/>
      <c r="C118" s="246"/>
      <c r="D118" s="236" t="s">
        <v>193</v>
      </c>
      <c r="E118" s="247" t="s">
        <v>19</v>
      </c>
      <c r="F118" s="248" t="s">
        <v>7997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193</v>
      </c>
      <c r="AU118" s="255" t="s">
        <v>80</v>
      </c>
      <c r="AV118" s="14" t="s">
        <v>80</v>
      </c>
      <c r="AW118" s="14" t="s">
        <v>195</v>
      </c>
      <c r="AX118" s="14" t="s">
        <v>71</v>
      </c>
      <c r="AY118" s="255" t="s">
        <v>182</v>
      </c>
    </row>
    <row r="119" s="2" customFormat="1" ht="44.25" customHeight="1">
      <c r="A119" s="41"/>
      <c r="B119" s="42"/>
      <c r="C119" s="216" t="s">
        <v>232</v>
      </c>
      <c r="D119" s="216" t="s">
        <v>184</v>
      </c>
      <c r="E119" s="217" t="s">
        <v>254</v>
      </c>
      <c r="F119" s="218" t="s">
        <v>255</v>
      </c>
      <c r="G119" s="219" t="s">
        <v>256</v>
      </c>
      <c r="H119" s="220">
        <v>4.7880000000000003</v>
      </c>
      <c r="I119" s="221"/>
      <c r="J119" s="222">
        <f>ROUND(I119*H119,2)</f>
        <v>0</v>
      </c>
      <c r="K119" s="218" t="s">
        <v>188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189</v>
      </c>
      <c r="AT119" s="227" t="s">
        <v>184</v>
      </c>
      <c r="AU119" s="227" t="s">
        <v>80</v>
      </c>
      <c r="AY119" s="20" t="s">
        <v>182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189</v>
      </c>
      <c r="BM119" s="227" t="s">
        <v>7998</v>
      </c>
    </row>
    <row r="120" s="2" customFormat="1">
      <c r="A120" s="41"/>
      <c r="B120" s="42"/>
      <c r="C120" s="43"/>
      <c r="D120" s="229" t="s">
        <v>191</v>
      </c>
      <c r="E120" s="43"/>
      <c r="F120" s="230" t="s">
        <v>258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191</v>
      </c>
      <c r="AU120" s="20" t="s">
        <v>80</v>
      </c>
    </row>
    <row r="121" s="14" customFormat="1">
      <c r="A121" s="14"/>
      <c r="B121" s="245"/>
      <c r="C121" s="246"/>
      <c r="D121" s="236" t="s">
        <v>193</v>
      </c>
      <c r="E121" s="247" t="s">
        <v>19</v>
      </c>
      <c r="F121" s="248" t="s">
        <v>7999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193</v>
      </c>
      <c r="AU121" s="255" t="s">
        <v>80</v>
      </c>
      <c r="AV121" s="14" t="s">
        <v>80</v>
      </c>
      <c r="AW121" s="14" t="s">
        <v>195</v>
      </c>
      <c r="AX121" s="14" t="s">
        <v>71</v>
      </c>
      <c r="AY121" s="255" t="s">
        <v>182</v>
      </c>
    </row>
    <row r="122" s="14" customFormat="1">
      <c r="A122" s="14"/>
      <c r="B122" s="245"/>
      <c r="C122" s="246"/>
      <c r="D122" s="236" t="s">
        <v>193</v>
      </c>
      <c r="E122" s="246"/>
      <c r="F122" s="248" t="s">
        <v>8000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193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182</v>
      </c>
    </row>
    <row r="123" s="2" customFormat="1" ht="37.8" customHeight="1">
      <c r="A123" s="41"/>
      <c r="B123" s="42"/>
      <c r="C123" s="216" t="s">
        <v>238</v>
      </c>
      <c r="D123" s="216" t="s">
        <v>184</v>
      </c>
      <c r="E123" s="217" t="s">
        <v>261</v>
      </c>
      <c r="F123" s="218" t="s">
        <v>262</v>
      </c>
      <c r="G123" s="219" t="s">
        <v>187</v>
      </c>
      <c r="H123" s="220">
        <v>4.4100000000000001</v>
      </c>
      <c r="I123" s="221"/>
      <c r="J123" s="222">
        <f>ROUND(I123*H123,2)</f>
        <v>0</v>
      </c>
      <c r="K123" s="218" t="s">
        <v>188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189</v>
      </c>
      <c r="AT123" s="227" t="s">
        <v>184</v>
      </c>
      <c r="AU123" s="227" t="s">
        <v>80</v>
      </c>
      <c r="AY123" s="20" t="s">
        <v>182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189</v>
      </c>
      <c r="BM123" s="227" t="s">
        <v>8001</v>
      </c>
    </row>
    <row r="124" s="2" customFormat="1">
      <c r="A124" s="41"/>
      <c r="B124" s="42"/>
      <c r="C124" s="43"/>
      <c r="D124" s="229" t="s">
        <v>191</v>
      </c>
      <c r="E124" s="43"/>
      <c r="F124" s="230" t="s">
        <v>264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191</v>
      </c>
      <c r="AU124" s="20" t="s">
        <v>80</v>
      </c>
    </row>
    <row r="125" s="14" customFormat="1">
      <c r="A125" s="14"/>
      <c r="B125" s="245"/>
      <c r="C125" s="246"/>
      <c r="D125" s="236" t="s">
        <v>193</v>
      </c>
      <c r="E125" s="247" t="s">
        <v>19</v>
      </c>
      <c r="F125" s="248" t="s">
        <v>8002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193</v>
      </c>
      <c r="AU125" s="255" t="s">
        <v>80</v>
      </c>
      <c r="AV125" s="14" t="s">
        <v>80</v>
      </c>
      <c r="AW125" s="14" t="s">
        <v>195</v>
      </c>
      <c r="AX125" s="14" t="s">
        <v>71</v>
      </c>
      <c r="AY125" s="255" t="s">
        <v>182</v>
      </c>
    </row>
    <row r="126" s="2" customFormat="1" ht="44.25" customHeight="1">
      <c r="A126" s="41"/>
      <c r="B126" s="42"/>
      <c r="C126" s="216" t="s">
        <v>246</v>
      </c>
      <c r="D126" s="216" t="s">
        <v>184</v>
      </c>
      <c r="E126" s="217" t="s">
        <v>274</v>
      </c>
      <c r="F126" s="218" t="s">
        <v>275</v>
      </c>
      <c r="G126" s="219" t="s">
        <v>187</v>
      </c>
      <c r="H126" s="220">
        <v>4.4100000000000001</v>
      </c>
      <c r="I126" s="221"/>
      <c r="J126" s="222">
        <f>ROUND(I126*H126,2)</f>
        <v>0</v>
      </c>
      <c r="K126" s="218" t="s">
        <v>188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189</v>
      </c>
      <c r="AT126" s="227" t="s">
        <v>184</v>
      </c>
      <c r="AU126" s="227" t="s">
        <v>80</v>
      </c>
      <c r="AY126" s="20" t="s">
        <v>182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189</v>
      </c>
      <c r="BM126" s="227" t="s">
        <v>8003</v>
      </c>
    </row>
    <row r="127" s="2" customFormat="1">
      <c r="A127" s="41"/>
      <c r="B127" s="42"/>
      <c r="C127" s="43"/>
      <c r="D127" s="229" t="s">
        <v>191</v>
      </c>
      <c r="E127" s="43"/>
      <c r="F127" s="230" t="s">
        <v>277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191</v>
      </c>
      <c r="AU127" s="20" t="s">
        <v>80</v>
      </c>
    </row>
    <row r="128" s="13" customFormat="1">
      <c r="A128" s="13"/>
      <c r="B128" s="234"/>
      <c r="C128" s="235"/>
      <c r="D128" s="236" t="s">
        <v>193</v>
      </c>
      <c r="E128" s="237" t="s">
        <v>19</v>
      </c>
      <c r="F128" s="238" t="s">
        <v>8004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193</v>
      </c>
      <c r="AU128" s="244" t="s">
        <v>80</v>
      </c>
      <c r="AV128" s="13" t="s">
        <v>78</v>
      </c>
      <c r="AW128" s="13" t="s">
        <v>195</v>
      </c>
      <c r="AX128" s="13" t="s">
        <v>71</v>
      </c>
      <c r="AY128" s="244" t="s">
        <v>182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8005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8006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2" customFormat="1" ht="66.75" customHeight="1">
      <c r="A131" s="41"/>
      <c r="B131" s="42"/>
      <c r="C131" s="216" t="s">
        <v>253</v>
      </c>
      <c r="D131" s="216" t="s">
        <v>184</v>
      </c>
      <c r="E131" s="217" t="s">
        <v>8007</v>
      </c>
      <c r="F131" s="218" t="s">
        <v>8008</v>
      </c>
      <c r="G131" s="219" t="s">
        <v>187</v>
      </c>
      <c r="H131" s="220">
        <v>1.8899999999999999</v>
      </c>
      <c r="I131" s="221"/>
      <c r="J131" s="222">
        <f>ROUND(I131*H131,2)</f>
        <v>0</v>
      </c>
      <c r="K131" s="218" t="s">
        <v>188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189</v>
      </c>
      <c r="AT131" s="227" t="s">
        <v>184</v>
      </c>
      <c r="AU131" s="227" t="s">
        <v>80</v>
      </c>
      <c r="AY131" s="20" t="s">
        <v>182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189</v>
      </c>
      <c r="BM131" s="227" t="s">
        <v>8009</v>
      </c>
    </row>
    <row r="132" s="2" customFormat="1">
      <c r="A132" s="41"/>
      <c r="B132" s="42"/>
      <c r="C132" s="43"/>
      <c r="D132" s="229" t="s">
        <v>191</v>
      </c>
      <c r="E132" s="43"/>
      <c r="F132" s="230" t="s">
        <v>8010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191</v>
      </c>
      <c r="AU132" s="20" t="s">
        <v>80</v>
      </c>
    </row>
    <row r="133" s="14" customFormat="1">
      <c r="A133" s="14"/>
      <c r="B133" s="245"/>
      <c r="C133" s="246"/>
      <c r="D133" s="236" t="s">
        <v>193</v>
      </c>
      <c r="E133" s="247" t="s">
        <v>19</v>
      </c>
      <c r="F133" s="248" t="s">
        <v>8011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193</v>
      </c>
      <c r="AU133" s="255" t="s">
        <v>80</v>
      </c>
      <c r="AV133" s="14" t="s">
        <v>80</v>
      </c>
      <c r="AW133" s="14" t="s">
        <v>195</v>
      </c>
      <c r="AX133" s="14" t="s">
        <v>71</v>
      </c>
      <c r="AY133" s="255" t="s">
        <v>182</v>
      </c>
    </row>
    <row r="134" s="2" customFormat="1" ht="16.5" customHeight="1">
      <c r="A134" s="41"/>
      <c r="B134" s="42"/>
      <c r="C134" s="278" t="s">
        <v>260</v>
      </c>
      <c r="D134" s="278" t="s">
        <v>296</v>
      </c>
      <c r="E134" s="279" t="s">
        <v>7095</v>
      </c>
      <c r="F134" s="280" t="s">
        <v>7096</v>
      </c>
      <c r="G134" s="281" t="s">
        <v>256</v>
      </c>
      <c r="H134" s="282">
        <v>3.7799999999999998</v>
      </c>
      <c r="I134" s="283"/>
      <c r="J134" s="284">
        <f>ROUND(I134*H134,2)</f>
        <v>0</v>
      </c>
      <c r="K134" s="280" t="s">
        <v>188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253</v>
      </c>
      <c r="AT134" s="227" t="s">
        <v>296</v>
      </c>
      <c r="AU134" s="227" t="s">
        <v>80</v>
      </c>
      <c r="AY134" s="20" t="s">
        <v>182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189</v>
      </c>
      <c r="BM134" s="227" t="s">
        <v>8012</v>
      </c>
    </row>
    <row r="135" s="14" customFormat="1">
      <c r="A135" s="14"/>
      <c r="B135" s="245"/>
      <c r="C135" s="246"/>
      <c r="D135" s="236" t="s">
        <v>193</v>
      </c>
      <c r="E135" s="246"/>
      <c r="F135" s="248" t="s">
        <v>8013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193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182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416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182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266</v>
      </c>
      <c r="D137" s="216" t="s">
        <v>184</v>
      </c>
      <c r="E137" s="217" t="s">
        <v>8014</v>
      </c>
      <c r="F137" s="218" t="s">
        <v>8015</v>
      </c>
      <c r="G137" s="219" t="s">
        <v>425</v>
      </c>
      <c r="H137" s="220">
        <v>1</v>
      </c>
      <c r="I137" s="221"/>
      <c r="J137" s="222">
        <f>ROUND(I137*H137,2)</f>
        <v>0</v>
      </c>
      <c r="K137" s="218" t="s">
        <v>188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189</v>
      </c>
      <c r="AT137" s="227" t="s">
        <v>184</v>
      </c>
      <c r="AU137" s="227" t="s">
        <v>80</v>
      </c>
      <c r="AY137" s="20" t="s">
        <v>182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189</v>
      </c>
      <c r="BM137" s="227" t="s">
        <v>8016</v>
      </c>
    </row>
    <row r="138" s="2" customFormat="1">
      <c r="A138" s="41"/>
      <c r="B138" s="42"/>
      <c r="C138" s="43"/>
      <c r="D138" s="229" t="s">
        <v>191</v>
      </c>
      <c r="E138" s="43"/>
      <c r="F138" s="230" t="s">
        <v>8017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191</v>
      </c>
      <c r="AU138" s="20" t="s">
        <v>80</v>
      </c>
    </row>
    <row r="139" s="14" customFormat="1">
      <c r="A139" s="14"/>
      <c r="B139" s="245"/>
      <c r="C139" s="246"/>
      <c r="D139" s="236" t="s">
        <v>193</v>
      </c>
      <c r="E139" s="247" t="s">
        <v>19</v>
      </c>
      <c r="F139" s="248" t="s">
        <v>8018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195</v>
      </c>
      <c r="AX139" s="14" t="s">
        <v>71</v>
      </c>
      <c r="AY139" s="255" t="s">
        <v>182</v>
      </c>
    </row>
    <row r="140" s="2" customFormat="1" ht="44.25" customHeight="1">
      <c r="A140" s="41"/>
      <c r="B140" s="42"/>
      <c r="C140" s="216" t="s">
        <v>273</v>
      </c>
      <c r="D140" s="216" t="s">
        <v>184</v>
      </c>
      <c r="E140" s="217" t="s">
        <v>7130</v>
      </c>
      <c r="F140" s="218" t="s">
        <v>7131</v>
      </c>
      <c r="G140" s="219" t="s">
        <v>283</v>
      </c>
      <c r="H140" s="220">
        <v>427.125</v>
      </c>
      <c r="I140" s="221"/>
      <c r="J140" s="222">
        <f>ROUND(I140*H140,2)</f>
        <v>0</v>
      </c>
      <c r="K140" s="218" t="s">
        <v>188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189</v>
      </c>
      <c r="AT140" s="227" t="s">
        <v>184</v>
      </c>
      <c r="AU140" s="227" t="s">
        <v>80</v>
      </c>
      <c r="AY140" s="20" t="s">
        <v>182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189</v>
      </c>
      <c r="BM140" s="227" t="s">
        <v>8019</v>
      </c>
    </row>
    <row r="141" s="2" customFormat="1">
      <c r="A141" s="41"/>
      <c r="B141" s="42"/>
      <c r="C141" s="43"/>
      <c r="D141" s="229" t="s">
        <v>191</v>
      </c>
      <c r="E141" s="43"/>
      <c r="F141" s="230" t="s">
        <v>7133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191</v>
      </c>
      <c r="AU141" s="20" t="s">
        <v>80</v>
      </c>
    </row>
    <row r="142" s="14" customFormat="1">
      <c r="A142" s="14"/>
      <c r="B142" s="245"/>
      <c r="C142" s="246"/>
      <c r="D142" s="236" t="s">
        <v>193</v>
      </c>
      <c r="E142" s="247" t="s">
        <v>19</v>
      </c>
      <c r="F142" s="248" t="s">
        <v>8020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193</v>
      </c>
      <c r="AU142" s="255" t="s">
        <v>80</v>
      </c>
      <c r="AV142" s="14" t="s">
        <v>80</v>
      </c>
      <c r="AW142" s="14" t="s">
        <v>195</v>
      </c>
      <c r="AX142" s="14" t="s">
        <v>71</v>
      </c>
      <c r="AY142" s="255" t="s">
        <v>182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189</v>
      </c>
      <c r="F143" s="214" t="s">
        <v>854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182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184</v>
      </c>
      <c r="E144" s="217" t="s">
        <v>7135</v>
      </c>
      <c r="F144" s="218" t="s">
        <v>7136</v>
      </c>
      <c r="G144" s="219" t="s">
        <v>187</v>
      </c>
      <c r="H144" s="220">
        <v>0.63</v>
      </c>
      <c r="I144" s="221"/>
      <c r="J144" s="222">
        <f>ROUND(I144*H144,2)</f>
        <v>0</v>
      </c>
      <c r="K144" s="218" t="s">
        <v>188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8021</v>
      </c>
    </row>
    <row r="145" s="2" customFormat="1">
      <c r="A145" s="41"/>
      <c r="B145" s="42"/>
      <c r="C145" s="43"/>
      <c r="D145" s="229" t="s">
        <v>191</v>
      </c>
      <c r="E145" s="43"/>
      <c r="F145" s="230" t="s">
        <v>7138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191</v>
      </c>
      <c r="AU145" s="20" t="s">
        <v>80</v>
      </c>
    </row>
    <row r="146" s="14" customFormat="1">
      <c r="A146" s="14"/>
      <c r="B146" s="245"/>
      <c r="C146" s="246"/>
      <c r="D146" s="236" t="s">
        <v>193</v>
      </c>
      <c r="E146" s="247" t="s">
        <v>19</v>
      </c>
      <c r="F146" s="248" t="s">
        <v>8022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193</v>
      </c>
      <c r="AU146" s="255" t="s">
        <v>80</v>
      </c>
      <c r="AV146" s="14" t="s">
        <v>80</v>
      </c>
      <c r="AW146" s="14" t="s">
        <v>195</v>
      </c>
      <c r="AX146" s="14" t="s">
        <v>78</v>
      </c>
      <c r="AY146" s="255" t="s">
        <v>182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238</v>
      </c>
      <c r="F147" s="214" t="s">
        <v>1137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182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289</v>
      </c>
      <c r="D148" s="216" t="s">
        <v>184</v>
      </c>
      <c r="E148" s="217" t="s">
        <v>7140</v>
      </c>
      <c r="F148" s="218" t="s">
        <v>7141</v>
      </c>
      <c r="G148" s="219" t="s">
        <v>283</v>
      </c>
      <c r="H148" s="220">
        <v>427.125</v>
      </c>
      <c r="I148" s="221"/>
      <c r="J148" s="222">
        <f>ROUND(I148*H148,2)</f>
        <v>0</v>
      </c>
      <c r="K148" s="218" t="s">
        <v>188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189</v>
      </c>
      <c r="AT148" s="227" t="s">
        <v>184</v>
      </c>
      <c r="AU148" s="227" t="s">
        <v>80</v>
      </c>
      <c r="AY148" s="20" t="s">
        <v>182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189</v>
      </c>
      <c r="BM148" s="227" t="s">
        <v>8023</v>
      </c>
    </row>
    <row r="149" s="2" customFormat="1">
      <c r="A149" s="41"/>
      <c r="B149" s="42"/>
      <c r="C149" s="43"/>
      <c r="D149" s="229" t="s">
        <v>191</v>
      </c>
      <c r="E149" s="43"/>
      <c r="F149" s="230" t="s">
        <v>7143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191</v>
      </c>
      <c r="AU149" s="20" t="s">
        <v>80</v>
      </c>
    </row>
    <row r="150" s="14" customFormat="1">
      <c r="A150" s="14"/>
      <c r="B150" s="245"/>
      <c r="C150" s="246"/>
      <c r="D150" s="236" t="s">
        <v>193</v>
      </c>
      <c r="E150" s="247" t="s">
        <v>19</v>
      </c>
      <c r="F150" s="248" t="s">
        <v>8024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193</v>
      </c>
      <c r="AU150" s="255" t="s">
        <v>80</v>
      </c>
      <c r="AV150" s="14" t="s">
        <v>80</v>
      </c>
      <c r="AW150" s="14" t="s">
        <v>195</v>
      </c>
      <c r="AX150" s="14" t="s">
        <v>71</v>
      </c>
      <c r="AY150" s="255" t="s">
        <v>182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253</v>
      </c>
      <c r="F151" s="214" t="s">
        <v>7149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182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295</v>
      </c>
      <c r="D152" s="216" t="s">
        <v>184</v>
      </c>
      <c r="E152" s="217" t="s">
        <v>8025</v>
      </c>
      <c r="F152" s="218" t="s">
        <v>8026</v>
      </c>
      <c r="G152" s="219" t="s">
        <v>304</v>
      </c>
      <c r="H152" s="220">
        <v>10.5</v>
      </c>
      <c r="I152" s="221"/>
      <c r="J152" s="222">
        <f>ROUND(I152*H152,2)</f>
        <v>0</v>
      </c>
      <c r="K152" s="218" t="s">
        <v>188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189</v>
      </c>
      <c r="AT152" s="227" t="s">
        <v>184</v>
      </c>
      <c r="AU152" s="227" t="s">
        <v>80</v>
      </c>
      <c r="AY152" s="20" t="s">
        <v>182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189</v>
      </c>
      <c r="BM152" s="227" t="s">
        <v>8027</v>
      </c>
    </row>
    <row r="153" s="2" customFormat="1">
      <c r="A153" s="41"/>
      <c r="B153" s="42"/>
      <c r="C153" s="43"/>
      <c r="D153" s="229" t="s">
        <v>191</v>
      </c>
      <c r="E153" s="43"/>
      <c r="F153" s="230" t="s">
        <v>8028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191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260</v>
      </c>
      <c r="F154" s="214" t="s">
        <v>7156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182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301</v>
      </c>
      <c r="D155" s="216" t="s">
        <v>184</v>
      </c>
      <c r="E155" s="217" t="s">
        <v>8029</v>
      </c>
      <c r="F155" s="218" t="s">
        <v>8030</v>
      </c>
      <c r="G155" s="219" t="s">
        <v>2233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189</v>
      </c>
      <c r="AT155" s="227" t="s">
        <v>184</v>
      </c>
      <c r="AU155" s="227" t="s">
        <v>80</v>
      </c>
      <c r="AY155" s="20" t="s">
        <v>182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189</v>
      </c>
      <c r="BM155" s="227" t="s">
        <v>8031</v>
      </c>
    </row>
    <row r="156" s="2" customFormat="1" ht="16.5" customHeight="1">
      <c r="A156" s="41"/>
      <c r="B156" s="42"/>
      <c r="C156" s="216" t="s">
        <v>308</v>
      </c>
      <c r="D156" s="216" t="s">
        <v>184</v>
      </c>
      <c r="E156" s="217" t="s">
        <v>8032</v>
      </c>
      <c r="F156" s="218" t="s">
        <v>8033</v>
      </c>
      <c r="G156" s="219" t="s">
        <v>2233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189</v>
      </c>
      <c r="AT156" s="227" t="s">
        <v>184</v>
      </c>
      <c r="AU156" s="227" t="s">
        <v>80</v>
      </c>
      <c r="AY156" s="20" t="s">
        <v>182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189</v>
      </c>
      <c r="BM156" s="227" t="s">
        <v>8034</v>
      </c>
    </row>
    <row r="157" s="2" customFormat="1" ht="24.15" customHeight="1">
      <c r="A157" s="41"/>
      <c r="B157" s="42"/>
      <c r="C157" s="216" t="s">
        <v>314</v>
      </c>
      <c r="D157" s="216" t="s">
        <v>184</v>
      </c>
      <c r="E157" s="217" t="s">
        <v>8035</v>
      </c>
      <c r="F157" s="218" t="s">
        <v>8036</v>
      </c>
      <c r="G157" s="219" t="s">
        <v>304</v>
      </c>
      <c r="H157" s="220">
        <v>2032.5</v>
      </c>
      <c r="I157" s="221"/>
      <c r="J157" s="222">
        <f>ROUND(I157*H157,2)</f>
        <v>0</v>
      </c>
      <c r="K157" s="218" t="s">
        <v>188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189</v>
      </c>
      <c r="AT157" s="227" t="s">
        <v>184</v>
      </c>
      <c r="AU157" s="227" t="s">
        <v>80</v>
      </c>
      <c r="AY157" s="20" t="s">
        <v>182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189</v>
      </c>
      <c r="BM157" s="227" t="s">
        <v>8037</v>
      </c>
    </row>
    <row r="158" s="2" customFormat="1">
      <c r="A158" s="41"/>
      <c r="B158" s="42"/>
      <c r="C158" s="43"/>
      <c r="D158" s="229" t="s">
        <v>191</v>
      </c>
      <c r="E158" s="43"/>
      <c r="F158" s="230" t="s">
        <v>8038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191</v>
      </c>
      <c r="AU158" s="20" t="s">
        <v>80</v>
      </c>
    </row>
    <row r="159" s="14" customFormat="1">
      <c r="A159" s="14"/>
      <c r="B159" s="245"/>
      <c r="C159" s="246"/>
      <c r="D159" s="236" t="s">
        <v>193</v>
      </c>
      <c r="E159" s="247" t="s">
        <v>19</v>
      </c>
      <c r="F159" s="248" t="s">
        <v>8039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193</v>
      </c>
      <c r="AU159" s="255" t="s">
        <v>80</v>
      </c>
      <c r="AV159" s="14" t="s">
        <v>80</v>
      </c>
      <c r="AW159" s="14" t="s">
        <v>195</v>
      </c>
      <c r="AX159" s="14" t="s">
        <v>71</v>
      </c>
      <c r="AY159" s="255" t="s">
        <v>182</v>
      </c>
    </row>
    <row r="160" s="2" customFormat="1" ht="24.15" customHeight="1">
      <c r="A160" s="41"/>
      <c r="B160" s="42"/>
      <c r="C160" s="216" t="s">
        <v>319</v>
      </c>
      <c r="D160" s="216" t="s">
        <v>184</v>
      </c>
      <c r="E160" s="217" t="s">
        <v>8040</v>
      </c>
      <c r="F160" s="218" t="s">
        <v>8041</v>
      </c>
      <c r="G160" s="219" t="s">
        <v>304</v>
      </c>
      <c r="H160" s="220">
        <v>18</v>
      </c>
      <c r="I160" s="221"/>
      <c r="J160" s="222">
        <f>ROUND(I160*H160,2)</f>
        <v>0</v>
      </c>
      <c r="K160" s="218" t="s">
        <v>188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189</v>
      </c>
      <c r="AT160" s="227" t="s">
        <v>184</v>
      </c>
      <c r="AU160" s="227" t="s">
        <v>80</v>
      </c>
      <c r="AY160" s="20" t="s">
        <v>182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189</v>
      </c>
      <c r="BM160" s="227" t="s">
        <v>8042</v>
      </c>
    </row>
    <row r="161" s="2" customFormat="1">
      <c r="A161" s="41"/>
      <c r="B161" s="42"/>
      <c r="C161" s="43"/>
      <c r="D161" s="229" t="s">
        <v>191</v>
      </c>
      <c r="E161" s="43"/>
      <c r="F161" s="230" t="s">
        <v>8043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191</v>
      </c>
      <c r="AU161" s="20" t="s">
        <v>80</v>
      </c>
    </row>
    <row r="162" s="14" customFormat="1">
      <c r="A162" s="14"/>
      <c r="B162" s="245"/>
      <c r="C162" s="246"/>
      <c r="D162" s="236" t="s">
        <v>193</v>
      </c>
      <c r="E162" s="247" t="s">
        <v>19</v>
      </c>
      <c r="F162" s="248" t="s">
        <v>8044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193</v>
      </c>
      <c r="AU162" s="255" t="s">
        <v>80</v>
      </c>
      <c r="AV162" s="14" t="s">
        <v>80</v>
      </c>
      <c r="AW162" s="14" t="s">
        <v>195</v>
      </c>
      <c r="AX162" s="14" t="s">
        <v>71</v>
      </c>
      <c r="AY162" s="255" t="s">
        <v>182</v>
      </c>
    </row>
    <row r="163" s="2" customFormat="1" ht="55.5" customHeight="1">
      <c r="A163" s="41"/>
      <c r="B163" s="42"/>
      <c r="C163" s="216" t="s">
        <v>328</v>
      </c>
      <c r="D163" s="216" t="s">
        <v>184</v>
      </c>
      <c r="E163" s="217" t="s">
        <v>8045</v>
      </c>
      <c r="F163" s="218" t="s">
        <v>8046</v>
      </c>
      <c r="G163" s="219" t="s">
        <v>425</v>
      </c>
      <c r="H163" s="220">
        <v>1</v>
      </c>
      <c r="I163" s="221"/>
      <c r="J163" s="222">
        <f>ROUND(I163*H163,2)</f>
        <v>0</v>
      </c>
      <c r="K163" s="218" t="s">
        <v>188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189</v>
      </c>
      <c r="AT163" s="227" t="s">
        <v>184</v>
      </c>
      <c r="AU163" s="227" t="s">
        <v>80</v>
      </c>
      <c r="AY163" s="20" t="s">
        <v>182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189</v>
      </c>
      <c r="BM163" s="227" t="s">
        <v>8047</v>
      </c>
    </row>
    <row r="164" s="2" customFormat="1">
      <c r="A164" s="41"/>
      <c r="B164" s="42"/>
      <c r="C164" s="43"/>
      <c r="D164" s="229" t="s">
        <v>191</v>
      </c>
      <c r="E164" s="43"/>
      <c r="F164" s="230" t="s">
        <v>8048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191</v>
      </c>
      <c r="AU164" s="20" t="s">
        <v>80</v>
      </c>
    </row>
    <row r="165" s="14" customFormat="1">
      <c r="A165" s="14"/>
      <c r="B165" s="245"/>
      <c r="C165" s="246"/>
      <c r="D165" s="236" t="s">
        <v>193</v>
      </c>
      <c r="E165" s="247" t="s">
        <v>19</v>
      </c>
      <c r="F165" s="248" t="s">
        <v>8018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195</v>
      </c>
      <c r="AX165" s="14" t="s">
        <v>71</v>
      </c>
      <c r="AY165" s="255" t="s">
        <v>182</v>
      </c>
    </row>
    <row r="166" s="2" customFormat="1" ht="24.15" customHeight="1">
      <c r="A166" s="41"/>
      <c r="B166" s="42"/>
      <c r="C166" s="216" t="s">
        <v>334</v>
      </c>
      <c r="D166" s="216" t="s">
        <v>184</v>
      </c>
      <c r="E166" s="217" t="s">
        <v>8049</v>
      </c>
      <c r="F166" s="218" t="s">
        <v>8050</v>
      </c>
      <c r="G166" s="219" t="s">
        <v>304</v>
      </c>
      <c r="H166" s="220">
        <v>456.60000000000002</v>
      </c>
      <c r="I166" s="221"/>
      <c r="J166" s="222">
        <f>ROUND(I166*H166,2)</f>
        <v>0</v>
      </c>
      <c r="K166" s="218" t="s">
        <v>188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189</v>
      </c>
      <c r="AT166" s="227" t="s">
        <v>184</v>
      </c>
      <c r="AU166" s="227" t="s">
        <v>80</v>
      </c>
      <c r="AY166" s="20" t="s">
        <v>182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189</v>
      </c>
      <c r="BM166" s="227" t="s">
        <v>8051</v>
      </c>
    </row>
    <row r="167" s="2" customFormat="1">
      <c r="A167" s="41"/>
      <c r="B167" s="42"/>
      <c r="C167" s="43"/>
      <c r="D167" s="229" t="s">
        <v>191</v>
      </c>
      <c r="E167" s="43"/>
      <c r="F167" s="230" t="s">
        <v>8052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191</v>
      </c>
      <c r="AU167" s="20" t="s">
        <v>80</v>
      </c>
    </row>
    <row r="168" s="14" customFormat="1">
      <c r="A168" s="14"/>
      <c r="B168" s="245"/>
      <c r="C168" s="246"/>
      <c r="D168" s="236" t="s">
        <v>193</v>
      </c>
      <c r="E168" s="247" t="s">
        <v>19</v>
      </c>
      <c r="F168" s="248" t="s">
        <v>8053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193</v>
      </c>
      <c r="AU168" s="255" t="s">
        <v>80</v>
      </c>
      <c r="AV168" s="14" t="s">
        <v>80</v>
      </c>
      <c r="AW168" s="14" t="s">
        <v>195</v>
      </c>
      <c r="AX168" s="14" t="s">
        <v>71</v>
      </c>
      <c r="AY168" s="255" t="s">
        <v>182</v>
      </c>
    </row>
    <row r="169" s="2" customFormat="1" ht="24.15" customHeight="1">
      <c r="A169" s="41"/>
      <c r="B169" s="42"/>
      <c r="C169" s="216" t="s">
        <v>7</v>
      </c>
      <c r="D169" s="216" t="s">
        <v>184</v>
      </c>
      <c r="E169" s="217" t="s">
        <v>8054</v>
      </c>
      <c r="F169" s="218" t="s">
        <v>8055</v>
      </c>
      <c r="G169" s="219" t="s">
        <v>304</v>
      </c>
      <c r="H169" s="220">
        <v>153</v>
      </c>
      <c r="I169" s="221"/>
      <c r="J169" s="222">
        <f>ROUND(I169*H169,2)</f>
        <v>0</v>
      </c>
      <c r="K169" s="218" t="s">
        <v>188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189</v>
      </c>
      <c r="AT169" s="227" t="s">
        <v>184</v>
      </c>
      <c r="AU169" s="227" t="s">
        <v>80</v>
      </c>
      <c r="AY169" s="20" t="s">
        <v>182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189</v>
      </c>
      <c r="BM169" s="227" t="s">
        <v>8056</v>
      </c>
    </row>
    <row r="170" s="2" customFormat="1">
      <c r="A170" s="41"/>
      <c r="B170" s="42"/>
      <c r="C170" s="43"/>
      <c r="D170" s="229" t="s">
        <v>191</v>
      </c>
      <c r="E170" s="43"/>
      <c r="F170" s="230" t="s">
        <v>8057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191</v>
      </c>
      <c r="AU170" s="20" t="s">
        <v>80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8058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2" customFormat="1" ht="24.15" customHeight="1">
      <c r="A172" s="41"/>
      <c r="B172" s="42"/>
      <c r="C172" s="216" t="s">
        <v>347</v>
      </c>
      <c r="D172" s="216" t="s">
        <v>184</v>
      </c>
      <c r="E172" s="217" t="s">
        <v>7179</v>
      </c>
      <c r="F172" s="218" t="s">
        <v>7180</v>
      </c>
      <c r="G172" s="219" t="s">
        <v>304</v>
      </c>
      <c r="H172" s="220">
        <v>54.5</v>
      </c>
      <c r="I172" s="221"/>
      <c r="J172" s="222">
        <f>ROUND(I172*H172,2)</f>
        <v>0</v>
      </c>
      <c r="K172" s="218" t="s">
        <v>188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189</v>
      </c>
      <c r="AT172" s="227" t="s">
        <v>184</v>
      </c>
      <c r="AU172" s="227" t="s">
        <v>80</v>
      </c>
      <c r="AY172" s="20" t="s">
        <v>182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189</v>
      </c>
      <c r="BM172" s="227" t="s">
        <v>8059</v>
      </c>
    </row>
    <row r="173" s="2" customFormat="1">
      <c r="A173" s="41"/>
      <c r="B173" s="42"/>
      <c r="C173" s="43"/>
      <c r="D173" s="229" t="s">
        <v>191</v>
      </c>
      <c r="E173" s="43"/>
      <c r="F173" s="230" t="s">
        <v>7182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191</v>
      </c>
      <c r="AU173" s="20" t="s">
        <v>80</v>
      </c>
    </row>
    <row r="174" s="14" customFormat="1">
      <c r="A174" s="14"/>
      <c r="B174" s="245"/>
      <c r="C174" s="246"/>
      <c r="D174" s="236" t="s">
        <v>193</v>
      </c>
      <c r="E174" s="247" t="s">
        <v>19</v>
      </c>
      <c r="F174" s="248" t="s">
        <v>8060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193</v>
      </c>
      <c r="AU174" s="255" t="s">
        <v>80</v>
      </c>
      <c r="AV174" s="14" t="s">
        <v>80</v>
      </c>
      <c r="AW174" s="14" t="s">
        <v>195</v>
      </c>
      <c r="AX174" s="14" t="s">
        <v>71</v>
      </c>
      <c r="AY174" s="255" t="s">
        <v>182</v>
      </c>
    </row>
    <row r="175" s="2" customFormat="1" ht="24.15" customHeight="1">
      <c r="A175" s="41"/>
      <c r="B175" s="42"/>
      <c r="C175" s="216" t="s">
        <v>354</v>
      </c>
      <c r="D175" s="216" t="s">
        <v>184</v>
      </c>
      <c r="E175" s="217" t="s">
        <v>2854</v>
      </c>
      <c r="F175" s="218" t="s">
        <v>2855</v>
      </c>
      <c r="G175" s="219" t="s">
        <v>304</v>
      </c>
      <c r="H175" s="220">
        <v>96</v>
      </c>
      <c r="I175" s="221"/>
      <c r="J175" s="222">
        <f>ROUND(I175*H175,2)</f>
        <v>0</v>
      </c>
      <c r="K175" s="218" t="s">
        <v>188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189</v>
      </c>
      <c r="AT175" s="227" t="s">
        <v>184</v>
      </c>
      <c r="AU175" s="227" t="s">
        <v>80</v>
      </c>
      <c r="AY175" s="20" t="s">
        <v>182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189</v>
      </c>
      <c r="BM175" s="227" t="s">
        <v>8061</v>
      </c>
    </row>
    <row r="176" s="2" customFormat="1">
      <c r="A176" s="41"/>
      <c r="B176" s="42"/>
      <c r="C176" s="43"/>
      <c r="D176" s="229" t="s">
        <v>191</v>
      </c>
      <c r="E176" s="43"/>
      <c r="F176" s="230" t="s">
        <v>2857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191</v>
      </c>
      <c r="AU176" s="20" t="s">
        <v>80</v>
      </c>
    </row>
    <row r="177" s="14" customFormat="1">
      <c r="A177" s="14"/>
      <c r="B177" s="245"/>
      <c r="C177" s="246"/>
      <c r="D177" s="236" t="s">
        <v>193</v>
      </c>
      <c r="E177" s="247" t="s">
        <v>19</v>
      </c>
      <c r="F177" s="248" t="s">
        <v>8062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193</v>
      </c>
      <c r="AU177" s="255" t="s">
        <v>80</v>
      </c>
      <c r="AV177" s="14" t="s">
        <v>80</v>
      </c>
      <c r="AW177" s="14" t="s">
        <v>195</v>
      </c>
      <c r="AX177" s="14" t="s">
        <v>71</v>
      </c>
      <c r="AY177" s="255" t="s">
        <v>182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3125</v>
      </c>
      <c r="F178" s="214" t="s">
        <v>3126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182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360</v>
      </c>
      <c r="D179" s="216" t="s">
        <v>184</v>
      </c>
      <c r="E179" s="217" t="s">
        <v>8063</v>
      </c>
      <c r="F179" s="218" t="s">
        <v>8064</v>
      </c>
      <c r="G179" s="219" t="s">
        <v>8065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189</v>
      </c>
      <c r="AT179" s="227" t="s">
        <v>184</v>
      </c>
      <c r="AU179" s="227" t="s">
        <v>80</v>
      </c>
      <c r="AY179" s="20" t="s">
        <v>182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189</v>
      </c>
      <c r="BM179" s="227" t="s">
        <v>8066</v>
      </c>
    </row>
    <row r="180" s="2" customFormat="1" ht="37.8" customHeight="1">
      <c r="A180" s="41"/>
      <c r="B180" s="42"/>
      <c r="C180" s="216" t="s">
        <v>365</v>
      </c>
      <c r="D180" s="216" t="s">
        <v>184</v>
      </c>
      <c r="E180" s="217" t="s">
        <v>3128</v>
      </c>
      <c r="F180" s="218" t="s">
        <v>3129</v>
      </c>
      <c r="G180" s="219" t="s">
        <v>256</v>
      </c>
      <c r="H180" s="220">
        <v>40.905999999999999</v>
      </c>
      <c r="I180" s="221"/>
      <c r="J180" s="222">
        <f>ROUND(I180*H180,2)</f>
        <v>0</v>
      </c>
      <c r="K180" s="218" t="s">
        <v>188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189</v>
      </c>
      <c r="AT180" s="227" t="s">
        <v>184</v>
      </c>
      <c r="AU180" s="227" t="s">
        <v>80</v>
      </c>
      <c r="AY180" s="20" t="s">
        <v>182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189</v>
      </c>
      <c r="BM180" s="227" t="s">
        <v>8067</v>
      </c>
    </row>
    <row r="181" s="2" customFormat="1">
      <c r="A181" s="41"/>
      <c r="B181" s="42"/>
      <c r="C181" s="43"/>
      <c r="D181" s="229" t="s">
        <v>191</v>
      </c>
      <c r="E181" s="43"/>
      <c r="F181" s="230" t="s">
        <v>3131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191</v>
      </c>
      <c r="AU181" s="20" t="s">
        <v>80</v>
      </c>
    </row>
    <row r="182" s="14" customFormat="1">
      <c r="A182" s="14"/>
      <c r="B182" s="245"/>
      <c r="C182" s="246"/>
      <c r="D182" s="236" t="s">
        <v>193</v>
      </c>
      <c r="E182" s="247" t="s">
        <v>19</v>
      </c>
      <c r="F182" s="248" t="s">
        <v>8068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193</v>
      </c>
      <c r="AU182" s="255" t="s">
        <v>80</v>
      </c>
      <c r="AV182" s="14" t="s">
        <v>80</v>
      </c>
      <c r="AW182" s="14" t="s">
        <v>195</v>
      </c>
      <c r="AX182" s="14" t="s">
        <v>71</v>
      </c>
      <c r="AY182" s="255" t="s">
        <v>182</v>
      </c>
    </row>
    <row r="183" s="2" customFormat="1" ht="37.8" customHeight="1">
      <c r="A183" s="41"/>
      <c r="B183" s="42"/>
      <c r="C183" s="216" t="s">
        <v>372</v>
      </c>
      <c r="D183" s="216" t="s">
        <v>184</v>
      </c>
      <c r="E183" s="217" t="s">
        <v>8069</v>
      </c>
      <c r="F183" s="218" t="s">
        <v>8070</v>
      </c>
      <c r="G183" s="219" t="s">
        <v>256</v>
      </c>
      <c r="H183" s="220">
        <v>27.943000000000001</v>
      </c>
      <c r="I183" s="221"/>
      <c r="J183" s="222">
        <f>ROUND(I183*H183,2)</f>
        <v>0</v>
      </c>
      <c r="K183" s="218" t="s">
        <v>188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189</v>
      </c>
      <c r="AT183" s="227" t="s">
        <v>184</v>
      </c>
      <c r="AU183" s="227" t="s">
        <v>80</v>
      </c>
      <c r="AY183" s="20" t="s">
        <v>182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189</v>
      </c>
      <c r="BM183" s="227" t="s">
        <v>8071</v>
      </c>
    </row>
    <row r="184" s="2" customFormat="1">
      <c r="A184" s="41"/>
      <c r="B184" s="42"/>
      <c r="C184" s="43"/>
      <c r="D184" s="229" t="s">
        <v>191</v>
      </c>
      <c r="E184" s="43"/>
      <c r="F184" s="230" t="s">
        <v>8072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191</v>
      </c>
      <c r="AU184" s="20" t="s">
        <v>80</v>
      </c>
    </row>
    <row r="185" s="14" customFormat="1">
      <c r="A185" s="14"/>
      <c r="B185" s="245"/>
      <c r="C185" s="246"/>
      <c r="D185" s="236" t="s">
        <v>193</v>
      </c>
      <c r="E185" s="247" t="s">
        <v>19</v>
      </c>
      <c r="F185" s="248" t="s">
        <v>8073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193</v>
      </c>
      <c r="AU185" s="255" t="s">
        <v>80</v>
      </c>
      <c r="AV185" s="14" t="s">
        <v>80</v>
      </c>
      <c r="AW185" s="14" t="s">
        <v>195</v>
      </c>
      <c r="AX185" s="14" t="s">
        <v>71</v>
      </c>
      <c r="AY185" s="255" t="s">
        <v>182</v>
      </c>
    </row>
    <row r="186" s="2" customFormat="1" ht="62.7" customHeight="1">
      <c r="A186" s="41"/>
      <c r="B186" s="42"/>
      <c r="C186" s="216" t="s">
        <v>380</v>
      </c>
      <c r="D186" s="216" t="s">
        <v>184</v>
      </c>
      <c r="E186" s="217" t="s">
        <v>8074</v>
      </c>
      <c r="F186" s="218" t="s">
        <v>8075</v>
      </c>
      <c r="G186" s="219" t="s">
        <v>256</v>
      </c>
      <c r="H186" s="220">
        <v>55.886000000000003</v>
      </c>
      <c r="I186" s="221"/>
      <c r="J186" s="222">
        <f>ROUND(I186*H186,2)</f>
        <v>0</v>
      </c>
      <c r="K186" s="218" t="s">
        <v>188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189</v>
      </c>
      <c r="AT186" s="227" t="s">
        <v>184</v>
      </c>
      <c r="AU186" s="227" t="s">
        <v>80</v>
      </c>
      <c r="AY186" s="20" t="s">
        <v>182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189</v>
      </c>
      <c r="BM186" s="227" t="s">
        <v>8076</v>
      </c>
    </row>
    <row r="187" s="2" customFormat="1">
      <c r="A187" s="41"/>
      <c r="B187" s="42"/>
      <c r="C187" s="43"/>
      <c r="D187" s="229" t="s">
        <v>191</v>
      </c>
      <c r="E187" s="43"/>
      <c r="F187" s="230" t="s">
        <v>8077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191</v>
      </c>
      <c r="AU187" s="20" t="s">
        <v>80</v>
      </c>
    </row>
    <row r="188" s="14" customFormat="1">
      <c r="A188" s="14"/>
      <c r="B188" s="245"/>
      <c r="C188" s="246"/>
      <c r="D188" s="236" t="s">
        <v>193</v>
      </c>
      <c r="E188" s="246"/>
      <c r="F188" s="248" t="s">
        <v>8078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193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182</v>
      </c>
    </row>
    <row r="189" s="2" customFormat="1" ht="33" customHeight="1">
      <c r="A189" s="41"/>
      <c r="B189" s="42"/>
      <c r="C189" s="216" t="s">
        <v>386</v>
      </c>
      <c r="D189" s="216" t="s">
        <v>184</v>
      </c>
      <c r="E189" s="217" t="s">
        <v>3173</v>
      </c>
      <c r="F189" s="218" t="s">
        <v>3174</v>
      </c>
      <c r="G189" s="219" t="s">
        <v>256</v>
      </c>
      <c r="H189" s="220">
        <v>68.849000000000004</v>
      </c>
      <c r="I189" s="221"/>
      <c r="J189" s="222">
        <f>ROUND(I189*H189,2)</f>
        <v>0</v>
      </c>
      <c r="K189" s="218" t="s">
        <v>3175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189</v>
      </c>
      <c r="AT189" s="227" t="s">
        <v>184</v>
      </c>
      <c r="AU189" s="227" t="s">
        <v>80</v>
      </c>
      <c r="AY189" s="20" t="s">
        <v>182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189</v>
      </c>
      <c r="BM189" s="227" t="s">
        <v>8079</v>
      </c>
    </row>
    <row r="190" s="2" customFormat="1" ht="44.25" customHeight="1">
      <c r="A190" s="41"/>
      <c r="B190" s="42"/>
      <c r="C190" s="216" t="s">
        <v>392</v>
      </c>
      <c r="D190" s="216" t="s">
        <v>184</v>
      </c>
      <c r="E190" s="217" t="s">
        <v>3179</v>
      </c>
      <c r="F190" s="218" t="s">
        <v>3180</v>
      </c>
      <c r="G190" s="219" t="s">
        <v>256</v>
      </c>
      <c r="H190" s="220">
        <v>284.08999999999997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189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189</v>
      </c>
      <c r="BM190" s="227" t="s">
        <v>8080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3182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8081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13" customFormat="1">
      <c r="A193" s="13"/>
      <c r="B193" s="234"/>
      <c r="C193" s="235"/>
      <c r="D193" s="236" t="s">
        <v>193</v>
      </c>
      <c r="E193" s="237" t="s">
        <v>19</v>
      </c>
      <c r="F193" s="238" t="s">
        <v>8082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193</v>
      </c>
      <c r="AU193" s="244" t="s">
        <v>80</v>
      </c>
      <c r="AV193" s="13" t="s">
        <v>78</v>
      </c>
      <c r="AW193" s="13" t="s">
        <v>195</v>
      </c>
      <c r="AX193" s="13" t="s">
        <v>71</v>
      </c>
      <c r="AY193" s="244" t="s">
        <v>182</v>
      </c>
    </row>
    <row r="194" s="14" customFormat="1">
      <c r="A194" s="14"/>
      <c r="B194" s="245"/>
      <c r="C194" s="246"/>
      <c r="D194" s="236" t="s">
        <v>193</v>
      </c>
      <c r="E194" s="247" t="s">
        <v>19</v>
      </c>
      <c r="F194" s="248" t="s">
        <v>8083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195</v>
      </c>
      <c r="AX194" s="14" t="s">
        <v>71</v>
      </c>
      <c r="AY194" s="255" t="s">
        <v>182</v>
      </c>
    </row>
    <row r="195" s="2" customFormat="1" ht="44.25" customHeight="1">
      <c r="A195" s="41"/>
      <c r="B195" s="42"/>
      <c r="C195" s="216" t="s">
        <v>398</v>
      </c>
      <c r="D195" s="216" t="s">
        <v>184</v>
      </c>
      <c r="E195" s="217" t="s">
        <v>3205</v>
      </c>
      <c r="F195" s="218" t="s">
        <v>3206</v>
      </c>
      <c r="G195" s="219" t="s">
        <v>256</v>
      </c>
      <c r="H195" s="220">
        <v>2.9239999999999999</v>
      </c>
      <c r="I195" s="221"/>
      <c r="J195" s="222">
        <f>ROUND(I195*H195,2)</f>
        <v>0</v>
      </c>
      <c r="K195" s="218" t="s">
        <v>188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189</v>
      </c>
      <c r="AT195" s="227" t="s">
        <v>184</v>
      </c>
      <c r="AU195" s="227" t="s">
        <v>80</v>
      </c>
      <c r="AY195" s="20" t="s">
        <v>182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189</v>
      </c>
      <c r="BM195" s="227" t="s">
        <v>8084</v>
      </c>
    </row>
    <row r="196" s="2" customFormat="1">
      <c r="A196" s="41"/>
      <c r="B196" s="42"/>
      <c r="C196" s="43"/>
      <c r="D196" s="229" t="s">
        <v>191</v>
      </c>
      <c r="E196" s="43"/>
      <c r="F196" s="230" t="s">
        <v>3208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191</v>
      </c>
      <c r="AU196" s="20" t="s">
        <v>80</v>
      </c>
    </row>
    <row r="197" s="14" customFormat="1">
      <c r="A197" s="14"/>
      <c r="B197" s="245"/>
      <c r="C197" s="246"/>
      <c r="D197" s="236" t="s">
        <v>193</v>
      </c>
      <c r="E197" s="247" t="s">
        <v>19</v>
      </c>
      <c r="F197" s="248" t="s">
        <v>8085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193</v>
      </c>
      <c r="AU197" s="255" t="s">
        <v>80</v>
      </c>
      <c r="AV197" s="14" t="s">
        <v>80</v>
      </c>
      <c r="AW197" s="14" t="s">
        <v>195</v>
      </c>
      <c r="AX197" s="14" t="s">
        <v>71</v>
      </c>
      <c r="AY197" s="255" t="s">
        <v>182</v>
      </c>
    </row>
    <row r="198" s="2" customFormat="1" ht="49.05" customHeight="1">
      <c r="A198" s="41"/>
      <c r="B198" s="42"/>
      <c r="C198" s="216" t="s">
        <v>404</v>
      </c>
      <c r="D198" s="216" t="s">
        <v>184</v>
      </c>
      <c r="E198" s="217" t="s">
        <v>3226</v>
      </c>
      <c r="F198" s="218" t="s">
        <v>3227</v>
      </c>
      <c r="G198" s="219" t="s">
        <v>256</v>
      </c>
      <c r="H198" s="220">
        <v>40.905999999999999</v>
      </c>
      <c r="I198" s="221"/>
      <c r="J198" s="222">
        <f>ROUND(I198*H198,2)</f>
        <v>0</v>
      </c>
      <c r="K198" s="218" t="s">
        <v>188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189</v>
      </c>
      <c r="AT198" s="227" t="s">
        <v>184</v>
      </c>
      <c r="AU198" s="227" t="s">
        <v>80</v>
      </c>
      <c r="AY198" s="20" t="s">
        <v>182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189</v>
      </c>
      <c r="BM198" s="227" t="s">
        <v>8086</v>
      </c>
    </row>
    <row r="199" s="2" customFormat="1">
      <c r="A199" s="41"/>
      <c r="B199" s="42"/>
      <c r="C199" s="43"/>
      <c r="D199" s="229" t="s">
        <v>191</v>
      </c>
      <c r="E199" s="43"/>
      <c r="F199" s="230" t="s">
        <v>3229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191</v>
      </c>
      <c r="AU199" s="20" t="s">
        <v>80</v>
      </c>
    </row>
    <row r="200" s="14" customFormat="1">
      <c r="A200" s="14"/>
      <c r="B200" s="245"/>
      <c r="C200" s="246"/>
      <c r="D200" s="236" t="s">
        <v>193</v>
      </c>
      <c r="E200" s="247" t="s">
        <v>19</v>
      </c>
      <c r="F200" s="248" t="s">
        <v>8087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193</v>
      </c>
      <c r="AU200" s="255" t="s">
        <v>80</v>
      </c>
      <c r="AV200" s="14" t="s">
        <v>80</v>
      </c>
      <c r="AW200" s="14" t="s">
        <v>195</v>
      </c>
      <c r="AX200" s="14" t="s">
        <v>71</v>
      </c>
      <c r="AY200" s="255" t="s">
        <v>182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3231</v>
      </c>
      <c r="F201" s="214" t="s">
        <v>3232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182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410</v>
      </c>
      <c r="D202" s="216" t="s">
        <v>184</v>
      </c>
      <c r="E202" s="217" t="s">
        <v>8088</v>
      </c>
      <c r="F202" s="218" t="s">
        <v>8089</v>
      </c>
      <c r="G202" s="219" t="s">
        <v>256</v>
      </c>
      <c r="H202" s="220">
        <v>28.753</v>
      </c>
      <c r="I202" s="221"/>
      <c r="J202" s="222">
        <f>ROUND(I202*H202,2)</f>
        <v>0</v>
      </c>
      <c r="K202" s="218" t="s">
        <v>188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189</v>
      </c>
      <c r="AT202" s="227" t="s">
        <v>184</v>
      </c>
      <c r="AU202" s="227" t="s">
        <v>80</v>
      </c>
      <c r="AY202" s="20" t="s">
        <v>182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189</v>
      </c>
      <c r="BM202" s="227" t="s">
        <v>8090</v>
      </c>
    </row>
    <row r="203" s="2" customFormat="1">
      <c r="A203" s="41"/>
      <c r="B203" s="42"/>
      <c r="C203" s="43"/>
      <c r="D203" s="229" t="s">
        <v>191</v>
      </c>
      <c r="E203" s="43"/>
      <c r="F203" s="230" t="s">
        <v>8091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191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3251</v>
      </c>
      <c r="F204" s="203" t="s">
        <v>3252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182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3403</v>
      </c>
      <c r="F205" s="214" t="s">
        <v>3404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182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417</v>
      </c>
      <c r="D206" s="216" t="s">
        <v>184</v>
      </c>
      <c r="E206" s="217" t="s">
        <v>8092</v>
      </c>
      <c r="F206" s="218" t="s">
        <v>8093</v>
      </c>
      <c r="G206" s="219" t="s">
        <v>304</v>
      </c>
      <c r="H206" s="220">
        <v>460</v>
      </c>
      <c r="I206" s="221"/>
      <c r="J206" s="222">
        <f>ROUND(I206*H206,2)</f>
        <v>0</v>
      </c>
      <c r="K206" s="218" t="s">
        <v>188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184</v>
      </c>
      <c r="AU206" s="227" t="s">
        <v>80</v>
      </c>
      <c r="AY206" s="20" t="s">
        <v>182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8094</v>
      </c>
    </row>
    <row r="207" s="2" customFormat="1">
      <c r="A207" s="41"/>
      <c r="B207" s="42"/>
      <c r="C207" s="43"/>
      <c r="D207" s="229" t="s">
        <v>191</v>
      </c>
      <c r="E207" s="43"/>
      <c r="F207" s="230" t="s">
        <v>8095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191</v>
      </c>
      <c r="AU207" s="20" t="s">
        <v>80</v>
      </c>
    </row>
    <row r="208" s="2" customFormat="1" ht="49.05" customHeight="1">
      <c r="A208" s="41"/>
      <c r="B208" s="42"/>
      <c r="C208" s="216" t="s">
        <v>422</v>
      </c>
      <c r="D208" s="216" t="s">
        <v>184</v>
      </c>
      <c r="E208" s="217" t="s">
        <v>8096</v>
      </c>
      <c r="F208" s="218" t="s">
        <v>8097</v>
      </c>
      <c r="G208" s="219" t="s">
        <v>304</v>
      </c>
      <c r="H208" s="220">
        <v>60</v>
      </c>
      <c r="I208" s="221"/>
      <c r="J208" s="222">
        <f>ROUND(I208*H208,2)</f>
        <v>0</v>
      </c>
      <c r="K208" s="218" t="s">
        <v>188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184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8098</v>
      </c>
    </row>
    <row r="209" s="2" customFormat="1">
      <c r="A209" s="41"/>
      <c r="B209" s="42"/>
      <c r="C209" s="43"/>
      <c r="D209" s="229" t="s">
        <v>191</v>
      </c>
      <c r="E209" s="43"/>
      <c r="F209" s="230" t="s">
        <v>8099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191</v>
      </c>
      <c r="AU209" s="20" t="s">
        <v>80</v>
      </c>
    </row>
    <row r="210" s="2" customFormat="1" ht="55.5" customHeight="1">
      <c r="A210" s="41"/>
      <c r="B210" s="42"/>
      <c r="C210" s="216" t="s">
        <v>431</v>
      </c>
      <c r="D210" s="216" t="s">
        <v>184</v>
      </c>
      <c r="E210" s="217" t="s">
        <v>8100</v>
      </c>
      <c r="F210" s="218" t="s">
        <v>8101</v>
      </c>
      <c r="G210" s="219" t="s">
        <v>304</v>
      </c>
      <c r="H210" s="220">
        <v>2283</v>
      </c>
      <c r="I210" s="221"/>
      <c r="J210" s="222">
        <f>ROUND(I210*H210,2)</f>
        <v>0</v>
      </c>
      <c r="K210" s="218" t="s">
        <v>188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184</v>
      </c>
      <c r="AU210" s="227" t="s">
        <v>80</v>
      </c>
      <c r="AY210" s="20" t="s">
        <v>182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8102</v>
      </c>
    </row>
    <row r="211" s="2" customFormat="1">
      <c r="A211" s="41"/>
      <c r="B211" s="42"/>
      <c r="C211" s="43"/>
      <c r="D211" s="229" t="s">
        <v>191</v>
      </c>
      <c r="E211" s="43"/>
      <c r="F211" s="230" t="s">
        <v>8103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191</v>
      </c>
      <c r="AU211" s="20" t="s">
        <v>80</v>
      </c>
    </row>
    <row r="212" s="14" customFormat="1">
      <c r="A212" s="14"/>
      <c r="B212" s="245"/>
      <c r="C212" s="246"/>
      <c r="D212" s="236" t="s">
        <v>193</v>
      </c>
      <c r="E212" s="247" t="s">
        <v>19</v>
      </c>
      <c r="F212" s="248" t="s">
        <v>8104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193</v>
      </c>
      <c r="AU212" s="255" t="s">
        <v>80</v>
      </c>
      <c r="AV212" s="14" t="s">
        <v>80</v>
      </c>
      <c r="AW212" s="14" t="s">
        <v>195</v>
      </c>
      <c r="AX212" s="14" t="s">
        <v>71</v>
      </c>
      <c r="AY212" s="255" t="s">
        <v>182</v>
      </c>
    </row>
    <row r="213" s="2" customFormat="1" ht="24.15" customHeight="1">
      <c r="A213" s="41"/>
      <c r="B213" s="42"/>
      <c r="C213" s="278" t="s">
        <v>437</v>
      </c>
      <c r="D213" s="278" t="s">
        <v>296</v>
      </c>
      <c r="E213" s="279" t="s">
        <v>8105</v>
      </c>
      <c r="F213" s="280" t="s">
        <v>8106</v>
      </c>
      <c r="G213" s="281" t="s">
        <v>304</v>
      </c>
      <c r="H213" s="282">
        <v>757.86000000000001</v>
      </c>
      <c r="I213" s="283"/>
      <c r="J213" s="284">
        <f>ROUND(I213*H213,2)</f>
        <v>0</v>
      </c>
      <c r="K213" s="280" t="s">
        <v>188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182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8107</v>
      </c>
    </row>
    <row r="214" s="14" customFormat="1">
      <c r="A214" s="14"/>
      <c r="B214" s="245"/>
      <c r="C214" s="246"/>
      <c r="D214" s="236" t="s">
        <v>193</v>
      </c>
      <c r="E214" s="246"/>
      <c r="F214" s="248" t="s">
        <v>8108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193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182</v>
      </c>
    </row>
    <row r="215" s="2" customFormat="1" ht="24.15" customHeight="1">
      <c r="A215" s="41"/>
      <c r="B215" s="42"/>
      <c r="C215" s="278" t="s">
        <v>443</v>
      </c>
      <c r="D215" s="278" t="s">
        <v>296</v>
      </c>
      <c r="E215" s="279" t="s">
        <v>8109</v>
      </c>
      <c r="F215" s="280" t="s">
        <v>8110</v>
      </c>
      <c r="G215" s="281" t="s">
        <v>304</v>
      </c>
      <c r="H215" s="282">
        <v>627.29999999999995</v>
      </c>
      <c r="I215" s="283"/>
      <c r="J215" s="284">
        <f>ROUND(I215*H215,2)</f>
        <v>0</v>
      </c>
      <c r="K215" s="280" t="s">
        <v>188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182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8111</v>
      </c>
    </row>
    <row r="216" s="14" customFormat="1">
      <c r="A216" s="14"/>
      <c r="B216" s="245"/>
      <c r="C216" s="246"/>
      <c r="D216" s="236" t="s">
        <v>193</v>
      </c>
      <c r="E216" s="246"/>
      <c r="F216" s="248" t="s">
        <v>8112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193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182</v>
      </c>
    </row>
    <row r="217" s="2" customFormat="1" ht="24.15" customHeight="1">
      <c r="A217" s="41"/>
      <c r="B217" s="42"/>
      <c r="C217" s="278" t="s">
        <v>450</v>
      </c>
      <c r="D217" s="278" t="s">
        <v>296</v>
      </c>
      <c r="E217" s="279" t="s">
        <v>8113</v>
      </c>
      <c r="F217" s="280" t="s">
        <v>8114</v>
      </c>
      <c r="G217" s="281" t="s">
        <v>304</v>
      </c>
      <c r="H217" s="282">
        <v>943.5</v>
      </c>
      <c r="I217" s="283"/>
      <c r="J217" s="284">
        <f>ROUND(I217*H217,2)</f>
        <v>0</v>
      </c>
      <c r="K217" s="280" t="s">
        <v>188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8115</v>
      </c>
    </row>
    <row r="218" s="14" customFormat="1">
      <c r="A218" s="14"/>
      <c r="B218" s="245"/>
      <c r="C218" s="246"/>
      <c r="D218" s="236" t="s">
        <v>193</v>
      </c>
      <c r="E218" s="246"/>
      <c r="F218" s="248" t="s">
        <v>8116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193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182</v>
      </c>
    </row>
    <row r="219" s="2" customFormat="1" ht="62.7" customHeight="1">
      <c r="A219" s="41"/>
      <c r="B219" s="42"/>
      <c r="C219" s="216" t="s">
        <v>468</v>
      </c>
      <c r="D219" s="216" t="s">
        <v>184</v>
      </c>
      <c r="E219" s="217" t="s">
        <v>8117</v>
      </c>
      <c r="F219" s="218" t="s">
        <v>8118</v>
      </c>
      <c r="G219" s="219" t="s">
        <v>304</v>
      </c>
      <c r="H219" s="220">
        <v>817</v>
      </c>
      <c r="I219" s="221"/>
      <c r="J219" s="222">
        <f>ROUND(I219*H219,2)</f>
        <v>0</v>
      </c>
      <c r="K219" s="218" t="s">
        <v>188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184</v>
      </c>
      <c r="AU219" s="227" t="s">
        <v>80</v>
      </c>
      <c r="AY219" s="20" t="s">
        <v>182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8119</v>
      </c>
    </row>
    <row r="220" s="2" customFormat="1">
      <c r="A220" s="41"/>
      <c r="B220" s="42"/>
      <c r="C220" s="43"/>
      <c r="D220" s="229" t="s">
        <v>191</v>
      </c>
      <c r="E220" s="43"/>
      <c r="F220" s="230" t="s">
        <v>8120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191</v>
      </c>
      <c r="AU220" s="20" t="s">
        <v>80</v>
      </c>
    </row>
    <row r="221" s="14" customFormat="1">
      <c r="A221" s="14"/>
      <c r="B221" s="245"/>
      <c r="C221" s="246"/>
      <c r="D221" s="236" t="s">
        <v>193</v>
      </c>
      <c r="E221" s="247" t="s">
        <v>19</v>
      </c>
      <c r="F221" s="248" t="s">
        <v>8121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193</v>
      </c>
      <c r="AU221" s="255" t="s">
        <v>80</v>
      </c>
      <c r="AV221" s="14" t="s">
        <v>80</v>
      </c>
      <c r="AW221" s="14" t="s">
        <v>195</v>
      </c>
      <c r="AX221" s="14" t="s">
        <v>71</v>
      </c>
      <c r="AY221" s="255" t="s">
        <v>182</v>
      </c>
    </row>
    <row r="222" s="2" customFormat="1" ht="24.15" customHeight="1">
      <c r="A222" s="41"/>
      <c r="B222" s="42"/>
      <c r="C222" s="278" t="s">
        <v>476</v>
      </c>
      <c r="D222" s="278" t="s">
        <v>296</v>
      </c>
      <c r="E222" s="279" t="s">
        <v>8122</v>
      </c>
      <c r="F222" s="280" t="s">
        <v>8123</v>
      </c>
      <c r="G222" s="281" t="s">
        <v>304</v>
      </c>
      <c r="H222" s="282">
        <v>434.51999999999998</v>
      </c>
      <c r="I222" s="283"/>
      <c r="J222" s="284">
        <f>ROUND(I222*H222,2)</f>
        <v>0</v>
      </c>
      <c r="K222" s="280" t="s">
        <v>188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182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8124</v>
      </c>
    </row>
    <row r="223" s="14" customFormat="1">
      <c r="A223" s="14"/>
      <c r="B223" s="245"/>
      <c r="C223" s="246"/>
      <c r="D223" s="236" t="s">
        <v>193</v>
      </c>
      <c r="E223" s="246"/>
      <c r="F223" s="248" t="s">
        <v>8125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193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182</v>
      </c>
    </row>
    <row r="224" s="2" customFormat="1" ht="24.15" customHeight="1">
      <c r="A224" s="41"/>
      <c r="B224" s="42"/>
      <c r="C224" s="278" t="s">
        <v>483</v>
      </c>
      <c r="D224" s="278" t="s">
        <v>296</v>
      </c>
      <c r="E224" s="279" t="s">
        <v>8126</v>
      </c>
      <c r="F224" s="280" t="s">
        <v>8127</v>
      </c>
      <c r="G224" s="281" t="s">
        <v>304</v>
      </c>
      <c r="H224" s="282">
        <v>189.72</v>
      </c>
      <c r="I224" s="283"/>
      <c r="J224" s="284">
        <f>ROUND(I224*H224,2)</f>
        <v>0</v>
      </c>
      <c r="K224" s="280" t="s">
        <v>188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8128</v>
      </c>
    </row>
    <row r="225" s="14" customFormat="1">
      <c r="A225" s="14"/>
      <c r="B225" s="245"/>
      <c r="C225" s="246"/>
      <c r="D225" s="236" t="s">
        <v>193</v>
      </c>
      <c r="E225" s="246"/>
      <c r="F225" s="248" t="s">
        <v>8129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193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182</v>
      </c>
    </row>
    <row r="226" s="2" customFormat="1" ht="24.15" customHeight="1">
      <c r="A226" s="41"/>
      <c r="B226" s="42"/>
      <c r="C226" s="278" t="s">
        <v>488</v>
      </c>
      <c r="D226" s="278" t="s">
        <v>296</v>
      </c>
      <c r="E226" s="279" t="s">
        <v>8130</v>
      </c>
      <c r="F226" s="280" t="s">
        <v>8131</v>
      </c>
      <c r="G226" s="281" t="s">
        <v>304</v>
      </c>
      <c r="H226" s="282">
        <v>111.18000000000001</v>
      </c>
      <c r="I226" s="283"/>
      <c r="J226" s="284">
        <f>ROUND(I226*H226,2)</f>
        <v>0</v>
      </c>
      <c r="K226" s="280" t="s">
        <v>188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182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8132</v>
      </c>
    </row>
    <row r="227" s="14" customFormat="1">
      <c r="A227" s="14"/>
      <c r="B227" s="245"/>
      <c r="C227" s="246"/>
      <c r="D227" s="236" t="s">
        <v>193</v>
      </c>
      <c r="E227" s="246"/>
      <c r="F227" s="248" t="s">
        <v>8133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193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182</v>
      </c>
    </row>
    <row r="228" s="2" customFormat="1" ht="24.15" customHeight="1">
      <c r="A228" s="41"/>
      <c r="B228" s="42"/>
      <c r="C228" s="278" t="s">
        <v>496</v>
      </c>
      <c r="D228" s="278" t="s">
        <v>296</v>
      </c>
      <c r="E228" s="279" t="s">
        <v>8134</v>
      </c>
      <c r="F228" s="280" t="s">
        <v>8135</v>
      </c>
      <c r="G228" s="281" t="s">
        <v>304</v>
      </c>
      <c r="H228" s="282">
        <v>36.719999999999999</v>
      </c>
      <c r="I228" s="283"/>
      <c r="J228" s="284">
        <f>ROUND(I228*H228,2)</f>
        <v>0</v>
      </c>
      <c r="K228" s="280" t="s">
        <v>188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182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8136</v>
      </c>
    </row>
    <row r="229" s="14" customFormat="1">
      <c r="A229" s="14"/>
      <c r="B229" s="245"/>
      <c r="C229" s="246"/>
      <c r="D229" s="236" t="s">
        <v>193</v>
      </c>
      <c r="E229" s="246"/>
      <c r="F229" s="248" t="s">
        <v>8137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182</v>
      </c>
    </row>
    <row r="230" s="2" customFormat="1" ht="24.15" customHeight="1">
      <c r="A230" s="41"/>
      <c r="B230" s="42"/>
      <c r="C230" s="278" t="s">
        <v>502</v>
      </c>
      <c r="D230" s="278" t="s">
        <v>296</v>
      </c>
      <c r="E230" s="279" t="s">
        <v>8138</v>
      </c>
      <c r="F230" s="280" t="s">
        <v>8139</v>
      </c>
      <c r="G230" s="281" t="s">
        <v>304</v>
      </c>
      <c r="H230" s="282">
        <v>61.200000000000003</v>
      </c>
      <c r="I230" s="283"/>
      <c r="J230" s="284">
        <f>ROUND(I230*H230,2)</f>
        <v>0</v>
      </c>
      <c r="K230" s="280" t="s">
        <v>188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410</v>
      </c>
      <c r="AT230" s="227" t="s">
        <v>296</v>
      </c>
      <c r="AU230" s="227" t="s">
        <v>80</v>
      </c>
      <c r="AY230" s="20" t="s">
        <v>182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8140</v>
      </c>
    </row>
    <row r="231" s="14" customFormat="1">
      <c r="A231" s="14"/>
      <c r="B231" s="245"/>
      <c r="C231" s="246"/>
      <c r="D231" s="236" t="s">
        <v>193</v>
      </c>
      <c r="E231" s="246"/>
      <c r="F231" s="248" t="s">
        <v>8141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193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182</v>
      </c>
    </row>
    <row r="232" s="2" customFormat="1" ht="37.8" customHeight="1">
      <c r="A232" s="41"/>
      <c r="B232" s="42"/>
      <c r="C232" s="216" t="s">
        <v>508</v>
      </c>
      <c r="D232" s="216" t="s">
        <v>184</v>
      </c>
      <c r="E232" s="217" t="s">
        <v>8142</v>
      </c>
      <c r="F232" s="218" t="s">
        <v>8143</v>
      </c>
      <c r="G232" s="219" t="s">
        <v>283</v>
      </c>
      <c r="H232" s="220">
        <v>75.359999999999999</v>
      </c>
      <c r="I232" s="221"/>
      <c r="J232" s="222">
        <f>ROUND(I232*H232,2)</f>
        <v>0</v>
      </c>
      <c r="K232" s="218" t="s">
        <v>188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184</v>
      </c>
      <c r="AU232" s="227" t="s">
        <v>80</v>
      </c>
      <c r="AY232" s="20" t="s">
        <v>182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8144</v>
      </c>
    </row>
    <row r="233" s="2" customFormat="1">
      <c r="A233" s="41"/>
      <c r="B233" s="42"/>
      <c r="C233" s="43"/>
      <c r="D233" s="229" t="s">
        <v>191</v>
      </c>
      <c r="E233" s="43"/>
      <c r="F233" s="230" t="s">
        <v>8145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191</v>
      </c>
      <c r="AU233" s="20" t="s">
        <v>80</v>
      </c>
    </row>
    <row r="234" s="14" customFormat="1">
      <c r="A234" s="14"/>
      <c r="B234" s="245"/>
      <c r="C234" s="246"/>
      <c r="D234" s="236" t="s">
        <v>193</v>
      </c>
      <c r="E234" s="247" t="s">
        <v>19</v>
      </c>
      <c r="F234" s="248" t="s">
        <v>8146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193</v>
      </c>
      <c r="AU234" s="255" t="s">
        <v>80</v>
      </c>
      <c r="AV234" s="14" t="s">
        <v>80</v>
      </c>
      <c r="AW234" s="14" t="s">
        <v>195</v>
      </c>
      <c r="AX234" s="14" t="s">
        <v>71</v>
      </c>
      <c r="AY234" s="255" t="s">
        <v>182</v>
      </c>
    </row>
    <row r="235" s="2" customFormat="1" ht="55.5" customHeight="1">
      <c r="A235" s="41"/>
      <c r="B235" s="42"/>
      <c r="C235" s="216" t="s">
        <v>514</v>
      </c>
      <c r="D235" s="216" t="s">
        <v>184</v>
      </c>
      <c r="E235" s="217" t="s">
        <v>8147</v>
      </c>
      <c r="F235" s="218" t="s">
        <v>8148</v>
      </c>
      <c r="G235" s="219" t="s">
        <v>256</v>
      </c>
      <c r="H235" s="220">
        <v>0.75</v>
      </c>
      <c r="I235" s="221"/>
      <c r="J235" s="222">
        <f>ROUND(I235*H235,2)</f>
        <v>0</v>
      </c>
      <c r="K235" s="218" t="s">
        <v>188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184</v>
      </c>
      <c r="AU235" s="227" t="s">
        <v>80</v>
      </c>
      <c r="AY235" s="20" t="s">
        <v>182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8149</v>
      </c>
    </row>
    <row r="236" s="2" customFormat="1">
      <c r="A236" s="41"/>
      <c r="B236" s="42"/>
      <c r="C236" s="43"/>
      <c r="D236" s="229" t="s">
        <v>191</v>
      </c>
      <c r="E236" s="43"/>
      <c r="F236" s="230" t="s">
        <v>8150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191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4954</v>
      </c>
      <c r="F237" s="214" t="s">
        <v>8151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182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522</v>
      </c>
      <c r="D238" s="216" t="s">
        <v>184</v>
      </c>
      <c r="E238" s="217" t="s">
        <v>8152</v>
      </c>
      <c r="F238" s="218" t="s">
        <v>8153</v>
      </c>
      <c r="G238" s="219" t="s">
        <v>7542</v>
      </c>
      <c r="H238" s="220">
        <v>2</v>
      </c>
      <c r="I238" s="221"/>
      <c r="J238" s="222">
        <f>ROUND(I238*H238,2)</f>
        <v>0</v>
      </c>
      <c r="K238" s="218" t="s">
        <v>188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308</v>
      </c>
      <c r="AT238" s="227" t="s">
        <v>184</v>
      </c>
      <c r="AU238" s="227" t="s">
        <v>80</v>
      </c>
      <c r="AY238" s="20" t="s">
        <v>182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8154</v>
      </c>
    </row>
    <row r="239" s="2" customFormat="1">
      <c r="A239" s="41"/>
      <c r="B239" s="42"/>
      <c r="C239" s="43"/>
      <c r="D239" s="229" t="s">
        <v>191</v>
      </c>
      <c r="E239" s="43"/>
      <c r="F239" s="230" t="s">
        <v>8155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191</v>
      </c>
      <c r="AU239" s="20" t="s">
        <v>80</v>
      </c>
    </row>
    <row r="240" s="2" customFormat="1" ht="49.05" customHeight="1">
      <c r="A240" s="41"/>
      <c r="B240" s="42"/>
      <c r="C240" s="216" t="s">
        <v>530</v>
      </c>
      <c r="D240" s="216" t="s">
        <v>184</v>
      </c>
      <c r="E240" s="217" t="s">
        <v>8156</v>
      </c>
      <c r="F240" s="218" t="s">
        <v>8157</v>
      </c>
      <c r="G240" s="219" t="s">
        <v>256</v>
      </c>
      <c r="H240" s="220">
        <v>0.016</v>
      </c>
      <c r="I240" s="221"/>
      <c r="J240" s="222">
        <f>ROUND(I240*H240,2)</f>
        <v>0</v>
      </c>
      <c r="K240" s="218" t="s">
        <v>188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184</v>
      </c>
      <c r="AU240" s="227" t="s">
        <v>80</v>
      </c>
      <c r="AY240" s="20" t="s">
        <v>182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8158</v>
      </c>
    </row>
    <row r="241" s="2" customFormat="1">
      <c r="A241" s="41"/>
      <c r="B241" s="42"/>
      <c r="C241" s="43"/>
      <c r="D241" s="229" t="s">
        <v>191</v>
      </c>
      <c r="E241" s="43"/>
      <c r="F241" s="230" t="s">
        <v>8159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191</v>
      </c>
      <c r="AU241" s="20" t="s">
        <v>80</v>
      </c>
    </row>
    <row r="242" s="2" customFormat="1" ht="55.5" customHeight="1">
      <c r="A242" s="41"/>
      <c r="B242" s="42"/>
      <c r="C242" s="216" t="s">
        <v>536</v>
      </c>
      <c r="D242" s="216" t="s">
        <v>184</v>
      </c>
      <c r="E242" s="217" t="s">
        <v>8160</v>
      </c>
      <c r="F242" s="218" t="s">
        <v>8161</v>
      </c>
      <c r="G242" s="219" t="s">
        <v>256</v>
      </c>
      <c r="H242" s="220">
        <v>0.016</v>
      </c>
      <c r="I242" s="221"/>
      <c r="J242" s="222">
        <f>ROUND(I242*H242,2)</f>
        <v>0</v>
      </c>
      <c r="K242" s="218" t="s">
        <v>188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308</v>
      </c>
      <c r="AT242" s="227" t="s">
        <v>184</v>
      </c>
      <c r="AU242" s="227" t="s">
        <v>80</v>
      </c>
      <c r="AY242" s="20" t="s">
        <v>182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8162</v>
      </c>
    </row>
    <row r="243" s="2" customFormat="1">
      <c r="A243" s="41"/>
      <c r="B243" s="42"/>
      <c r="C243" s="43"/>
      <c r="D243" s="229" t="s">
        <v>191</v>
      </c>
      <c r="E243" s="43"/>
      <c r="F243" s="230" t="s">
        <v>8163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191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4959</v>
      </c>
      <c r="F244" s="214" t="s">
        <v>8164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182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540</v>
      </c>
      <c r="D245" s="216" t="s">
        <v>184</v>
      </c>
      <c r="E245" s="217" t="s">
        <v>8165</v>
      </c>
      <c r="F245" s="218" t="s">
        <v>8166</v>
      </c>
      <c r="G245" s="219" t="s">
        <v>304</v>
      </c>
      <c r="H245" s="220">
        <v>1300</v>
      </c>
      <c r="I245" s="221"/>
      <c r="J245" s="222">
        <f>ROUND(I245*H245,2)</f>
        <v>0</v>
      </c>
      <c r="K245" s="218" t="s">
        <v>188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308</v>
      </c>
      <c r="AT245" s="227" t="s">
        <v>184</v>
      </c>
      <c r="AU245" s="227" t="s">
        <v>80</v>
      </c>
      <c r="AY245" s="20" t="s">
        <v>182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8167</v>
      </c>
    </row>
    <row r="246" s="2" customFormat="1">
      <c r="A246" s="41"/>
      <c r="B246" s="42"/>
      <c r="C246" s="43"/>
      <c r="D246" s="229" t="s">
        <v>191</v>
      </c>
      <c r="E246" s="43"/>
      <c r="F246" s="230" t="s">
        <v>8168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191</v>
      </c>
      <c r="AU246" s="20" t="s">
        <v>80</v>
      </c>
    </row>
    <row r="247" s="2" customFormat="1" ht="24.15" customHeight="1">
      <c r="A247" s="41"/>
      <c r="B247" s="42"/>
      <c r="C247" s="216" t="s">
        <v>546</v>
      </c>
      <c r="D247" s="216" t="s">
        <v>184</v>
      </c>
      <c r="E247" s="217" t="s">
        <v>8169</v>
      </c>
      <c r="F247" s="218" t="s">
        <v>8170</v>
      </c>
      <c r="G247" s="219" t="s">
        <v>304</v>
      </c>
      <c r="H247" s="220">
        <v>1280</v>
      </c>
      <c r="I247" s="221"/>
      <c r="J247" s="222">
        <f>ROUND(I247*H247,2)</f>
        <v>0</v>
      </c>
      <c r="K247" s="218" t="s">
        <v>188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184</v>
      </c>
      <c r="AU247" s="227" t="s">
        <v>80</v>
      </c>
      <c r="AY247" s="20" t="s">
        <v>182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8171</v>
      </c>
    </row>
    <row r="248" s="2" customFormat="1">
      <c r="A248" s="41"/>
      <c r="B248" s="42"/>
      <c r="C248" s="43"/>
      <c r="D248" s="229" t="s">
        <v>191</v>
      </c>
      <c r="E248" s="43"/>
      <c r="F248" s="230" t="s">
        <v>8172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191</v>
      </c>
      <c r="AU248" s="20" t="s">
        <v>80</v>
      </c>
    </row>
    <row r="249" s="2" customFormat="1" ht="24.15" customHeight="1">
      <c r="A249" s="41"/>
      <c r="B249" s="42"/>
      <c r="C249" s="216" t="s">
        <v>552</v>
      </c>
      <c r="D249" s="216" t="s">
        <v>184</v>
      </c>
      <c r="E249" s="217" t="s">
        <v>8173</v>
      </c>
      <c r="F249" s="218" t="s">
        <v>8174</v>
      </c>
      <c r="G249" s="219" t="s">
        <v>304</v>
      </c>
      <c r="H249" s="220">
        <v>130</v>
      </c>
      <c r="I249" s="221"/>
      <c r="J249" s="222">
        <f>ROUND(I249*H249,2)</f>
        <v>0</v>
      </c>
      <c r="K249" s="218" t="s">
        <v>188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184</v>
      </c>
      <c r="AU249" s="227" t="s">
        <v>80</v>
      </c>
      <c r="AY249" s="20" t="s">
        <v>182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8175</v>
      </c>
    </row>
    <row r="250" s="2" customFormat="1">
      <c r="A250" s="41"/>
      <c r="B250" s="42"/>
      <c r="C250" s="43"/>
      <c r="D250" s="229" t="s">
        <v>191</v>
      </c>
      <c r="E250" s="43"/>
      <c r="F250" s="230" t="s">
        <v>8176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191</v>
      </c>
      <c r="AU250" s="20" t="s">
        <v>80</v>
      </c>
    </row>
    <row r="251" s="2" customFormat="1" ht="24.15" customHeight="1">
      <c r="A251" s="41"/>
      <c r="B251" s="42"/>
      <c r="C251" s="216" t="s">
        <v>558</v>
      </c>
      <c r="D251" s="216" t="s">
        <v>184</v>
      </c>
      <c r="E251" s="217" t="s">
        <v>8177</v>
      </c>
      <c r="F251" s="218" t="s">
        <v>8178</v>
      </c>
      <c r="G251" s="219" t="s">
        <v>304</v>
      </c>
      <c r="H251" s="220">
        <v>60</v>
      </c>
      <c r="I251" s="221"/>
      <c r="J251" s="222">
        <f>ROUND(I251*H251,2)</f>
        <v>0</v>
      </c>
      <c r="K251" s="218" t="s">
        <v>188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184</v>
      </c>
      <c r="AU251" s="227" t="s">
        <v>80</v>
      </c>
      <c r="AY251" s="20" t="s">
        <v>182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8179</v>
      </c>
    </row>
    <row r="252" s="2" customFormat="1">
      <c r="A252" s="41"/>
      <c r="B252" s="42"/>
      <c r="C252" s="43"/>
      <c r="D252" s="229" t="s">
        <v>191</v>
      </c>
      <c r="E252" s="43"/>
      <c r="F252" s="230" t="s">
        <v>8180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191</v>
      </c>
      <c r="AU252" s="20" t="s">
        <v>80</v>
      </c>
    </row>
    <row r="253" s="2" customFormat="1" ht="33" customHeight="1">
      <c r="A253" s="41"/>
      <c r="B253" s="42"/>
      <c r="C253" s="216" t="s">
        <v>566</v>
      </c>
      <c r="D253" s="216" t="s">
        <v>184</v>
      </c>
      <c r="E253" s="217" t="s">
        <v>8181</v>
      </c>
      <c r="F253" s="218" t="s">
        <v>8182</v>
      </c>
      <c r="G253" s="219" t="s">
        <v>304</v>
      </c>
      <c r="H253" s="220">
        <v>743</v>
      </c>
      <c r="I253" s="221"/>
      <c r="J253" s="222">
        <f>ROUND(I253*H253,2)</f>
        <v>0</v>
      </c>
      <c r="K253" s="218" t="s">
        <v>188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308</v>
      </c>
      <c r="AT253" s="227" t="s">
        <v>184</v>
      </c>
      <c r="AU253" s="227" t="s">
        <v>80</v>
      </c>
      <c r="AY253" s="20" t="s">
        <v>182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8183</v>
      </c>
    </row>
    <row r="254" s="2" customFormat="1">
      <c r="A254" s="41"/>
      <c r="B254" s="42"/>
      <c r="C254" s="43"/>
      <c r="D254" s="229" t="s">
        <v>191</v>
      </c>
      <c r="E254" s="43"/>
      <c r="F254" s="230" t="s">
        <v>8184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191</v>
      </c>
      <c r="AU254" s="20" t="s">
        <v>80</v>
      </c>
    </row>
    <row r="255" s="2" customFormat="1" ht="33" customHeight="1">
      <c r="A255" s="41"/>
      <c r="B255" s="42"/>
      <c r="C255" s="216" t="s">
        <v>574</v>
      </c>
      <c r="D255" s="216" t="s">
        <v>184</v>
      </c>
      <c r="E255" s="217" t="s">
        <v>8185</v>
      </c>
      <c r="F255" s="218" t="s">
        <v>8186</v>
      </c>
      <c r="G255" s="219" t="s">
        <v>304</v>
      </c>
      <c r="H255" s="220">
        <v>615</v>
      </c>
      <c r="I255" s="221"/>
      <c r="J255" s="222">
        <f>ROUND(I255*H255,2)</f>
        <v>0</v>
      </c>
      <c r="K255" s="218" t="s">
        <v>188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308</v>
      </c>
      <c r="AT255" s="227" t="s">
        <v>184</v>
      </c>
      <c r="AU255" s="227" t="s">
        <v>80</v>
      </c>
      <c r="AY255" s="20" t="s">
        <v>182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8187</v>
      </c>
    </row>
    <row r="256" s="2" customFormat="1">
      <c r="A256" s="41"/>
      <c r="B256" s="42"/>
      <c r="C256" s="43"/>
      <c r="D256" s="229" t="s">
        <v>191</v>
      </c>
      <c r="E256" s="43"/>
      <c r="F256" s="230" t="s">
        <v>8188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191</v>
      </c>
      <c r="AU256" s="20" t="s">
        <v>80</v>
      </c>
    </row>
    <row r="257" s="2" customFormat="1" ht="33" customHeight="1">
      <c r="A257" s="41"/>
      <c r="B257" s="42"/>
      <c r="C257" s="216" t="s">
        <v>580</v>
      </c>
      <c r="D257" s="216" t="s">
        <v>184</v>
      </c>
      <c r="E257" s="217" t="s">
        <v>8189</v>
      </c>
      <c r="F257" s="218" t="s">
        <v>8190</v>
      </c>
      <c r="G257" s="219" t="s">
        <v>304</v>
      </c>
      <c r="H257" s="220">
        <v>925</v>
      </c>
      <c r="I257" s="221"/>
      <c r="J257" s="222">
        <f>ROUND(I257*H257,2)</f>
        <v>0</v>
      </c>
      <c r="K257" s="218" t="s">
        <v>188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308</v>
      </c>
      <c r="AT257" s="227" t="s">
        <v>184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8191</v>
      </c>
    </row>
    <row r="258" s="2" customFormat="1">
      <c r="A258" s="41"/>
      <c r="B258" s="42"/>
      <c r="C258" s="43"/>
      <c r="D258" s="229" t="s">
        <v>191</v>
      </c>
      <c r="E258" s="43"/>
      <c r="F258" s="230" t="s">
        <v>8192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191</v>
      </c>
      <c r="AU258" s="20" t="s">
        <v>80</v>
      </c>
    </row>
    <row r="259" s="2" customFormat="1" ht="24.15" customHeight="1">
      <c r="A259" s="41"/>
      <c r="B259" s="42"/>
      <c r="C259" s="216" t="s">
        <v>585</v>
      </c>
      <c r="D259" s="216" t="s">
        <v>184</v>
      </c>
      <c r="E259" s="217" t="s">
        <v>8193</v>
      </c>
      <c r="F259" s="218" t="s">
        <v>8194</v>
      </c>
      <c r="G259" s="219" t="s">
        <v>304</v>
      </c>
      <c r="H259" s="220">
        <v>426</v>
      </c>
      <c r="I259" s="221"/>
      <c r="J259" s="222">
        <f>ROUND(I259*H259,2)</f>
        <v>0</v>
      </c>
      <c r="K259" s="218" t="s">
        <v>188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308</v>
      </c>
      <c r="AT259" s="227" t="s">
        <v>184</v>
      </c>
      <c r="AU259" s="227" t="s">
        <v>80</v>
      </c>
      <c r="AY259" s="20" t="s">
        <v>182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8195</v>
      </c>
    </row>
    <row r="260" s="2" customFormat="1">
      <c r="A260" s="41"/>
      <c r="B260" s="42"/>
      <c r="C260" s="43"/>
      <c r="D260" s="229" t="s">
        <v>191</v>
      </c>
      <c r="E260" s="43"/>
      <c r="F260" s="230" t="s">
        <v>8196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191</v>
      </c>
      <c r="AU260" s="20" t="s">
        <v>80</v>
      </c>
    </row>
    <row r="261" s="2" customFormat="1" ht="24.15" customHeight="1">
      <c r="A261" s="41"/>
      <c r="B261" s="42"/>
      <c r="C261" s="216" t="s">
        <v>593</v>
      </c>
      <c r="D261" s="216" t="s">
        <v>184</v>
      </c>
      <c r="E261" s="217" t="s">
        <v>8197</v>
      </c>
      <c r="F261" s="218" t="s">
        <v>8198</v>
      </c>
      <c r="G261" s="219" t="s">
        <v>304</v>
      </c>
      <c r="H261" s="220">
        <v>186</v>
      </c>
      <c r="I261" s="221"/>
      <c r="J261" s="222">
        <f>ROUND(I261*H261,2)</f>
        <v>0</v>
      </c>
      <c r="K261" s="218" t="s">
        <v>188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184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8199</v>
      </c>
    </row>
    <row r="262" s="2" customFormat="1">
      <c r="A262" s="41"/>
      <c r="B262" s="42"/>
      <c r="C262" s="43"/>
      <c r="D262" s="229" t="s">
        <v>191</v>
      </c>
      <c r="E262" s="43"/>
      <c r="F262" s="230" t="s">
        <v>8200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191</v>
      </c>
      <c r="AU262" s="20" t="s">
        <v>80</v>
      </c>
    </row>
    <row r="263" s="2" customFormat="1" ht="24.15" customHeight="1">
      <c r="A263" s="41"/>
      <c r="B263" s="42"/>
      <c r="C263" s="216" t="s">
        <v>599</v>
      </c>
      <c r="D263" s="216" t="s">
        <v>184</v>
      </c>
      <c r="E263" s="217" t="s">
        <v>8201</v>
      </c>
      <c r="F263" s="218" t="s">
        <v>8202</v>
      </c>
      <c r="G263" s="219" t="s">
        <v>304</v>
      </c>
      <c r="H263" s="220">
        <v>109</v>
      </c>
      <c r="I263" s="221"/>
      <c r="J263" s="222">
        <f>ROUND(I263*H263,2)</f>
        <v>0</v>
      </c>
      <c r="K263" s="218" t="s">
        <v>188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184</v>
      </c>
      <c r="AU263" s="227" t="s">
        <v>80</v>
      </c>
      <c r="AY263" s="20" t="s">
        <v>182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8203</v>
      </c>
    </row>
    <row r="264" s="2" customFormat="1">
      <c r="A264" s="41"/>
      <c r="B264" s="42"/>
      <c r="C264" s="43"/>
      <c r="D264" s="229" t="s">
        <v>191</v>
      </c>
      <c r="E264" s="43"/>
      <c r="F264" s="230" t="s">
        <v>8204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191</v>
      </c>
      <c r="AU264" s="20" t="s">
        <v>80</v>
      </c>
    </row>
    <row r="265" s="2" customFormat="1" ht="24.15" customHeight="1">
      <c r="A265" s="41"/>
      <c r="B265" s="42"/>
      <c r="C265" s="216" t="s">
        <v>605</v>
      </c>
      <c r="D265" s="216" t="s">
        <v>184</v>
      </c>
      <c r="E265" s="217" t="s">
        <v>8205</v>
      </c>
      <c r="F265" s="218" t="s">
        <v>8206</v>
      </c>
      <c r="G265" s="219" t="s">
        <v>304</v>
      </c>
      <c r="H265" s="220">
        <v>36</v>
      </c>
      <c r="I265" s="221"/>
      <c r="J265" s="222">
        <f>ROUND(I265*H265,2)</f>
        <v>0</v>
      </c>
      <c r="K265" s="218" t="s">
        <v>188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184</v>
      </c>
      <c r="AU265" s="227" t="s">
        <v>80</v>
      </c>
      <c r="AY265" s="20" t="s">
        <v>182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8207</v>
      </c>
    </row>
    <row r="266" s="2" customFormat="1">
      <c r="A266" s="41"/>
      <c r="B266" s="42"/>
      <c r="C266" s="43"/>
      <c r="D266" s="229" t="s">
        <v>191</v>
      </c>
      <c r="E266" s="43"/>
      <c r="F266" s="230" t="s">
        <v>8208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191</v>
      </c>
      <c r="AU266" s="20" t="s">
        <v>80</v>
      </c>
    </row>
    <row r="267" s="2" customFormat="1" ht="24.15" customHeight="1">
      <c r="A267" s="41"/>
      <c r="B267" s="42"/>
      <c r="C267" s="216" t="s">
        <v>611</v>
      </c>
      <c r="D267" s="216" t="s">
        <v>184</v>
      </c>
      <c r="E267" s="217" t="s">
        <v>8209</v>
      </c>
      <c r="F267" s="218" t="s">
        <v>8210</v>
      </c>
      <c r="G267" s="219" t="s">
        <v>304</v>
      </c>
      <c r="H267" s="220">
        <v>60</v>
      </c>
      <c r="I267" s="221"/>
      <c r="J267" s="222">
        <f>ROUND(I267*H267,2)</f>
        <v>0</v>
      </c>
      <c r="K267" s="218" t="s">
        <v>188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184</v>
      </c>
      <c r="AU267" s="227" t="s">
        <v>80</v>
      </c>
      <c r="AY267" s="20" t="s">
        <v>182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8211</v>
      </c>
    </row>
    <row r="268" s="2" customFormat="1">
      <c r="A268" s="41"/>
      <c r="B268" s="42"/>
      <c r="C268" s="43"/>
      <c r="D268" s="229" t="s">
        <v>191</v>
      </c>
      <c r="E268" s="43"/>
      <c r="F268" s="230" t="s">
        <v>8212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191</v>
      </c>
      <c r="AU268" s="20" t="s">
        <v>80</v>
      </c>
    </row>
    <row r="269" s="2" customFormat="1" ht="24.15" customHeight="1">
      <c r="A269" s="41"/>
      <c r="B269" s="42"/>
      <c r="C269" s="216" t="s">
        <v>616</v>
      </c>
      <c r="D269" s="216" t="s">
        <v>184</v>
      </c>
      <c r="E269" s="217" t="s">
        <v>8213</v>
      </c>
      <c r="F269" s="218" t="s">
        <v>8214</v>
      </c>
      <c r="G269" s="219" t="s">
        <v>304</v>
      </c>
      <c r="H269" s="220">
        <v>2709</v>
      </c>
      <c r="I269" s="221"/>
      <c r="J269" s="222">
        <f>ROUND(I269*H269,2)</f>
        <v>0</v>
      </c>
      <c r="K269" s="218" t="s">
        <v>188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184</v>
      </c>
      <c r="AU269" s="227" t="s">
        <v>80</v>
      </c>
      <c r="AY269" s="20" t="s">
        <v>182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8215</v>
      </c>
    </row>
    <row r="270" s="2" customFormat="1">
      <c r="A270" s="41"/>
      <c r="B270" s="42"/>
      <c r="C270" s="43"/>
      <c r="D270" s="229" t="s">
        <v>191</v>
      </c>
      <c r="E270" s="43"/>
      <c r="F270" s="230" t="s">
        <v>8216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191</v>
      </c>
      <c r="AU270" s="20" t="s">
        <v>80</v>
      </c>
    </row>
    <row r="271" s="14" customFormat="1">
      <c r="A271" s="14"/>
      <c r="B271" s="245"/>
      <c r="C271" s="246"/>
      <c r="D271" s="236" t="s">
        <v>193</v>
      </c>
      <c r="E271" s="247" t="s">
        <v>19</v>
      </c>
      <c r="F271" s="248" t="s">
        <v>8217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193</v>
      </c>
      <c r="AU271" s="255" t="s">
        <v>80</v>
      </c>
      <c r="AV271" s="14" t="s">
        <v>80</v>
      </c>
      <c r="AW271" s="14" t="s">
        <v>195</v>
      </c>
      <c r="AX271" s="14" t="s">
        <v>71</v>
      </c>
      <c r="AY271" s="255" t="s">
        <v>182</v>
      </c>
    </row>
    <row r="272" s="2" customFormat="1" ht="24.15" customHeight="1">
      <c r="A272" s="41"/>
      <c r="B272" s="42"/>
      <c r="C272" s="216" t="s">
        <v>629</v>
      </c>
      <c r="D272" s="216" t="s">
        <v>184</v>
      </c>
      <c r="E272" s="217" t="s">
        <v>8218</v>
      </c>
      <c r="F272" s="218" t="s">
        <v>8219</v>
      </c>
      <c r="G272" s="219" t="s">
        <v>304</v>
      </c>
      <c r="H272" s="220">
        <v>391</v>
      </c>
      <c r="I272" s="221"/>
      <c r="J272" s="222">
        <f>ROUND(I272*H272,2)</f>
        <v>0</v>
      </c>
      <c r="K272" s="218" t="s">
        <v>188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184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8220</v>
      </c>
    </row>
    <row r="273" s="2" customFormat="1">
      <c r="A273" s="41"/>
      <c r="B273" s="42"/>
      <c r="C273" s="43"/>
      <c r="D273" s="229" t="s">
        <v>191</v>
      </c>
      <c r="E273" s="43"/>
      <c r="F273" s="230" t="s">
        <v>8221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191</v>
      </c>
      <c r="AU273" s="20" t="s">
        <v>80</v>
      </c>
    </row>
    <row r="274" s="14" customFormat="1">
      <c r="A274" s="14"/>
      <c r="B274" s="245"/>
      <c r="C274" s="246"/>
      <c r="D274" s="236" t="s">
        <v>193</v>
      </c>
      <c r="E274" s="247" t="s">
        <v>19</v>
      </c>
      <c r="F274" s="248" t="s">
        <v>8222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193</v>
      </c>
      <c r="AU274" s="255" t="s">
        <v>80</v>
      </c>
      <c r="AV274" s="14" t="s">
        <v>80</v>
      </c>
      <c r="AW274" s="14" t="s">
        <v>195</v>
      </c>
      <c r="AX274" s="14" t="s">
        <v>71</v>
      </c>
      <c r="AY274" s="255" t="s">
        <v>182</v>
      </c>
    </row>
    <row r="275" s="2" customFormat="1" ht="55.5" customHeight="1">
      <c r="A275" s="41"/>
      <c r="B275" s="42"/>
      <c r="C275" s="216" t="s">
        <v>635</v>
      </c>
      <c r="D275" s="216" t="s">
        <v>184</v>
      </c>
      <c r="E275" s="217" t="s">
        <v>8223</v>
      </c>
      <c r="F275" s="218" t="s">
        <v>8224</v>
      </c>
      <c r="G275" s="219" t="s">
        <v>256</v>
      </c>
      <c r="H275" s="220">
        <v>2.7989999999999999</v>
      </c>
      <c r="I275" s="221"/>
      <c r="J275" s="222">
        <f>ROUND(I275*H275,2)</f>
        <v>0</v>
      </c>
      <c r="K275" s="218" t="s">
        <v>188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184</v>
      </c>
      <c r="AU275" s="227" t="s">
        <v>80</v>
      </c>
      <c r="AY275" s="20" t="s">
        <v>182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8225</v>
      </c>
    </row>
    <row r="276" s="2" customFormat="1">
      <c r="A276" s="41"/>
      <c r="B276" s="42"/>
      <c r="C276" s="43"/>
      <c r="D276" s="229" t="s">
        <v>191</v>
      </c>
      <c r="E276" s="43"/>
      <c r="F276" s="230" t="s">
        <v>8226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191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4964</v>
      </c>
      <c r="F277" s="214" t="s">
        <v>8227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182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641</v>
      </c>
      <c r="D278" s="216" t="s">
        <v>184</v>
      </c>
      <c r="E278" s="217" t="s">
        <v>8228</v>
      </c>
      <c r="F278" s="218" t="s">
        <v>8229</v>
      </c>
      <c r="G278" s="219" t="s">
        <v>425</v>
      </c>
      <c r="H278" s="220">
        <v>155</v>
      </c>
      <c r="I278" s="221"/>
      <c r="J278" s="222">
        <f>ROUND(I278*H278,2)</f>
        <v>0</v>
      </c>
      <c r="K278" s="218" t="s">
        <v>188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184</v>
      </c>
      <c r="AU278" s="227" t="s">
        <v>80</v>
      </c>
      <c r="AY278" s="20" t="s">
        <v>182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8230</v>
      </c>
    </row>
    <row r="279" s="2" customFormat="1">
      <c r="A279" s="41"/>
      <c r="B279" s="42"/>
      <c r="C279" s="43"/>
      <c r="D279" s="229" t="s">
        <v>191</v>
      </c>
      <c r="E279" s="43"/>
      <c r="F279" s="230" t="s">
        <v>8231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191</v>
      </c>
      <c r="AU279" s="20" t="s">
        <v>80</v>
      </c>
    </row>
    <row r="280" s="2" customFormat="1" ht="24.15" customHeight="1">
      <c r="A280" s="41"/>
      <c r="B280" s="42"/>
      <c r="C280" s="216" t="s">
        <v>646</v>
      </c>
      <c r="D280" s="216" t="s">
        <v>184</v>
      </c>
      <c r="E280" s="217" t="s">
        <v>8232</v>
      </c>
      <c r="F280" s="218" t="s">
        <v>8233</v>
      </c>
      <c r="G280" s="219" t="s">
        <v>425</v>
      </c>
      <c r="H280" s="220">
        <v>30</v>
      </c>
      <c r="I280" s="221"/>
      <c r="J280" s="222">
        <f>ROUND(I280*H280,2)</f>
        <v>0</v>
      </c>
      <c r="K280" s="218" t="s">
        <v>188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308</v>
      </c>
      <c r="AT280" s="227" t="s">
        <v>184</v>
      </c>
      <c r="AU280" s="227" t="s">
        <v>80</v>
      </c>
      <c r="AY280" s="20" t="s">
        <v>182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308</v>
      </c>
      <c r="BM280" s="227" t="s">
        <v>8234</v>
      </c>
    </row>
    <row r="281" s="2" customFormat="1">
      <c r="A281" s="41"/>
      <c r="B281" s="42"/>
      <c r="C281" s="43"/>
      <c r="D281" s="229" t="s">
        <v>191</v>
      </c>
      <c r="E281" s="43"/>
      <c r="F281" s="230" t="s">
        <v>8235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191</v>
      </c>
      <c r="AU281" s="20" t="s">
        <v>80</v>
      </c>
    </row>
    <row r="282" s="2" customFormat="1" ht="24.15" customHeight="1">
      <c r="A282" s="41"/>
      <c r="B282" s="42"/>
      <c r="C282" s="216" t="s">
        <v>658</v>
      </c>
      <c r="D282" s="216" t="s">
        <v>184</v>
      </c>
      <c r="E282" s="217" t="s">
        <v>8236</v>
      </c>
      <c r="F282" s="218" t="s">
        <v>8237</v>
      </c>
      <c r="G282" s="219" t="s">
        <v>425</v>
      </c>
      <c r="H282" s="220">
        <v>20</v>
      </c>
      <c r="I282" s="221"/>
      <c r="J282" s="222">
        <f>ROUND(I282*H282,2)</f>
        <v>0</v>
      </c>
      <c r="K282" s="218" t="s">
        <v>188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184</v>
      </c>
      <c r="AU282" s="227" t="s">
        <v>80</v>
      </c>
      <c r="AY282" s="20" t="s">
        <v>182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8238</v>
      </c>
    </row>
    <row r="283" s="2" customFormat="1">
      <c r="A283" s="41"/>
      <c r="B283" s="42"/>
      <c r="C283" s="43"/>
      <c r="D283" s="229" t="s">
        <v>191</v>
      </c>
      <c r="E283" s="43"/>
      <c r="F283" s="230" t="s">
        <v>8239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191</v>
      </c>
      <c r="AU283" s="20" t="s">
        <v>80</v>
      </c>
    </row>
    <row r="284" s="2" customFormat="1" ht="21.75" customHeight="1">
      <c r="A284" s="41"/>
      <c r="B284" s="42"/>
      <c r="C284" s="216" t="s">
        <v>664</v>
      </c>
      <c r="D284" s="216" t="s">
        <v>184</v>
      </c>
      <c r="E284" s="217" t="s">
        <v>8240</v>
      </c>
      <c r="F284" s="218" t="s">
        <v>8241</v>
      </c>
      <c r="G284" s="219" t="s">
        <v>425</v>
      </c>
      <c r="H284" s="220">
        <v>2</v>
      </c>
      <c r="I284" s="221"/>
      <c r="J284" s="222">
        <f>ROUND(I284*H284,2)</f>
        <v>0</v>
      </c>
      <c r="K284" s="218" t="s">
        <v>188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184</v>
      </c>
      <c r="AU284" s="227" t="s">
        <v>80</v>
      </c>
      <c r="AY284" s="20" t="s">
        <v>182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8242</v>
      </c>
    </row>
    <row r="285" s="2" customFormat="1">
      <c r="A285" s="41"/>
      <c r="B285" s="42"/>
      <c r="C285" s="43"/>
      <c r="D285" s="229" t="s">
        <v>191</v>
      </c>
      <c r="E285" s="43"/>
      <c r="F285" s="230" t="s">
        <v>8243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191</v>
      </c>
      <c r="AU285" s="20" t="s">
        <v>80</v>
      </c>
    </row>
    <row r="286" s="2" customFormat="1" ht="16.5" customHeight="1">
      <c r="A286" s="41"/>
      <c r="B286" s="42"/>
      <c r="C286" s="216" t="s">
        <v>670</v>
      </c>
      <c r="D286" s="216" t="s">
        <v>184</v>
      </c>
      <c r="E286" s="217" t="s">
        <v>8244</v>
      </c>
      <c r="F286" s="218" t="s">
        <v>8245</v>
      </c>
      <c r="G286" s="219" t="s">
        <v>8246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308</v>
      </c>
      <c r="AT286" s="227" t="s">
        <v>184</v>
      </c>
      <c r="AU286" s="227" t="s">
        <v>80</v>
      </c>
      <c r="AY286" s="20" t="s">
        <v>182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890</v>
      </c>
    </row>
    <row r="287" s="2" customFormat="1" ht="21.75" customHeight="1">
      <c r="A287" s="41"/>
      <c r="B287" s="42"/>
      <c r="C287" s="216" t="s">
        <v>677</v>
      </c>
      <c r="D287" s="216" t="s">
        <v>184</v>
      </c>
      <c r="E287" s="217" t="s">
        <v>8247</v>
      </c>
      <c r="F287" s="218" t="s">
        <v>8248</v>
      </c>
      <c r="G287" s="219" t="s">
        <v>425</v>
      </c>
      <c r="H287" s="220">
        <v>150</v>
      </c>
      <c r="I287" s="221"/>
      <c r="J287" s="222">
        <f>ROUND(I287*H287,2)</f>
        <v>0</v>
      </c>
      <c r="K287" s="218" t="s">
        <v>188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308</v>
      </c>
      <c r="AT287" s="227" t="s">
        <v>184</v>
      </c>
      <c r="AU287" s="227" t="s">
        <v>80</v>
      </c>
      <c r="AY287" s="20" t="s">
        <v>182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8249</v>
      </c>
    </row>
    <row r="288" s="2" customFormat="1">
      <c r="A288" s="41"/>
      <c r="B288" s="42"/>
      <c r="C288" s="43"/>
      <c r="D288" s="229" t="s">
        <v>191</v>
      </c>
      <c r="E288" s="43"/>
      <c r="F288" s="230" t="s">
        <v>8250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191</v>
      </c>
      <c r="AU288" s="20" t="s">
        <v>80</v>
      </c>
    </row>
    <row r="289" s="2" customFormat="1" ht="16.5" customHeight="1">
      <c r="A289" s="41"/>
      <c r="B289" s="42"/>
      <c r="C289" s="216" t="s">
        <v>691</v>
      </c>
      <c r="D289" s="216" t="s">
        <v>184</v>
      </c>
      <c r="E289" s="217" t="s">
        <v>8251</v>
      </c>
      <c r="F289" s="218" t="s">
        <v>8252</v>
      </c>
      <c r="G289" s="219" t="s">
        <v>8246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184</v>
      </c>
      <c r="AU289" s="227" t="s">
        <v>80</v>
      </c>
      <c r="AY289" s="20" t="s">
        <v>182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901</v>
      </c>
    </row>
    <row r="290" s="2" customFormat="1" ht="21.75" customHeight="1">
      <c r="A290" s="41"/>
      <c r="B290" s="42"/>
      <c r="C290" s="216" t="s">
        <v>712</v>
      </c>
      <c r="D290" s="216" t="s">
        <v>184</v>
      </c>
      <c r="E290" s="217" t="s">
        <v>8253</v>
      </c>
      <c r="F290" s="218" t="s">
        <v>8254</v>
      </c>
      <c r="G290" s="219" t="s">
        <v>425</v>
      </c>
      <c r="H290" s="220">
        <v>55</v>
      </c>
      <c r="I290" s="221"/>
      <c r="J290" s="222">
        <f>ROUND(I290*H290,2)</f>
        <v>0</v>
      </c>
      <c r="K290" s="218" t="s">
        <v>188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184</v>
      </c>
      <c r="AU290" s="227" t="s">
        <v>80</v>
      </c>
      <c r="AY290" s="20" t="s">
        <v>182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8255</v>
      </c>
    </row>
    <row r="291" s="2" customFormat="1">
      <c r="A291" s="41"/>
      <c r="B291" s="42"/>
      <c r="C291" s="43"/>
      <c r="D291" s="229" t="s">
        <v>191</v>
      </c>
      <c r="E291" s="43"/>
      <c r="F291" s="230" t="s">
        <v>8256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191</v>
      </c>
      <c r="AU291" s="20" t="s">
        <v>80</v>
      </c>
    </row>
    <row r="292" s="2" customFormat="1" ht="16.5" customHeight="1">
      <c r="A292" s="41"/>
      <c r="B292" s="42"/>
      <c r="C292" s="216" t="s">
        <v>721</v>
      </c>
      <c r="D292" s="216" t="s">
        <v>184</v>
      </c>
      <c r="E292" s="217" t="s">
        <v>8257</v>
      </c>
      <c r="F292" s="218" t="s">
        <v>8258</v>
      </c>
      <c r="G292" s="219" t="s">
        <v>8246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184</v>
      </c>
      <c r="AU292" s="227" t="s">
        <v>80</v>
      </c>
      <c r="AY292" s="20" t="s">
        <v>182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915</v>
      </c>
    </row>
    <row r="293" s="2" customFormat="1" ht="16.5" customHeight="1">
      <c r="A293" s="41"/>
      <c r="B293" s="42"/>
      <c r="C293" s="216" t="s">
        <v>727</v>
      </c>
      <c r="D293" s="216" t="s">
        <v>184</v>
      </c>
      <c r="E293" s="217" t="s">
        <v>8259</v>
      </c>
      <c r="F293" s="218" t="s">
        <v>8260</v>
      </c>
      <c r="G293" s="219" t="s">
        <v>8246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184</v>
      </c>
      <c r="AU293" s="227" t="s">
        <v>80</v>
      </c>
      <c r="AY293" s="20" t="s">
        <v>182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927</v>
      </c>
    </row>
    <row r="294" s="2" customFormat="1" ht="21.75" customHeight="1">
      <c r="A294" s="41"/>
      <c r="B294" s="42"/>
      <c r="C294" s="216" t="s">
        <v>735</v>
      </c>
      <c r="D294" s="216" t="s">
        <v>184</v>
      </c>
      <c r="E294" s="217" t="s">
        <v>8261</v>
      </c>
      <c r="F294" s="218" t="s">
        <v>8262</v>
      </c>
      <c r="G294" s="219" t="s">
        <v>425</v>
      </c>
      <c r="H294" s="220">
        <v>2</v>
      </c>
      <c r="I294" s="221"/>
      <c r="J294" s="222">
        <f>ROUND(I294*H294,2)</f>
        <v>0</v>
      </c>
      <c r="K294" s="218" t="s">
        <v>188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308</v>
      </c>
      <c r="AT294" s="227" t="s">
        <v>184</v>
      </c>
      <c r="AU294" s="227" t="s">
        <v>80</v>
      </c>
      <c r="AY294" s="20" t="s">
        <v>182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8263</v>
      </c>
    </row>
    <row r="295" s="2" customFormat="1">
      <c r="A295" s="41"/>
      <c r="B295" s="42"/>
      <c r="C295" s="43"/>
      <c r="D295" s="229" t="s">
        <v>191</v>
      </c>
      <c r="E295" s="43"/>
      <c r="F295" s="230" t="s">
        <v>8264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191</v>
      </c>
      <c r="AU295" s="20" t="s">
        <v>80</v>
      </c>
    </row>
    <row r="296" s="2" customFormat="1" ht="16.5" customHeight="1">
      <c r="A296" s="41"/>
      <c r="B296" s="42"/>
      <c r="C296" s="216" t="s">
        <v>741</v>
      </c>
      <c r="D296" s="216" t="s">
        <v>184</v>
      </c>
      <c r="E296" s="217" t="s">
        <v>8265</v>
      </c>
      <c r="F296" s="218" t="s">
        <v>8266</v>
      </c>
      <c r="G296" s="219" t="s">
        <v>8246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184</v>
      </c>
      <c r="AU296" s="227" t="s">
        <v>80</v>
      </c>
      <c r="AY296" s="20" t="s">
        <v>182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998</v>
      </c>
    </row>
    <row r="297" s="2" customFormat="1" ht="16.5" customHeight="1">
      <c r="A297" s="41"/>
      <c r="B297" s="42"/>
      <c r="C297" s="216" t="s">
        <v>752</v>
      </c>
      <c r="D297" s="216" t="s">
        <v>184</v>
      </c>
      <c r="E297" s="217" t="s">
        <v>8267</v>
      </c>
      <c r="F297" s="218" t="s">
        <v>8268</v>
      </c>
      <c r="G297" s="219" t="s">
        <v>8246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184</v>
      </c>
      <c r="AU297" s="227" t="s">
        <v>80</v>
      </c>
      <c r="AY297" s="20" t="s">
        <v>182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1009</v>
      </c>
    </row>
    <row r="298" s="2" customFormat="1" ht="24.15" customHeight="1">
      <c r="A298" s="41"/>
      <c r="B298" s="42"/>
      <c r="C298" s="216" t="s">
        <v>762</v>
      </c>
      <c r="D298" s="216" t="s">
        <v>184</v>
      </c>
      <c r="E298" s="217" t="s">
        <v>8269</v>
      </c>
      <c r="F298" s="218" t="s">
        <v>8270</v>
      </c>
      <c r="G298" s="219" t="s">
        <v>425</v>
      </c>
      <c r="H298" s="220">
        <v>9</v>
      </c>
      <c r="I298" s="221"/>
      <c r="J298" s="222">
        <f>ROUND(I298*H298,2)</f>
        <v>0</v>
      </c>
      <c r="K298" s="218" t="s">
        <v>188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184</v>
      </c>
      <c r="AU298" s="227" t="s">
        <v>80</v>
      </c>
      <c r="AY298" s="20" t="s">
        <v>182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8271</v>
      </c>
    </row>
    <row r="299" s="2" customFormat="1">
      <c r="A299" s="41"/>
      <c r="B299" s="42"/>
      <c r="C299" s="43"/>
      <c r="D299" s="229" t="s">
        <v>191</v>
      </c>
      <c r="E299" s="43"/>
      <c r="F299" s="230" t="s">
        <v>8272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191</v>
      </c>
      <c r="AU299" s="20" t="s">
        <v>80</v>
      </c>
    </row>
    <row r="300" s="2" customFormat="1" ht="37.8" customHeight="1">
      <c r="A300" s="41"/>
      <c r="B300" s="42"/>
      <c r="C300" s="216" t="s">
        <v>768</v>
      </c>
      <c r="D300" s="216" t="s">
        <v>184</v>
      </c>
      <c r="E300" s="217" t="s">
        <v>8273</v>
      </c>
      <c r="F300" s="218" t="s">
        <v>8274</v>
      </c>
      <c r="G300" s="219" t="s">
        <v>425</v>
      </c>
      <c r="H300" s="220">
        <v>202</v>
      </c>
      <c r="I300" s="221"/>
      <c r="J300" s="222">
        <f>ROUND(I300*H300,2)</f>
        <v>0</v>
      </c>
      <c r="K300" s="218" t="s">
        <v>188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308</v>
      </c>
      <c r="AT300" s="227" t="s">
        <v>184</v>
      </c>
      <c r="AU300" s="227" t="s">
        <v>80</v>
      </c>
      <c r="AY300" s="20" t="s">
        <v>182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8275</v>
      </c>
    </row>
    <row r="301" s="2" customFormat="1">
      <c r="A301" s="41"/>
      <c r="B301" s="42"/>
      <c r="C301" s="43"/>
      <c r="D301" s="229" t="s">
        <v>191</v>
      </c>
      <c r="E301" s="43"/>
      <c r="F301" s="230" t="s">
        <v>8276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191</v>
      </c>
      <c r="AU301" s="20" t="s">
        <v>80</v>
      </c>
    </row>
    <row r="302" s="2" customFormat="1" ht="33" customHeight="1">
      <c r="A302" s="41"/>
      <c r="B302" s="42"/>
      <c r="C302" s="216" t="s">
        <v>784</v>
      </c>
      <c r="D302" s="216" t="s">
        <v>184</v>
      </c>
      <c r="E302" s="217" t="s">
        <v>8277</v>
      </c>
      <c r="F302" s="218" t="s">
        <v>8278</v>
      </c>
      <c r="G302" s="219" t="s">
        <v>425</v>
      </c>
      <c r="H302" s="220">
        <v>3</v>
      </c>
      <c r="I302" s="221"/>
      <c r="J302" s="222">
        <f>ROUND(I302*H302,2)</f>
        <v>0</v>
      </c>
      <c r="K302" s="218" t="s">
        <v>188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184</v>
      </c>
      <c r="AU302" s="227" t="s">
        <v>80</v>
      </c>
      <c r="AY302" s="20" t="s">
        <v>182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8279</v>
      </c>
    </row>
    <row r="303" s="2" customFormat="1">
      <c r="A303" s="41"/>
      <c r="B303" s="42"/>
      <c r="C303" s="43"/>
      <c r="D303" s="229" t="s">
        <v>191</v>
      </c>
      <c r="E303" s="43"/>
      <c r="F303" s="230" t="s">
        <v>8280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191</v>
      </c>
      <c r="AU303" s="20" t="s">
        <v>80</v>
      </c>
    </row>
    <row r="304" s="2" customFormat="1" ht="24.15" customHeight="1">
      <c r="A304" s="41"/>
      <c r="B304" s="42"/>
      <c r="C304" s="216" t="s">
        <v>798</v>
      </c>
      <c r="D304" s="216" t="s">
        <v>184</v>
      </c>
      <c r="E304" s="217" t="s">
        <v>8281</v>
      </c>
      <c r="F304" s="218" t="s">
        <v>8282</v>
      </c>
      <c r="G304" s="219" t="s">
        <v>425</v>
      </c>
      <c r="H304" s="220">
        <v>150</v>
      </c>
      <c r="I304" s="221"/>
      <c r="J304" s="222">
        <f>ROUND(I304*H304,2)</f>
        <v>0</v>
      </c>
      <c r="K304" s="218" t="s">
        <v>188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308</v>
      </c>
      <c r="AT304" s="227" t="s">
        <v>184</v>
      </c>
      <c r="AU304" s="227" t="s">
        <v>80</v>
      </c>
      <c r="AY304" s="20" t="s">
        <v>182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8283</v>
      </c>
    </row>
    <row r="305" s="2" customFormat="1">
      <c r="A305" s="41"/>
      <c r="B305" s="42"/>
      <c r="C305" s="43"/>
      <c r="D305" s="229" t="s">
        <v>191</v>
      </c>
      <c r="E305" s="43"/>
      <c r="F305" s="230" t="s">
        <v>8284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191</v>
      </c>
      <c r="AU305" s="20" t="s">
        <v>80</v>
      </c>
    </row>
    <row r="306" s="2" customFormat="1" ht="24.15" customHeight="1">
      <c r="A306" s="41"/>
      <c r="B306" s="42"/>
      <c r="C306" s="216" t="s">
        <v>811</v>
      </c>
      <c r="D306" s="216" t="s">
        <v>184</v>
      </c>
      <c r="E306" s="217" t="s">
        <v>8285</v>
      </c>
      <c r="F306" s="218" t="s">
        <v>8286</v>
      </c>
      <c r="G306" s="219" t="s">
        <v>425</v>
      </c>
      <c r="H306" s="220">
        <v>52</v>
      </c>
      <c r="I306" s="221"/>
      <c r="J306" s="222">
        <f>ROUND(I306*H306,2)</f>
        <v>0</v>
      </c>
      <c r="K306" s="218" t="s">
        <v>188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184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8287</v>
      </c>
    </row>
    <row r="307" s="2" customFormat="1">
      <c r="A307" s="41"/>
      <c r="B307" s="42"/>
      <c r="C307" s="43"/>
      <c r="D307" s="229" t="s">
        <v>191</v>
      </c>
      <c r="E307" s="43"/>
      <c r="F307" s="230" t="s">
        <v>8288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191</v>
      </c>
      <c r="AU307" s="20" t="s">
        <v>80</v>
      </c>
    </row>
    <row r="308" s="2" customFormat="1" ht="24.15" customHeight="1">
      <c r="A308" s="41"/>
      <c r="B308" s="42"/>
      <c r="C308" s="216" t="s">
        <v>817</v>
      </c>
      <c r="D308" s="216" t="s">
        <v>184</v>
      </c>
      <c r="E308" s="217" t="s">
        <v>8289</v>
      </c>
      <c r="F308" s="218" t="s">
        <v>8290</v>
      </c>
      <c r="G308" s="219" t="s">
        <v>425</v>
      </c>
      <c r="H308" s="220">
        <v>58</v>
      </c>
      <c r="I308" s="221"/>
      <c r="J308" s="222">
        <f>ROUND(I308*H308,2)</f>
        <v>0</v>
      </c>
      <c r="K308" s="218" t="s">
        <v>188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308</v>
      </c>
      <c r="AT308" s="227" t="s">
        <v>184</v>
      </c>
      <c r="AU308" s="227" t="s">
        <v>80</v>
      </c>
      <c r="AY308" s="20" t="s">
        <v>182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8291</v>
      </c>
    </row>
    <row r="309" s="2" customFormat="1">
      <c r="A309" s="41"/>
      <c r="B309" s="42"/>
      <c r="C309" s="43"/>
      <c r="D309" s="229" t="s">
        <v>191</v>
      </c>
      <c r="E309" s="43"/>
      <c r="F309" s="230" t="s">
        <v>8292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191</v>
      </c>
      <c r="AU309" s="20" t="s">
        <v>80</v>
      </c>
    </row>
    <row r="310" s="2" customFormat="1" ht="33" customHeight="1">
      <c r="A310" s="41"/>
      <c r="B310" s="42"/>
      <c r="C310" s="216" t="s">
        <v>823</v>
      </c>
      <c r="D310" s="216" t="s">
        <v>184</v>
      </c>
      <c r="E310" s="217" t="s">
        <v>8293</v>
      </c>
      <c r="F310" s="218" t="s">
        <v>8294</v>
      </c>
      <c r="G310" s="219" t="s">
        <v>425</v>
      </c>
      <c r="H310" s="220">
        <v>2</v>
      </c>
      <c r="I310" s="221"/>
      <c r="J310" s="222">
        <f>ROUND(I310*H310,2)</f>
        <v>0</v>
      </c>
      <c r="K310" s="218" t="s">
        <v>188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308</v>
      </c>
      <c r="AT310" s="227" t="s">
        <v>184</v>
      </c>
      <c r="AU310" s="227" t="s">
        <v>80</v>
      </c>
      <c r="AY310" s="20" t="s">
        <v>182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8295</v>
      </c>
    </row>
    <row r="311" s="2" customFormat="1">
      <c r="A311" s="41"/>
      <c r="B311" s="42"/>
      <c r="C311" s="43"/>
      <c r="D311" s="229" t="s">
        <v>191</v>
      </c>
      <c r="E311" s="43"/>
      <c r="F311" s="230" t="s">
        <v>8296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191</v>
      </c>
      <c r="AU311" s="20" t="s">
        <v>80</v>
      </c>
    </row>
    <row r="312" s="2" customFormat="1" ht="24.15" customHeight="1">
      <c r="A312" s="41"/>
      <c r="B312" s="42"/>
      <c r="C312" s="216" t="s">
        <v>832</v>
      </c>
      <c r="D312" s="216" t="s">
        <v>184</v>
      </c>
      <c r="E312" s="217" t="s">
        <v>8297</v>
      </c>
      <c r="F312" s="218" t="s">
        <v>8298</v>
      </c>
      <c r="G312" s="219" t="s">
        <v>425</v>
      </c>
      <c r="H312" s="220">
        <v>10</v>
      </c>
      <c r="I312" s="221"/>
      <c r="J312" s="222">
        <f>ROUND(I312*H312,2)</f>
        <v>0</v>
      </c>
      <c r="K312" s="218" t="s">
        <v>188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184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8299</v>
      </c>
    </row>
    <row r="313" s="2" customFormat="1">
      <c r="A313" s="41"/>
      <c r="B313" s="42"/>
      <c r="C313" s="43"/>
      <c r="D313" s="229" t="s">
        <v>191</v>
      </c>
      <c r="E313" s="43"/>
      <c r="F313" s="230" t="s">
        <v>8300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191</v>
      </c>
      <c r="AU313" s="20" t="s">
        <v>80</v>
      </c>
    </row>
    <row r="314" s="2" customFormat="1" ht="24.15" customHeight="1">
      <c r="A314" s="41"/>
      <c r="B314" s="42"/>
      <c r="C314" s="216" t="s">
        <v>838</v>
      </c>
      <c r="D314" s="216" t="s">
        <v>184</v>
      </c>
      <c r="E314" s="217" t="s">
        <v>8301</v>
      </c>
      <c r="F314" s="218" t="s">
        <v>8302</v>
      </c>
      <c r="G314" s="219" t="s">
        <v>425</v>
      </c>
      <c r="H314" s="220">
        <v>40</v>
      </c>
      <c r="I314" s="221"/>
      <c r="J314" s="222">
        <f>ROUND(I314*H314,2)</f>
        <v>0</v>
      </c>
      <c r="K314" s="218" t="s">
        <v>188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184</v>
      </c>
      <c r="AU314" s="227" t="s">
        <v>80</v>
      </c>
      <c r="AY314" s="20" t="s">
        <v>182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8303</v>
      </c>
    </row>
    <row r="315" s="2" customFormat="1">
      <c r="A315" s="41"/>
      <c r="B315" s="42"/>
      <c r="C315" s="43"/>
      <c r="D315" s="229" t="s">
        <v>191</v>
      </c>
      <c r="E315" s="43"/>
      <c r="F315" s="230" t="s">
        <v>8304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191</v>
      </c>
      <c r="AU315" s="20" t="s">
        <v>80</v>
      </c>
    </row>
    <row r="316" s="2" customFormat="1" ht="24.15" customHeight="1">
      <c r="A316" s="41"/>
      <c r="B316" s="42"/>
      <c r="C316" s="216" t="s">
        <v>847</v>
      </c>
      <c r="D316" s="216" t="s">
        <v>184</v>
      </c>
      <c r="E316" s="217" t="s">
        <v>8305</v>
      </c>
      <c r="F316" s="218" t="s">
        <v>8306</v>
      </c>
      <c r="G316" s="219" t="s">
        <v>425</v>
      </c>
      <c r="H316" s="220">
        <v>6</v>
      </c>
      <c r="I316" s="221"/>
      <c r="J316" s="222">
        <f>ROUND(I316*H316,2)</f>
        <v>0</v>
      </c>
      <c r="K316" s="218" t="s">
        <v>188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308</v>
      </c>
      <c r="AT316" s="227" t="s">
        <v>184</v>
      </c>
      <c r="AU316" s="227" t="s">
        <v>80</v>
      </c>
      <c r="AY316" s="20" t="s">
        <v>182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308</v>
      </c>
      <c r="BM316" s="227" t="s">
        <v>8307</v>
      </c>
    </row>
    <row r="317" s="2" customFormat="1">
      <c r="A317" s="41"/>
      <c r="B317" s="42"/>
      <c r="C317" s="43"/>
      <c r="D317" s="229" t="s">
        <v>191</v>
      </c>
      <c r="E317" s="43"/>
      <c r="F317" s="230" t="s">
        <v>8308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191</v>
      </c>
      <c r="AU317" s="20" t="s">
        <v>80</v>
      </c>
    </row>
    <row r="318" s="2" customFormat="1" ht="37.8" customHeight="1">
      <c r="A318" s="41"/>
      <c r="B318" s="42"/>
      <c r="C318" s="216" t="s">
        <v>855</v>
      </c>
      <c r="D318" s="216" t="s">
        <v>184</v>
      </c>
      <c r="E318" s="217" t="s">
        <v>8309</v>
      </c>
      <c r="F318" s="218" t="s">
        <v>8310</v>
      </c>
      <c r="G318" s="219" t="s">
        <v>425</v>
      </c>
      <c r="H318" s="220">
        <v>6</v>
      </c>
      <c r="I318" s="221"/>
      <c r="J318" s="222">
        <f>ROUND(I318*H318,2)</f>
        <v>0</v>
      </c>
      <c r="K318" s="218" t="s">
        <v>188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184</v>
      </c>
      <c r="AU318" s="227" t="s">
        <v>80</v>
      </c>
      <c r="AY318" s="20" t="s">
        <v>182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8311</v>
      </c>
    </row>
    <row r="319" s="2" customFormat="1">
      <c r="A319" s="41"/>
      <c r="B319" s="42"/>
      <c r="C319" s="43"/>
      <c r="D319" s="229" t="s">
        <v>191</v>
      </c>
      <c r="E319" s="43"/>
      <c r="F319" s="230" t="s">
        <v>8312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191</v>
      </c>
      <c r="AU319" s="20" t="s">
        <v>80</v>
      </c>
    </row>
    <row r="320" s="2" customFormat="1" ht="16.5" customHeight="1">
      <c r="A320" s="41"/>
      <c r="B320" s="42"/>
      <c r="C320" s="216" t="s">
        <v>861</v>
      </c>
      <c r="D320" s="216" t="s">
        <v>184</v>
      </c>
      <c r="E320" s="217" t="s">
        <v>8313</v>
      </c>
      <c r="F320" s="218" t="s">
        <v>8314</v>
      </c>
      <c r="G320" s="219" t="s">
        <v>7542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184</v>
      </c>
      <c r="AU320" s="227" t="s">
        <v>80</v>
      </c>
      <c r="AY320" s="20" t="s">
        <v>182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987</v>
      </c>
    </row>
    <row r="321" s="2" customFormat="1" ht="55.5" customHeight="1">
      <c r="A321" s="41"/>
      <c r="B321" s="42"/>
      <c r="C321" s="216" t="s">
        <v>865</v>
      </c>
      <c r="D321" s="216" t="s">
        <v>184</v>
      </c>
      <c r="E321" s="217" t="s">
        <v>8315</v>
      </c>
      <c r="F321" s="218" t="s">
        <v>8316</v>
      </c>
      <c r="G321" s="219" t="s">
        <v>256</v>
      </c>
      <c r="H321" s="220">
        <v>0.16</v>
      </c>
      <c r="I321" s="221"/>
      <c r="J321" s="222">
        <f>ROUND(I321*H321,2)</f>
        <v>0</v>
      </c>
      <c r="K321" s="218" t="s">
        <v>188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184</v>
      </c>
      <c r="AU321" s="227" t="s">
        <v>80</v>
      </c>
      <c r="AY321" s="20" t="s">
        <v>182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8317</v>
      </c>
    </row>
    <row r="322" s="2" customFormat="1">
      <c r="A322" s="41"/>
      <c r="B322" s="42"/>
      <c r="C322" s="43"/>
      <c r="D322" s="229" t="s">
        <v>191</v>
      </c>
      <c r="E322" s="43"/>
      <c r="F322" s="230" t="s">
        <v>8318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191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4968</v>
      </c>
      <c r="F323" s="214" t="s">
        <v>8319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182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871</v>
      </c>
      <c r="D324" s="216" t="s">
        <v>184</v>
      </c>
      <c r="E324" s="217" t="s">
        <v>8320</v>
      </c>
      <c r="F324" s="218" t="s">
        <v>8321</v>
      </c>
      <c r="G324" s="219" t="s">
        <v>425</v>
      </c>
      <c r="H324" s="220">
        <v>202</v>
      </c>
      <c r="I324" s="221"/>
      <c r="J324" s="222">
        <f>ROUND(I324*H324,2)</f>
        <v>0</v>
      </c>
      <c r="K324" s="218" t="s">
        <v>188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184</v>
      </c>
      <c r="AU324" s="227" t="s">
        <v>80</v>
      </c>
      <c r="AY324" s="20" t="s">
        <v>182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8322</v>
      </c>
    </row>
    <row r="325" s="2" customFormat="1">
      <c r="A325" s="41"/>
      <c r="B325" s="42"/>
      <c r="C325" s="43"/>
      <c r="D325" s="229" t="s">
        <v>191</v>
      </c>
      <c r="E325" s="43"/>
      <c r="F325" s="230" t="s">
        <v>8323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191</v>
      </c>
      <c r="AU325" s="20" t="s">
        <v>80</v>
      </c>
    </row>
    <row r="326" s="2" customFormat="1" ht="24.15" customHeight="1">
      <c r="A326" s="41"/>
      <c r="B326" s="42"/>
      <c r="C326" s="216" t="s">
        <v>877</v>
      </c>
      <c r="D326" s="216" t="s">
        <v>184</v>
      </c>
      <c r="E326" s="217" t="s">
        <v>8324</v>
      </c>
      <c r="F326" s="218" t="s">
        <v>8325</v>
      </c>
      <c r="G326" s="219" t="s">
        <v>425</v>
      </c>
      <c r="H326" s="220">
        <v>1926</v>
      </c>
      <c r="I326" s="221"/>
      <c r="J326" s="222">
        <f>ROUND(I326*H326,2)</f>
        <v>0</v>
      </c>
      <c r="K326" s="218" t="s">
        <v>188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184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8326</v>
      </c>
    </row>
    <row r="327" s="2" customFormat="1">
      <c r="A327" s="41"/>
      <c r="B327" s="42"/>
      <c r="C327" s="43"/>
      <c r="D327" s="229" t="s">
        <v>191</v>
      </c>
      <c r="E327" s="43"/>
      <c r="F327" s="230" t="s">
        <v>8327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191</v>
      </c>
      <c r="AU327" s="20" t="s">
        <v>80</v>
      </c>
    </row>
    <row r="328" s="14" customFormat="1">
      <c r="A328" s="14"/>
      <c r="B328" s="245"/>
      <c r="C328" s="246"/>
      <c r="D328" s="236" t="s">
        <v>193</v>
      </c>
      <c r="E328" s="247" t="s">
        <v>19</v>
      </c>
      <c r="F328" s="248" t="s">
        <v>8328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193</v>
      </c>
      <c r="AU328" s="255" t="s">
        <v>80</v>
      </c>
      <c r="AV328" s="14" t="s">
        <v>80</v>
      </c>
      <c r="AW328" s="14" t="s">
        <v>195</v>
      </c>
      <c r="AX328" s="14" t="s">
        <v>71</v>
      </c>
      <c r="AY328" s="255" t="s">
        <v>182</v>
      </c>
    </row>
    <row r="329" s="2" customFormat="1" ht="24.15" customHeight="1">
      <c r="A329" s="41"/>
      <c r="B329" s="42"/>
      <c r="C329" s="216" t="s">
        <v>883</v>
      </c>
      <c r="D329" s="216" t="s">
        <v>184</v>
      </c>
      <c r="E329" s="217" t="s">
        <v>8329</v>
      </c>
      <c r="F329" s="218" t="s">
        <v>8330</v>
      </c>
      <c r="G329" s="219" t="s">
        <v>425</v>
      </c>
      <c r="H329" s="220">
        <v>1926</v>
      </c>
      <c r="I329" s="221"/>
      <c r="J329" s="222">
        <f>ROUND(I329*H329,2)</f>
        <v>0</v>
      </c>
      <c r="K329" s="218" t="s">
        <v>188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184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8331</v>
      </c>
    </row>
    <row r="330" s="2" customFormat="1">
      <c r="A330" s="41"/>
      <c r="B330" s="42"/>
      <c r="C330" s="43"/>
      <c r="D330" s="229" t="s">
        <v>191</v>
      </c>
      <c r="E330" s="43"/>
      <c r="F330" s="230" t="s">
        <v>8332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191</v>
      </c>
      <c r="AU330" s="20" t="s">
        <v>80</v>
      </c>
    </row>
    <row r="331" s="2" customFormat="1" ht="24.15" customHeight="1">
      <c r="A331" s="41"/>
      <c r="B331" s="42"/>
      <c r="C331" s="216" t="s">
        <v>890</v>
      </c>
      <c r="D331" s="216" t="s">
        <v>184</v>
      </c>
      <c r="E331" s="217" t="s">
        <v>8333</v>
      </c>
      <c r="F331" s="218" t="s">
        <v>8334</v>
      </c>
      <c r="G331" s="219" t="s">
        <v>425</v>
      </c>
      <c r="H331" s="220">
        <v>1926</v>
      </c>
      <c r="I331" s="221"/>
      <c r="J331" s="222">
        <f>ROUND(I331*H331,2)</f>
        <v>0</v>
      </c>
      <c r="K331" s="218" t="s">
        <v>188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184</v>
      </c>
      <c r="AU331" s="227" t="s">
        <v>80</v>
      </c>
      <c r="AY331" s="20" t="s">
        <v>182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8335</v>
      </c>
    </row>
    <row r="332" s="2" customFormat="1">
      <c r="A332" s="41"/>
      <c r="B332" s="42"/>
      <c r="C332" s="43"/>
      <c r="D332" s="229" t="s">
        <v>191</v>
      </c>
      <c r="E332" s="43"/>
      <c r="F332" s="230" t="s">
        <v>8336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191</v>
      </c>
      <c r="AU332" s="20" t="s">
        <v>80</v>
      </c>
    </row>
    <row r="333" s="2" customFormat="1" ht="37.8" customHeight="1">
      <c r="A333" s="41"/>
      <c r="B333" s="42"/>
      <c r="C333" s="216" t="s">
        <v>896</v>
      </c>
      <c r="D333" s="216" t="s">
        <v>184</v>
      </c>
      <c r="E333" s="217" t="s">
        <v>8337</v>
      </c>
      <c r="F333" s="218" t="s">
        <v>8338</v>
      </c>
      <c r="G333" s="219" t="s">
        <v>283</v>
      </c>
      <c r="H333" s="220">
        <v>42.479999999999997</v>
      </c>
      <c r="I333" s="221"/>
      <c r="J333" s="222">
        <f>ROUND(I333*H333,2)</f>
        <v>0</v>
      </c>
      <c r="K333" s="218" t="s">
        <v>188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184</v>
      </c>
      <c r="AU333" s="227" t="s">
        <v>80</v>
      </c>
      <c r="AY333" s="20" t="s">
        <v>182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8339</v>
      </c>
    </row>
    <row r="334" s="2" customFormat="1">
      <c r="A334" s="41"/>
      <c r="B334" s="42"/>
      <c r="C334" s="43"/>
      <c r="D334" s="229" t="s">
        <v>191</v>
      </c>
      <c r="E334" s="43"/>
      <c r="F334" s="230" t="s">
        <v>8340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191</v>
      </c>
      <c r="AU334" s="20" t="s">
        <v>80</v>
      </c>
    </row>
    <row r="335" s="14" customFormat="1">
      <c r="A335" s="14"/>
      <c r="B335" s="245"/>
      <c r="C335" s="246"/>
      <c r="D335" s="236" t="s">
        <v>193</v>
      </c>
      <c r="E335" s="247" t="s">
        <v>19</v>
      </c>
      <c r="F335" s="248" t="s">
        <v>8341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193</v>
      </c>
      <c r="AU335" s="255" t="s">
        <v>80</v>
      </c>
      <c r="AV335" s="14" t="s">
        <v>80</v>
      </c>
      <c r="AW335" s="14" t="s">
        <v>195</v>
      </c>
      <c r="AX335" s="14" t="s">
        <v>71</v>
      </c>
      <c r="AY335" s="255" t="s">
        <v>182</v>
      </c>
    </row>
    <row r="336" s="2" customFormat="1" ht="21.75" customHeight="1">
      <c r="A336" s="41"/>
      <c r="B336" s="42"/>
      <c r="C336" s="216" t="s">
        <v>901</v>
      </c>
      <c r="D336" s="216" t="s">
        <v>184</v>
      </c>
      <c r="E336" s="217" t="s">
        <v>8342</v>
      </c>
      <c r="F336" s="218" t="s">
        <v>8343</v>
      </c>
      <c r="G336" s="219" t="s">
        <v>283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184</v>
      </c>
      <c r="AU336" s="227" t="s">
        <v>80</v>
      </c>
      <c r="AY336" s="20" t="s">
        <v>182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8344</v>
      </c>
    </row>
    <row r="337" s="14" customFormat="1">
      <c r="A337" s="14"/>
      <c r="B337" s="245"/>
      <c r="C337" s="246"/>
      <c r="D337" s="236" t="s">
        <v>193</v>
      </c>
      <c r="E337" s="247" t="s">
        <v>19</v>
      </c>
      <c r="F337" s="248" t="s">
        <v>8345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193</v>
      </c>
      <c r="AU337" s="255" t="s">
        <v>80</v>
      </c>
      <c r="AV337" s="14" t="s">
        <v>80</v>
      </c>
      <c r="AW337" s="14" t="s">
        <v>195</v>
      </c>
      <c r="AX337" s="14" t="s">
        <v>71</v>
      </c>
      <c r="AY337" s="255" t="s">
        <v>182</v>
      </c>
    </row>
    <row r="338" s="2" customFormat="1" ht="37.8" customHeight="1">
      <c r="A338" s="41"/>
      <c r="B338" s="42"/>
      <c r="C338" s="216" t="s">
        <v>907</v>
      </c>
      <c r="D338" s="216" t="s">
        <v>184</v>
      </c>
      <c r="E338" s="217" t="s">
        <v>8346</v>
      </c>
      <c r="F338" s="218" t="s">
        <v>8347</v>
      </c>
      <c r="G338" s="219" t="s">
        <v>283</v>
      </c>
      <c r="H338" s="220">
        <v>221.84999999999999</v>
      </c>
      <c r="I338" s="221"/>
      <c r="J338" s="222">
        <f>ROUND(I338*H338,2)</f>
        <v>0</v>
      </c>
      <c r="K338" s="218" t="s">
        <v>188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184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8348</v>
      </c>
    </row>
    <row r="339" s="2" customFormat="1">
      <c r="A339" s="41"/>
      <c r="B339" s="42"/>
      <c r="C339" s="43"/>
      <c r="D339" s="229" t="s">
        <v>191</v>
      </c>
      <c r="E339" s="43"/>
      <c r="F339" s="230" t="s">
        <v>8349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191</v>
      </c>
      <c r="AU339" s="20" t="s">
        <v>80</v>
      </c>
    </row>
    <row r="340" s="14" customFormat="1">
      <c r="A340" s="14"/>
      <c r="B340" s="245"/>
      <c r="C340" s="246"/>
      <c r="D340" s="236" t="s">
        <v>193</v>
      </c>
      <c r="E340" s="247" t="s">
        <v>19</v>
      </c>
      <c r="F340" s="248" t="s">
        <v>8350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193</v>
      </c>
      <c r="AU340" s="255" t="s">
        <v>80</v>
      </c>
      <c r="AV340" s="14" t="s">
        <v>80</v>
      </c>
      <c r="AW340" s="14" t="s">
        <v>195</v>
      </c>
      <c r="AX340" s="14" t="s">
        <v>71</v>
      </c>
      <c r="AY340" s="255" t="s">
        <v>182</v>
      </c>
    </row>
    <row r="341" s="2" customFormat="1" ht="21.75" customHeight="1">
      <c r="A341" s="41"/>
      <c r="B341" s="42"/>
      <c r="C341" s="216" t="s">
        <v>915</v>
      </c>
      <c r="D341" s="216" t="s">
        <v>184</v>
      </c>
      <c r="E341" s="217" t="s">
        <v>8351</v>
      </c>
      <c r="F341" s="218" t="s">
        <v>8352</v>
      </c>
      <c r="G341" s="219" t="s">
        <v>283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8353</v>
      </c>
    </row>
    <row r="342" s="14" customFormat="1">
      <c r="A342" s="14"/>
      <c r="B342" s="245"/>
      <c r="C342" s="246"/>
      <c r="D342" s="236" t="s">
        <v>193</v>
      </c>
      <c r="E342" s="247" t="s">
        <v>19</v>
      </c>
      <c r="F342" s="248" t="s">
        <v>8354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193</v>
      </c>
      <c r="AU342" s="255" t="s">
        <v>80</v>
      </c>
      <c r="AV342" s="14" t="s">
        <v>80</v>
      </c>
      <c r="AW342" s="14" t="s">
        <v>195</v>
      </c>
      <c r="AX342" s="14" t="s">
        <v>71</v>
      </c>
      <c r="AY342" s="255" t="s">
        <v>182</v>
      </c>
    </row>
    <row r="343" s="2" customFormat="1" ht="21.75" customHeight="1">
      <c r="A343" s="41"/>
      <c r="B343" s="42"/>
      <c r="C343" s="216" t="s">
        <v>920</v>
      </c>
      <c r="D343" s="216" t="s">
        <v>184</v>
      </c>
      <c r="E343" s="217" t="s">
        <v>8355</v>
      </c>
      <c r="F343" s="218" t="s">
        <v>8356</v>
      </c>
      <c r="G343" s="219" t="s">
        <v>283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308</v>
      </c>
      <c r="AT343" s="227" t="s">
        <v>184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8357</v>
      </c>
    </row>
    <row r="344" s="14" customFormat="1">
      <c r="A344" s="14"/>
      <c r="B344" s="245"/>
      <c r="C344" s="246"/>
      <c r="D344" s="236" t="s">
        <v>193</v>
      </c>
      <c r="E344" s="247" t="s">
        <v>19</v>
      </c>
      <c r="F344" s="248" t="s">
        <v>8358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193</v>
      </c>
      <c r="AU344" s="255" t="s">
        <v>80</v>
      </c>
      <c r="AV344" s="14" t="s">
        <v>80</v>
      </c>
      <c r="AW344" s="14" t="s">
        <v>195</v>
      </c>
      <c r="AX344" s="14" t="s">
        <v>71</v>
      </c>
      <c r="AY344" s="255" t="s">
        <v>182</v>
      </c>
    </row>
    <row r="345" s="2" customFormat="1" ht="16.5" customHeight="1">
      <c r="A345" s="41"/>
      <c r="B345" s="42"/>
      <c r="C345" s="216" t="s">
        <v>927</v>
      </c>
      <c r="D345" s="216" t="s">
        <v>184</v>
      </c>
      <c r="E345" s="217" t="s">
        <v>8359</v>
      </c>
      <c r="F345" s="218" t="s">
        <v>8360</v>
      </c>
      <c r="G345" s="219" t="s">
        <v>283</v>
      </c>
      <c r="H345" s="220">
        <v>715.81100000000004</v>
      </c>
      <c r="I345" s="221"/>
      <c r="J345" s="222">
        <f>ROUND(I345*H345,2)</f>
        <v>0</v>
      </c>
      <c r="K345" s="218" t="s">
        <v>188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308</v>
      </c>
      <c r="AT345" s="227" t="s">
        <v>184</v>
      </c>
      <c r="AU345" s="227" t="s">
        <v>80</v>
      </c>
      <c r="AY345" s="20" t="s">
        <v>182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8361</v>
      </c>
    </row>
    <row r="346" s="2" customFormat="1">
      <c r="A346" s="41"/>
      <c r="B346" s="42"/>
      <c r="C346" s="43"/>
      <c r="D346" s="229" t="s">
        <v>191</v>
      </c>
      <c r="E346" s="43"/>
      <c r="F346" s="230" t="s">
        <v>8362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191</v>
      </c>
      <c r="AU346" s="20" t="s">
        <v>80</v>
      </c>
    </row>
    <row r="347" s="14" customFormat="1">
      <c r="A347" s="14"/>
      <c r="B347" s="245"/>
      <c r="C347" s="246"/>
      <c r="D347" s="236" t="s">
        <v>193</v>
      </c>
      <c r="E347" s="247" t="s">
        <v>19</v>
      </c>
      <c r="F347" s="248" t="s">
        <v>8363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193</v>
      </c>
      <c r="AU347" s="255" t="s">
        <v>80</v>
      </c>
      <c r="AV347" s="14" t="s">
        <v>80</v>
      </c>
      <c r="AW347" s="14" t="s">
        <v>195</v>
      </c>
      <c r="AX347" s="14" t="s">
        <v>71</v>
      </c>
      <c r="AY347" s="255" t="s">
        <v>182</v>
      </c>
    </row>
    <row r="348" s="2" customFormat="1" ht="24.15" customHeight="1">
      <c r="A348" s="41"/>
      <c r="B348" s="42"/>
      <c r="C348" s="216" t="s">
        <v>932</v>
      </c>
      <c r="D348" s="216" t="s">
        <v>184</v>
      </c>
      <c r="E348" s="217" t="s">
        <v>8364</v>
      </c>
      <c r="F348" s="218" t="s">
        <v>8365</v>
      </c>
      <c r="G348" s="219" t="s">
        <v>425</v>
      </c>
      <c r="H348" s="220">
        <v>12</v>
      </c>
      <c r="I348" s="221"/>
      <c r="J348" s="222">
        <f>ROUND(I348*H348,2)</f>
        <v>0</v>
      </c>
      <c r="K348" s="218" t="s">
        <v>188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184</v>
      </c>
      <c r="AU348" s="227" t="s">
        <v>80</v>
      </c>
      <c r="AY348" s="20" t="s">
        <v>182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8366</v>
      </c>
    </row>
    <row r="349" s="2" customFormat="1">
      <c r="A349" s="41"/>
      <c r="B349" s="42"/>
      <c r="C349" s="43"/>
      <c r="D349" s="229" t="s">
        <v>191</v>
      </c>
      <c r="E349" s="43"/>
      <c r="F349" s="230" t="s">
        <v>8367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191</v>
      </c>
      <c r="AU349" s="20" t="s">
        <v>80</v>
      </c>
    </row>
    <row r="350" s="2" customFormat="1" ht="24.15" customHeight="1">
      <c r="A350" s="41"/>
      <c r="B350" s="42"/>
      <c r="C350" s="216" t="s">
        <v>940</v>
      </c>
      <c r="D350" s="216" t="s">
        <v>184</v>
      </c>
      <c r="E350" s="217" t="s">
        <v>8368</v>
      </c>
      <c r="F350" s="218" t="s">
        <v>8369</v>
      </c>
      <c r="G350" s="219" t="s">
        <v>425</v>
      </c>
      <c r="H350" s="220">
        <v>1</v>
      </c>
      <c r="I350" s="221"/>
      <c r="J350" s="222">
        <f>ROUND(I350*H350,2)</f>
        <v>0</v>
      </c>
      <c r="K350" s="218" t="s">
        <v>188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184</v>
      </c>
      <c r="AU350" s="227" t="s">
        <v>80</v>
      </c>
      <c r="AY350" s="20" t="s">
        <v>182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8370</v>
      </c>
    </row>
    <row r="351" s="2" customFormat="1">
      <c r="A351" s="41"/>
      <c r="B351" s="42"/>
      <c r="C351" s="43"/>
      <c r="D351" s="229" t="s">
        <v>191</v>
      </c>
      <c r="E351" s="43"/>
      <c r="F351" s="230" t="s">
        <v>8371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191</v>
      </c>
      <c r="AU351" s="20" t="s">
        <v>80</v>
      </c>
    </row>
    <row r="352" s="2" customFormat="1" ht="24.15" customHeight="1">
      <c r="A352" s="41"/>
      <c r="B352" s="42"/>
      <c r="C352" s="216" t="s">
        <v>946</v>
      </c>
      <c r="D352" s="216" t="s">
        <v>184</v>
      </c>
      <c r="E352" s="217" t="s">
        <v>8372</v>
      </c>
      <c r="F352" s="218" t="s">
        <v>8373</v>
      </c>
      <c r="G352" s="219" t="s">
        <v>425</v>
      </c>
      <c r="H352" s="220">
        <v>1</v>
      </c>
      <c r="I352" s="221"/>
      <c r="J352" s="222">
        <f>ROUND(I352*H352,2)</f>
        <v>0</v>
      </c>
      <c r="K352" s="218" t="s">
        <v>188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308</v>
      </c>
      <c r="AT352" s="227" t="s">
        <v>184</v>
      </c>
      <c r="AU352" s="227" t="s">
        <v>80</v>
      </c>
      <c r="AY352" s="20" t="s">
        <v>182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8374</v>
      </c>
    </row>
    <row r="353" s="2" customFormat="1">
      <c r="A353" s="41"/>
      <c r="B353" s="42"/>
      <c r="C353" s="43"/>
      <c r="D353" s="229" t="s">
        <v>191</v>
      </c>
      <c r="E353" s="43"/>
      <c r="F353" s="230" t="s">
        <v>8375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191</v>
      </c>
      <c r="AU353" s="20" t="s">
        <v>80</v>
      </c>
    </row>
    <row r="354" s="2" customFormat="1" ht="24.15" customHeight="1">
      <c r="A354" s="41"/>
      <c r="B354" s="42"/>
      <c r="C354" s="216" t="s">
        <v>951</v>
      </c>
      <c r="D354" s="216" t="s">
        <v>184</v>
      </c>
      <c r="E354" s="217" t="s">
        <v>8376</v>
      </c>
      <c r="F354" s="218" t="s">
        <v>8377</v>
      </c>
      <c r="G354" s="219" t="s">
        <v>425</v>
      </c>
      <c r="H354" s="220">
        <v>1</v>
      </c>
      <c r="I354" s="221"/>
      <c r="J354" s="222">
        <f>ROUND(I354*H354,2)</f>
        <v>0</v>
      </c>
      <c r="K354" s="218" t="s">
        <v>188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184</v>
      </c>
      <c r="AU354" s="227" t="s">
        <v>80</v>
      </c>
      <c r="AY354" s="20" t="s">
        <v>182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8378</v>
      </c>
    </row>
    <row r="355" s="2" customFormat="1">
      <c r="A355" s="41"/>
      <c r="B355" s="42"/>
      <c r="C355" s="43"/>
      <c r="D355" s="229" t="s">
        <v>191</v>
      </c>
      <c r="E355" s="43"/>
      <c r="F355" s="230" t="s">
        <v>8379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191</v>
      </c>
      <c r="AU355" s="20" t="s">
        <v>80</v>
      </c>
    </row>
    <row r="356" s="2" customFormat="1" ht="24.15" customHeight="1">
      <c r="A356" s="41"/>
      <c r="B356" s="42"/>
      <c r="C356" s="216" t="s">
        <v>957</v>
      </c>
      <c r="D356" s="216" t="s">
        <v>184</v>
      </c>
      <c r="E356" s="217" t="s">
        <v>8380</v>
      </c>
      <c r="F356" s="218" t="s">
        <v>8381</v>
      </c>
      <c r="G356" s="219" t="s">
        <v>283</v>
      </c>
      <c r="H356" s="220">
        <v>592.5</v>
      </c>
      <c r="I356" s="221"/>
      <c r="J356" s="222">
        <f>ROUND(I356*H356,2)</f>
        <v>0</v>
      </c>
      <c r="K356" s="218" t="s">
        <v>188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184</v>
      </c>
      <c r="AU356" s="227" t="s">
        <v>80</v>
      </c>
      <c r="AY356" s="20" t="s">
        <v>182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8382</v>
      </c>
    </row>
    <row r="357" s="2" customFormat="1">
      <c r="A357" s="41"/>
      <c r="B357" s="42"/>
      <c r="C357" s="43"/>
      <c r="D357" s="229" t="s">
        <v>191</v>
      </c>
      <c r="E357" s="43"/>
      <c r="F357" s="230" t="s">
        <v>8383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191</v>
      </c>
      <c r="AU357" s="20" t="s">
        <v>80</v>
      </c>
    </row>
    <row r="358" s="14" customFormat="1">
      <c r="A358" s="14"/>
      <c r="B358" s="245"/>
      <c r="C358" s="246"/>
      <c r="D358" s="236" t="s">
        <v>193</v>
      </c>
      <c r="E358" s="247" t="s">
        <v>19</v>
      </c>
      <c r="F358" s="248" t="s">
        <v>8384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193</v>
      </c>
      <c r="AU358" s="255" t="s">
        <v>80</v>
      </c>
      <c r="AV358" s="14" t="s">
        <v>80</v>
      </c>
      <c r="AW358" s="14" t="s">
        <v>195</v>
      </c>
      <c r="AX358" s="14" t="s">
        <v>71</v>
      </c>
      <c r="AY358" s="255" t="s">
        <v>182</v>
      </c>
    </row>
    <row r="359" s="2" customFormat="1" ht="24.15" customHeight="1">
      <c r="A359" s="41"/>
      <c r="B359" s="42"/>
      <c r="C359" s="216" t="s">
        <v>963</v>
      </c>
      <c r="D359" s="216" t="s">
        <v>184</v>
      </c>
      <c r="E359" s="217" t="s">
        <v>8385</v>
      </c>
      <c r="F359" s="218" t="s">
        <v>8386</v>
      </c>
      <c r="G359" s="219" t="s">
        <v>283</v>
      </c>
      <c r="H359" s="220">
        <v>592.5</v>
      </c>
      <c r="I359" s="221"/>
      <c r="J359" s="222">
        <f>ROUND(I359*H359,2)</f>
        <v>0</v>
      </c>
      <c r="K359" s="218" t="s">
        <v>188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308</v>
      </c>
      <c r="AT359" s="227" t="s">
        <v>184</v>
      </c>
      <c r="AU359" s="227" t="s">
        <v>80</v>
      </c>
      <c r="AY359" s="20" t="s">
        <v>182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8387</v>
      </c>
    </row>
    <row r="360" s="2" customFormat="1">
      <c r="A360" s="41"/>
      <c r="B360" s="42"/>
      <c r="C360" s="43"/>
      <c r="D360" s="229" t="s">
        <v>191</v>
      </c>
      <c r="E360" s="43"/>
      <c r="F360" s="230" t="s">
        <v>8388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191</v>
      </c>
      <c r="AU360" s="20" t="s">
        <v>80</v>
      </c>
    </row>
    <row r="361" s="2" customFormat="1" ht="37.8" customHeight="1">
      <c r="A361" s="41"/>
      <c r="B361" s="42"/>
      <c r="C361" s="216" t="s">
        <v>969</v>
      </c>
      <c r="D361" s="216" t="s">
        <v>184</v>
      </c>
      <c r="E361" s="217" t="s">
        <v>8389</v>
      </c>
      <c r="F361" s="218" t="s">
        <v>8390</v>
      </c>
      <c r="G361" s="219" t="s">
        <v>283</v>
      </c>
      <c r="H361" s="220">
        <v>856.83000000000004</v>
      </c>
      <c r="I361" s="221"/>
      <c r="J361" s="222">
        <f>ROUND(I361*H361,2)</f>
        <v>0</v>
      </c>
      <c r="K361" s="218" t="s">
        <v>188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184</v>
      </c>
      <c r="AU361" s="227" t="s">
        <v>80</v>
      </c>
      <c r="AY361" s="20" t="s">
        <v>182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8391</v>
      </c>
    </row>
    <row r="362" s="2" customFormat="1">
      <c r="A362" s="41"/>
      <c r="B362" s="42"/>
      <c r="C362" s="43"/>
      <c r="D362" s="229" t="s">
        <v>191</v>
      </c>
      <c r="E362" s="43"/>
      <c r="F362" s="230" t="s">
        <v>8392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191</v>
      </c>
      <c r="AU362" s="20" t="s">
        <v>80</v>
      </c>
    </row>
    <row r="363" s="14" customFormat="1">
      <c r="A363" s="14"/>
      <c r="B363" s="245"/>
      <c r="C363" s="246"/>
      <c r="D363" s="236" t="s">
        <v>193</v>
      </c>
      <c r="E363" s="247" t="s">
        <v>19</v>
      </c>
      <c r="F363" s="248" t="s">
        <v>8393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193</v>
      </c>
      <c r="AU363" s="255" t="s">
        <v>80</v>
      </c>
      <c r="AV363" s="14" t="s">
        <v>80</v>
      </c>
      <c r="AW363" s="14" t="s">
        <v>195</v>
      </c>
      <c r="AX363" s="14" t="s">
        <v>71</v>
      </c>
      <c r="AY363" s="255" t="s">
        <v>182</v>
      </c>
    </row>
    <row r="364" s="2" customFormat="1" ht="24.15" customHeight="1">
      <c r="A364" s="41"/>
      <c r="B364" s="42"/>
      <c r="C364" s="216" t="s">
        <v>975</v>
      </c>
      <c r="D364" s="216" t="s">
        <v>184</v>
      </c>
      <c r="E364" s="217" t="s">
        <v>8394</v>
      </c>
      <c r="F364" s="218" t="s">
        <v>8395</v>
      </c>
      <c r="G364" s="219" t="s">
        <v>283</v>
      </c>
      <c r="H364" s="220">
        <v>735.971</v>
      </c>
      <c r="I364" s="221"/>
      <c r="J364" s="222">
        <f>ROUND(I364*H364,2)</f>
        <v>0</v>
      </c>
      <c r="K364" s="218" t="s">
        <v>188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184</v>
      </c>
      <c r="AU364" s="227" t="s">
        <v>80</v>
      </c>
      <c r="AY364" s="20" t="s">
        <v>182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8396</v>
      </c>
    </row>
    <row r="365" s="2" customFormat="1">
      <c r="A365" s="41"/>
      <c r="B365" s="42"/>
      <c r="C365" s="43"/>
      <c r="D365" s="229" t="s">
        <v>191</v>
      </c>
      <c r="E365" s="43"/>
      <c r="F365" s="230" t="s">
        <v>8397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191</v>
      </c>
      <c r="AU365" s="20" t="s">
        <v>80</v>
      </c>
    </row>
    <row r="366" s="14" customFormat="1">
      <c r="A366" s="14"/>
      <c r="B366" s="245"/>
      <c r="C366" s="246"/>
      <c r="D366" s="236" t="s">
        <v>193</v>
      </c>
      <c r="E366" s="247" t="s">
        <v>19</v>
      </c>
      <c r="F366" s="248" t="s">
        <v>8398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193</v>
      </c>
      <c r="AU366" s="255" t="s">
        <v>80</v>
      </c>
      <c r="AV366" s="14" t="s">
        <v>80</v>
      </c>
      <c r="AW366" s="14" t="s">
        <v>195</v>
      </c>
      <c r="AX366" s="14" t="s">
        <v>71</v>
      </c>
      <c r="AY366" s="255" t="s">
        <v>182</v>
      </c>
    </row>
    <row r="367" s="2" customFormat="1" ht="21.75" customHeight="1">
      <c r="A367" s="41"/>
      <c r="B367" s="42"/>
      <c r="C367" s="216" t="s">
        <v>981</v>
      </c>
      <c r="D367" s="216" t="s">
        <v>184</v>
      </c>
      <c r="E367" s="217" t="s">
        <v>8399</v>
      </c>
      <c r="F367" s="218" t="s">
        <v>8400</v>
      </c>
      <c r="G367" s="219" t="s">
        <v>7542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308</v>
      </c>
      <c r="AT367" s="227" t="s">
        <v>184</v>
      </c>
      <c r="AU367" s="227" t="s">
        <v>80</v>
      </c>
      <c r="AY367" s="20" t="s">
        <v>182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1203</v>
      </c>
    </row>
    <row r="368" s="2" customFormat="1" ht="16.5" customHeight="1">
      <c r="A368" s="41"/>
      <c r="B368" s="42"/>
      <c r="C368" s="216" t="s">
        <v>987</v>
      </c>
      <c r="D368" s="216" t="s">
        <v>184</v>
      </c>
      <c r="E368" s="217" t="s">
        <v>8401</v>
      </c>
      <c r="F368" s="218" t="s">
        <v>8402</v>
      </c>
      <c r="G368" s="219" t="s">
        <v>425</v>
      </c>
      <c r="H368" s="220">
        <v>202</v>
      </c>
      <c r="I368" s="221"/>
      <c r="J368" s="222">
        <f>ROUND(I368*H368,2)</f>
        <v>0</v>
      </c>
      <c r="K368" s="218" t="s">
        <v>188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184</v>
      </c>
      <c r="AU368" s="227" t="s">
        <v>80</v>
      </c>
      <c r="AY368" s="20" t="s">
        <v>182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8403</v>
      </c>
    </row>
    <row r="369" s="2" customFormat="1">
      <c r="A369" s="41"/>
      <c r="B369" s="42"/>
      <c r="C369" s="43"/>
      <c r="D369" s="229" t="s">
        <v>191</v>
      </c>
      <c r="E369" s="43"/>
      <c r="F369" s="230" t="s">
        <v>8404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191</v>
      </c>
      <c r="AU369" s="20" t="s">
        <v>80</v>
      </c>
    </row>
    <row r="370" s="2" customFormat="1" ht="24.15" customHeight="1">
      <c r="A370" s="41"/>
      <c r="B370" s="42"/>
      <c r="C370" s="216" t="s">
        <v>993</v>
      </c>
      <c r="D370" s="216" t="s">
        <v>184</v>
      </c>
      <c r="E370" s="217" t="s">
        <v>8405</v>
      </c>
      <c r="F370" s="218" t="s">
        <v>8406</v>
      </c>
      <c r="G370" s="219" t="s">
        <v>425</v>
      </c>
      <c r="H370" s="220">
        <v>775</v>
      </c>
      <c r="I370" s="221"/>
      <c r="J370" s="222">
        <f>ROUND(I370*H370,2)</f>
        <v>0</v>
      </c>
      <c r="K370" s="218" t="s">
        <v>188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184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8407</v>
      </c>
    </row>
    <row r="371" s="2" customFormat="1">
      <c r="A371" s="41"/>
      <c r="B371" s="42"/>
      <c r="C371" s="43"/>
      <c r="D371" s="229" t="s">
        <v>191</v>
      </c>
      <c r="E371" s="43"/>
      <c r="F371" s="230" t="s">
        <v>8408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191</v>
      </c>
      <c r="AU371" s="20" t="s">
        <v>80</v>
      </c>
    </row>
    <row r="372" s="2" customFormat="1" ht="21.75" customHeight="1">
      <c r="A372" s="41"/>
      <c r="B372" s="42"/>
      <c r="C372" s="216" t="s">
        <v>998</v>
      </c>
      <c r="D372" s="216" t="s">
        <v>184</v>
      </c>
      <c r="E372" s="217" t="s">
        <v>8409</v>
      </c>
      <c r="F372" s="218" t="s">
        <v>8410</v>
      </c>
      <c r="G372" s="219" t="s">
        <v>283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184</v>
      </c>
      <c r="AU372" s="227" t="s">
        <v>80</v>
      </c>
      <c r="AY372" s="20" t="s">
        <v>182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1660</v>
      </c>
    </row>
    <row r="373" s="14" customFormat="1">
      <c r="A373" s="14"/>
      <c r="B373" s="245"/>
      <c r="C373" s="246"/>
      <c r="D373" s="236" t="s">
        <v>193</v>
      </c>
      <c r="E373" s="247" t="s">
        <v>19</v>
      </c>
      <c r="F373" s="248" t="s">
        <v>8393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193</v>
      </c>
      <c r="AU373" s="255" t="s">
        <v>80</v>
      </c>
      <c r="AV373" s="14" t="s">
        <v>80</v>
      </c>
      <c r="AW373" s="14" t="s">
        <v>195</v>
      </c>
      <c r="AX373" s="14" t="s">
        <v>78</v>
      </c>
      <c r="AY373" s="255" t="s">
        <v>182</v>
      </c>
    </row>
    <row r="374" s="2" customFormat="1" ht="55.5" customHeight="1">
      <c r="A374" s="41"/>
      <c r="B374" s="42"/>
      <c r="C374" s="216" t="s">
        <v>1003</v>
      </c>
      <c r="D374" s="216" t="s">
        <v>184</v>
      </c>
      <c r="E374" s="217" t="s">
        <v>8411</v>
      </c>
      <c r="F374" s="218" t="s">
        <v>8412</v>
      </c>
      <c r="G374" s="219" t="s">
        <v>256</v>
      </c>
      <c r="H374" s="220">
        <v>21.132000000000001</v>
      </c>
      <c r="I374" s="221"/>
      <c r="J374" s="222">
        <f>ROUND(I374*H374,2)</f>
        <v>0</v>
      </c>
      <c r="K374" s="218" t="s">
        <v>188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184</v>
      </c>
      <c r="AU374" s="227" t="s">
        <v>80</v>
      </c>
      <c r="AY374" s="20" t="s">
        <v>182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8413</v>
      </c>
    </row>
    <row r="375" s="2" customFormat="1">
      <c r="A375" s="41"/>
      <c r="B375" s="42"/>
      <c r="C375" s="43"/>
      <c r="D375" s="229" t="s">
        <v>191</v>
      </c>
      <c r="E375" s="43"/>
      <c r="F375" s="230" t="s">
        <v>8414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191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5194</v>
      </c>
      <c r="F376" s="214" t="s">
        <v>6636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182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1009</v>
      </c>
      <c r="D377" s="216" t="s">
        <v>184</v>
      </c>
      <c r="E377" s="217" t="s">
        <v>8415</v>
      </c>
      <c r="F377" s="218" t="s">
        <v>8416</v>
      </c>
      <c r="G377" s="219" t="s">
        <v>283</v>
      </c>
      <c r="H377" s="220">
        <v>592.5</v>
      </c>
      <c r="I377" s="221"/>
      <c r="J377" s="222">
        <f>ROUND(I377*H377,2)</f>
        <v>0</v>
      </c>
      <c r="K377" s="218" t="s">
        <v>188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184</v>
      </c>
      <c r="AU377" s="227" t="s">
        <v>80</v>
      </c>
      <c r="AY377" s="20" t="s">
        <v>182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8417</v>
      </c>
    </row>
    <row r="378" s="2" customFormat="1">
      <c r="A378" s="41"/>
      <c r="B378" s="42"/>
      <c r="C378" s="43"/>
      <c r="D378" s="229" t="s">
        <v>191</v>
      </c>
      <c r="E378" s="43"/>
      <c r="F378" s="230" t="s">
        <v>8418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191</v>
      </c>
      <c r="AU378" s="20" t="s">
        <v>80</v>
      </c>
    </row>
    <row r="379" s="2" customFormat="1" ht="24.15" customHeight="1">
      <c r="A379" s="41"/>
      <c r="B379" s="42"/>
      <c r="C379" s="216" t="s">
        <v>1014</v>
      </c>
      <c r="D379" s="216" t="s">
        <v>184</v>
      </c>
      <c r="E379" s="217" t="s">
        <v>8419</v>
      </c>
      <c r="F379" s="218" t="s">
        <v>8420</v>
      </c>
      <c r="G379" s="219" t="s">
        <v>283</v>
      </c>
      <c r="H379" s="220">
        <v>592.5</v>
      </c>
      <c r="I379" s="221"/>
      <c r="J379" s="222">
        <f>ROUND(I379*H379,2)</f>
        <v>0</v>
      </c>
      <c r="K379" s="218" t="s">
        <v>188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184</v>
      </c>
      <c r="AU379" s="227" t="s">
        <v>80</v>
      </c>
      <c r="AY379" s="20" t="s">
        <v>182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8421</v>
      </c>
    </row>
    <row r="380" s="2" customFormat="1">
      <c r="A380" s="41"/>
      <c r="B380" s="42"/>
      <c r="C380" s="43"/>
      <c r="D380" s="229" t="s">
        <v>191</v>
      </c>
      <c r="E380" s="43"/>
      <c r="F380" s="230" t="s">
        <v>8422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191</v>
      </c>
      <c r="AU380" s="20" t="s">
        <v>80</v>
      </c>
    </row>
    <row r="381" s="14" customFormat="1">
      <c r="A381" s="14"/>
      <c r="B381" s="245"/>
      <c r="C381" s="246"/>
      <c r="D381" s="236" t="s">
        <v>193</v>
      </c>
      <c r="E381" s="247" t="s">
        <v>19</v>
      </c>
      <c r="F381" s="248" t="s">
        <v>8423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193</v>
      </c>
      <c r="AU381" s="255" t="s">
        <v>80</v>
      </c>
      <c r="AV381" s="14" t="s">
        <v>80</v>
      </c>
      <c r="AW381" s="14" t="s">
        <v>195</v>
      </c>
      <c r="AX381" s="14" t="s">
        <v>71</v>
      </c>
      <c r="AY381" s="255" t="s">
        <v>182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296</v>
      </c>
      <c r="F382" s="203" t="s">
        <v>7972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182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8424</v>
      </c>
      <c r="F383" s="214" t="s">
        <v>8425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182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1025</v>
      </c>
      <c r="D384" s="216" t="s">
        <v>184</v>
      </c>
      <c r="E384" s="217" t="s">
        <v>8426</v>
      </c>
      <c r="F384" s="218" t="s">
        <v>8427</v>
      </c>
      <c r="G384" s="219" t="s">
        <v>425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635</v>
      </c>
      <c r="AT384" s="227" t="s">
        <v>184</v>
      </c>
      <c r="AU384" s="227" t="s">
        <v>80</v>
      </c>
      <c r="AY384" s="20" t="s">
        <v>182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635</v>
      </c>
      <c r="BM384" s="227" t="s">
        <v>8428</v>
      </c>
    </row>
    <row r="385" s="14" customFormat="1">
      <c r="A385" s="14"/>
      <c r="B385" s="245"/>
      <c r="C385" s="246"/>
      <c r="D385" s="236" t="s">
        <v>193</v>
      </c>
      <c r="E385" s="247" t="s">
        <v>19</v>
      </c>
      <c r="F385" s="248" t="s">
        <v>8429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193</v>
      </c>
      <c r="AU385" s="255" t="s">
        <v>80</v>
      </c>
      <c r="AV385" s="14" t="s">
        <v>80</v>
      </c>
      <c r="AW385" s="14" t="s">
        <v>195</v>
      </c>
      <c r="AX385" s="14" t="s">
        <v>71</v>
      </c>
      <c r="AY385" s="255" t="s">
        <v>182</v>
      </c>
    </row>
    <row r="386" s="2" customFormat="1" ht="21.75" customHeight="1">
      <c r="A386" s="41"/>
      <c r="B386" s="42"/>
      <c r="C386" s="278" t="s">
        <v>1030</v>
      </c>
      <c r="D386" s="278" t="s">
        <v>296</v>
      </c>
      <c r="E386" s="279" t="s">
        <v>8430</v>
      </c>
      <c r="F386" s="280" t="s">
        <v>8431</v>
      </c>
      <c r="G386" s="281" t="s">
        <v>425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2219</v>
      </c>
      <c r="AT386" s="227" t="s">
        <v>296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635</v>
      </c>
      <c r="BM386" s="227" t="s">
        <v>8432</v>
      </c>
    </row>
    <row r="387" s="2" customFormat="1" ht="33" customHeight="1">
      <c r="A387" s="41"/>
      <c r="B387" s="42"/>
      <c r="C387" s="216" t="s">
        <v>1036</v>
      </c>
      <c r="D387" s="216" t="s">
        <v>184</v>
      </c>
      <c r="E387" s="217" t="s">
        <v>8433</v>
      </c>
      <c r="F387" s="218" t="s">
        <v>8434</v>
      </c>
      <c r="G387" s="219" t="s">
        <v>304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635</v>
      </c>
      <c r="AT387" s="227" t="s">
        <v>184</v>
      </c>
      <c r="AU387" s="227" t="s">
        <v>80</v>
      </c>
      <c r="AY387" s="20" t="s">
        <v>182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635</v>
      </c>
      <c r="BM387" s="227" t="s">
        <v>8435</v>
      </c>
    </row>
    <row r="388" s="14" customFormat="1">
      <c r="A388" s="14"/>
      <c r="B388" s="245"/>
      <c r="C388" s="246"/>
      <c r="D388" s="236" t="s">
        <v>193</v>
      </c>
      <c r="E388" s="247" t="s">
        <v>19</v>
      </c>
      <c r="F388" s="248" t="s">
        <v>8436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193</v>
      </c>
      <c r="AU388" s="255" t="s">
        <v>80</v>
      </c>
      <c r="AV388" s="14" t="s">
        <v>80</v>
      </c>
      <c r="AW388" s="14" t="s">
        <v>195</v>
      </c>
      <c r="AX388" s="14" t="s">
        <v>71</v>
      </c>
      <c r="AY388" s="255" t="s">
        <v>182</v>
      </c>
    </row>
    <row r="389" s="2" customFormat="1" ht="21.75" customHeight="1">
      <c r="A389" s="41"/>
      <c r="B389" s="42"/>
      <c r="C389" s="278" t="s">
        <v>1043</v>
      </c>
      <c r="D389" s="278" t="s">
        <v>296</v>
      </c>
      <c r="E389" s="279" t="s">
        <v>8437</v>
      </c>
      <c r="F389" s="280" t="s">
        <v>8438</v>
      </c>
      <c r="G389" s="281" t="s">
        <v>304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1101</v>
      </c>
      <c r="AT389" s="227" t="s">
        <v>296</v>
      </c>
      <c r="AU389" s="227" t="s">
        <v>80</v>
      </c>
      <c r="AY389" s="20" t="s">
        <v>182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1101</v>
      </c>
      <c r="BM389" s="227" t="s">
        <v>8439</v>
      </c>
    </row>
    <row r="390" s="14" customFormat="1">
      <c r="A390" s="14"/>
      <c r="B390" s="245"/>
      <c r="C390" s="246"/>
      <c r="D390" s="236" t="s">
        <v>193</v>
      </c>
      <c r="E390" s="246"/>
      <c r="F390" s="248" t="s">
        <v>8440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193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182</v>
      </c>
    </row>
    <row r="391" s="2" customFormat="1" ht="24.15" customHeight="1">
      <c r="A391" s="41"/>
      <c r="B391" s="42"/>
      <c r="C391" s="216" t="s">
        <v>1051</v>
      </c>
      <c r="D391" s="216" t="s">
        <v>184</v>
      </c>
      <c r="E391" s="217" t="s">
        <v>8441</v>
      </c>
      <c r="F391" s="218" t="s">
        <v>8442</v>
      </c>
      <c r="G391" s="219" t="s">
        <v>304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635</v>
      </c>
      <c r="AT391" s="227" t="s">
        <v>184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635</v>
      </c>
      <c r="BM391" s="227" t="s">
        <v>8443</v>
      </c>
    </row>
    <row r="392" s="14" customFormat="1">
      <c r="A392" s="14"/>
      <c r="B392" s="245"/>
      <c r="C392" s="246"/>
      <c r="D392" s="236" t="s">
        <v>193</v>
      </c>
      <c r="E392" s="247" t="s">
        <v>19</v>
      </c>
      <c r="F392" s="248" t="s">
        <v>8444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193</v>
      </c>
      <c r="AU392" s="255" t="s">
        <v>80</v>
      </c>
      <c r="AV392" s="14" t="s">
        <v>80</v>
      </c>
      <c r="AW392" s="14" t="s">
        <v>195</v>
      </c>
      <c r="AX392" s="14" t="s">
        <v>71</v>
      </c>
      <c r="AY392" s="255" t="s">
        <v>182</v>
      </c>
    </row>
    <row r="393" s="2" customFormat="1" ht="24.15" customHeight="1">
      <c r="A393" s="41"/>
      <c r="B393" s="42"/>
      <c r="C393" s="278" t="s">
        <v>1056</v>
      </c>
      <c r="D393" s="278" t="s">
        <v>296</v>
      </c>
      <c r="E393" s="279" t="s">
        <v>8445</v>
      </c>
      <c r="F393" s="280" t="s">
        <v>8446</v>
      </c>
      <c r="G393" s="281" t="s">
        <v>304</v>
      </c>
      <c r="H393" s="282">
        <v>1.575</v>
      </c>
      <c r="I393" s="283"/>
      <c r="J393" s="284">
        <f>ROUND(I393*H393,2)</f>
        <v>0</v>
      </c>
      <c r="K393" s="280" t="s">
        <v>188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1101</v>
      </c>
      <c r="AT393" s="227" t="s">
        <v>296</v>
      </c>
      <c r="AU393" s="227" t="s">
        <v>80</v>
      </c>
      <c r="AY393" s="20" t="s">
        <v>182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1101</v>
      </c>
      <c r="BM393" s="227" t="s">
        <v>8447</v>
      </c>
    </row>
    <row r="394" s="14" customFormat="1">
      <c r="A394" s="14"/>
      <c r="B394" s="245"/>
      <c r="C394" s="246"/>
      <c r="D394" s="236" t="s">
        <v>193</v>
      </c>
      <c r="E394" s="246"/>
      <c r="F394" s="248" t="s">
        <v>8448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193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182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8449</v>
      </c>
      <c r="F395" s="203" t="s">
        <v>8450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189</v>
      </c>
      <c r="AT395" s="212" t="s">
        <v>70</v>
      </c>
      <c r="AU395" s="212" t="s">
        <v>71</v>
      </c>
      <c r="AY395" s="211" t="s">
        <v>182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1061</v>
      </c>
      <c r="D396" s="216" t="s">
        <v>184</v>
      </c>
      <c r="E396" s="217" t="s">
        <v>8451</v>
      </c>
      <c r="F396" s="218" t="s">
        <v>8452</v>
      </c>
      <c r="G396" s="219" t="s">
        <v>8453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8454</v>
      </c>
      <c r="AT396" s="227" t="s">
        <v>184</v>
      </c>
      <c r="AU396" s="227" t="s">
        <v>78</v>
      </c>
      <c r="AY396" s="20" t="s">
        <v>182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8454</v>
      </c>
      <c r="BM396" s="227" t="s">
        <v>1672</v>
      </c>
    </row>
    <row r="397" s="2" customFormat="1" ht="21.75" customHeight="1">
      <c r="A397" s="41"/>
      <c r="B397" s="42"/>
      <c r="C397" s="216" t="s">
        <v>1067</v>
      </c>
      <c r="D397" s="216" t="s">
        <v>184</v>
      </c>
      <c r="E397" s="217" t="s">
        <v>8455</v>
      </c>
      <c r="F397" s="218" t="s">
        <v>8456</v>
      </c>
      <c r="G397" s="219" t="s">
        <v>7542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89" t="s">
        <v>19</v>
      </c>
      <c r="N397" s="290" t="s">
        <v>42</v>
      </c>
      <c r="O397" s="291"/>
      <c r="P397" s="292">
        <f>O397*H397</f>
        <v>0</v>
      </c>
      <c r="Q397" s="292">
        <v>0</v>
      </c>
      <c r="R397" s="292">
        <f>Q397*H397</f>
        <v>0</v>
      </c>
      <c r="S397" s="292">
        <v>0</v>
      </c>
      <c r="T397" s="293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8454</v>
      </c>
      <c r="AT397" s="227" t="s">
        <v>184</v>
      </c>
      <c r="AU397" s="227" t="s">
        <v>78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8454</v>
      </c>
      <c r="BM397" s="227" t="s">
        <v>1685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ucMCAga88jybpa4FoZOO7bQwECDgaUIdejgt5Mhz6E3htCp4hI5rAWI0R7dvHV49XR4dxbvlrBxwdFR1YoRoCw==" hashValue="JxERJhAQt+0JoT7ZS3G5w0/wBfPbvTz62d76EaODOjVV4+zxYxBGwgYcZxAft3t8kwqzstFIdAVJyudLhrB4wA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8457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8458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8459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9. 5. 2025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7" t="s">
        <v>8457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8458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9. 5. 2025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7032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8460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8461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7038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7039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8462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8463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167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297" t="s">
        <v>8457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8458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9. 5. 2025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168</v>
      </c>
      <c r="D102" s="192" t="s">
        <v>56</v>
      </c>
      <c r="E102" s="192" t="s">
        <v>52</v>
      </c>
      <c r="F102" s="192" t="s">
        <v>53</v>
      </c>
      <c r="G102" s="192" t="s">
        <v>169</v>
      </c>
      <c r="H102" s="192" t="s">
        <v>170</v>
      </c>
      <c r="I102" s="192" t="s">
        <v>171</v>
      </c>
      <c r="J102" s="192" t="s">
        <v>130</v>
      </c>
      <c r="K102" s="193" t="s">
        <v>172</v>
      </c>
      <c r="L102" s="194"/>
      <c r="M102" s="95" t="s">
        <v>19</v>
      </c>
      <c r="N102" s="96" t="s">
        <v>41</v>
      </c>
      <c r="O102" s="96" t="s">
        <v>173</v>
      </c>
      <c r="P102" s="96" t="s">
        <v>174</v>
      </c>
      <c r="Q102" s="96" t="s">
        <v>175</v>
      </c>
      <c r="R102" s="96" t="s">
        <v>176</v>
      </c>
      <c r="S102" s="96" t="s">
        <v>177</v>
      </c>
      <c r="T102" s="97" t="s">
        <v>178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179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180</v>
      </c>
      <c r="F104" s="203" t="s">
        <v>181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182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260</v>
      </c>
      <c r="F105" s="214" t="s">
        <v>7156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182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184</v>
      </c>
      <c r="E106" s="217" t="s">
        <v>2328</v>
      </c>
      <c r="F106" s="218" t="s">
        <v>2329</v>
      </c>
      <c r="G106" s="219" t="s">
        <v>425</v>
      </c>
      <c r="H106" s="220">
        <v>20</v>
      </c>
      <c r="I106" s="221"/>
      <c r="J106" s="222">
        <f>ROUND(I106*H106,2)</f>
        <v>0</v>
      </c>
      <c r="K106" s="218" t="s">
        <v>188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189</v>
      </c>
      <c r="AT106" s="227" t="s">
        <v>184</v>
      </c>
      <c r="AU106" s="227" t="s">
        <v>80</v>
      </c>
      <c r="AY106" s="20" t="s">
        <v>182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189</v>
      </c>
      <c r="BM106" s="227" t="s">
        <v>8464</v>
      </c>
    </row>
    <row r="107" s="2" customFormat="1">
      <c r="A107" s="41"/>
      <c r="B107" s="42"/>
      <c r="C107" s="43"/>
      <c r="D107" s="229" t="s">
        <v>191</v>
      </c>
      <c r="E107" s="43"/>
      <c r="F107" s="230" t="s">
        <v>2331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191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296</v>
      </c>
      <c r="E108" s="279" t="s">
        <v>8465</v>
      </c>
      <c r="F108" s="280" t="s">
        <v>8466</v>
      </c>
      <c r="G108" s="281" t="s">
        <v>425</v>
      </c>
      <c r="H108" s="282">
        <v>20</v>
      </c>
      <c r="I108" s="283"/>
      <c r="J108" s="284">
        <f>ROUND(I108*H108,2)</f>
        <v>0</v>
      </c>
      <c r="K108" s="280" t="s">
        <v>188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253</v>
      </c>
      <c r="AT108" s="227" t="s">
        <v>296</v>
      </c>
      <c r="AU108" s="227" t="s">
        <v>80</v>
      </c>
      <c r="AY108" s="20" t="s">
        <v>182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189</v>
      </c>
      <c r="BM108" s="227" t="s">
        <v>8467</v>
      </c>
    </row>
    <row r="109" s="2" customFormat="1" ht="24.15" customHeight="1">
      <c r="A109" s="41"/>
      <c r="B109" s="42"/>
      <c r="C109" s="216" t="s">
        <v>97</v>
      </c>
      <c r="D109" s="216" t="s">
        <v>184</v>
      </c>
      <c r="E109" s="217" t="s">
        <v>8029</v>
      </c>
      <c r="F109" s="218" t="s">
        <v>8468</v>
      </c>
      <c r="G109" s="219" t="s">
        <v>8469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189</v>
      </c>
      <c r="AT109" s="227" t="s">
        <v>184</v>
      </c>
      <c r="AU109" s="227" t="s">
        <v>80</v>
      </c>
      <c r="AY109" s="20" t="s">
        <v>182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189</v>
      </c>
      <c r="BM109" s="227" t="s">
        <v>8470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3125</v>
      </c>
      <c r="F110" s="214" t="s">
        <v>3126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182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189</v>
      </c>
      <c r="D111" s="216" t="s">
        <v>184</v>
      </c>
      <c r="E111" s="217" t="s">
        <v>3128</v>
      </c>
      <c r="F111" s="218" t="s">
        <v>3129</v>
      </c>
      <c r="G111" s="219" t="s">
        <v>256</v>
      </c>
      <c r="H111" s="220">
        <v>10.314</v>
      </c>
      <c r="I111" s="221"/>
      <c r="J111" s="222">
        <f>ROUND(I111*H111,2)</f>
        <v>0</v>
      </c>
      <c r="K111" s="218" t="s">
        <v>188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189</v>
      </c>
      <c r="AT111" s="227" t="s">
        <v>184</v>
      </c>
      <c r="AU111" s="227" t="s">
        <v>80</v>
      </c>
      <c r="AY111" s="20" t="s">
        <v>182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189</v>
      </c>
      <c r="BM111" s="227" t="s">
        <v>8471</v>
      </c>
    </row>
    <row r="112" s="2" customFormat="1">
      <c r="A112" s="41"/>
      <c r="B112" s="42"/>
      <c r="C112" s="43"/>
      <c r="D112" s="229" t="s">
        <v>191</v>
      </c>
      <c r="E112" s="43"/>
      <c r="F112" s="230" t="s">
        <v>3131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191</v>
      </c>
      <c r="AU112" s="20" t="s">
        <v>80</v>
      </c>
    </row>
    <row r="113" s="14" customFormat="1">
      <c r="A113" s="14"/>
      <c r="B113" s="245"/>
      <c r="C113" s="246"/>
      <c r="D113" s="236" t="s">
        <v>193</v>
      </c>
      <c r="E113" s="247" t="s">
        <v>19</v>
      </c>
      <c r="F113" s="248" t="s">
        <v>8472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193</v>
      </c>
      <c r="AU113" s="255" t="s">
        <v>80</v>
      </c>
      <c r="AV113" s="14" t="s">
        <v>80</v>
      </c>
      <c r="AW113" s="14" t="s">
        <v>195</v>
      </c>
      <c r="AX113" s="14" t="s">
        <v>71</v>
      </c>
      <c r="AY113" s="255" t="s">
        <v>182</v>
      </c>
    </row>
    <row r="114" s="2" customFormat="1" ht="37.8" customHeight="1">
      <c r="A114" s="41"/>
      <c r="B114" s="42"/>
      <c r="C114" s="216" t="s">
        <v>232</v>
      </c>
      <c r="D114" s="216" t="s">
        <v>184</v>
      </c>
      <c r="E114" s="217" t="s">
        <v>3140</v>
      </c>
      <c r="F114" s="218" t="s">
        <v>3141</v>
      </c>
      <c r="G114" s="219" t="s">
        <v>256</v>
      </c>
      <c r="H114" s="220">
        <v>6.8760000000000003</v>
      </c>
      <c r="I114" s="221"/>
      <c r="J114" s="222">
        <f>ROUND(I114*H114,2)</f>
        <v>0</v>
      </c>
      <c r="K114" s="218" t="s">
        <v>188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189</v>
      </c>
      <c r="AT114" s="227" t="s">
        <v>184</v>
      </c>
      <c r="AU114" s="227" t="s">
        <v>80</v>
      </c>
      <c r="AY114" s="20" t="s">
        <v>182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189</v>
      </c>
      <c r="BM114" s="227" t="s">
        <v>8473</v>
      </c>
    </row>
    <row r="115" s="2" customFormat="1">
      <c r="A115" s="41"/>
      <c r="B115" s="42"/>
      <c r="C115" s="43"/>
      <c r="D115" s="229" t="s">
        <v>191</v>
      </c>
      <c r="E115" s="43"/>
      <c r="F115" s="230" t="s">
        <v>3143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191</v>
      </c>
      <c r="AU115" s="20" t="s">
        <v>80</v>
      </c>
    </row>
    <row r="116" s="14" customFormat="1">
      <c r="A116" s="14"/>
      <c r="B116" s="245"/>
      <c r="C116" s="246"/>
      <c r="D116" s="236" t="s">
        <v>193</v>
      </c>
      <c r="E116" s="247" t="s">
        <v>19</v>
      </c>
      <c r="F116" s="248" t="s">
        <v>8474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193</v>
      </c>
      <c r="AU116" s="255" t="s">
        <v>80</v>
      </c>
      <c r="AV116" s="14" t="s">
        <v>80</v>
      </c>
      <c r="AW116" s="14" t="s">
        <v>195</v>
      </c>
      <c r="AX116" s="14" t="s">
        <v>71</v>
      </c>
      <c r="AY116" s="255" t="s">
        <v>182</v>
      </c>
    </row>
    <row r="117" s="2" customFormat="1" ht="33" customHeight="1">
      <c r="A117" s="41"/>
      <c r="B117" s="42"/>
      <c r="C117" s="216" t="s">
        <v>238</v>
      </c>
      <c r="D117" s="216" t="s">
        <v>184</v>
      </c>
      <c r="E117" s="217" t="s">
        <v>3173</v>
      </c>
      <c r="F117" s="218" t="s">
        <v>3174</v>
      </c>
      <c r="G117" s="219" t="s">
        <v>256</v>
      </c>
      <c r="H117" s="220">
        <v>17.190000000000001</v>
      </c>
      <c r="I117" s="221"/>
      <c r="J117" s="222">
        <f>ROUND(I117*H117,2)</f>
        <v>0</v>
      </c>
      <c r="K117" s="218" t="s">
        <v>3175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189</v>
      </c>
      <c r="AT117" s="227" t="s">
        <v>184</v>
      </c>
      <c r="AU117" s="227" t="s">
        <v>80</v>
      </c>
      <c r="AY117" s="20" t="s">
        <v>182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189</v>
      </c>
      <c r="BM117" s="227" t="s">
        <v>8475</v>
      </c>
    </row>
    <row r="118" s="2" customFormat="1" ht="44.25" customHeight="1">
      <c r="A118" s="41"/>
      <c r="B118" s="42"/>
      <c r="C118" s="216" t="s">
        <v>246</v>
      </c>
      <c r="D118" s="216" t="s">
        <v>184</v>
      </c>
      <c r="E118" s="217" t="s">
        <v>3179</v>
      </c>
      <c r="F118" s="218" t="s">
        <v>3180</v>
      </c>
      <c r="G118" s="219" t="s">
        <v>256</v>
      </c>
      <c r="H118" s="220">
        <v>103.14</v>
      </c>
      <c r="I118" s="221"/>
      <c r="J118" s="222">
        <f>ROUND(I118*H118,2)</f>
        <v>0</v>
      </c>
      <c r="K118" s="218" t="s">
        <v>188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189</v>
      </c>
      <c r="AT118" s="227" t="s">
        <v>184</v>
      </c>
      <c r="AU118" s="227" t="s">
        <v>80</v>
      </c>
      <c r="AY118" s="20" t="s">
        <v>182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189</v>
      </c>
      <c r="BM118" s="227" t="s">
        <v>8476</v>
      </c>
    </row>
    <row r="119" s="2" customFormat="1">
      <c r="A119" s="41"/>
      <c r="B119" s="42"/>
      <c r="C119" s="43"/>
      <c r="D119" s="229" t="s">
        <v>191</v>
      </c>
      <c r="E119" s="43"/>
      <c r="F119" s="230" t="s">
        <v>3182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191</v>
      </c>
      <c r="AU119" s="20" t="s">
        <v>80</v>
      </c>
    </row>
    <row r="120" s="14" customFormat="1">
      <c r="A120" s="14"/>
      <c r="B120" s="245"/>
      <c r="C120" s="246"/>
      <c r="D120" s="236" t="s">
        <v>193</v>
      </c>
      <c r="E120" s="246"/>
      <c r="F120" s="248" t="s">
        <v>8477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193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182</v>
      </c>
    </row>
    <row r="121" s="2" customFormat="1" ht="37.8" customHeight="1">
      <c r="A121" s="41"/>
      <c r="B121" s="42"/>
      <c r="C121" s="216" t="s">
        <v>253</v>
      </c>
      <c r="D121" s="216" t="s">
        <v>184</v>
      </c>
      <c r="E121" s="217" t="s">
        <v>3185</v>
      </c>
      <c r="F121" s="218" t="s">
        <v>3186</v>
      </c>
      <c r="G121" s="219" t="s">
        <v>256</v>
      </c>
      <c r="H121" s="220">
        <v>8.5950000000000006</v>
      </c>
      <c r="I121" s="221"/>
      <c r="J121" s="222">
        <f>ROUND(I121*H121,2)</f>
        <v>0</v>
      </c>
      <c r="K121" s="218" t="s">
        <v>188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189</v>
      </c>
      <c r="AT121" s="227" t="s">
        <v>184</v>
      </c>
      <c r="AU121" s="227" t="s">
        <v>80</v>
      </c>
      <c r="AY121" s="20" t="s">
        <v>182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189</v>
      </c>
      <c r="BM121" s="227" t="s">
        <v>8478</v>
      </c>
    </row>
    <row r="122" s="2" customFormat="1">
      <c r="A122" s="41"/>
      <c r="B122" s="42"/>
      <c r="C122" s="43"/>
      <c r="D122" s="229" t="s">
        <v>191</v>
      </c>
      <c r="E122" s="43"/>
      <c r="F122" s="230" t="s">
        <v>3188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191</v>
      </c>
      <c r="AU122" s="20" t="s">
        <v>80</v>
      </c>
    </row>
    <row r="123" s="14" customFormat="1">
      <c r="A123" s="14"/>
      <c r="B123" s="245"/>
      <c r="C123" s="246"/>
      <c r="D123" s="236" t="s">
        <v>193</v>
      </c>
      <c r="E123" s="247" t="s">
        <v>19</v>
      </c>
      <c r="F123" s="248" t="s">
        <v>8479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193</v>
      </c>
      <c r="AU123" s="255" t="s">
        <v>80</v>
      </c>
      <c r="AV123" s="14" t="s">
        <v>80</v>
      </c>
      <c r="AW123" s="14" t="s">
        <v>195</v>
      </c>
      <c r="AX123" s="14" t="s">
        <v>71</v>
      </c>
      <c r="AY123" s="255" t="s">
        <v>182</v>
      </c>
    </row>
    <row r="124" s="2" customFormat="1" ht="44.25" customHeight="1">
      <c r="A124" s="41"/>
      <c r="B124" s="42"/>
      <c r="C124" s="216" t="s">
        <v>260</v>
      </c>
      <c r="D124" s="216" t="s">
        <v>184</v>
      </c>
      <c r="E124" s="217" t="s">
        <v>8480</v>
      </c>
      <c r="F124" s="218" t="s">
        <v>8481</v>
      </c>
      <c r="G124" s="219" t="s">
        <v>256</v>
      </c>
      <c r="H124" s="220">
        <v>4</v>
      </c>
      <c r="I124" s="221"/>
      <c r="J124" s="222">
        <f>ROUND(I124*H124,2)</f>
        <v>0</v>
      </c>
      <c r="K124" s="218" t="s">
        <v>188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189</v>
      </c>
      <c r="AT124" s="227" t="s">
        <v>184</v>
      </c>
      <c r="AU124" s="227" t="s">
        <v>80</v>
      </c>
      <c r="AY124" s="20" t="s">
        <v>182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189</v>
      </c>
      <c r="BM124" s="227" t="s">
        <v>8482</v>
      </c>
    </row>
    <row r="125" s="2" customFormat="1">
      <c r="A125" s="41"/>
      <c r="B125" s="42"/>
      <c r="C125" s="43"/>
      <c r="D125" s="229" t="s">
        <v>191</v>
      </c>
      <c r="E125" s="43"/>
      <c r="F125" s="230" t="s">
        <v>8483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191</v>
      </c>
      <c r="AU125" s="20" t="s">
        <v>80</v>
      </c>
    </row>
    <row r="126" s="14" customFormat="1">
      <c r="A126" s="14"/>
      <c r="B126" s="245"/>
      <c r="C126" s="246"/>
      <c r="D126" s="236" t="s">
        <v>193</v>
      </c>
      <c r="E126" s="247" t="s">
        <v>19</v>
      </c>
      <c r="F126" s="248" t="s">
        <v>8484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193</v>
      </c>
      <c r="AU126" s="255" t="s">
        <v>80</v>
      </c>
      <c r="AV126" s="14" t="s">
        <v>80</v>
      </c>
      <c r="AW126" s="14" t="s">
        <v>195</v>
      </c>
      <c r="AX126" s="14" t="s">
        <v>71</v>
      </c>
      <c r="AY126" s="255" t="s">
        <v>182</v>
      </c>
    </row>
    <row r="127" s="2" customFormat="1" ht="49.05" customHeight="1">
      <c r="A127" s="41"/>
      <c r="B127" s="42"/>
      <c r="C127" s="216" t="s">
        <v>266</v>
      </c>
      <c r="D127" s="216" t="s">
        <v>184</v>
      </c>
      <c r="E127" s="217" t="s">
        <v>3226</v>
      </c>
      <c r="F127" s="218" t="s">
        <v>3227</v>
      </c>
      <c r="G127" s="219" t="s">
        <v>256</v>
      </c>
      <c r="H127" s="220">
        <v>13.19</v>
      </c>
      <c r="I127" s="221"/>
      <c r="J127" s="222">
        <f>ROUND(I127*H127,2)</f>
        <v>0</v>
      </c>
      <c r="K127" s="218" t="s">
        <v>188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189</v>
      </c>
      <c r="AT127" s="227" t="s">
        <v>184</v>
      </c>
      <c r="AU127" s="227" t="s">
        <v>80</v>
      </c>
      <c r="AY127" s="20" t="s">
        <v>182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189</v>
      </c>
      <c r="BM127" s="227" t="s">
        <v>8485</v>
      </c>
    </row>
    <row r="128" s="2" customFormat="1">
      <c r="A128" s="41"/>
      <c r="B128" s="42"/>
      <c r="C128" s="43"/>
      <c r="D128" s="229" t="s">
        <v>191</v>
      </c>
      <c r="E128" s="43"/>
      <c r="F128" s="230" t="s">
        <v>3229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191</v>
      </c>
      <c r="AU128" s="20" t="s">
        <v>80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8486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3231</v>
      </c>
      <c r="F130" s="214" t="s">
        <v>3232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182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273</v>
      </c>
      <c r="D131" s="216" t="s">
        <v>184</v>
      </c>
      <c r="E131" s="217" t="s">
        <v>3234</v>
      </c>
      <c r="F131" s="218" t="s">
        <v>3235</v>
      </c>
      <c r="G131" s="219" t="s">
        <v>256</v>
      </c>
      <c r="H131" s="220">
        <v>15.863</v>
      </c>
      <c r="I131" s="221"/>
      <c r="J131" s="222">
        <f>ROUND(I131*H131,2)</f>
        <v>0</v>
      </c>
      <c r="K131" s="218" t="s">
        <v>188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189</v>
      </c>
      <c r="AT131" s="227" t="s">
        <v>184</v>
      </c>
      <c r="AU131" s="227" t="s">
        <v>80</v>
      </c>
      <c r="AY131" s="20" t="s">
        <v>182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189</v>
      </c>
      <c r="BM131" s="227" t="s">
        <v>8487</v>
      </c>
    </row>
    <row r="132" s="2" customFormat="1">
      <c r="A132" s="41"/>
      <c r="B132" s="42"/>
      <c r="C132" s="43"/>
      <c r="D132" s="229" t="s">
        <v>191</v>
      </c>
      <c r="E132" s="43"/>
      <c r="F132" s="230" t="s">
        <v>3237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191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3251</v>
      </c>
      <c r="F133" s="203" t="s">
        <v>3252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182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4993</v>
      </c>
      <c r="F134" s="214" t="s">
        <v>8488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182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296</v>
      </c>
      <c r="E135" s="279" t="s">
        <v>8489</v>
      </c>
      <c r="F135" s="280" t="s">
        <v>8490</v>
      </c>
      <c r="G135" s="281" t="s">
        <v>425</v>
      </c>
      <c r="H135" s="282">
        <v>3</v>
      </c>
      <c r="I135" s="283"/>
      <c r="J135" s="284">
        <f>ROUND(I135*H135,2)</f>
        <v>0</v>
      </c>
      <c r="K135" s="280" t="s">
        <v>188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253</v>
      </c>
      <c r="AT135" s="227" t="s">
        <v>296</v>
      </c>
      <c r="AU135" s="227" t="s">
        <v>80</v>
      </c>
      <c r="AY135" s="20" t="s">
        <v>182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189</v>
      </c>
      <c r="BM135" s="227" t="s">
        <v>8491</v>
      </c>
    </row>
    <row r="136" s="2" customFormat="1" ht="44.25" customHeight="1">
      <c r="A136" s="41"/>
      <c r="B136" s="42"/>
      <c r="C136" s="216" t="s">
        <v>289</v>
      </c>
      <c r="D136" s="216" t="s">
        <v>184</v>
      </c>
      <c r="E136" s="217" t="s">
        <v>8492</v>
      </c>
      <c r="F136" s="218" t="s">
        <v>8493</v>
      </c>
      <c r="G136" s="219" t="s">
        <v>304</v>
      </c>
      <c r="H136" s="220">
        <v>6556.1899999999996</v>
      </c>
      <c r="I136" s="221"/>
      <c r="J136" s="222">
        <f>ROUND(I136*H136,2)</f>
        <v>0</v>
      </c>
      <c r="K136" s="218" t="s">
        <v>188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308</v>
      </c>
      <c r="AT136" s="227" t="s">
        <v>184</v>
      </c>
      <c r="AU136" s="227" t="s">
        <v>80</v>
      </c>
      <c r="AY136" s="20" t="s">
        <v>182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308</v>
      </c>
      <c r="BM136" s="227" t="s">
        <v>8494</v>
      </c>
    </row>
    <row r="137" s="2" customFormat="1">
      <c r="A137" s="41"/>
      <c r="B137" s="42"/>
      <c r="C137" s="43"/>
      <c r="D137" s="229" t="s">
        <v>191</v>
      </c>
      <c r="E137" s="43"/>
      <c r="F137" s="230" t="s">
        <v>8495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191</v>
      </c>
      <c r="AU137" s="20" t="s">
        <v>80</v>
      </c>
    </row>
    <row r="138" s="14" customFormat="1">
      <c r="A138" s="14"/>
      <c r="B138" s="245"/>
      <c r="C138" s="246"/>
      <c r="D138" s="236" t="s">
        <v>193</v>
      </c>
      <c r="E138" s="247" t="s">
        <v>19</v>
      </c>
      <c r="F138" s="248" t="s">
        <v>8496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193</v>
      </c>
      <c r="AU138" s="255" t="s">
        <v>80</v>
      </c>
      <c r="AV138" s="14" t="s">
        <v>80</v>
      </c>
      <c r="AW138" s="14" t="s">
        <v>195</v>
      </c>
      <c r="AX138" s="14" t="s">
        <v>71</v>
      </c>
      <c r="AY138" s="255" t="s">
        <v>182</v>
      </c>
    </row>
    <row r="139" s="2" customFormat="1" ht="44.25" customHeight="1">
      <c r="A139" s="41"/>
      <c r="B139" s="42"/>
      <c r="C139" s="216" t="s">
        <v>295</v>
      </c>
      <c r="D139" s="216" t="s">
        <v>184</v>
      </c>
      <c r="E139" s="217" t="s">
        <v>8497</v>
      </c>
      <c r="F139" s="218" t="s">
        <v>8498</v>
      </c>
      <c r="G139" s="219" t="s">
        <v>304</v>
      </c>
      <c r="H139" s="220">
        <v>1712.3810000000001</v>
      </c>
      <c r="I139" s="221"/>
      <c r="J139" s="222">
        <f>ROUND(I139*H139,2)</f>
        <v>0</v>
      </c>
      <c r="K139" s="218" t="s">
        <v>188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308</v>
      </c>
      <c r="AT139" s="227" t="s">
        <v>184</v>
      </c>
      <c r="AU139" s="227" t="s">
        <v>80</v>
      </c>
      <c r="AY139" s="20" t="s">
        <v>182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308</v>
      </c>
      <c r="BM139" s="227" t="s">
        <v>8499</v>
      </c>
    </row>
    <row r="140" s="2" customFormat="1">
      <c r="A140" s="41"/>
      <c r="B140" s="42"/>
      <c r="C140" s="43"/>
      <c r="D140" s="229" t="s">
        <v>191</v>
      </c>
      <c r="E140" s="43"/>
      <c r="F140" s="230" t="s">
        <v>8500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191</v>
      </c>
      <c r="AU140" s="20" t="s">
        <v>80</v>
      </c>
    </row>
    <row r="141" s="14" customFormat="1">
      <c r="A141" s="14"/>
      <c r="B141" s="245"/>
      <c r="C141" s="246"/>
      <c r="D141" s="236" t="s">
        <v>193</v>
      </c>
      <c r="E141" s="247" t="s">
        <v>19</v>
      </c>
      <c r="F141" s="248" t="s">
        <v>8501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193</v>
      </c>
      <c r="AU141" s="255" t="s">
        <v>80</v>
      </c>
      <c r="AV141" s="14" t="s">
        <v>80</v>
      </c>
      <c r="AW141" s="14" t="s">
        <v>195</v>
      </c>
      <c r="AX141" s="14" t="s">
        <v>71</v>
      </c>
      <c r="AY141" s="255" t="s">
        <v>182</v>
      </c>
    </row>
    <row r="142" s="2" customFormat="1" ht="24.15" customHeight="1">
      <c r="A142" s="41"/>
      <c r="B142" s="42"/>
      <c r="C142" s="278" t="s">
        <v>301</v>
      </c>
      <c r="D142" s="278" t="s">
        <v>296</v>
      </c>
      <c r="E142" s="279" t="s">
        <v>8502</v>
      </c>
      <c r="F142" s="280" t="s">
        <v>8503</v>
      </c>
      <c r="G142" s="281" t="s">
        <v>304</v>
      </c>
      <c r="H142" s="282">
        <v>202</v>
      </c>
      <c r="I142" s="283"/>
      <c r="J142" s="284">
        <f>ROUND(I142*H142,2)</f>
        <v>0</v>
      </c>
      <c r="K142" s="280" t="s">
        <v>188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410</v>
      </c>
      <c r="AT142" s="227" t="s">
        <v>296</v>
      </c>
      <c r="AU142" s="227" t="s">
        <v>80</v>
      </c>
      <c r="AY142" s="20" t="s">
        <v>182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308</v>
      </c>
      <c r="BM142" s="227" t="s">
        <v>8504</v>
      </c>
    </row>
    <row r="143" s="14" customFormat="1">
      <c r="A143" s="14"/>
      <c r="B143" s="245"/>
      <c r="C143" s="246"/>
      <c r="D143" s="236" t="s">
        <v>193</v>
      </c>
      <c r="E143" s="246"/>
      <c r="F143" s="248" t="s">
        <v>8505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193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182</v>
      </c>
    </row>
    <row r="144" s="2" customFormat="1" ht="24.15" customHeight="1">
      <c r="A144" s="41"/>
      <c r="B144" s="42"/>
      <c r="C144" s="278" t="s">
        <v>308</v>
      </c>
      <c r="D144" s="278" t="s">
        <v>296</v>
      </c>
      <c r="E144" s="279" t="s">
        <v>8506</v>
      </c>
      <c r="F144" s="280" t="s">
        <v>8507</v>
      </c>
      <c r="G144" s="281" t="s">
        <v>304</v>
      </c>
      <c r="H144" s="282">
        <v>130</v>
      </c>
      <c r="I144" s="283"/>
      <c r="J144" s="284">
        <f>ROUND(I144*H144,2)</f>
        <v>0</v>
      </c>
      <c r="K144" s="280" t="s">
        <v>188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410</v>
      </c>
      <c r="AT144" s="227" t="s">
        <v>296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308</v>
      </c>
      <c r="BM144" s="227" t="s">
        <v>8508</v>
      </c>
    </row>
    <row r="145" s="14" customFormat="1">
      <c r="A145" s="14"/>
      <c r="B145" s="245"/>
      <c r="C145" s="246"/>
      <c r="D145" s="236" t="s">
        <v>193</v>
      </c>
      <c r="E145" s="246"/>
      <c r="F145" s="248" t="s">
        <v>8509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193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182</v>
      </c>
    </row>
    <row r="146" s="2" customFormat="1" ht="24.15" customHeight="1">
      <c r="A146" s="41"/>
      <c r="B146" s="42"/>
      <c r="C146" s="278" t="s">
        <v>314</v>
      </c>
      <c r="D146" s="278" t="s">
        <v>296</v>
      </c>
      <c r="E146" s="279" t="s">
        <v>8510</v>
      </c>
      <c r="F146" s="280" t="s">
        <v>8511</v>
      </c>
      <c r="G146" s="281" t="s">
        <v>304</v>
      </c>
      <c r="H146" s="282">
        <v>30</v>
      </c>
      <c r="I146" s="283"/>
      <c r="J146" s="284">
        <f>ROUND(I146*H146,2)</f>
        <v>0</v>
      </c>
      <c r="K146" s="280" t="s">
        <v>188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410</v>
      </c>
      <c r="AT146" s="227" t="s">
        <v>296</v>
      </c>
      <c r="AU146" s="227" t="s">
        <v>80</v>
      </c>
      <c r="AY146" s="20" t="s">
        <v>182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308</v>
      </c>
      <c r="BM146" s="227" t="s">
        <v>8512</v>
      </c>
    </row>
    <row r="147" s="2" customFormat="1" ht="37.8" customHeight="1">
      <c r="A147" s="41"/>
      <c r="B147" s="42"/>
      <c r="C147" s="278" t="s">
        <v>319</v>
      </c>
      <c r="D147" s="278" t="s">
        <v>296</v>
      </c>
      <c r="E147" s="279" t="s">
        <v>8513</v>
      </c>
      <c r="F147" s="280" t="s">
        <v>8514</v>
      </c>
      <c r="G147" s="281" t="s">
        <v>304</v>
      </c>
      <c r="H147" s="282">
        <v>6682</v>
      </c>
      <c r="I147" s="283"/>
      <c r="J147" s="284">
        <f>ROUND(I147*H147,2)</f>
        <v>0</v>
      </c>
      <c r="K147" s="280" t="s">
        <v>188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410</v>
      </c>
      <c r="AT147" s="227" t="s">
        <v>296</v>
      </c>
      <c r="AU147" s="227" t="s">
        <v>80</v>
      </c>
      <c r="AY147" s="20" t="s">
        <v>182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308</v>
      </c>
      <c r="BM147" s="227" t="s">
        <v>8515</v>
      </c>
    </row>
    <row r="148" s="2" customFormat="1" ht="37.8" customHeight="1">
      <c r="A148" s="41"/>
      <c r="B148" s="42"/>
      <c r="C148" s="278" t="s">
        <v>328</v>
      </c>
      <c r="D148" s="278" t="s">
        <v>296</v>
      </c>
      <c r="E148" s="279" t="s">
        <v>8516</v>
      </c>
      <c r="F148" s="280" t="s">
        <v>8517</v>
      </c>
      <c r="G148" s="281" t="s">
        <v>304</v>
      </c>
      <c r="H148" s="282">
        <v>1018</v>
      </c>
      <c r="I148" s="283"/>
      <c r="J148" s="284">
        <f>ROUND(I148*H148,2)</f>
        <v>0</v>
      </c>
      <c r="K148" s="280" t="s">
        <v>188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410</v>
      </c>
      <c r="AT148" s="227" t="s">
        <v>296</v>
      </c>
      <c r="AU148" s="227" t="s">
        <v>80</v>
      </c>
      <c r="AY148" s="20" t="s">
        <v>182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308</v>
      </c>
      <c r="BM148" s="227" t="s">
        <v>8518</v>
      </c>
    </row>
    <row r="149" s="2" customFormat="1" ht="37.8" customHeight="1">
      <c r="A149" s="41"/>
      <c r="B149" s="42"/>
      <c r="C149" s="278" t="s">
        <v>334</v>
      </c>
      <c r="D149" s="278" t="s">
        <v>296</v>
      </c>
      <c r="E149" s="279" t="s">
        <v>8519</v>
      </c>
      <c r="F149" s="280" t="s">
        <v>8520</v>
      </c>
      <c r="G149" s="281" t="s">
        <v>304</v>
      </c>
      <c r="H149" s="282">
        <v>620</v>
      </c>
      <c r="I149" s="283"/>
      <c r="J149" s="284">
        <f>ROUND(I149*H149,2)</f>
        <v>0</v>
      </c>
      <c r="K149" s="280" t="s">
        <v>188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410</v>
      </c>
      <c r="AT149" s="227" t="s">
        <v>296</v>
      </c>
      <c r="AU149" s="227" t="s">
        <v>80</v>
      </c>
      <c r="AY149" s="20" t="s">
        <v>182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308</v>
      </c>
      <c r="BM149" s="227" t="s">
        <v>8521</v>
      </c>
    </row>
    <row r="150" s="2" customFormat="1" ht="49.05" customHeight="1">
      <c r="A150" s="41"/>
      <c r="B150" s="42"/>
      <c r="C150" s="216" t="s">
        <v>7</v>
      </c>
      <c r="D150" s="216" t="s">
        <v>184</v>
      </c>
      <c r="E150" s="217" t="s">
        <v>8522</v>
      </c>
      <c r="F150" s="218" t="s">
        <v>8523</v>
      </c>
      <c r="G150" s="219" t="s">
        <v>425</v>
      </c>
      <c r="H150" s="220">
        <v>649</v>
      </c>
      <c r="I150" s="221"/>
      <c r="J150" s="222">
        <f>ROUND(I150*H150,2)</f>
        <v>0</v>
      </c>
      <c r="K150" s="218" t="s">
        <v>188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308</v>
      </c>
      <c r="AT150" s="227" t="s">
        <v>184</v>
      </c>
      <c r="AU150" s="227" t="s">
        <v>80</v>
      </c>
      <c r="AY150" s="20" t="s">
        <v>182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308</v>
      </c>
      <c r="BM150" s="227" t="s">
        <v>8524</v>
      </c>
    </row>
    <row r="151" s="2" customFormat="1">
      <c r="A151" s="41"/>
      <c r="B151" s="42"/>
      <c r="C151" s="43"/>
      <c r="D151" s="229" t="s">
        <v>191</v>
      </c>
      <c r="E151" s="43"/>
      <c r="F151" s="230" t="s">
        <v>8525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191</v>
      </c>
      <c r="AU151" s="20" t="s">
        <v>80</v>
      </c>
    </row>
    <row r="152" s="2" customFormat="1" ht="24.15" customHeight="1">
      <c r="A152" s="41"/>
      <c r="B152" s="42"/>
      <c r="C152" s="278" t="s">
        <v>347</v>
      </c>
      <c r="D152" s="278" t="s">
        <v>296</v>
      </c>
      <c r="E152" s="279" t="s">
        <v>8526</v>
      </c>
      <c r="F152" s="280" t="s">
        <v>8527</v>
      </c>
      <c r="G152" s="281" t="s">
        <v>425</v>
      </c>
      <c r="H152" s="282">
        <v>649</v>
      </c>
      <c r="I152" s="283"/>
      <c r="J152" s="284">
        <f>ROUND(I152*H152,2)</f>
        <v>0</v>
      </c>
      <c r="K152" s="280" t="s">
        <v>188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410</v>
      </c>
      <c r="AT152" s="227" t="s">
        <v>296</v>
      </c>
      <c r="AU152" s="227" t="s">
        <v>80</v>
      </c>
      <c r="AY152" s="20" t="s">
        <v>182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308</v>
      </c>
      <c r="BM152" s="227" t="s">
        <v>8528</v>
      </c>
    </row>
    <row r="153" s="2" customFormat="1" ht="49.05" customHeight="1">
      <c r="A153" s="41"/>
      <c r="B153" s="42"/>
      <c r="C153" s="216" t="s">
        <v>354</v>
      </c>
      <c r="D153" s="216" t="s">
        <v>184</v>
      </c>
      <c r="E153" s="217" t="s">
        <v>8529</v>
      </c>
      <c r="F153" s="218" t="s">
        <v>8530</v>
      </c>
      <c r="G153" s="219" t="s">
        <v>425</v>
      </c>
      <c r="H153" s="220">
        <v>21</v>
      </c>
      <c r="I153" s="221"/>
      <c r="J153" s="222">
        <f>ROUND(I153*H153,2)</f>
        <v>0</v>
      </c>
      <c r="K153" s="218" t="s">
        <v>188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308</v>
      </c>
      <c r="AT153" s="227" t="s">
        <v>184</v>
      </c>
      <c r="AU153" s="227" t="s">
        <v>80</v>
      </c>
      <c r="AY153" s="20" t="s">
        <v>182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308</v>
      </c>
      <c r="BM153" s="227" t="s">
        <v>8531</v>
      </c>
    </row>
    <row r="154" s="2" customFormat="1">
      <c r="A154" s="41"/>
      <c r="B154" s="42"/>
      <c r="C154" s="43"/>
      <c r="D154" s="229" t="s">
        <v>191</v>
      </c>
      <c r="E154" s="43"/>
      <c r="F154" s="230" t="s">
        <v>8532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191</v>
      </c>
      <c r="AU154" s="20" t="s">
        <v>80</v>
      </c>
    </row>
    <row r="155" s="2" customFormat="1" ht="24.15" customHeight="1">
      <c r="A155" s="41"/>
      <c r="B155" s="42"/>
      <c r="C155" s="278" t="s">
        <v>360</v>
      </c>
      <c r="D155" s="278" t="s">
        <v>296</v>
      </c>
      <c r="E155" s="279" t="s">
        <v>8533</v>
      </c>
      <c r="F155" s="280" t="s">
        <v>8534</v>
      </c>
      <c r="G155" s="281" t="s">
        <v>425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410</v>
      </c>
      <c r="AT155" s="227" t="s">
        <v>296</v>
      </c>
      <c r="AU155" s="227" t="s">
        <v>80</v>
      </c>
      <c r="AY155" s="20" t="s">
        <v>182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308</v>
      </c>
      <c r="BM155" s="227" t="s">
        <v>8535</v>
      </c>
    </row>
    <row r="156" s="2" customFormat="1" ht="33" customHeight="1">
      <c r="A156" s="41"/>
      <c r="B156" s="42"/>
      <c r="C156" s="278" t="s">
        <v>365</v>
      </c>
      <c r="D156" s="278" t="s">
        <v>296</v>
      </c>
      <c r="E156" s="279" t="s">
        <v>8536</v>
      </c>
      <c r="F156" s="280" t="s">
        <v>8537</v>
      </c>
      <c r="G156" s="281" t="s">
        <v>425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410</v>
      </c>
      <c r="AT156" s="227" t="s">
        <v>296</v>
      </c>
      <c r="AU156" s="227" t="s">
        <v>80</v>
      </c>
      <c r="AY156" s="20" t="s">
        <v>182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308</v>
      </c>
      <c r="BM156" s="227" t="s">
        <v>8538</v>
      </c>
    </row>
    <row r="157" s="2" customFormat="1" ht="55.5" customHeight="1">
      <c r="A157" s="41"/>
      <c r="B157" s="42"/>
      <c r="C157" s="216" t="s">
        <v>372</v>
      </c>
      <c r="D157" s="216" t="s">
        <v>184</v>
      </c>
      <c r="E157" s="217" t="s">
        <v>8539</v>
      </c>
      <c r="F157" s="218" t="s">
        <v>8540</v>
      </c>
      <c r="G157" s="219" t="s">
        <v>425</v>
      </c>
      <c r="H157" s="220">
        <v>36</v>
      </c>
      <c r="I157" s="221"/>
      <c r="J157" s="222">
        <f>ROUND(I157*H157,2)</f>
        <v>0</v>
      </c>
      <c r="K157" s="218" t="s">
        <v>188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184</v>
      </c>
      <c r="AU157" s="227" t="s">
        <v>80</v>
      </c>
      <c r="AY157" s="20" t="s">
        <v>182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8541</v>
      </c>
    </row>
    <row r="158" s="2" customFormat="1">
      <c r="A158" s="41"/>
      <c r="B158" s="42"/>
      <c r="C158" s="43"/>
      <c r="D158" s="229" t="s">
        <v>191</v>
      </c>
      <c r="E158" s="43"/>
      <c r="F158" s="230" t="s">
        <v>8542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191</v>
      </c>
      <c r="AU158" s="20" t="s">
        <v>80</v>
      </c>
    </row>
    <row r="159" s="2" customFormat="1" ht="33" customHeight="1">
      <c r="A159" s="41"/>
      <c r="B159" s="42"/>
      <c r="C159" s="278" t="s">
        <v>380</v>
      </c>
      <c r="D159" s="278" t="s">
        <v>296</v>
      </c>
      <c r="E159" s="279" t="s">
        <v>8543</v>
      </c>
      <c r="F159" s="280" t="s">
        <v>8544</v>
      </c>
      <c r="G159" s="281" t="s">
        <v>425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410</v>
      </c>
      <c r="AT159" s="227" t="s">
        <v>296</v>
      </c>
      <c r="AU159" s="227" t="s">
        <v>80</v>
      </c>
      <c r="AY159" s="20" t="s">
        <v>182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308</v>
      </c>
      <c r="BM159" s="227" t="s">
        <v>8545</v>
      </c>
    </row>
    <row r="160" s="2" customFormat="1" ht="55.5" customHeight="1">
      <c r="A160" s="41"/>
      <c r="B160" s="42"/>
      <c r="C160" s="216" t="s">
        <v>386</v>
      </c>
      <c r="D160" s="216" t="s">
        <v>184</v>
      </c>
      <c r="E160" s="217" t="s">
        <v>8546</v>
      </c>
      <c r="F160" s="218" t="s">
        <v>8547</v>
      </c>
      <c r="G160" s="219" t="s">
        <v>425</v>
      </c>
      <c r="H160" s="220">
        <v>128</v>
      </c>
      <c r="I160" s="221"/>
      <c r="J160" s="222">
        <f>ROUND(I160*H160,2)</f>
        <v>0</v>
      </c>
      <c r="K160" s="218" t="s">
        <v>188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184</v>
      </c>
      <c r="AU160" s="227" t="s">
        <v>80</v>
      </c>
      <c r="AY160" s="20" t="s">
        <v>182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8548</v>
      </c>
    </row>
    <row r="161" s="2" customFormat="1">
      <c r="A161" s="41"/>
      <c r="B161" s="42"/>
      <c r="C161" s="43"/>
      <c r="D161" s="229" t="s">
        <v>191</v>
      </c>
      <c r="E161" s="43"/>
      <c r="F161" s="230" t="s">
        <v>8549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191</v>
      </c>
      <c r="AU161" s="20" t="s">
        <v>80</v>
      </c>
    </row>
    <row r="162" s="2" customFormat="1" ht="24.15" customHeight="1">
      <c r="A162" s="41"/>
      <c r="B162" s="42"/>
      <c r="C162" s="278" t="s">
        <v>392</v>
      </c>
      <c r="D162" s="278" t="s">
        <v>296</v>
      </c>
      <c r="E162" s="279" t="s">
        <v>8550</v>
      </c>
      <c r="F162" s="280" t="s">
        <v>8551</v>
      </c>
      <c r="G162" s="281" t="s">
        <v>425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410</v>
      </c>
      <c r="AT162" s="227" t="s">
        <v>296</v>
      </c>
      <c r="AU162" s="227" t="s">
        <v>80</v>
      </c>
      <c r="AY162" s="20" t="s">
        <v>182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308</v>
      </c>
      <c r="BM162" s="227" t="s">
        <v>8552</v>
      </c>
    </row>
    <row r="163" s="2" customFormat="1" ht="49.05" customHeight="1">
      <c r="A163" s="41"/>
      <c r="B163" s="42"/>
      <c r="C163" s="216" t="s">
        <v>398</v>
      </c>
      <c r="D163" s="216" t="s">
        <v>184</v>
      </c>
      <c r="E163" s="217" t="s">
        <v>8553</v>
      </c>
      <c r="F163" s="218" t="s">
        <v>8554</v>
      </c>
      <c r="G163" s="219" t="s">
        <v>425</v>
      </c>
      <c r="H163" s="220">
        <v>1171</v>
      </c>
      <c r="I163" s="221"/>
      <c r="J163" s="222">
        <f>ROUND(I163*H163,2)</f>
        <v>0</v>
      </c>
      <c r="K163" s="218" t="s">
        <v>188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184</v>
      </c>
      <c r="AU163" s="227" t="s">
        <v>80</v>
      </c>
      <c r="AY163" s="20" t="s">
        <v>182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8555</v>
      </c>
    </row>
    <row r="164" s="2" customFormat="1">
      <c r="A164" s="41"/>
      <c r="B164" s="42"/>
      <c r="C164" s="43"/>
      <c r="D164" s="229" t="s">
        <v>191</v>
      </c>
      <c r="E164" s="43"/>
      <c r="F164" s="230" t="s">
        <v>8556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191</v>
      </c>
      <c r="AU164" s="20" t="s">
        <v>80</v>
      </c>
    </row>
    <row r="165" s="2" customFormat="1" ht="21.75" customHeight="1">
      <c r="A165" s="41"/>
      <c r="B165" s="42"/>
      <c r="C165" s="278" t="s">
        <v>404</v>
      </c>
      <c r="D165" s="278" t="s">
        <v>296</v>
      </c>
      <c r="E165" s="279" t="s">
        <v>8557</v>
      </c>
      <c r="F165" s="280" t="s">
        <v>8558</v>
      </c>
      <c r="G165" s="281" t="s">
        <v>425</v>
      </c>
      <c r="H165" s="282">
        <v>1171</v>
      </c>
      <c r="I165" s="283"/>
      <c r="J165" s="284">
        <f>ROUND(I165*H165,2)</f>
        <v>0</v>
      </c>
      <c r="K165" s="280" t="s">
        <v>188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410</v>
      </c>
      <c r="AT165" s="227" t="s">
        <v>296</v>
      </c>
      <c r="AU165" s="227" t="s">
        <v>80</v>
      </c>
      <c r="AY165" s="20" t="s">
        <v>182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308</v>
      </c>
      <c r="BM165" s="227" t="s">
        <v>8559</v>
      </c>
    </row>
    <row r="166" s="2" customFormat="1" ht="49.05" customHeight="1">
      <c r="A166" s="41"/>
      <c r="B166" s="42"/>
      <c r="C166" s="216" t="s">
        <v>410</v>
      </c>
      <c r="D166" s="216" t="s">
        <v>184</v>
      </c>
      <c r="E166" s="217" t="s">
        <v>8560</v>
      </c>
      <c r="F166" s="218" t="s">
        <v>8561</v>
      </c>
      <c r="G166" s="219" t="s">
        <v>425</v>
      </c>
      <c r="H166" s="220">
        <v>6</v>
      </c>
      <c r="I166" s="221"/>
      <c r="J166" s="222">
        <f>ROUND(I166*H166,2)</f>
        <v>0</v>
      </c>
      <c r="K166" s="218" t="s">
        <v>188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184</v>
      </c>
      <c r="AU166" s="227" t="s">
        <v>80</v>
      </c>
      <c r="AY166" s="20" t="s">
        <v>182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8562</v>
      </c>
    </row>
    <row r="167" s="2" customFormat="1">
      <c r="A167" s="41"/>
      <c r="B167" s="42"/>
      <c r="C167" s="43"/>
      <c r="D167" s="229" t="s">
        <v>191</v>
      </c>
      <c r="E167" s="43"/>
      <c r="F167" s="230" t="s">
        <v>8563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191</v>
      </c>
      <c r="AU167" s="20" t="s">
        <v>80</v>
      </c>
    </row>
    <row r="168" s="2" customFormat="1" ht="24.15" customHeight="1">
      <c r="A168" s="41"/>
      <c r="B168" s="42"/>
      <c r="C168" s="278" t="s">
        <v>417</v>
      </c>
      <c r="D168" s="278" t="s">
        <v>296</v>
      </c>
      <c r="E168" s="279" t="s">
        <v>8564</v>
      </c>
      <c r="F168" s="280" t="s">
        <v>8565</v>
      </c>
      <c r="G168" s="281" t="s">
        <v>425</v>
      </c>
      <c r="H168" s="282">
        <v>6</v>
      </c>
      <c r="I168" s="283"/>
      <c r="J168" s="284">
        <f>ROUND(I168*H168,2)</f>
        <v>0</v>
      </c>
      <c r="K168" s="280" t="s">
        <v>188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410</v>
      </c>
      <c r="AT168" s="227" t="s">
        <v>296</v>
      </c>
      <c r="AU168" s="227" t="s">
        <v>80</v>
      </c>
      <c r="AY168" s="20" t="s">
        <v>182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308</v>
      </c>
      <c r="BM168" s="227" t="s">
        <v>8566</v>
      </c>
    </row>
    <row r="169" s="2" customFormat="1" ht="16.5" customHeight="1">
      <c r="A169" s="41"/>
      <c r="B169" s="42"/>
      <c r="C169" s="216" t="s">
        <v>422</v>
      </c>
      <c r="D169" s="216" t="s">
        <v>184</v>
      </c>
      <c r="E169" s="217" t="s">
        <v>8567</v>
      </c>
      <c r="F169" s="218" t="s">
        <v>8568</v>
      </c>
      <c r="G169" s="219" t="s">
        <v>425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184</v>
      </c>
      <c r="AU169" s="227" t="s">
        <v>80</v>
      </c>
      <c r="AY169" s="20" t="s">
        <v>182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8569</v>
      </c>
    </row>
    <row r="170" s="2" customFormat="1" ht="55.5" customHeight="1">
      <c r="A170" s="41"/>
      <c r="B170" s="42"/>
      <c r="C170" s="278" t="s">
        <v>431</v>
      </c>
      <c r="D170" s="278" t="s">
        <v>296</v>
      </c>
      <c r="E170" s="279" t="s">
        <v>8570</v>
      </c>
      <c r="F170" s="280" t="s">
        <v>8571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410</v>
      </c>
      <c r="AT170" s="227" t="s">
        <v>296</v>
      </c>
      <c r="AU170" s="227" t="s">
        <v>80</v>
      </c>
      <c r="AY170" s="20" t="s">
        <v>182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308</v>
      </c>
      <c r="BM170" s="227" t="s">
        <v>8572</v>
      </c>
    </row>
    <row r="171" s="2" customFormat="1" ht="44.25" customHeight="1">
      <c r="A171" s="41"/>
      <c r="B171" s="42"/>
      <c r="C171" s="216" t="s">
        <v>437</v>
      </c>
      <c r="D171" s="216" t="s">
        <v>184</v>
      </c>
      <c r="E171" s="217" t="s">
        <v>8573</v>
      </c>
      <c r="F171" s="218" t="s">
        <v>8574</v>
      </c>
      <c r="G171" s="219" t="s">
        <v>304</v>
      </c>
      <c r="H171" s="220">
        <v>1115.81</v>
      </c>
      <c r="I171" s="221"/>
      <c r="J171" s="222">
        <f>ROUND(I171*H171,2)</f>
        <v>0</v>
      </c>
      <c r="K171" s="218" t="s">
        <v>188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308</v>
      </c>
      <c r="AT171" s="227" t="s">
        <v>184</v>
      </c>
      <c r="AU171" s="227" t="s">
        <v>80</v>
      </c>
      <c r="AY171" s="20" t="s">
        <v>182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308</v>
      </c>
      <c r="BM171" s="227" t="s">
        <v>8575</v>
      </c>
    </row>
    <row r="172" s="2" customFormat="1">
      <c r="A172" s="41"/>
      <c r="B172" s="42"/>
      <c r="C172" s="43"/>
      <c r="D172" s="229" t="s">
        <v>191</v>
      </c>
      <c r="E172" s="43"/>
      <c r="F172" s="230" t="s">
        <v>8576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191</v>
      </c>
      <c r="AU172" s="20" t="s">
        <v>80</v>
      </c>
    </row>
    <row r="173" s="14" customFormat="1">
      <c r="A173" s="14"/>
      <c r="B173" s="245"/>
      <c r="C173" s="246"/>
      <c r="D173" s="236" t="s">
        <v>193</v>
      </c>
      <c r="E173" s="247" t="s">
        <v>19</v>
      </c>
      <c r="F173" s="248" t="s">
        <v>8577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193</v>
      </c>
      <c r="AU173" s="255" t="s">
        <v>80</v>
      </c>
      <c r="AV173" s="14" t="s">
        <v>80</v>
      </c>
      <c r="AW173" s="14" t="s">
        <v>195</v>
      </c>
      <c r="AX173" s="14" t="s">
        <v>71</v>
      </c>
      <c r="AY173" s="255" t="s">
        <v>182</v>
      </c>
    </row>
    <row r="174" s="2" customFormat="1" ht="44.25" customHeight="1">
      <c r="A174" s="41"/>
      <c r="B174" s="42"/>
      <c r="C174" s="278" t="s">
        <v>443</v>
      </c>
      <c r="D174" s="278" t="s">
        <v>296</v>
      </c>
      <c r="E174" s="279" t="s">
        <v>8578</v>
      </c>
      <c r="F174" s="280" t="s">
        <v>8579</v>
      </c>
      <c r="G174" s="281" t="s">
        <v>304</v>
      </c>
      <c r="H174" s="282">
        <v>583</v>
      </c>
      <c r="I174" s="283"/>
      <c r="J174" s="284">
        <f>ROUND(I174*H174,2)</f>
        <v>0</v>
      </c>
      <c r="K174" s="280" t="s">
        <v>188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410</v>
      </c>
      <c r="AT174" s="227" t="s">
        <v>296</v>
      </c>
      <c r="AU174" s="227" t="s">
        <v>80</v>
      </c>
      <c r="AY174" s="20" t="s">
        <v>182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308</v>
      </c>
      <c r="BM174" s="227" t="s">
        <v>8580</v>
      </c>
    </row>
    <row r="175" s="2" customFormat="1" ht="44.25" customHeight="1">
      <c r="A175" s="41"/>
      <c r="B175" s="42"/>
      <c r="C175" s="278" t="s">
        <v>450</v>
      </c>
      <c r="D175" s="278" t="s">
        <v>296</v>
      </c>
      <c r="E175" s="279" t="s">
        <v>8581</v>
      </c>
      <c r="F175" s="280" t="s">
        <v>8582</v>
      </c>
      <c r="G175" s="281" t="s">
        <v>304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410</v>
      </c>
      <c r="AT175" s="227" t="s">
        <v>296</v>
      </c>
      <c r="AU175" s="227" t="s">
        <v>80</v>
      </c>
      <c r="AY175" s="20" t="s">
        <v>182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308</v>
      </c>
      <c r="BM175" s="227" t="s">
        <v>8583</v>
      </c>
    </row>
    <row r="176" s="2" customFormat="1" ht="44.25" customHeight="1">
      <c r="A176" s="41"/>
      <c r="B176" s="42"/>
      <c r="C176" s="216" t="s">
        <v>468</v>
      </c>
      <c r="D176" s="216" t="s">
        <v>184</v>
      </c>
      <c r="E176" s="217" t="s">
        <v>8584</v>
      </c>
      <c r="F176" s="218" t="s">
        <v>8585</v>
      </c>
      <c r="G176" s="219" t="s">
        <v>304</v>
      </c>
      <c r="H176" s="220">
        <v>37.332999999999998</v>
      </c>
      <c r="I176" s="221"/>
      <c r="J176" s="222">
        <f>ROUND(I176*H176,2)</f>
        <v>0</v>
      </c>
      <c r="K176" s="218" t="s">
        <v>188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184</v>
      </c>
      <c r="AU176" s="227" t="s">
        <v>80</v>
      </c>
      <c r="AY176" s="20" t="s">
        <v>182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8586</v>
      </c>
    </row>
    <row r="177" s="2" customFormat="1">
      <c r="A177" s="41"/>
      <c r="B177" s="42"/>
      <c r="C177" s="43"/>
      <c r="D177" s="229" t="s">
        <v>191</v>
      </c>
      <c r="E177" s="43"/>
      <c r="F177" s="230" t="s">
        <v>8587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191</v>
      </c>
      <c r="AU177" s="20" t="s">
        <v>80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8588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2" customFormat="1" ht="49.05" customHeight="1">
      <c r="A179" s="41"/>
      <c r="B179" s="42"/>
      <c r="C179" s="278" t="s">
        <v>476</v>
      </c>
      <c r="D179" s="278" t="s">
        <v>296</v>
      </c>
      <c r="E179" s="279" t="s">
        <v>8589</v>
      </c>
      <c r="F179" s="280" t="s">
        <v>8590</v>
      </c>
      <c r="G179" s="281" t="s">
        <v>304</v>
      </c>
      <c r="H179" s="282">
        <v>196</v>
      </c>
      <c r="I179" s="283"/>
      <c r="J179" s="284">
        <f>ROUND(I179*H179,2)</f>
        <v>0</v>
      </c>
      <c r="K179" s="280" t="s">
        <v>188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410</v>
      </c>
      <c r="AT179" s="227" t="s">
        <v>296</v>
      </c>
      <c r="AU179" s="227" t="s">
        <v>80</v>
      </c>
      <c r="AY179" s="20" t="s">
        <v>182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8591</v>
      </c>
    </row>
    <row r="180" s="2" customFormat="1" ht="44.25" customHeight="1">
      <c r="A180" s="41"/>
      <c r="B180" s="42"/>
      <c r="C180" s="216" t="s">
        <v>483</v>
      </c>
      <c r="D180" s="216" t="s">
        <v>184</v>
      </c>
      <c r="E180" s="217" t="s">
        <v>8592</v>
      </c>
      <c r="F180" s="218" t="s">
        <v>8593</v>
      </c>
      <c r="G180" s="219" t="s">
        <v>304</v>
      </c>
      <c r="H180" s="220">
        <v>256.762</v>
      </c>
      <c r="I180" s="221"/>
      <c r="J180" s="222">
        <f>ROUND(I180*H180,2)</f>
        <v>0</v>
      </c>
      <c r="K180" s="218" t="s">
        <v>188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308</v>
      </c>
      <c r="AT180" s="227" t="s">
        <v>184</v>
      </c>
      <c r="AU180" s="227" t="s">
        <v>80</v>
      </c>
      <c r="AY180" s="20" t="s">
        <v>182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308</v>
      </c>
      <c r="BM180" s="227" t="s">
        <v>8594</v>
      </c>
    </row>
    <row r="181" s="2" customFormat="1">
      <c r="A181" s="41"/>
      <c r="B181" s="42"/>
      <c r="C181" s="43"/>
      <c r="D181" s="229" t="s">
        <v>191</v>
      </c>
      <c r="E181" s="43"/>
      <c r="F181" s="230" t="s">
        <v>8595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191</v>
      </c>
      <c r="AU181" s="20" t="s">
        <v>80</v>
      </c>
    </row>
    <row r="182" s="14" customFormat="1">
      <c r="A182" s="14"/>
      <c r="B182" s="245"/>
      <c r="C182" s="246"/>
      <c r="D182" s="236" t="s">
        <v>193</v>
      </c>
      <c r="E182" s="247" t="s">
        <v>19</v>
      </c>
      <c r="F182" s="248" t="s">
        <v>8596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193</v>
      </c>
      <c r="AU182" s="255" t="s">
        <v>80</v>
      </c>
      <c r="AV182" s="14" t="s">
        <v>80</v>
      </c>
      <c r="AW182" s="14" t="s">
        <v>195</v>
      </c>
      <c r="AX182" s="14" t="s">
        <v>71</v>
      </c>
      <c r="AY182" s="255" t="s">
        <v>182</v>
      </c>
    </row>
    <row r="183" s="2" customFormat="1" ht="49.05" customHeight="1">
      <c r="A183" s="41"/>
      <c r="B183" s="42"/>
      <c r="C183" s="278" t="s">
        <v>488</v>
      </c>
      <c r="D183" s="278" t="s">
        <v>296</v>
      </c>
      <c r="E183" s="279" t="s">
        <v>8597</v>
      </c>
      <c r="F183" s="280" t="s">
        <v>8598</v>
      </c>
      <c r="G183" s="281" t="s">
        <v>304</v>
      </c>
      <c r="H183" s="282">
        <v>1348</v>
      </c>
      <c r="I183" s="283"/>
      <c r="J183" s="284">
        <f>ROUND(I183*H183,2)</f>
        <v>0</v>
      </c>
      <c r="K183" s="280" t="s">
        <v>188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182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8599</v>
      </c>
    </row>
    <row r="184" s="2" customFormat="1" ht="62.7" customHeight="1">
      <c r="A184" s="41"/>
      <c r="B184" s="42"/>
      <c r="C184" s="216" t="s">
        <v>496</v>
      </c>
      <c r="D184" s="216" t="s">
        <v>184</v>
      </c>
      <c r="E184" s="217" t="s">
        <v>8600</v>
      </c>
      <c r="F184" s="218" t="s">
        <v>8601</v>
      </c>
      <c r="G184" s="219" t="s">
        <v>304</v>
      </c>
      <c r="H184" s="220">
        <v>4612.5709999999999</v>
      </c>
      <c r="I184" s="221"/>
      <c r="J184" s="222">
        <f>ROUND(I184*H184,2)</f>
        <v>0</v>
      </c>
      <c r="K184" s="218" t="s">
        <v>188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308</v>
      </c>
      <c r="AT184" s="227" t="s">
        <v>184</v>
      </c>
      <c r="AU184" s="227" t="s">
        <v>80</v>
      </c>
      <c r="AY184" s="20" t="s">
        <v>182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308</v>
      </c>
      <c r="BM184" s="227" t="s">
        <v>8602</v>
      </c>
    </row>
    <row r="185" s="2" customFormat="1">
      <c r="A185" s="41"/>
      <c r="B185" s="42"/>
      <c r="C185" s="43"/>
      <c r="D185" s="229" t="s">
        <v>191</v>
      </c>
      <c r="E185" s="43"/>
      <c r="F185" s="230" t="s">
        <v>8603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191</v>
      </c>
      <c r="AU185" s="20" t="s">
        <v>80</v>
      </c>
    </row>
    <row r="186" s="14" customFormat="1">
      <c r="A186" s="14"/>
      <c r="B186" s="245"/>
      <c r="C186" s="246"/>
      <c r="D186" s="236" t="s">
        <v>193</v>
      </c>
      <c r="E186" s="247" t="s">
        <v>19</v>
      </c>
      <c r="F186" s="248" t="s">
        <v>8604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193</v>
      </c>
      <c r="AU186" s="255" t="s">
        <v>80</v>
      </c>
      <c r="AV186" s="14" t="s">
        <v>80</v>
      </c>
      <c r="AW186" s="14" t="s">
        <v>195</v>
      </c>
      <c r="AX186" s="14" t="s">
        <v>71</v>
      </c>
      <c r="AY186" s="255" t="s">
        <v>182</v>
      </c>
    </row>
    <row r="187" s="2" customFormat="1" ht="62.7" customHeight="1">
      <c r="A187" s="41"/>
      <c r="B187" s="42"/>
      <c r="C187" s="216" t="s">
        <v>502</v>
      </c>
      <c r="D187" s="216" t="s">
        <v>184</v>
      </c>
      <c r="E187" s="217" t="s">
        <v>8605</v>
      </c>
      <c r="F187" s="218" t="s">
        <v>8606</v>
      </c>
      <c r="G187" s="219" t="s">
        <v>304</v>
      </c>
      <c r="H187" s="220">
        <v>1283.81</v>
      </c>
      <c r="I187" s="221"/>
      <c r="J187" s="222">
        <f>ROUND(I187*H187,2)</f>
        <v>0</v>
      </c>
      <c r="K187" s="218" t="s">
        <v>188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308</v>
      </c>
      <c r="AT187" s="227" t="s">
        <v>184</v>
      </c>
      <c r="AU187" s="227" t="s">
        <v>80</v>
      </c>
      <c r="AY187" s="20" t="s">
        <v>182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8607</v>
      </c>
    </row>
    <row r="188" s="2" customFormat="1">
      <c r="A188" s="41"/>
      <c r="B188" s="42"/>
      <c r="C188" s="43"/>
      <c r="D188" s="229" t="s">
        <v>191</v>
      </c>
      <c r="E188" s="43"/>
      <c r="F188" s="230" t="s">
        <v>8608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191</v>
      </c>
      <c r="AU188" s="20" t="s">
        <v>80</v>
      </c>
    </row>
    <row r="189" s="14" customFormat="1">
      <c r="A189" s="14"/>
      <c r="B189" s="245"/>
      <c r="C189" s="246"/>
      <c r="D189" s="236" t="s">
        <v>193</v>
      </c>
      <c r="E189" s="247" t="s">
        <v>19</v>
      </c>
      <c r="F189" s="248" t="s">
        <v>8609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193</v>
      </c>
      <c r="AU189" s="255" t="s">
        <v>80</v>
      </c>
      <c r="AV189" s="14" t="s">
        <v>80</v>
      </c>
      <c r="AW189" s="14" t="s">
        <v>195</v>
      </c>
      <c r="AX189" s="14" t="s">
        <v>71</v>
      </c>
      <c r="AY189" s="255" t="s">
        <v>182</v>
      </c>
    </row>
    <row r="190" s="2" customFormat="1" ht="37.8" customHeight="1">
      <c r="A190" s="41"/>
      <c r="B190" s="42"/>
      <c r="C190" s="216" t="s">
        <v>508</v>
      </c>
      <c r="D190" s="216" t="s">
        <v>184</v>
      </c>
      <c r="E190" s="217" t="s">
        <v>8610</v>
      </c>
      <c r="F190" s="218" t="s">
        <v>8611</v>
      </c>
      <c r="G190" s="219" t="s">
        <v>304</v>
      </c>
      <c r="H190" s="220">
        <v>3650.4760000000001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8612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8613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8614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2" customFormat="1" ht="49.05" customHeight="1">
      <c r="A193" s="41"/>
      <c r="B193" s="42"/>
      <c r="C193" s="278" t="s">
        <v>514</v>
      </c>
      <c r="D193" s="278" t="s">
        <v>296</v>
      </c>
      <c r="E193" s="279" t="s">
        <v>8615</v>
      </c>
      <c r="F193" s="280" t="s">
        <v>8616</v>
      </c>
      <c r="G193" s="281" t="s">
        <v>304</v>
      </c>
      <c r="H193" s="282">
        <v>213</v>
      </c>
      <c r="I193" s="283"/>
      <c r="J193" s="284">
        <f>ROUND(I193*H193,2)</f>
        <v>0</v>
      </c>
      <c r="K193" s="280" t="s">
        <v>188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182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8617</v>
      </c>
    </row>
    <row r="194" s="2" customFormat="1" ht="44.25" customHeight="1">
      <c r="A194" s="41"/>
      <c r="B194" s="42"/>
      <c r="C194" s="278" t="s">
        <v>522</v>
      </c>
      <c r="D194" s="278" t="s">
        <v>296</v>
      </c>
      <c r="E194" s="279" t="s">
        <v>8618</v>
      </c>
      <c r="F194" s="280" t="s">
        <v>8619</v>
      </c>
      <c r="G194" s="281" t="s">
        <v>304</v>
      </c>
      <c r="H194" s="282">
        <v>6391</v>
      </c>
      <c r="I194" s="283"/>
      <c r="J194" s="284">
        <f>ROUND(I194*H194,2)</f>
        <v>0</v>
      </c>
      <c r="K194" s="280" t="s">
        <v>188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182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8620</v>
      </c>
    </row>
    <row r="195" s="2" customFormat="1" ht="55.5" customHeight="1">
      <c r="A195" s="41"/>
      <c r="B195" s="42"/>
      <c r="C195" s="278" t="s">
        <v>530</v>
      </c>
      <c r="D195" s="278" t="s">
        <v>296</v>
      </c>
      <c r="E195" s="279" t="s">
        <v>8621</v>
      </c>
      <c r="F195" s="280" t="s">
        <v>8622</v>
      </c>
      <c r="G195" s="281" t="s">
        <v>304</v>
      </c>
      <c r="H195" s="282">
        <v>1062</v>
      </c>
      <c r="I195" s="283"/>
      <c r="J195" s="284">
        <f>ROUND(I195*H195,2)</f>
        <v>0</v>
      </c>
      <c r="K195" s="280" t="s">
        <v>188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410</v>
      </c>
      <c r="AT195" s="227" t="s">
        <v>296</v>
      </c>
      <c r="AU195" s="227" t="s">
        <v>80</v>
      </c>
      <c r="AY195" s="20" t="s">
        <v>182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8623</v>
      </c>
    </row>
    <row r="196" s="2" customFormat="1" ht="37.8" customHeight="1">
      <c r="A196" s="41"/>
      <c r="B196" s="42"/>
      <c r="C196" s="216" t="s">
        <v>536</v>
      </c>
      <c r="D196" s="216" t="s">
        <v>184</v>
      </c>
      <c r="E196" s="217" t="s">
        <v>8624</v>
      </c>
      <c r="F196" s="218" t="s">
        <v>8625</v>
      </c>
      <c r="G196" s="219" t="s">
        <v>304</v>
      </c>
      <c r="H196" s="220">
        <v>7620</v>
      </c>
      <c r="I196" s="221"/>
      <c r="J196" s="222">
        <f>ROUND(I196*H196,2)</f>
        <v>0</v>
      </c>
      <c r="K196" s="218" t="s">
        <v>188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184</v>
      </c>
      <c r="AU196" s="227" t="s">
        <v>80</v>
      </c>
      <c r="AY196" s="20" t="s">
        <v>182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8626</v>
      </c>
    </row>
    <row r="197" s="2" customFormat="1">
      <c r="A197" s="41"/>
      <c r="B197" s="42"/>
      <c r="C197" s="43"/>
      <c r="D197" s="229" t="s">
        <v>191</v>
      </c>
      <c r="E197" s="43"/>
      <c r="F197" s="230" t="s">
        <v>8627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191</v>
      </c>
      <c r="AU197" s="20" t="s">
        <v>80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8628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2" customFormat="1" ht="49.05" customHeight="1">
      <c r="A199" s="41"/>
      <c r="B199" s="42"/>
      <c r="C199" s="278" t="s">
        <v>540</v>
      </c>
      <c r="D199" s="278" t="s">
        <v>296</v>
      </c>
      <c r="E199" s="279" t="s">
        <v>8629</v>
      </c>
      <c r="F199" s="280" t="s">
        <v>8630</v>
      </c>
      <c r="G199" s="281" t="s">
        <v>304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410</v>
      </c>
      <c r="AT199" s="227" t="s">
        <v>296</v>
      </c>
      <c r="AU199" s="227" t="s">
        <v>80</v>
      </c>
      <c r="AY199" s="20" t="s">
        <v>182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308</v>
      </c>
      <c r="BM199" s="227" t="s">
        <v>8631</v>
      </c>
    </row>
    <row r="200" s="2" customFormat="1" ht="49.05" customHeight="1">
      <c r="A200" s="41"/>
      <c r="B200" s="42"/>
      <c r="C200" s="278" t="s">
        <v>546</v>
      </c>
      <c r="D200" s="278" t="s">
        <v>296</v>
      </c>
      <c r="E200" s="279" t="s">
        <v>8632</v>
      </c>
      <c r="F200" s="280" t="s">
        <v>8633</v>
      </c>
      <c r="G200" s="281" t="s">
        <v>304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182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8634</v>
      </c>
    </row>
    <row r="201" s="2" customFormat="1" ht="37.8" customHeight="1">
      <c r="A201" s="41"/>
      <c r="B201" s="42"/>
      <c r="C201" s="216" t="s">
        <v>552</v>
      </c>
      <c r="D201" s="216" t="s">
        <v>184</v>
      </c>
      <c r="E201" s="217" t="s">
        <v>8635</v>
      </c>
      <c r="F201" s="218" t="s">
        <v>8636</v>
      </c>
      <c r="G201" s="219" t="s">
        <v>304</v>
      </c>
      <c r="H201" s="220">
        <v>9752.3809999999994</v>
      </c>
      <c r="I201" s="221"/>
      <c r="J201" s="222">
        <f>ROUND(I201*H201,2)</f>
        <v>0</v>
      </c>
      <c r="K201" s="218" t="s">
        <v>188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308</v>
      </c>
      <c r="AT201" s="227" t="s">
        <v>184</v>
      </c>
      <c r="AU201" s="227" t="s">
        <v>80</v>
      </c>
      <c r="AY201" s="20" t="s">
        <v>182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308</v>
      </c>
      <c r="BM201" s="227" t="s">
        <v>8637</v>
      </c>
    </row>
    <row r="202" s="2" customFormat="1">
      <c r="A202" s="41"/>
      <c r="B202" s="42"/>
      <c r="C202" s="43"/>
      <c r="D202" s="229" t="s">
        <v>191</v>
      </c>
      <c r="E202" s="43"/>
      <c r="F202" s="230" t="s">
        <v>8638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191</v>
      </c>
      <c r="AU202" s="20" t="s">
        <v>80</v>
      </c>
    </row>
    <row r="203" s="14" customFormat="1">
      <c r="A203" s="14"/>
      <c r="B203" s="245"/>
      <c r="C203" s="246"/>
      <c r="D203" s="236" t="s">
        <v>193</v>
      </c>
      <c r="E203" s="247" t="s">
        <v>19</v>
      </c>
      <c r="F203" s="248" t="s">
        <v>8639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193</v>
      </c>
      <c r="AU203" s="255" t="s">
        <v>80</v>
      </c>
      <c r="AV203" s="14" t="s">
        <v>80</v>
      </c>
      <c r="AW203" s="14" t="s">
        <v>195</v>
      </c>
      <c r="AX203" s="14" t="s">
        <v>71</v>
      </c>
      <c r="AY203" s="255" t="s">
        <v>182</v>
      </c>
    </row>
    <row r="204" s="2" customFormat="1" ht="49.05" customHeight="1">
      <c r="A204" s="41"/>
      <c r="B204" s="42"/>
      <c r="C204" s="278" t="s">
        <v>558</v>
      </c>
      <c r="D204" s="278" t="s">
        <v>296</v>
      </c>
      <c r="E204" s="279" t="s">
        <v>8640</v>
      </c>
      <c r="F204" s="280" t="s">
        <v>8641</v>
      </c>
      <c r="G204" s="281" t="s">
        <v>304</v>
      </c>
      <c r="H204" s="282">
        <v>12800</v>
      </c>
      <c r="I204" s="283"/>
      <c r="J204" s="284">
        <f>ROUND(I204*H204,2)</f>
        <v>0</v>
      </c>
      <c r="K204" s="280" t="s">
        <v>188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410</v>
      </c>
      <c r="AT204" s="227" t="s">
        <v>296</v>
      </c>
      <c r="AU204" s="227" t="s">
        <v>80</v>
      </c>
      <c r="AY204" s="20" t="s">
        <v>182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8642</v>
      </c>
    </row>
    <row r="205" s="2" customFormat="1" ht="37.8" customHeight="1">
      <c r="A205" s="41"/>
      <c r="B205" s="42"/>
      <c r="C205" s="216" t="s">
        <v>566</v>
      </c>
      <c r="D205" s="216" t="s">
        <v>184</v>
      </c>
      <c r="E205" s="217" t="s">
        <v>8643</v>
      </c>
      <c r="F205" s="218" t="s">
        <v>8644</v>
      </c>
      <c r="G205" s="219" t="s">
        <v>304</v>
      </c>
      <c r="H205" s="220">
        <v>83</v>
      </c>
      <c r="I205" s="221"/>
      <c r="J205" s="222">
        <f>ROUND(I205*H205,2)</f>
        <v>0</v>
      </c>
      <c r="K205" s="218" t="s">
        <v>188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184</v>
      </c>
      <c r="AU205" s="227" t="s">
        <v>80</v>
      </c>
      <c r="AY205" s="20" t="s">
        <v>182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8645</v>
      </c>
    </row>
    <row r="206" s="2" customFormat="1">
      <c r="A206" s="41"/>
      <c r="B206" s="42"/>
      <c r="C206" s="43"/>
      <c r="D206" s="229" t="s">
        <v>191</v>
      </c>
      <c r="E206" s="43"/>
      <c r="F206" s="230" t="s">
        <v>8646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191</v>
      </c>
      <c r="AU206" s="20" t="s">
        <v>80</v>
      </c>
    </row>
    <row r="207" s="14" customFormat="1">
      <c r="A207" s="14"/>
      <c r="B207" s="245"/>
      <c r="C207" s="246"/>
      <c r="D207" s="236" t="s">
        <v>193</v>
      </c>
      <c r="E207" s="247" t="s">
        <v>19</v>
      </c>
      <c r="F207" s="248" t="s">
        <v>8647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193</v>
      </c>
      <c r="AU207" s="255" t="s">
        <v>80</v>
      </c>
      <c r="AV207" s="14" t="s">
        <v>80</v>
      </c>
      <c r="AW207" s="14" t="s">
        <v>195</v>
      </c>
      <c r="AX207" s="14" t="s">
        <v>71</v>
      </c>
      <c r="AY207" s="255" t="s">
        <v>182</v>
      </c>
    </row>
    <row r="208" s="2" customFormat="1" ht="49.05" customHeight="1">
      <c r="A208" s="41"/>
      <c r="B208" s="42"/>
      <c r="C208" s="278" t="s">
        <v>574</v>
      </c>
      <c r="D208" s="278" t="s">
        <v>296</v>
      </c>
      <c r="E208" s="279" t="s">
        <v>8648</v>
      </c>
      <c r="F208" s="280" t="s">
        <v>8649</v>
      </c>
      <c r="G208" s="281" t="s">
        <v>304</v>
      </c>
      <c r="H208" s="282">
        <v>415</v>
      </c>
      <c r="I208" s="283"/>
      <c r="J208" s="284">
        <f>ROUND(I208*H208,2)</f>
        <v>0</v>
      </c>
      <c r="K208" s="280" t="s">
        <v>188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8650</v>
      </c>
    </row>
    <row r="209" s="2" customFormat="1" ht="37.8" customHeight="1">
      <c r="A209" s="41"/>
      <c r="B209" s="42"/>
      <c r="C209" s="216" t="s">
        <v>580</v>
      </c>
      <c r="D209" s="216" t="s">
        <v>184</v>
      </c>
      <c r="E209" s="217" t="s">
        <v>8651</v>
      </c>
      <c r="F209" s="218" t="s">
        <v>8652</v>
      </c>
      <c r="G209" s="219" t="s">
        <v>304</v>
      </c>
      <c r="H209" s="220">
        <v>846.19000000000005</v>
      </c>
      <c r="I209" s="221"/>
      <c r="J209" s="222">
        <f>ROUND(I209*H209,2)</f>
        <v>0</v>
      </c>
      <c r="K209" s="218" t="s">
        <v>188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184</v>
      </c>
      <c r="AU209" s="227" t="s">
        <v>80</v>
      </c>
      <c r="AY209" s="20" t="s">
        <v>182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8653</v>
      </c>
    </row>
    <row r="210" s="2" customFormat="1">
      <c r="A210" s="41"/>
      <c r="B210" s="42"/>
      <c r="C210" s="43"/>
      <c r="D210" s="229" t="s">
        <v>191</v>
      </c>
      <c r="E210" s="43"/>
      <c r="F210" s="230" t="s">
        <v>8654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191</v>
      </c>
      <c r="AU210" s="20" t="s">
        <v>80</v>
      </c>
    </row>
    <row r="211" s="14" customFormat="1">
      <c r="A211" s="14"/>
      <c r="B211" s="245"/>
      <c r="C211" s="246"/>
      <c r="D211" s="236" t="s">
        <v>193</v>
      </c>
      <c r="E211" s="247" t="s">
        <v>19</v>
      </c>
      <c r="F211" s="248" t="s">
        <v>8655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193</v>
      </c>
      <c r="AU211" s="255" t="s">
        <v>80</v>
      </c>
      <c r="AV211" s="14" t="s">
        <v>80</v>
      </c>
      <c r="AW211" s="14" t="s">
        <v>195</v>
      </c>
      <c r="AX211" s="14" t="s">
        <v>71</v>
      </c>
      <c r="AY211" s="255" t="s">
        <v>182</v>
      </c>
    </row>
    <row r="212" s="2" customFormat="1" ht="62.7" customHeight="1">
      <c r="A212" s="41"/>
      <c r="B212" s="42"/>
      <c r="C212" s="278" t="s">
        <v>585</v>
      </c>
      <c r="D212" s="278" t="s">
        <v>296</v>
      </c>
      <c r="E212" s="279" t="s">
        <v>8656</v>
      </c>
      <c r="F212" s="280" t="s">
        <v>8657</v>
      </c>
      <c r="G212" s="281" t="s">
        <v>304</v>
      </c>
      <c r="H212" s="282">
        <v>1777</v>
      </c>
      <c r="I212" s="283"/>
      <c r="J212" s="284">
        <f>ROUND(I212*H212,2)</f>
        <v>0</v>
      </c>
      <c r="K212" s="280" t="s">
        <v>188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410</v>
      </c>
      <c r="AT212" s="227" t="s">
        <v>296</v>
      </c>
      <c r="AU212" s="227" t="s">
        <v>80</v>
      </c>
      <c r="AY212" s="20" t="s">
        <v>182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8658</v>
      </c>
    </row>
    <row r="213" s="2" customFormat="1" ht="37.8" customHeight="1">
      <c r="A213" s="41"/>
      <c r="B213" s="42"/>
      <c r="C213" s="216" t="s">
        <v>593</v>
      </c>
      <c r="D213" s="216" t="s">
        <v>184</v>
      </c>
      <c r="E213" s="217" t="s">
        <v>8659</v>
      </c>
      <c r="F213" s="218" t="s">
        <v>8660</v>
      </c>
      <c r="G213" s="219" t="s">
        <v>304</v>
      </c>
      <c r="H213" s="220">
        <v>3277.6190000000001</v>
      </c>
      <c r="I213" s="221"/>
      <c r="J213" s="222">
        <f>ROUND(I213*H213,2)</f>
        <v>0</v>
      </c>
      <c r="K213" s="218" t="s">
        <v>188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308</v>
      </c>
      <c r="AT213" s="227" t="s">
        <v>184</v>
      </c>
      <c r="AU213" s="227" t="s">
        <v>80</v>
      </c>
      <c r="AY213" s="20" t="s">
        <v>182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8661</v>
      </c>
    </row>
    <row r="214" s="2" customFormat="1">
      <c r="A214" s="41"/>
      <c r="B214" s="42"/>
      <c r="C214" s="43"/>
      <c r="D214" s="229" t="s">
        <v>191</v>
      </c>
      <c r="E214" s="43"/>
      <c r="F214" s="230" t="s">
        <v>8662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191</v>
      </c>
      <c r="AU214" s="20" t="s">
        <v>80</v>
      </c>
    </row>
    <row r="215" s="14" customFormat="1">
      <c r="A215" s="14"/>
      <c r="B215" s="245"/>
      <c r="C215" s="246"/>
      <c r="D215" s="236" t="s">
        <v>193</v>
      </c>
      <c r="E215" s="247" t="s">
        <v>19</v>
      </c>
      <c r="F215" s="248" t="s">
        <v>8663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193</v>
      </c>
      <c r="AU215" s="255" t="s">
        <v>80</v>
      </c>
      <c r="AV215" s="14" t="s">
        <v>80</v>
      </c>
      <c r="AW215" s="14" t="s">
        <v>195</v>
      </c>
      <c r="AX215" s="14" t="s">
        <v>71</v>
      </c>
      <c r="AY215" s="255" t="s">
        <v>182</v>
      </c>
    </row>
    <row r="216" s="2" customFormat="1" ht="49.05" customHeight="1">
      <c r="A216" s="41"/>
      <c r="B216" s="42"/>
      <c r="C216" s="278" t="s">
        <v>599</v>
      </c>
      <c r="D216" s="278" t="s">
        <v>296</v>
      </c>
      <c r="E216" s="279" t="s">
        <v>8664</v>
      </c>
      <c r="F216" s="280" t="s">
        <v>8665</v>
      </c>
      <c r="G216" s="281" t="s">
        <v>304</v>
      </c>
      <c r="H216" s="282">
        <v>6624</v>
      </c>
      <c r="I216" s="283"/>
      <c r="J216" s="284">
        <f>ROUND(I216*H216,2)</f>
        <v>0</v>
      </c>
      <c r="K216" s="280" t="s">
        <v>188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182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8666</v>
      </c>
    </row>
    <row r="217" s="2" customFormat="1" ht="49.05" customHeight="1">
      <c r="A217" s="41"/>
      <c r="B217" s="42"/>
      <c r="C217" s="278" t="s">
        <v>605</v>
      </c>
      <c r="D217" s="278" t="s">
        <v>296</v>
      </c>
      <c r="E217" s="279" t="s">
        <v>8667</v>
      </c>
      <c r="F217" s="280" t="s">
        <v>8668</v>
      </c>
      <c r="G217" s="281" t="s">
        <v>304</v>
      </c>
      <c r="H217" s="282">
        <v>259</v>
      </c>
      <c r="I217" s="283"/>
      <c r="J217" s="284">
        <f>ROUND(I217*H217,2)</f>
        <v>0</v>
      </c>
      <c r="K217" s="280" t="s">
        <v>188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8669</v>
      </c>
    </row>
    <row r="218" s="2" customFormat="1" ht="37.8" customHeight="1">
      <c r="A218" s="41"/>
      <c r="B218" s="42"/>
      <c r="C218" s="216" t="s">
        <v>611</v>
      </c>
      <c r="D218" s="216" t="s">
        <v>184</v>
      </c>
      <c r="E218" s="217" t="s">
        <v>8670</v>
      </c>
      <c r="F218" s="218" t="s">
        <v>8671</v>
      </c>
      <c r="G218" s="219" t="s">
        <v>304</v>
      </c>
      <c r="H218" s="220">
        <v>468.57100000000003</v>
      </c>
      <c r="I218" s="221"/>
      <c r="J218" s="222">
        <f>ROUND(I218*H218,2)</f>
        <v>0</v>
      </c>
      <c r="K218" s="218" t="s">
        <v>188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184</v>
      </c>
      <c r="AU218" s="227" t="s">
        <v>80</v>
      </c>
      <c r="AY218" s="20" t="s">
        <v>182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8672</v>
      </c>
    </row>
    <row r="219" s="2" customFormat="1">
      <c r="A219" s="41"/>
      <c r="B219" s="42"/>
      <c r="C219" s="43"/>
      <c r="D219" s="229" t="s">
        <v>191</v>
      </c>
      <c r="E219" s="43"/>
      <c r="F219" s="230" t="s">
        <v>8673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191</v>
      </c>
      <c r="AU219" s="20" t="s">
        <v>80</v>
      </c>
    </row>
    <row r="220" s="14" customFormat="1">
      <c r="A220" s="14"/>
      <c r="B220" s="245"/>
      <c r="C220" s="246"/>
      <c r="D220" s="236" t="s">
        <v>193</v>
      </c>
      <c r="E220" s="247" t="s">
        <v>19</v>
      </c>
      <c r="F220" s="248" t="s">
        <v>8674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193</v>
      </c>
      <c r="AU220" s="255" t="s">
        <v>80</v>
      </c>
      <c r="AV220" s="14" t="s">
        <v>80</v>
      </c>
      <c r="AW220" s="14" t="s">
        <v>195</v>
      </c>
      <c r="AX220" s="14" t="s">
        <v>71</v>
      </c>
      <c r="AY220" s="255" t="s">
        <v>182</v>
      </c>
    </row>
    <row r="221" s="2" customFormat="1" ht="44.25" customHeight="1">
      <c r="A221" s="41"/>
      <c r="B221" s="42"/>
      <c r="C221" s="278" t="s">
        <v>616</v>
      </c>
      <c r="D221" s="278" t="s">
        <v>296</v>
      </c>
      <c r="E221" s="279" t="s">
        <v>8675</v>
      </c>
      <c r="F221" s="280" t="s">
        <v>8676</v>
      </c>
      <c r="G221" s="281" t="s">
        <v>304</v>
      </c>
      <c r="H221" s="282">
        <v>199</v>
      </c>
      <c r="I221" s="283"/>
      <c r="J221" s="284">
        <f>ROUND(I221*H221,2)</f>
        <v>0</v>
      </c>
      <c r="K221" s="280" t="s">
        <v>188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182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8677</v>
      </c>
    </row>
    <row r="222" s="2" customFormat="1" ht="44.25" customHeight="1">
      <c r="A222" s="41"/>
      <c r="B222" s="42"/>
      <c r="C222" s="278" t="s">
        <v>629</v>
      </c>
      <c r="D222" s="278" t="s">
        <v>296</v>
      </c>
      <c r="E222" s="279" t="s">
        <v>8678</v>
      </c>
      <c r="F222" s="280" t="s">
        <v>8679</v>
      </c>
      <c r="G222" s="281" t="s">
        <v>304</v>
      </c>
      <c r="H222" s="282">
        <v>777</v>
      </c>
      <c r="I222" s="283"/>
      <c r="J222" s="284">
        <f>ROUND(I222*H222,2)</f>
        <v>0</v>
      </c>
      <c r="K222" s="280" t="s">
        <v>188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182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8680</v>
      </c>
    </row>
    <row r="223" s="2" customFormat="1" ht="44.25" customHeight="1">
      <c r="A223" s="41"/>
      <c r="B223" s="42"/>
      <c r="C223" s="278" t="s">
        <v>635</v>
      </c>
      <c r="D223" s="278" t="s">
        <v>296</v>
      </c>
      <c r="E223" s="279" t="s">
        <v>8681</v>
      </c>
      <c r="F223" s="280" t="s">
        <v>8682</v>
      </c>
      <c r="G223" s="281" t="s">
        <v>304</v>
      </c>
      <c r="H223" s="282">
        <v>8</v>
      </c>
      <c r="I223" s="283"/>
      <c r="J223" s="284">
        <f>ROUND(I223*H223,2)</f>
        <v>0</v>
      </c>
      <c r="K223" s="280" t="s">
        <v>188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182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8683</v>
      </c>
    </row>
    <row r="224" s="2" customFormat="1" ht="49.05" customHeight="1">
      <c r="A224" s="41"/>
      <c r="B224" s="42"/>
      <c r="C224" s="216" t="s">
        <v>641</v>
      </c>
      <c r="D224" s="216" t="s">
        <v>184</v>
      </c>
      <c r="E224" s="217" t="s">
        <v>8684</v>
      </c>
      <c r="F224" s="218" t="s">
        <v>8685</v>
      </c>
      <c r="G224" s="219" t="s">
        <v>304</v>
      </c>
      <c r="H224" s="220">
        <v>3650.4760000000001</v>
      </c>
      <c r="I224" s="221"/>
      <c r="J224" s="222">
        <f>ROUND(I224*H224,2)</f>
        <v>0</v>
      </c>
      <c r="K224" s="218" t="s">
        <v>188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184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8686</v>
      </c>
    </row>
    <row r="225" s="2" customFormat="1">
      <c r="A225" s="41"/>
      <c r="B225" s="42"/>
      <c r="C225" s="43"/>
      <c r="D225" s="229" t="s">
        <v>191</v>
      </c>
      <c r="E225" s="43"/>
      <c r="F225" s="230" t="s">
        <v>8687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191</v>
      </c>
      <c r="AU225" s="20" t="s">
        <v>80</v>
      </c>
    </row>
    <row r="226" s="14" customFormat="1">
      <c r="A226" s="14"/>
      <c r="B226" s="245"/>
      <c r="C226" s="246"/>
      <c r="D226" s="236" t="s">
        <v>193</v>
      </c>
      <c r="E226" s="247" t="s">
        <v>19</v>
      </c>
      <c r="F226" s="248" t="s">
        <v>8614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193</v>
      </c>
      <c r="AU226" s="255" t="s">
        <v>80</v>
      </c>
      <c r="AV226" s="14" t="s">
        <v>80</v>
      </c>
      <c r="AW226" s="14" t="s">
        <v>195</v>
      </c>
      <c r="AX226" s="14" t="s">
        <v>71</v>
      </c>
      <c r="AY226" s="255" t="s">
        <v>182</v>
      </c>
    </row>
    <row r="227" s="2" customFormat="1" ht="49.05" customHeight="1">
      <c r="A227" s="41"/>
      <c r="B227" s="42"/>
      <c r="C227" s="216" t="s">
        <v>646</v>
      </c>
      <c r="D227" s="216" t="s">
        <v>184</v>
      </c>
      <c r="E227" s="217" t="s">
        <v>8688</v>
      </c>
      <c r="F227" s="218" t="s">
        <v>8689</v>
      </c>
      <c r="G227" s="219" t="s">
        <v>304</v>
      </c>
      <c r="H227" s="220">
        <v>3321.9050000000002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8690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8691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14" customFormat="1">
      <c r="A229" s="14"/>
      <c r="B229" s="245"/>
      <c r="C229" s="246"/>
      <c r="D229" s="236" t="s">
        <v>193</v>
      </c>
      <c r="E229" s="247" t="s">
        <v>19</v>
      </c>
      <c r="F229" s="248" t="s">
        <v>8692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195</v>
      </c>
      <c r="AX229" s="14" t="s">
        <v>71</v>
      </c>
      <c r="AY229" s="255" t="s">
        <v>182</v>
      </c>
    </row>
    <row r="230" s="14" customFormat="1">
      <c r="A230" s="14"/>
      <c r="B230" s="245"/>
      <c r="C230" s="246"/>
      <c r="D230" s="236" t="s">
        <v>193</v>
      </c>
      <c r="E230" s="247" t="s">
        <v>19</v>
      </c>
      <c r="F230" s="248" t="s">
        <v>8693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193</v>
      </c>
      <c r="AU230" s="255" t="s">
        <v>80</v>
      </c>
      <c r="AV230" s="14" t="s">
        <v>80</v>
      </c>
      <c r="AW230" s="14" t="s">
        <v>195</v>
      </c>
      <c r="AX230" s="14" t="s">
        <v>71</v>
      </c>
      <c r="AY230" s="255" t="s">
        <v>182</v>
      </c>
    </row>
    <row r="231" s="14" customFormat="1">
      <c r="A231" s="14"/>
      <c r="B231" s="245"/>
      <c r="C231" s="246"/>
      <c r="D231" s="236" t="s">
        <v>193</v>
      </c>
      <c r="E231" s="247" t="s">
        <v>19</v>
      </c>
      <c r="F231" s="248" t="s">
        <v>8694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193</v>
      </c>
      <c r="AU231" s="255" t="s">
        <v>80</v>
      </c>
      <c r="AV231" s="14" t="s">
        <v>80</v>
      </c>
      <c r="AW231" s="14" t="s">
        <v>195</v>
      </c>
      <c r="AX231" s="14" t="s">
        <v>71</v>
      </c>
      <c r="AY231" s="255" t="s">
        <v>182</v>
      </c>
    </row>
    <row r="232" s="14" customFormat="1">
      <c r="A232" s="14"/>
      <c r="B232" s="245"/>
      <c r="C232" s="246"/>
      <c r="D232" s="236" t="s">
        <v>193</v>
      </c>
      <c r="E232" s="247" t="s">
        <v>19</v>
      </c>
      <c r="F232" s="248" t="s">
        <v>8695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193</v>
      </c>
      <c r="AU232" s="255" t="s">
        <v>80</v>
      </c>
      <c r="AV232" s="14" t="s">
        <v>80</v>
      </c>
      <c r="AW232" s="14" t="s">
        <v>195</v>
      </c>
      <c r="AX232" s="14" t="s">
        <v>71</v>
      </c>
      <c r="AY232" s="255" t="s">
        <v>182</v>
      </c>
    </row>
    <row r="233" s="2" customFormat="1" ht="44.25" customHeight="1">
      <c r="A233" s="41"/>
      <c r="B233" s="42"/>
      <c r="C233" s="278" t="s">
        <v>658</v>
      </c>
      <c r="D233" s="278" t="s">
        <v>296</v>
      </c>
      <c r="E233" s="279" t="s">
        <v>8696</v>
      </c>
      <c r="F233" s="280" t="s">
        <v>8697</v>
      </c>
      <c r="G233" s="281" t="s">
        <v>304</v>
      </c>
      <c r="H233" s="282">
        <v>31</v>
      </c>
      <c r="I233" s="283"/>
      <c r="J233" s="284">
        <f>ROUND(I233*H233,2)</f>
        <v>0</v>
      </c>
      <c r="K233" s="280" t="s">
        <v>188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182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8698</v>
      </c>
    </row>
    <row r="234" s="2" customFormat="1" ht="44.25" customHeight="1">
      <c r="A234" s="41"/>
      <c r="B234" s="42"/>
      <c r="C234" s="278" t="s">
        <v>664</v>
      </c>
      <c r="D234" s="278" t="s">
        <v>296</v>
      </c>
      <c r="E234" s="279" t="s">
        <v>8699</v>
      </c>
      <c r="F234" s="280" t="s">
        <v>8700</v>
      </c>
      <c r="G234" s="281" t="s">
        <v>304</v>
      </c>
      <c r="H234" s="282">
        <v>8</v>
      </c>
      <c r="I234" s="283"/>
      <c r="J234" s="284">
        <f>ROUND(I234*H234,2)</f>
        <v>0</v>
      </c>
      <c r="K234" s="280" t="s">
        <v>188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182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8701</v>
      </c>
    </row>
    <row r="235" s="2" customFormat="1" ht="44.25" customHeight="1">
      <c r="A235" s="41"/>
      <c r="B235" s="42"/>
      <c r="C235" s="278" t="s">
        <v>670</v>
      </c>
      <c r="D235" s="278" t="s">
        <v>296</v>
      </c>
      <c r="E235" s="279" t="s">
        <v>8702</v>
      </c>
      <c r="F235" s="280" t="s">
        <v>8703</v>
      </c>
      <c r="G235" s="281" t="s">
        <v>304</v>
      </c>
      <c r="H235" s="282">
        <v>38</v>
      </c>
      <c r="I235" s="283"/>
      <c r="J235" s="284">
        <f>ROUND(I235*H235,2)</f>
        <v>0</v>
      </c>
      <c r="K235" s="280" t="s">
        <v>188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182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8704</v>
      </c>
    </row>
    <row r="236" s="2" customFormat="1" ht="49.05" customHeight="1">
      <c r="A236" s="41"/>
      <c r="B236" s="42"/>
      <c r="C236" s="216" t="s">
        <v>677</v>
      </c>
      <c r="D236" s="216" t="s">
        <v>184</v>
      </c>
      <c r="E236" s="217" t="s">
        <v>8705</v>
      </c>
      <c r="F236" s="218" t="s">
        <v>8706</v>
      </c>
      <c r="G236" s="219" t="s">
        <v>304</v>
      </c>
      <c r="H236" s="220">
        <v>1178.1900000000001</v>
      </c>
      <c r="I236" s="221"/>
      <c r="J236" s="222">
        <f>ROUND(I236*H236,2)</f>
        <v>0</v>
      </c>
      <c r="K236" s="218" t="s">
        <v>188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184</v>
      </c>
      <c r="AU236" s="227" t="s">
        <v>80</v>
      </c>
      <c r="AY236" s="20" t="s">
        <v>182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8707</v>
      </c>
    </row>
    <row r="237" s="2" customFormat="1">
      <c r="A237" s="41"/>
      <c r="B237" s="42"/>
      <c r="C237" s="43"/>
      <c r="D237" s="229" t="s">
        <v>191</v>
      </c>
      <c r="E237" s="43"/>
      <c r="F237" s="230" t="s">
        <v>8708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191</v>
      </c>
      <c r="AU237" s="20" t="s">
        <v>80</v>
      </c>
    </row>
    <row r="238" s="14" customFormat="1">
      <c r="A238" s="14"/>
      <c r="B238" s="245"/>
      <c r="C238" s="246"/>
      <c r="D238" s="236" t="s">
        <v>193</v>
      </c>
      <c r="E238" s="247" t="s">
        <v>19</v>
      </c>
      <c r="F238" s="248" t="s">
        <v>8709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193</v>
      </c>
      <c r="AU238" s="255" t="s">
        <v>80</v>
      </c>
      <c r="AV238" s="14" t="s">
        <v>80</v>
      </c>
      <c r="AW238" s="14" t="s">
        <v>195</v>
      </c>
      <c r="AX238" s="14" t="s">
        <v>71</v>
      </c>
      <c r="AY238" s="255" t="s">
        <v>182</v>
      </c>
    </row>
    <row r="239" s="14" customFormat="1">
      <c r="A239" s="14"/>
      <c r="B239" s="245"/>
      <c r="C239" s="246"/>
      <c r="D239" s="236" t="s">
        <v>193</v>
      </c>
      <c r="E239" s="247" t="s">
        <v>19</v>
      </c>
      <c r="F239" s="248" t="s">
        <v>8655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193</v>
      </c>
      <c r="AU239" s="255" t="s">
        <v>80</v>
      </c>
      <c r="AV239" s="14" t="s">
        <v>80</v>
      </c>
      <c r="AW239" s="14" t="s">
        <v>195</v>
      </c>
      <c r="AX239" s="14" t="s">
        <v>71</v>
      </c>
      <c r="AY239" s="255" t="s">
        <v>182</v>
      </c>
    </row>
    <row r="240" s="2" customFormat="1" ht="55.5" customHeight="1">
      <c r="A240" s="41"/>
      <c r="B240" s="42"/>
      <c r="C240" s="216" t="s">
        <v>691</v>
      </c>
      <c r="D240" s="216" t="s">
        <v>184</v>
      </c>
      <c r="E240" s="217" t="s">
        <v>8710</v>
      </c>
      <c r="F240" s="218" t="s">
        <v>8711</v>
      </c>
      <c r="G240" s="219" t="s">
        <v>304</v>
      </c>
      <c r="H240" s="220">
        <v>36.189999999999998</v>
      </c>
      <c r="I240" s="221"/>
      <c r="J240" s="222">
        <f>ROUND(I240*H240,2)</f>
        <v>0</v>
      </c>
      <c r="K240" s="218" t="s">
        <v>188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184</v>
      </c>
      <c r="AU240" s="227" t="s">
        <v>80</v>
      </c>
      <c r="AY240" s="20" t="s">
        <v>182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8712</v>
      </c>
    </row>
    <row r="241" s="2" customFormat="1">
      <c r="A241" s="41"/>
      <c r="B241" s="42"/>
      <c r="C241" s="43"/>
      <c r="D241" s="229" t="s">
        <v>191</v>
      </c>
      <c r="E241" s="43"/>
      <c r="F241" s="230" t="s">
        <v>8713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191</v>
      </c>
      <c r="AU241" s="20" t="s">
        <v>80</v>
      </c>
    </row>
    <row r="242" s="14" customFormat="1">
      <c r="A242" s="14"/>
      <c r="B242" s="245"/>
      <c r="C242" s="246"/>
      <c r="D242" s="236" t="s">
        <v>193</v>
      </c>
      <c r="E242" s="247" t="s">
        <v>19</v>
      </c>
      <c r="F242" s="248" t="s">
        <v>8714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193</v>
      </c>
      <c r="AU242" s="255" t="s">
        <v>80</v>
      </c>
      <c r="AV242" s="14" t="s">
        <v>80</v>
      </c>
      <c r="AW242" s="14" t="s">
        <v>195</v>
      </c>
      <c r="AX242" s="14" t="s">
        <v>71</v>
      </c>
      <c r="AY242" s="255" t="s">
        <v>182</v>
      </c>
    </row>
    <row r="243" s="2" customFormat="1" ht="49.05" customHeight="1">
      <c r="A243" s="41"/>
      <c r="B243" s="42"/>
      <c r="C243" s="216" t="s">
        <v>712</v>
      </c>
      <c r="D243" s="216" t="s">
        <v>184</v>
      </c>
      <c r="E243" s="217" t="s">
        <v>8715</v>
      </c>
      <c r="F243" s="218" t="s">
        <v>8716</v>
      </c>
      <c r="G243" s="219" t="s">
        <v>304</v>
      </c>
      <c r="H243" s="220">
        <v>3277.6190000000001</v>
      </c>
      <c r="I243" s="221"/>
      <c r="J243" s="222">
        <f>ROUND(I243*H243,2)</f>
        <v>0</v>
      </c>
      <c r="K243" s="218" t="s">
        <v>188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184</v>
      </c>
      <c r="AU243" s="227" t="s">
        <v>80</v>
      </c>
      <c r="AY243" s="20" t="s">
        <v>182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8717</v>
      </c>
    </row>
    <row r="244" s="2" customFormat="1">
      <c r="A244" s="41"/>
      <c r="B244" s="42"/>
      <c r="C244" s="43"/>
      <c r="D244" s="229" t="s">
        <v>191</v>
      </c>
      <c r="E244" s="43"/>
      <c r="F244" s="230" t="s">
        <v>8718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191</v>
      </c>
      <c r="AU244" s="20" t="s">
        <v>80</v>
      </c>
    </row>
    <row r="245" s="14" customFormat="1">
      <c r="A245" s="14"/>
      <c r="B245" s="245"/>
      <c r="C245" s="246"/>
      <c r="D245" s="236" t="s">
        <v>193</v>
      </c>
      <c r="E245" s="247" t="s">
        <v>19</v>
      </c>
      <c r="F245" s="248" t="s">
        <v>8719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193</v>
      </c>
      <c r="AU245" s="255" t="s">
        <v>80</v>
      </c>
      <c r="AV245" s="14" t="s">
        <v>80</v>
      </c>
      <c r="AW245" s="14" t="s">
        <v>195</v>
      </c>
      <c r="AX245" s="14" t="s">
        <v>71</v>
      </c>
      <c r="AY245" s="255" t="s">
        <v>182</v>
      </c>
    </row>
    <row r="246" s="2" customFormat="1" ht="49.05" customHeight="1">
      <c r="A246" s="41"/>
      <c r="B246" s="42"/>
      <c r="C246" s="216" t="s">
        <v>721</v>
      </c>
      <c r="D246" s="216" t="s">
        <v>184</v>
      </c>
      <c r="E246" s="217" t="s">
        <v>8720</v>
      </c>
      <c r="F246" s="218" t="s">
        <v>8721</v>
      </c>
      <c r="G246" s="219" t="s">
        <v>304</v>
      </c>
      <c r="H246" s="220">
        <v>468.57100000000003</v>
      </c>
      <c r="I246" s="221"/>
      <c r="J246" s="222">
        <f>ROUND(I246*H246,2)</f>
        <v>0</v>
      </c>
      <c r="K246" s="218" t="s">
        <v>188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184</v>
      </c>
      <c r="AU246" s="227" t="s">
        <v>80</v>
      </c>
      <c r="AY246" s="20" t="s">
        <v>182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8722</v>
      </c>
    </row>
    <row r="247" s="2" customFormat="1">
      <c r="A247" s="41"/>
      <c r="B247" s="42"/>
      <c r="C247" s="43"/>
      <c r="D247" s="229" t="s">
        <v>191</v>
      </c>
      <c r="E247" s="43"/>
      <c r="F247" s="230" t="s">
        <v>8723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191</v>
      </c>
      <c r="AU247" s="20" t="s">
        <v>80</v>
      </c>
    </row>
    <row r="248" s="14" customFormat="1">
      <c r="A248" s="14"/>
      <c r="B248" s="245"/>
      <c r="C248" s="246"/>
      <c r="D248" s="236" t="s">
        <v>193</v>
      </c>
      <c r="E248" s="247" t="s">
        <v>19</v>
      </c>
      <c r="F248" s="248" t="s">
        <v>8724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193</v>
      </c>
      <c r="AU248" s="255" t="s">
        <v>80</v>
      </c>
      <c r="AV248" s="14" t="s">
        <v>80</v>
      </c>
      <c r="AW248" s="14" t="s">
        <v>195</v>
      </c>
      <c r="AX248" s="14" t="s">
        <v>71</v>
      </c>
      <c r="AY248" s="255" t="s">
        <v>182</v>
      </c>
    </row>
    <row r="249" s="2" customFormat="1" ht="49.05" customHeight="1">
      <c r="A249" s="41"/>
      <c r="B249" s="42"/>
      <c r="C249" s="216" t="s">
        <v>727</v>
      </c>
      <c r="D249" s="216" t="s">
        <v>184</v>
      </c>
      <c r="E249" s="217" t="s">
        <v>8725</v>
      </c>
      <c r="F249" s="218" t="s">
        <v>8726</v>
      </c>
      <c r="G249" s="219" t="s">
        <v>304</v>
      </c>
      <c r="H249" s="220">
        <v>419.048</v>
      </c>
      <c r="I249" s="221"/>
      <c r="J249" s="222">
        <f>ROUND(I249*H249,2)</f>
        <v>0</v>
      </c>
      <c r="K249" s="218" t="s">
        <v>188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184</v>
      </c>
      <c r="AU249" s="227" t="s">
        <v>80</v>
      </c>
      <c r="AY249" s="20" t="s">
        <v>182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8727</v>
      </c>
    </row>
    <row r="250" s="2" customFormat="1">
      <c r="A250" s="41"/>
      <c r="B250" s="42"/>
      <c r="C250" s="43"/>
      <c r="D250" s="229" t="s">
        <v>191</v>
      </c>
      <c r="E250" s="43"/>
      <c r="F250" s="230" t="s">
        <v>8728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191</v>
      </c>
      <c r="AU250" s="20" t="s">
        <v>80</v>
      </c>
    </row>
    <row r="251" s="14" customFormat="1">
      <c r="A251" s="14"/>
      <c r="B251" s="245"/>
      <c r="C251" s="246"/>
      <c r="D251" s="236" t="s">
        <v>193</v>
      </c>
      <c r="E251" s="247" t="s">
        <v>19</v>
      </c>
      <c r="F251" s="248" t="s">
        <v>8729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193</v>
      </c>
      <c r="AU251" s="255" t="s">
        <v>80</v>
      </c>
      <c r="AV251" s="14" t="s">
        <v>80</v>
      </c>
      <c r="AW251" s="14" t="s">
        <v>195</v>
      </c>
      <c r="AX251" s="14" t="s">
        <v>71</v>
      </c>
      <c r="AY251" s="255" t="s">
        <v>182</v>
      </c>
    </row>
    <row r="252" s="2" customFormat="1" ht="49.05" customHeight="1">
      <c r="A252" s="41"/>
      <c r="B252" s="42"/>
      <c r="C252" s="278" t="s">
        <v>735</v>
      </c>
      <c r="D252" s="278" t="s">
        <v>296</v>
      </c>
      <c r="E252" s="279" t="s">
        <v>8730</v>
      </c>
      <c r="F252" s="280" t="s">
        <v>8731</v>
      </c>
      <c r="G252" s="281" t="s">
        <v>304</v>
      </c>
      <c r="H252" s="282">
        <v>422</v>
      </c>
      <c r="I252" s="283"/>
      <c r="J252" s="284">
        <f>ROUND(I252*H252,2)</f>
        <v>0</v>
      </c>
      <c r="K252" s="280" t="s">
        <v>188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410</v>
      </c>
      <c r="AT252" s="227" t="s">
        <v>296</v>
      </c>
      <c r="AU252" s="227" t="s">
        <v>80</v>
      </c>
      <c r="AY252" s="20" t="s">
        <v>182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8732</v>
      </c>
    </row>
    <row r="253" s="2" customFormat="1" ht="44.25" customHeight="1">
      <c r="A253" s="41"/>
      <c r="B253" s="42"/>
      <c r="C253" s="278" t="s">
        <v>741</v>
      </c>
      <c r="D253" s="278" t="s">
        <v>296</v>
      </c>
      <c r="E253" s="279" t="s">
        <v>8733</v>
      </c>
      <c r="F253" s="280" t="s">
        <v>8734</v>
      </c>
      <c r="G253" s="281" t="s">
        <v>304</v>
      </c>
      <c r="H253" s="282">
        <v>18</v>
      </c>
      <c r="I253" s="283"/>
      <c r="J253" s="284">
        <f>ROUND(I253*H253,2)</f>
        <v>0</v>
      </c>
      <c r="K253" s="280" t="s">
        <v>188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182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8735</v>
      </c>
    </row>
    <row r="254" s="2" customFormat="1" ht="49.05" customHeight="1">
      <c r="A254" s="41"/>
      <c r="B254" s="42"/>
      <c r="C254" s="216" t="s">
        <v>752</v>
      </c>
      <c r="D254" s="216" t="s">
        <v>184</v>
      </c>
      <c r="E254" s="217" t="s">
        <v>8736</v>
      </c>
      <c r="F254" s="218" t="s">
        <v>8737</v>
      </c>
      <c r="G254" s="219" t="s">
        <v>304</v>
      </c>
      <c r="H254" s="220">
        <v>72.381</v>
      </c>
      <c r="I254" s="221"/>
      <c r="J254" s="222">
        <f>ROUND(I254*H254,2)</f>
        <v>0</v>
      </c>
      <c r="K254" s="218" t="s">
        <v>188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184</v>
      </c>
      <c r="AU254" s="227" t="s">
        <v>80</v>
      </c>
      <c r="AY254" s="20" t="s">
        <v>182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8738</v>
      </c>
    </row>
    <row r="255" s="2" customFormat="1">
      <c r="A255" s="41"/>
      <c r="B255" s="42"/>
      <c r="C255" s="43"/>
      <c r="D255" s="229" t="s">
        <v>191</v>
      </c>
      <c r="E255" s="43"/>
      <c r="F255" s="230" t="s">
        <v>8739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191</v>
      </c>
      <c r="AU255" s="20" t="s">
        <v>80</v>
      </c>
    </row>
    <row r="256" s="14" customFormat="1">
      <c r="A256" s="14"/>
      <c r="B256" s="245"/>
      <c r="C256" s="246"/>
      <c r="D256" s="236" t="s">
        <v>193</v>
      </c>
      <c r="E256" s="247" t="s">
        <v>19</v>
      </c>
      <c r="F256" s="248" t="s">
        <v>8740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193</v>
      </c>
      <c r="AU256" s="255" t="s">
        <v>80</v>
      </c>
      <c r="AV256" s="14" t="s">
        <v>80</v>
      </c>
      <c r="AW256" s="14" t="s">
        <v>195</v>
      </c>
      <c r="AX256" s="14" t="s">
        <v>71</v>
      </c>
      <c r="AY256" s="255" t="s">
        <v>182</v>
      </c>
    </row>
    <row r="257" s="2" customFormat="1" ht="49.05" customHeight="1">
      <c r="A257" s="41"/>
      <c r="B257" s="42"/>
      <c r="C257" s="278" t="s">
        <v>762</v>
      </c>
      <c r="D257" s="278" t="s">
        <v>296</v>
      </c>
      <c r="E257" s="279" t="s">
        <v>8741</v>
      </c>
      <c r="F257" s="280" t="s">
        <v>8742</v>
      </c>
      <c r="G257" s="281" t="s">
        <v>304</v>
      </c>
      <c r="H257" s="282">
        <v>76</v>
      </c>
      <c r="I257" s="283"/>
      <c r="J257" s="284">
        <f>ROUND(I257*H257,2)</f>
        <v>0</v>
      </c>
      <c r="K257" s="280" t="s">
        <v>188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8743</v>
      </c>
    </row>
    <row r="258" s="2" customFormat="1" ht="49.05" customHeight="1">
      <c r="A258" s="41"/>
      <c r="B258" s="42"/>
      <c r="C258" s="216" t="s">
        <v>768</v>
      </c>
      <c r="D258" s="216" t="s">
        <v>184</v>
      </c>
      <c r="E258" s="217" t="s">
        <v>8744</v>
      </c>
      <c r="F258" s="218" t="s">
        <v>8745</v>
      </c>
      <c r="G258" s="219" t="s">
        <v>304</v>
      </c>
      <c r="H258" s="220">
        <v>505.714</v>
      </c>
      <c r="I258" s="221"/>
      <c r="J258" s="222">
        <f>ROUND(I258*H258,2)</f>
        <v>0</v>
      </c>
      <c r="K258" s="218" t="s">
        <v>188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184</v>
      </c>
      <c r="AU258" s="227" t="s">
        <v>80</v>
      </c>
      <c r="AY258" s="20" t="s">
        <v>182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8746</v>
      </c>
    </row>
    <row r="259" s="2" customFormat="1">
      <c r="A259" s="41"/>
      <c r="B259" s="42"/>
      <c r="C259" s="43"/>
      <c r="D259" s="229" t="s">
        <v>191</v>
      </c>
      <c r="E259" s="43"/>
      <c r="F259" s="230" t="s">
        <v>8747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191</v>
      </c>
      <c r="AU259" s="20" t="s">
        <v>80</v>
      </c>
    </row>
    <row r="260" s="14" customFormat="1">
      <c r="A260" s="14"/>
      <c r="B260" s="245"/>
      <c r="C260" s="246"/>
      <c r="D260" s="236" t="s">
        <v>193</v>
      </c>
      <c r="E260" s="247" t="s">
        <v>19</v>
      </c>
      <c r="F260" s="248" t="s">
        <v>8748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193</v>
      </c>
      <c r="AU260" s="255" t="s">
        <v>80</v>
      </c>
      <c r="AV260" s="14" t="s">
        <v>80</v>
      </c>
      <c r="AW260" s="14" t="s">
        <v>195</v>
      </c>
      <c r="AX260" s="14" t="s">
        <v>71</v>
      </c>
      <c r="AY260" s="255" t="s">
        <v>182</v>
      </c>
    </row>
    <row r="261" s="2" customFormat="1" ht="49.05" customHeight="1">
      <c r="A261" s="41"/>
      <c r="B261" s="42"/>
      <c r="C261" s="278" t="s">
        <v>784</v>
      </c>
      <c r="D261" s="278" t="s">
        <v>296</v>
      </c>
      <c r="E261" s="279" t="s">
        <v>8749</v>
      </c>
      <c r="F261" s="280" t="s">
        <v>8750</v>
      </c>
      <c r="G261" s="281" t="s">
        <v>304</v>
      </c>
      <c r="H261" s="282">
        <v>367</v>
      </c>
      <c r="I261" s="283"/>
      <c r="J261" s="284">
        <f>ROUND(I261*H261,2)</f>
        <v>0</v>
      </c>
      <c r="K261" s="280" t="s">
        <v>188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410</v>
      </c>
      <c r="AT261" s="227" t="s">
        <v>296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8751</v>
      </c>
    </row>
    <row r="262" s="2" customFormat="1" ht="49.05" customHeight="1">
      <c r="A262" s="41"/>
      <c r="B262" s="42"/>
      <c r="C262" s="278" t="s">
        <v>798</v>
      </c>
      <c r="D262" s="278" t="s">
        <v>296</v>
      </c>
      <c r="E262" s="279" t="s">
        <v>8752</v>
      </c>
      <c r="F262" s="280" t="s">
        <v>8753</v>
      </c>
      <c r="G262" s="281" t="s">
        <v>304</v>
      </c>
      <c r="H262" s="282">
        <v>164</v>
      </c>
      <c r="I262" s="283"/>
      <c r="J262" s="284">
        <f>ROUND(I262*H262,2)</f>
        <v>0</v>
      </c>
      <c r="K262" s="280" t="s">
        <v>188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410</v>
      </c>
      <c r="AT262" s="227" t="s">
        <v>296</v>
      </c>
      <c r="AU262" s="227" t="s">
        <v>80</v>
      </c>
      <c r="AY262" s="20" t="s">
        <v>182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8754</v>
      </c>
    </row>
    <row r="263" s="2" customFormat="1" ht="33" customHeight="1">
      <c r="A263" s="41"/>
      <c r="B263" s="42"/>
      <c r="C263" s="216" t="s">
        <v>811</v>
      </c>
      <c r="D263" s="216" t="s">
        <v>184</v>
      </c>
      <c r="E263" s="217" t="s">
        <v>8755</v>
      </c>
      <c r="F263" s="218" t="s">
        <v>8756</v>
      </c>
      <c r="G263" s="219" t="s">
        <v>425</v>
      </c>
      <c r="H263" s="220">
        <v>85</v>
      </c>
      <c r="I263" s="221"/>
      <c r="J263" s="222">
        <f>ROUND(I263*H263,2)</f>
        <v>0</v>
      </c>
      <c r="K263" s="218" t="s">
        <v>188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184</v>
      </c>
      <c r="AU263" s="227" t="s">
        <v>80</v>
      </c>
      <c r="AY263" s="20" t="s">
        <v>182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8757</v>
      </c>
    </row>
    <row r="264" s="2" customFormat="1">
      <c r="A264" s="41"/>
      <c r="B264" s="42"/>
      <c r="C264" s="43"/>
      <c r="D264" s="229" t="s">
        <v>191</v>
      </c>
      <c r="E264" s="43"/>
      <c r="F264" s="230" t="s">
        <v>8758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191</v>
      </c>
      <c r="AU264" s="20" t="s">
        <v>80</v>
      </c>
    </row>
    <row r="265" s="2" customFormat="1" ht="33" customHeight="1">
      <c r="A265" s="41"/>
      <c r="B265" s="42"/>
      <c r="C265" s="216" t="s">
        <v>817</v>
      </c>
      <c r="D265" s="216" t="s">
        <v>184</v>
      </c>
      <c r="E265" s="217" t="s">
        <v>8759</v>
      </c>
      <c r="F265" s="218" t="s">
        <v>8760</v>
      </c>
      <c r="G265" s="219" t="s">
        <v>425</v>
      </c>
      <c r="H265" s="220">
        <v>16</v>
      </c>
      <c r="I265" s="221"/>
      <c r="J265" s="222">
        <f>ROUND(I265*H265,2)</f>
        <v>0</v>
      </c>
      <c r="K265" s="218" t="s">
        <v>188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184</v>
      </c>
      <c r="AU265" s="227" t="s">
        <v>80</v>
      </c>
      <c r="AY265" s="20" t="s">
        <v>182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8761</v>
      </c>
    </row>
    <row r="266" s="2" customFormat="1">
      <c r="A266" s="41"/>
      <c r="B266" s="42"/>
      <c r="C266" s="43"/>
      <c r="D266" s="229" t="s">
        <v>191</v>
      </c>
      <c r="E266" s="43"/>
      <c r="F266" s="230" t="s">
        <v>8762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191</v>
      </c>
      <c r="AU266" s="20" t="s">
        <v>80</v>
      </c>
    </row>
    <row r="267" s="2" customFormat="1" ht="44.25" customHeight="1">
      <c r="A267" s="41"/>
      <c r="B267" s="42"/>
      <c r="C267" s="216" t="s">
        <v>823</v>
      </c>
      <c r="D267" s="216" t="s">
        <v>184</v>
      </c>
      <c r="E267" s="217" t="s">
        <v>8763</v>
      </c>
      <c r="F267" s="218" t="s">
        <v>8764</v>
      </c>
      <c r="G267" s="219" t="s">
        <v>425</v>
      </c>
      <c r="H267" s="220">
        <v>40</v>
      </c>
      <c r="I267" s="221"/>
      <c r="J267" s="222">
        <f>ROUND(I267*H267,2)</f>
        <v>0</v>
      </c>
      <c r="K267" s="218" t="s">
        <v>188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184</v>
      </c>
      <c r="AU267" s="227" t="s">
        <v>80</v>
      </c>
      <c r="AY267" s="20" t="s">
        <v>182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8765</v>
      </c>
    </row>
    <row r="268" s="2" customFormat="1">
      <c r="A268" s="41"/>
      <c r="B268" s="42"/>
      <c r="C268" s="43"/>
      <c r="D268" s="229" t="s">
        <v>191</v>
      </c>
      <c r="E268" s="43"/>
      <c r="F268" s="230" t="s">
        <v>8766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191</v>
      </c>
      <c r="AU268" s="20" t="s">
        <v>80</v>
      </c>
    </row>
    <row r="269" s="2" customFormat="1" ht="16.5" customHeight="1">
      <c r="A269" s="41"/>
      <c r="B269" s="42"/>
      <c r="C269" s="278" t="s">
        <v>832</v>
      </c>
      <c r="D269" s="278" t="s">
        <v>296</v>
      </c>
      <c r="E269" s="279" t="s">
        <v>8767</v>
      </c>
      <c r="F269" s="280" t="s">
        <v>8768</v>
      </c>
      <c r="G269" s="281" t="s">
        <v>425</v>
      </c>
      <c r="H269" s="282">
        <v>40</v>
      </c>
      <c r="I269" s="283"/>
      <c r="J269" s="284">
        <f>ROUND(I269*H269,2)</f>
        <v>0</v>
      </c>
      <c r="K269" s="280" t="s">
        <v>188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410</v>
      </c>
      <c r="AT269" s="227" t="s">
        <v>296</v>
      </c>
      <c r="AU269" s="227" t="s">
        <v>80</v>
      </c>
      <c r="AY269" s="20" t="s">
        <v>182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8769</v>
      </c>
    </row>
    <row r="270" s="2" customFormat="1" ht="44.25" customHeight="1">
      <c r="A270" s="41"/>
      <c r="B270" s="42"/>
      <c r="C270" s="216" t="s">
        <v>838</v>
      </c>
      <c r="D270" s="216" t="s">
        <v>184</v>
      </c>
      <c r="E270" s="217" t="s">
        <v>8770</v>
      </c>
      <c r="F270" s="218" t="s">
        <v>8771</v>
      </c>
      <c r="G270" s="219" t="s">
        <v>425</v>
      </c>
      <c r="H270" s="220">
        <v>30</v>
      </c>
      <c r="I270" s="221"/>
      <c r="J270" s="222">
        <f>ROUND(I270*H270,2)</f>
        <v>0</v>
      </c>
      <c r="K270" s="218" t="s">
        <v>188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184</v>
      </c>
      <c r="AU270" s="227" t="s">
        <v>80</v>
      </c>
      <c r="AY270" s="20" t="s">
        <v>182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8772</v>
      </c>
    </row>
    <row r="271" s="2" customFormat="1">
      <c r="A271" s="41"/>
      <c r="B271" s="42"/>
      <c r="C271" s="43"/>
      <c r="D271" s="229" t="s">
        <v>191</v>
      </c>
      <c r="E271" s="43"/>
      <c r="F271" s="230" t="s">
        <v>8773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191</v>
      </c>
      <c r="AU271" s="20" t="s">
        <v>80</v>
      </c>
    </row>
    <row r="272" s="2" customFormat="1" ht="16.5" customHeight="1">
      <c r="A272" s="41"/>
      <c r="B272" s="42"/>
      <c r="C272" s="278" t="s">
        <v>847</v>
      </c>
      <c r="D272" s="278" t="s">
        <v>296</v>
      </c>
      <c r="E272" s="279" t="s">
        <v>8774</v>
      </c>
      <c r="F272" s="280" t="s">
        <v>8775</v>
      </c>
      <c r="G272" s="281" t="s">
        <v>425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8776</v>
      </c>
    </row>
    <row r="273" s="2" customFormat="1" ht="44.25" customHeight="1">
      <c r="A273" s="41"/>
      <c r="B273" s="42"/>
      <c r="C273" s="216" t="s">
        <v>855</v>
      </c>
      <c r="D273" s="216" t="s">
        <v>184</v>
      </c>
      <c r="E273" s="217" t="s">
        <v>8777</v>
      </c>
      <c r="F273" s="218" t="s">
        <v>8778</v>
      </c>
      <c r="G273" s="219" t="s">
        <v>425</v>
      </c>
      <c r="H273" s="220">
        <v>16</v>
      </c>
      <c r="I273" s="221"/>
      <c r="J273" s="222">
        <f>ROUND(I273*H273,2)</f>
        <v>0</v>
      </c>
      <c r="K273" s="218" t="s">
        <v>188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308</v>
      </c>
      <c r="AT273" s="227" t="s">
        <v>184</v>
      </c>
      <c r="AU273" s="227" t="s">
        <v>80</v>
      </c>
      <c r="AY273" s="20" t="s">
        <v>182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8779</v>
      </c>
    </row>
    <row r="274" s="2" customFormat="1">
      <c r="A274" s="41"/>
      <c r="B274" s="42"/>
      <c r="C274" s="43"/>
      <c r="D274" s="229" t="s">
        <v>191</v>
      </c>
      <c r="E274" s="43"/>
      <c r="F274" s="230" t="s">
        <v>8780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191</v>
      </c>
      <c r="AU274" s="20" t="s">
        <v>80</v>
      </c>
    </row>
    <row r="275" s="2" customFormat="1" ht="16.5" customHeight="1">
      <c r="A275" s="41"/>
      <c r="B275" s="42"/>
      <c r="C275" s="278" t="s">
        <v>861</v>
      </c>
      <c r="D275" s="278" t="s">
        <v>296</v>
      </c>
      <c r="E275" s="279" t="s">
        <v>8781</v>
      </c>
      <c r="F275" s="280" t="s">
        <v>8782</v>
      </c>
      <c r="G275" s="281" t="s">
        <v>425</v>
      </c>
      <c r="H275" s="282">
        <v>85</v>
      </c>
      <c r="I275" s="283"/>
      <c r="J275" s="284">
        <f>ROUND(I275*H275,2)</f>
        <v>0</v>
      </c>
      <c r="K275" s="280" t="s">
        <v>188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182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8783</v>
      </c>
    </row>
    <row r="276" s="2" customFormat="1" ht="24.15" customHeight="1">
      <c r="A276" s="41"/>
      <c r="B276" s="42"/>
      <c r="C276" s="216" t="s">
        <v>865</v>
      </c>
      <c r="D276" s="216" t="s">
        <v>184</v>
      </c>
      <c r="E276" s="217" t="s">
        <v>8784</v>
      </c>
      <c r="F276" s="218" t="s">
        <v>8785</v>
      </c>
      <c r="G276" s="219" t="s">
        <v>304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308</v>
      </c>
      <c r="AT276" s="227" t="s">
        <v>184</v>
      </c>
      <c r="AU276" s="227" t="s">
        <v>80</v>
      </c>
      <c r="AY276" s="20" t="s">
        <v>182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8786</v>
      </c>
    </row>
    <row r="277" s="2" customFormat="1" ht="24.15" customHeight="1">
      <c r="A277" s="41"/>
      <c r="B277" s="42"/>
      <c r="C277" s="216" t="s">
        <v>871</v>
      </c>
      <c r="D277" s="216" t="s">
        <v>184</v>
      </c>
      <c r="E277" s="217" t="s">
        <v>8787</v>
      </c>
      <c r="F277" s="218" t="s">
        <v>8788</v>
      </c>
      <c r="G277" s="219" t="s">
        <v>304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184</v>
      </c>
      <c r="AU277" s="227" t="s">
        <v>80</v>
      </c>
      <c r="AY277" s="20" t="s">
        <v>182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8789</v>
      </c>
    </row>
    <row r="278" s="2" customFormat="1" ht="24.15" customHeight="1">
      <c r="A278" s="41"/>
      <c r="B278" s="42"/>
      <c r="C278" s="216" t="s">
        <v>877</v>
      </c>
      <c r="D278" s="216" t="s">
        <v>184</v>
      </c>
      <c r="E278" s="217" t="s">
        <v>8790</v>
      </c>
      <c r="F278" s="218" t="s">
        <v>8791</v>
      </c>
      <c r="G278" s="219" t="s">
        <v>304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184</v>
      </c>
      <c r="AU278" s="227" t="s">
        <v>80</v>
      </c>
      <c r="AY278" s="20" t="s">
        <v>182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8792</v>
      </c>
    </row>
    <row r="279" s="2" customFormat="1" ht="33" customHeight="1">
      <c r="A279" s="41"/>
      <c r="B279" s="42"/>
      <c r="C279" s="216" t="s">
        <v>883</v>
      </c>
      <c r="D279" s="216" t="s">
        <v>184</v>
      </c>
      <c r="E279" s="217" t="s">
        <v>8793</v>
      </c>
      <c r="F279" s="218" t="s">
        <v>8794</v>
      </c>
      <c r="G279" s="219" t="s">
        <v>425</v>
      </c>
      <c r="H279" s="220">
        <v>14</v>
      </c>
      <c r="I279" s="221"/>
      <c r="J279" s="222">
        <f>ROUND(I279*H279,2)</f>
        <v>0</v>
      </c>
      <c r="K279" s="218" t="s">
        <v>188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8795</v>
      </c>
    </row>
    <row r="280" s="2" customFormat="1">
      <c r="A280" s="41"/>
      <c r="B280" s="42"/>
      <c r="C280" s="43"/>
      <c r="D280" s="229" t="s">
        <v>191</v>
      </c>
      <c r="E280" s="43"/>
      <c r="F280" s="230" t="s">
        <v>8796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191</v>
      </c>
      <c r="AU280" s="20" t="s">
        <v>80</v>
      </c>
    </row>
    <row r="281" s="2" customFormat="1" ht="49.05" customHeight="1">
      <c r="A281" s="41"/>
      <c r="B281" s="42"/>
      <c r="C281" s="278" t="s">
        <v>890</v>
      </c>
      <c r="D281" s="278" t="s">
        <v>296</v>
      </c>
      <c r="E281" s="279" t="s">
        <v>8797</v>
      </c>
      <c r="F281" s="280" t="s">
        <v>8798</v>
      </c>
      <c r="G281" s="281" t="s">
        <v>8246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182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189</v>
      </c>
      <c r="BM281" s="227" t="s">
        <v>8799</v>
      </c>
    </row>
    <row r="282" s="2" customFormat="1" ht="55.5" customHeight="1">
      <c r="A282" s="41"/>
      <c r="B282" s="42"/>
      <c r="C282" s="278" t="s">
        <v>896</v>
      </c>
      <c r="D282" s="278" t="s">
        <v>296</v>
      </c>
      <c r="E282" s="279" t="s">
        <v>8800</v>
      </c>
      <c r="F282" s="280" t="s">
        <v>8801</v>
      </c>
      <c r="G282" s="281" t="s">
        <v>8246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253</v>
      </c>
      <c r="AT282" s="227" t="s">
        <v>296</v>
      </c>
      <c r="AU282" s="227" t="s">
        <v>80</v>
      </c>
      <c r="AY282" s="20" t="s">
        <v>182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189</v>
      </c>
      <c r="BM282" s="227" t="s">
        <v>8802</v>
      </c>
    </row>
    <row r="283" s="2" customFormat="1" ht="49.05" customHeight="1">
      <c r="A283" s="41"/>
      <c r="B283" s="42"/>
      <c r="C283" s="278" t="s">
        <v>901</v>
      </c>
      <c r="D283" s="278" t="s">
        <v>296</v>
      </c>
      <c r="E283" s="279" t="s">
        <v>8803</v>
      </c>
      <c r="F283" s="280" t="s">
        <v>8804</v>
      </c>
      <c r="G283" s="281" t="s">
        <v>8246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253</v>
      </c>
      <c r="AT283" s="227" t="s">
        <v>296</v>
      </c>
      <c r="AU283" s="227" t="s">
        <v>80</v>
      </c>
      <c r="AY283" s="20" t="s">
        <v>182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189</v>
      </c>
      <c r="BM283" s="227" t="s">
        <v>8805</v>
      </c>
    </row>
    <row r="284" s="2" customFormat="1" ht="49.05" customHeight="1">
      <c r="A284" s="41"/>
      <c r="B284" s="42"/>
      <c r="C284" s="278" t="s">
        <v>907</v>
      </c>
      <c r="D284" s="278" t="s">
        <v>296</v>
      </c>
      <c r="E284" s="279" t="s">
        <v>8806</v>
      </c>
      <c r="F284" s="280" t="s">
        <v>8807</v>
      </c>
      <c r="G284" s="281" t="s">
        <v>8246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253</v>
      </c>
      <c r="AT284" s="227" t="s">
        <v>296</v>
      </c>
      <c r="AU284" s="227" t="s">
        <v>80</v>
      </c>
      <c r="AY284" s="20" t="s">
        <v>182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189</v>
      </c>
      <c r="BM284" s="227" t="s">
        <v>8808</v>
      </c>
    </row>
    <row r="285" s="2" customFormat="1" ht="44.25" customHeight="1">
      <c r="A285" s="41"/>
      <c r="B285" s="42"/>
      <c r="C285" s="278" t="s">
        <v>915</v>
      </c>
      <c r="D285" s="278" t="s">
        <v>296</v>
      </c>
      <c r="E285" s="279" t="s">
        <v>8809</v>
      </c>
      <c r="F285" s="280" t="s">
        <v>8810</v>
      </c>
      <c r="G285" s="281" t="s">
        <v>8246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182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189</v>
      </c>
      <c r="BM285" s="227" t="s">
        <v>8811</v>
      </c>
    </row>
    <row r="286" s="2" customFormat="1" ht="44.25" customHeight="1">
      <c r="A286" s="41"/>
      <c r="B286" s="42"/>
      <c r="C286" s="278" t="s">
        <v>920</v>
      </c>
      <c r="D286" s="278" t="s">
        <v>296</v>
      </c>
      <c r="E286" s="279" t="s">
        <v>8812</v>
      </c>
      <c r="F286" s="280" t="s">
        <v>8813</v>
      </c>
      <c r="G286" s="281" t="s">
        <v>8246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253</v>
      </c>
      <c r="AT286" s="227" t="s">
        <v>296</v>
      </c>
      <c r="AU286" s="227" t="s">
        <v>80</v>
      </c>
      <c r="AY286" s="20" t="s">
        <v>182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189</v>
      </c>
      <c r="BM286" s="227" t="s">
        <v>8814</v>
      </c>
    </row>
    <row r="287" s="2" customFormat="1" ht="44.25" customHeight="1">
      <c r="A287" s="41"/>
      <c r="B287" s="42"/>
      <c r="C287" s="278" t="s">
        <v>927</v>
      </c>
      <c r="D287" s="278" t="s">
        <v>296</v>
      </c>
      <c r="E287" s="279" t="s">
        <v>8815</v>
      </c>
      <c r="F287" s="280" t="s">
        <v>8816</v>
      </c>
      <c r="G287" s="281" t="s">
        <v>8246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253</v>
      </c>
      <c r="AT287" s="227" t="s">
        <v>296</v>
      </c>
      <c r="AU287" s="227" t="s">
        <v>80</v>
      </c>
      <c r="AY287" s="20" t="s">
        <v>182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189</v>
      </c>
      <c r="BM287" s="227" t="s">
        <v>8817</v>
      </c>
    </row>
    <row r="288" s="2" customFormat="1" ht="49.05" customHeight="1">
      <c r="A288" s="41"/>
      <c r="B288" s="42"/>
      <c r="C288" s="278" t="s">
        <v>932</v>
      </c>
      <c r="D288" s="278" t="s">
        <v>296</v>
      </c>
      <c r="E288" s="279" t="s">
        <v>8818</v>
      </c>
      <c r="F288" s="280" t="s">
        <v>8819</v>
      </c>
      <c r="G288" s="281" t="s">
        <v>8246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253</v>
      </c>
      <c r="AT288" s="227" t="s">
        <v>296</v>
      </c>
      <c r="AU288" s="227" t="s">
        <v>80</v>
      </c>
      <c r="AY288" s="20" t="s">
        <v>182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189</v>
      </c>
      <c r="BM288" s="227" t="s">
        <v>8820</v>
      </c>
    </row>
    <row r="289" s="2" customFormat="1" ht="49.05" customHeight="1">
      <c r="A289" s="41"/>
      <c r="B289" s="42"/>
      <c r="C289" s="278" t="s">
        <v>940</v>
      </c>
      <c r="D289" s="278" t="s">
        <v>296</v>
      </c>
      <c r="E289" s="279" t="s">
        <v>8821</v>
      </c>
      <c r="F289" s="280" t="s">
        <v>8822</v>
      </c>
      <c r="G289" s="281" t="s">
        <v>8246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182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189</v>
      </c>
      <c r="BM289" s="227" t="s">
        <v>8823</v>
      </c>
    </row>
    <row r="290" s="2" customFormat="1" ht="55.5" customHeight="1">
      <c r="A290" s="41"/>
      <c r="B290" s="42"/>
      <c r="C290" s="278" t="s">
        <v>946</v>
      </c>
      <c r="D290" s="278" t="s">
        <v>296</v>
      </c>
      <c r="E290" s="279" t="s">
        <v>8824</v>
      </c>
      <c r="F290" s="280" t="s">
        <v>8825</v>
      </c>
      <c r="G290" s="281" t="s">
        <v>8246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253</v>
      </c>
      <c r="AT290" s="227" t="s">
        <v>296</v>
      </c>
      <c r="AU290" s="227" t="s">
        <v>80</v>
      </c>
      <c r="AY290" s="20" t="s">
        <v>182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189</v>
      </c>
      <c r="BM290" s="227" t="s">
        <v>8826</v>
      </c>
    </row>
    <row r="291" s="2" customFormat="1" ht="49.05" customHeight="1">
      <c r="A291" s="41"/>
      <c r="B291" s="42"/>
      <c r="C291" s="278" t="s">
        <v>951</v>
      </c>
      <c r="D291" s="278" t="s">
        <v>296</v>
      </c>
      <c r="E291" s="279" t="s">
        <v>8827</v>
      </c>
      <c r="F291" s="280" t="s">
        <v>8828</v>
      </c>
      <c r="G291" s="281" t="s">
        <v>8246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253</v>
      </c>
      <c r="AT291" s="227" t="s">
        <v>296</v>
      </c>
      <c r="AU291" s="227" t="s">
        <v>80</v>
      </c>
      <c r="AY291" s="20" t="s">
        <v>182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189</v>
      </c>
      <c r="BM291" s="227" t="s">
        <v>8829</v>
      </c>
    </row>
    <row r="292" s="2" customFormat="1" ht="62.7" customHeight="1">
      <c r="A292" s="41"/>
      <c r="B292" s="42"/>
      <c r="C292" s="278" t="s">
        <v>957</v>
      </c>
      <c r="D292" s="278" t="s">
        <v>296</v>
      </c>
      <c r="E292" s="279" t="s">
        <v>8830</v>
      </c>
      <c r="F292" s="280" t="s">
        <v>8831</v>
      </c>
      <c r="G292" s="281" t="s">
        <v>8246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253</v>
      </c>
      <c r="AT292" s="227" t="s">
        <v>296</v>
      </c>
      <c r="AU292" s="227" t="s">
        <v>80</v>
      </c>
      <c r="AY292" s="20" t="s">
        <v>182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189</v>
      </c>
      <c r="BM292" s="227" t="s">
        <v>8832</v>
      </c>
    </row>
    <row r="293" s="2" customFormat="1" ht="49.05" customHeight="1">
      <c r="A293" s="41"/>
      <c r="B293" s="42"/>
      <c r="C293" s="278" t="s">
        <v>963</v>
      </c>
      <c r="D293" s="278" t="s">
        <v>296</v>
      </c>
      <c r="E293" s="279" t="s">
        <v>8833</v>
      </c>
      <c r="F293" s="280" t="s">
        <v>8834</v>
      </c>
      <c r="G293" s="281" t="s">
        <v>8246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182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189</v>
      </c>
      <c r="BM293" s="227" t="s">
        <v>8835</v>
      </c>
    </row>
    <row r="294" s="2" customFormat="1" ht="37.8" customHeight="1">
      <c r="A294" s="41"/>
      <c r="B294" s="42"/>
      <c r="C294" s="278" t="s">
        <v>969</v>
      </c>
      <c r="D294" s="278" t="s">
        <v>296</v>
      </c>
      <c r="E294" s="279" t="s">
        <v>8836</v>
      </c>
      <c r="F294" s="280" t="s">
        <v>8837</v>
      </c>
      <c r="G294" s="281" t="s">
        <v>8246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253</v>
      </c>
      <c r="AT294" s="227" t="s">
        <v>296</v>
      </c>
      <c r="AU294" s="227" t="s">
        <v>80</v>
      </c>
      <c r="AY294" s="20" t="s">
        <v>182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189</v>
      </c>
      <c r="BM294" s="227" t="s">
        <v>8838</v>
      </c>
    </row>
    <row r="295" s="2" customFormat="1" ht="33" customHeight="1">
      <c r="A295" s="41"/>
      <c r="B295" s="42"/>
      <c r="C295" s="216" t="s">
        <v>975</v>
      </c>
      <c r="D295" s="216" t="s">
        <v>184</v>
      </c>
      <c r="E295" s="217" t="s">
        <v>8839</v>
      </c>
      <c r="F295" s="218" t="s">
        <v>8840</v>
      </c>
      <c r="G295" s="219" t="s">
        <v>425</v>
      </c>
      <c r="H295" s="220">
        <v>16</v>
      </c>
      <c r="I295" s="221"/>
      <c r="J295" s="222">
        <f>ROUND(I295*H295,2)</f>
        <v>0</v>
      </c>
      <c r="K295" s="218" t="s">
        <v>188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308</v>
      </c>
      <c r="AT295" s="227" t="s">
        <v>184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8841</v>
      </c>
    </row>
    <row r="296" s="2" customFormat="1">
      <c r="A296" s="41"/>
      <c r="B296" s="42"/>
      <c r="C296" s="43"/>
      <c r="D296" s="229" t="s">
        <v>191</v>
      </c>
      <c r="E296" s="43"/>
      <c r="F296" s="230" t="s">
        <v>8842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191</v>
      </c>
      <c r="AU296" s="20" t="s">
        <v>80</v>
      </c>
    </row>
    <row r="297" s="2" customFormat="1" ht="37.8" customHeight="1">
      <c r="A297" s="41"/>
      <c r="B297" s="42"/>
      <c r="C297" s="278" t="s">
        <v>981</v>
      </c>
      <c r="D297" s="278" t="s">
        <v>296</v>
      </c>
      <c r="E297" s="279" t="s">
        <v>8843</v>
      </c>
      <c r="F297" s="280" t="s">
        <v>8844</v>
      </c>
      <c r="G297" s="281" t="s">
        <v>8246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182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189</v>
      </c>
      <c r="BM297" s="227" t="s">
        <v>8845</v>
      </c>
    </row>
    <row r="298" s="2" customFormat="1" ht="62.7" customHeight="1">
      <c r="A298" s="41"/>
      <c r="B298" s="42"/>
      <c r="C298" s="278" t="s">
        <v>987</v>
      </c>
      <c r="D298" s="278" t="s">
        <v>296</v>
      </c>
      <c r="E298" s="279" t="s">
        <v>8846</v>
      </c>
      <c r="F298" s="280" t="s">
        <v>8847</v>
      </c>
      <c r="G298" s="281" t="s">
        <v>8246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253</v>
      </c>
      <c r="AT298" s="227" t="s">
        <v>296</v>
      </c>
      <c r="AU298" s="227" t="s">
        <v>80</v>
      </c>
      <c r="AY298" s="20" t="s">
        <v>182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189</v>
      </c>
      <c r="BM298" s="227" t="s">
        <v>8848</v>
      </c>
    </row>
    <row r="299" s="2" customFormat="1" ht="44.25" customHeight="1">
      <c r="A299" s="41"/>
      <c r="B299" s="42"/>
      <c r="C299" s="278" t="s">
        <v>993</v>
      </c>
      <c r="D299" s="278" t="s">
        <v>296</v>
      </c>
      <c r="E299" s="279" t="s">
        <v>8849</v>
      </c>
      <c r="F299" s="280" t="s">
        <v>8850</v>
      </c>
      <c r="G299" s="281" t="s">
        <v>8246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253</v>
      </c>
      <c r="AT299" s="227" t="s">
        <v>296</v>
      </c>
      <c r="AU299" s="227" t="s">
        <v>80</v>
      </c>
      <c r="AY299" s="20" t="s">
        <v>182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189</v>
      </c>
      <c r="BM299" s="227" t="s">
        <v>8851</v>
      </c>
    </row>
    <row r="300" s="2" customFormat="1" ht="44.25" customHeight="1">
      <c r="A300" s="41"/>
      <c r="B300" s="42"/>
      <c r="C300" s="278" t="s">
        <v>998</v>
      </c>
      <c r="D300" s="278" t="s">
        <v>296</v>
      </c>
      <c r="E300" s="279" t="s">
        <v>8852</v>
      </c>
      <c r="F300" s="280" t="s">
        <v>8853</v>
      </c>
      <c r="G300" s="281" t="s">
        <v>8246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182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189</v>
      </c>
      <c r="BM300" s="227" t="s">
        <v>8854</v>
      </c>
    </row>
    <row r="301" s="2" customFormat="1" ht="62.7" customHeight="1">
      <c r="A301" s="41"/>
      <c r="B301" s="42"/>
      <c r="C301" s="278" t="s">
        <v>1003</v>
      </c>
      <c r="D301" s="278" t="s">
        <v>296</v>
      </c>
      <c r="E301" s="279" t="s">
        <v>8855</v>
      </c>
      <c r="F301" s="280" t="s">
        <v>8856</v>
      </c>
      <c r="G301" s="281" t="s">
        <v>8246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253</v>
      </c>
      <c r="AT301" s="227" t="s">
        <v>296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189</v>
      </c>
      <c r="BM301" s="227" t="s">
        <v>8857</v>
      </c>
    </row>
    <row r="302" s="2" customFormat="1" ht="44.25" customHeight="1">
      <c r="A302" s="41"/>
      <c r="B302" s="42"/>
      <c r="C302" s="278" t="s">
        <v>1009</v>
      </c>
      <c r="D302" s="278" t="s">
        <v>296</v>
      </c>
      <c r="E302" s="279" t="s">
        <v>8858</v>
      </c>
      <c r="F302" s="280" t="s">
        <v>8859</v>
      </c>
      <c r="G302" s="281" t="s">
        <v>8246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253</v>
      </c>
      <c r="AT302" s="227" t="s">
        <v>296</v>
      </c>
      <c r="AU302" s="227" t="s">
        <v>80</v>
      </c>
      <c r="AY302" s="20" t="s">
        <v>182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189</v>
      </c>
      <c r="BM302" s="227" t="s">
        <v>8860</v>
      </c>
    </row>
    <row r="303" s="2" customFormat="1" ht="44.25" customHeight="1">
      <c r="A303" s="41"/>
      <c r="B303" s="42"/>
      <c r="C303" s="278" t="s">
        <v>1014</v>
      </c>
      <c r="D303" s="278" t="s">
        <v>296</v>
      </c>
      <c r="E303" s="279" t="s">
        <v>8861</v>
      </c>
      <c r="F303" s="280" t="s">
        <v>8862</v>
      </c>
      <c r="G303" s="281" t="s">
        <v>8246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253</v>
      </c>
      <c r="AT303" s="227" t="s">
        <v>296</v>
      </c>
      <c r="AU303" s="227" t="s">
        <v>80</v>
      </c>
      <c r="AY303" s="20" t="s">
        <v>182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189</v>
      </c>
      <c r="BM303" s="227" t="s">
        <v>8863</v>
      </c>
    </row>
    <row r="304" s="2" customFormat="1" ht="49.05" customHeight="1">
      <c r="A304" s="41"/>
      <c r="B304" s="42"/>
      <c r="C304" s="278" t="s">
        <v>1025</v>
      </c>
      <c r="D304" s="278" t="s">
        <v>296</v>
      </c>
      <c r="E304" s="279" t="s">
        <v>8864</v>
      </c>
      <c r="F304" s="280" t="s">
        <v>8865</v>
      </c>
      <c r="G304" s="281" t="s">
        <v>8246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253</v>
      </c>
      <c r="AT304" s="227" t="s">
        <v>296</v>
      </c>
      <c r="AU304" s="227" t="s">
        <v>80</v>
      </c>
      <c r="AY304" s="20" t="s">
        <v>182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189</v>
      </c>
      <c r="BM304" s="227" t="s">
        <v>8866</v>
      </c>
    </row>
    <row r="305" s="2" customFormat="1" ht="55.5" customHeight="1">
      <c r="A305" s="41"/>
      <c r="B305" s="42"/>
      <c r="C305" s="278" t="s">
        <v>1030</v>
      </c>
      <c r="D305" s="278" t="s">
        <v>296</v>
      </c>
      <c r="E305" s="279" t="s">
        <v>8867</v>
      </c>
      <c r="F305" s="280" t="s">
        <v>8868</v>
      </c>
      <c r="G305" s="281" t="s">
        <v>8246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253</v>
      </c>
      <c r="AT305" s="227" t="s">
        <v>296</v>
      </c>
      <c r="AU305" s="227" t="s">
        <v>80</v>
      </c>
      <c r="AY305" s="20" t="s">
        <v>182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189</v>
      </c>
      <c r="BM305" s="227" t="s">
        <v>8869</v>
      </c>
    </row>
    <row r="306" s="2" customFormat="1" ht="55.5" customHeight="1">
      <c r="A306" s="41"/>
      <c r="B306" s="42"/>
      <c r="C306" s="278" t="s">
        <v>1036</v>
      </c>
      <c r="D306" s="278" t="s">
        <v>296</v>
      </c>
      <c r="E306" s="279" t="s">
        <v>8870</v>
      </c>
      <c r="F306" s="280" t="s">
        <v>8871</v>
      </c>
      <c r="G306" s="281" t="s">
        <v>8246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189</v>
      </c>
      <c r="BM306" s="227" t="s">
        <v>8872</v>
      </c>
    </row>
    <row r="307" s="2" customFormat="1" ht="62.7" customHeight="1">
      <c r="A307" s="41"/>
      <c r="B307" s="42"/>
      <c r="C307" s="278" t="s">
        <v>1043</v>
      </c>
      <c r="D307" s="278" t="s">
        <v>296</v>
      </c>
      <c r="E307" s="279" t="s">
        <v>8873</v>
      </c>
      <c r="F307" s="280" t="s">
        <v>8874</v>
      </c>
      <c r="G307" s="281" t="s">
        <v>8246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253</v>
      </c>
      <c r="AT307" s="227" t="s">
        <v>296</v>
      </c>
      <c r="AU307" s="227" t="s">
        <v>80</v>
      </c>
      <c r="AY307" s="20" t="s">
        <v>182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189</v>
      </c>
      <c r="BM307" s="227" t="s">
        <v>8875</v>
      </c>
    </row>
    <row r="308" s="2" customFormat="1" ht="44.25" customHeight="1">
      <c r="A308" s="41"/>
      <c r="B308" s="42"/>
      <c r="C308" s="278" t="s">
        <v>1051</v>
      </c>
      <c r="D308" s="278" t="s">
        <v>296</v>
      </c>
      <c r="E308" s="279" t="s">
        <v>8876</v>
      </c>
      <c r="F308" s="280" t="s">
        <v>8877</v>
      </c>
      <c r="G308" s="281" t="s">
        <v>8246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253</v>
      </c>
      <c r="AT308" s="227" t="s">
        <v>296</v>
      </c>
      <c r="AU308" s="227" t="s">
        <v>80</v>
      </c>
      <c r="AY308" s="20" t="s">
        <v>182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189</v>
      </c>
      <c r="BM308" s="227" t="s">
        <v>8878</v>
      </c>
    </row>
    <row r="309" s="2" customFormat="1" ht="62.7" customHeight="1">
      <c r="A309" s="41"/>
      <c r="B309" s="42"/>
      <c r="C309" s="278" t="s">
        <v>1056</v>
      </c>
      <c r="D309" s="278" t="s">
        <v>296</v>
      </c>
      <c r="E309" s="279" t="s">
        <v>8879</v>
      </c>
      <c r="F309" s="280" t="s">
        <v>8880</v>
      </c>
      <c r="G309" s="281" t="s">
        <v>8246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253</v>
      </c>
      <c r="AT309" s="227" t="s">
        <v>296</v>
      </c>
      <c r="AU309" s="227" t="s">
        <v>80</v>
      </c>
      <c r="AY309" s="20" t="s">
        <v>182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189</v>
      </c>
      <c r="BM309" s="227" t="s">
        <v>8881</v>
      </c>
    </row>
    <row r="310" s="2" customFormat="1" ht="62.7" customHeight="1">
      <c r="A310" s="41"/>
      <c r="B310" s="42"/>
      <c r="C310" s="278" t="s">
        <v>1061</v>
      </c>
      <c r="D310" s="278" t="s">
        <v>296</v>
      </c>
      <c r="E310" s="279" t="s">
        <v>8882</v>
      </c>
      <c r="F310" s="280" t="s">
        <v>8883</v>
      </c>
      <c r="G310" s="281" t="s">
        <v>8246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253</v>
      </c>
      <c r="AT310" s="227" t="s">
        <v>296</v>
      </c>
      <c r="AU310" s="227" t="s">
        <v>80</v>
      </c>
      <c r="AY310" s="20" t="s">
        <v>182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189</v>
      </c>
      <c r="BM310" s="227" t="s">
        <v>8884</v>
      </c>
    </row>
    <row r="311" s="2" customFormat="1" ht="49.05" customHeight="1">
      <c r="A311" s="41"/>
      <c r="B311" s="42"/>
      <c r="C311" s="278" t="s">
        <v>1067</v>
      </c>
      <c r="D311" s="278" t="s">
        <v>296</v>
      </c>
      <c r="E311" s="279" t="s">
        <v>8885</v>
      </c>
      <c r="F311" s="280" t="s">
        <v>8886</v>
      </c>
      <c r="G311" s="281" t="s">
        <v>8246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253</v>
      </c>
      <c r="AT311" s="227" t="s">
        <v>296</v>
      </c>
      <c r="AU311" s="227" t="s">
        <v>80</v>
      </c>
      <c r="AY311" s="20" t="s">
        <v>182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189</v>
      </c>
      <c r="BM311" s="227" t="s">
        <v>8887</v>
      </c>
    </row>
    <row r="312" s="2" customFormat="1" ht="62.7" customHeight="1">
      <c r="A312" s="41"/>
      <c r="B312" s="42"/>
      <c r="C312" s="278" t="s">
        <v>1071</v>
      </c>
      <c r="D312" s="278" t="s">
        <v>296</v>
      </c>
      <c r="E312" s="279" t="s">
        <v>8888</v>
      </c>
      <c r="F312" s="280" t="s">
        <v>8889</v>
      </c>
      <c r="G312" s="281" t="s">
        <v>8246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189</v>
      </c>
      <c r="BM312" s="227" t="s">
        <v>8890</v>
      </c>
    </row>
    <row r="313" s="2" customFormat="1" ht="33" customHeight="1">
      <c r="A313" s="41"/>
      <c r="B313" s="42"/>
      <c r="C313" s="216" t="s">
        <v>1077</v>
      </c>
      <c r="D313" s="216" t="s">
        <v>184</v>
      </c>
      <c r="E313" s="217" t="s">
        <v>8891</v>
      </c>
      <c r="F313" s="218" t="s">
        <v>8892</v>
      </c>
      <c r="G313" s="219" t="s">
        <v>425</v>
      </c>
      <c r="H313" s="220">
        <v>5</v>
      </c>
      <c r="I313" s="221"/>
      <c r="J313" s="222">
        <f>ROUND(I313*H313,2)</f>
        <v>0</v>
      </c>
      <c r="K313" s="218" t="s">
        <v>188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308</v>
      </c>
      <c r="AT313" s="227" t="s">
        <v>184</v>
      </c>
      <c r="AU313" s="227" t="s">
        <v>80</v>
      </c>
      <c r="AY313" s="20" t="s">
        <v>182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8893</v>
      </c>
    </row>
    <row r="314" s="2" customFormat="1">
      <c r="A314" s="41"/>
      <c r="B314" s="42"/>
      <c r="C314" s="43"/>
      <c r="D314" s="229" t="s">
        <v>191</v>
      </c>
      <c r="E314" s="43"/>
      <c r="F314" s="230" t="s">
        <v>8894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191</v>
      </c>
      <c r="AU314" s="20" t="s">
        <v>80</v>
      </c>
    </row>
    <row r="315" s="2" customFormat="1" ht="62.7" customHeight="1">
      <c r="A315" s="41"/>
      <c r="B315" s="42"/>
      <c r="C315" s="278" t="s">
        <v>1086</v>
      </c>
      <c r="D315" s="278" t="s">
        <v>296</v>
      </c>
      <c r="E315" s="279" t="s">
        <v>8895</v>
      </c>
      <c r="F315" s="280" t="s">
        <v>8896</v>
      </c>
      <c r="G315" s="281" t="s">
        <v>8246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253</v>
      </c>
      <c r="AT315" s="227" t="s">
        <v>296</v>
      </c>
      <c r="AU315" s="227" t="s">
        <v>80</v>
      </c>
      <c r="AY315" s="20" t="s">
        <v>182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189</v>
      </c>
      <c r="BM315" s="227" t="s">
        <v>8897</v>
      </c>
    </row>
    <row r="316" s="2" customFormat="1" ht="62.7" customHeight="1">
      <c r="A316" s="41"/>
      <c r="B316" s="42"/>
      <c r="C316" s="278" t="s">
        <v>1096</v>
      </c>
      <c r="D316" s="278" t="s">
        <v>296</v>
      </c>
      <c r="E316" s="279" t="s">
        <v>8898</v>
      </c>
      <c r="F316" s="280" t="s">
        <v>8899</v>
      </c>
      <c r="G316" s="281" t="s">
        <v>8246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253</v>
      </c>
      <c r="AT316" s="227" t="s">
        <v>296</v>
      </c>
      <c r="AU316" s="227" t="s">
        <v>80</v>
      </c>
      <c r="AY316" s="20" t="s">
        <v>182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189</v>
      </c>
      <c r="BM316" s="227" t="s">
        <v>8900</v>
      </c>
    </row>
    <row r="317" s="2" customFormat="1" ht="62.7" customHeight="1">
      <c r="A317" s="41"/>
      <c r="B317" s="42"/>
      <c r="C317" s="278" t="s">
        <v>1101</v>
      </c>
      <c r="D317" s="278" t="s">
        <v>296</v>
      </c>
      <c r="E317" s="279" t="s">
        <v>8901</v>
      </c>
      <c r="F317" s="280" t="s">
        <v>8902</v>
      </c>
      <c r="G317" s="281" t="s">
        <v>8246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253</v>
      </c>
      <c r="AT317" s="227" t="s">
        <v>296</v>
      </c>
      <c r="AU317" s="227" t="s">
        <v>80</v>
      </c>
      <c r="AY317" s="20" t="s">
        <v>182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189</v>
      </c>
      <c r="BM317" s="227" t="s">
        <v>8903</v>
      </c>
    </row>
    <row r="318" s="2" customFormat="1" ht="62.7" customHeight="1">
      <c r="A318" s="41"/>
      <c r="B318" s="42"/>
      <c r="C318" s="278" t="s">
        <v>1108</v>
      </c>
      <c r="D318" s="278" t="s">
        <v>296</v>
      </c>
      <c r="E318" s="279" t="s">
        <v>8904</v>
      </c>
      <c r="F318" s="280" t="s">
        <v>8905</v>
      </c>
      <c r="G318" s="281" t="s">
        <v>8246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182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189</v>
      </c>
      <c r="BM318" s="227" t="s">
        <v>8906</v>
      </c>
    </row>
    <row r="319" s="2" customFormat="1" ht="66.75" customHeight="1">
      <c r="A319" s="41"/>
      <c r="B319" s="42"/>
      <c r="C319" s="278" t="s">
        <v>1113</v>
      </c>
      <c r="D319" s="278" t="s">
        <v>296</v>
      </c>
      <c r="E319" s="279" t="s">
        <v>8907</v>
      </c>
      <c r="F319" s="280" t="s">
        <v>8908</v>
      </c>
      <c r="G319" s="281" t="s">
        <v>8246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253</v>
      </c>
      <c r="AT319" s="227" t="s">
        <v>296</v>
      </c>
      <c r="AU319" s="227" t="s">
        <v>80</v>
      </c>
      <c r="AY319" s="20" t="s">
        <v>182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189</v>
      </c>
      <c r="BM319" s="227" t="s">
        <v>8909</v>
      </c>
    </row>
    <row r="320" s="2" customFormat="1" ht="37.8" customHeight="1">
      <c r="A320" s="41"/>
      <c r="B320" s="42"/>
      <c r="C320" s="216" t="s">
        <v>1119</v>
      </c>
      <c r="D320" s="216" t="s">
        <v>184</v>
      </c>
      <c r="E320" s="217" t="s">
        <v>8910</v>
      </c>
      <c r="F320" s="218" t="s">
        <v>8911</v>
      </c>
      <c r="G320" s="219" t="s">
        <v>425</v>
      </c>
      <c r="H320" s="220">
        <v>1</v>
      </c>
      <c r="I320" s="221"/>
      <c r="J320" s="222">
        <f>ROUND(I320*H320,2)</f>
        <v>0</v>
      </c>
      <c r="K320" s="218" t="s">
        <v>188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184</v>
      </c>
      <c r="AU320" s="227" t="s">
        <v>80</v>
      </c>
      <c r="AY320" s="20" t="s">
        <v>182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8912</v>
      </c>
    </row>
    <row r="321" s="2" customFormat="1">
      <c r="A321" s="41"/>
      <c r="B321" s="42"/>
      <c r="C321" s="43"/>
      <c r="D321" s="229" t="s">
        <v>191</v>
      </c>
      <c r="E321" s="43"/>
      <c r="F321" s="230" t="s">
        <v>8913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191</v>
      </c>
      <c r="AU321" s="20" t="s">
        <v>80</v>
      </c>
    </row>
    <row r="322" s="2" customFormat="1" ht="37.8" customHeight="1">
      <c r="A322" s="41"/>
      <c r="B322" s="42"/>
      <c r="C322" s="278" t="s">
        <v>1127</v>
      </c>
      <c r="D322" s="278" t="s">
        <v>296</v>
      </c>
      <c r="E322" s="279" t="s">
        <v>8914</v>
      </c>
      <c r="F322" s="280" t="s">
        <v>8915</v>
      </c>
      <c r="G322" s="281" t="s">
        <v>8246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253</v>
      </c>
      <c r="AT322" s="227" t="s">
        <v>296</v>
      </c>
      <c r="AU322" s="227" t="s">
        <v>80</v>
      </c>
      <c r="AY322" s="20" t="s">
        <v>182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189</v>
      </c>
      <c r="BM322" s="227" t="s">
        <v>8916</v>
      </c>
    </row>
    <row r="323" s="2" customFormat="1" ht="37.8" customHeight="1">
      <c r="A323" s="41"/>
      <c r="B323" s="42"/>
      <c r="C323" s="216" t="s">
        <v>1132</v>
      </c>
      <c r="D323" s="216" t="s">
        <v>184</v>
      </c>
      <c r="E323" s="217" t="s">
        <v>8917</v>
      </c>
      <c r="F323" s="218" t="s">
        <v>8918</v>
      </c>
      <c r="G323" s="219" t="s">
        <v>425</v>
      </c>
      <c r="H323" s="220">
        <v>2</v>
      </c>
      <c r="I323" s="221"/>
      <c r="J323" s="222">
        <f>ROUND(I323*H323,2)</f>
        <v>0</v>
      </c>
      <c r="K323" s="218" t="s">
        <v>188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308</v>
      </c>
      <c r="AT323" s="227" t="s">
        <v>184</v>
      </c>
      <c r="AU323" s="227" t="s">
        <v>80</v>
      </c>
      <c r="AY323" s="20" t="s">
        <v>182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8919</v>
      </c>
    </row>
    <row r="324" s="2" customFormat="1">
      <c r="A324" s="41"/>
      <c r="B324" s="42"/>
      <c r="C324" s="43"/>
      <c r="D324" s="229" t="s">
        <v>191</v>
      </c>
      <c r="E324" s="43"/>
      <c r="F324" s="230" t="s">
        <v>8920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191</v>
      </c>
      <c r="AU324" s="20" t="s">
        <v>80</v>
      </c>
    </row>
    <row r="325" s="2" customFormat="1" ht="37.8" customHeight="1">
      <c r="A325" s="41"/>
      <c r="B325" s="42"/>
      <c r="C325" s="278" t="s">
        <v>1138</v>
      </c>
      <c r="D325" s="278" t="s">
        <v>296</v>
      </c>
      <c r="E325" s="279" t="s">
        <v>8921</v>
      </c>
      <c r="F325" s="280" t="s">
        <v>8922</v>
      </c>
      <c r="G325" s="281" t="s">
        <v>8246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253</v>
      </c>
      <c r="AT325" s="227" t="s">
        <v>296</v>
      </c>
      <c r="AU325" s="227" t="s">
        <v>80</v>
      </c>
      <c r="AY325" s="20" t="s">
        <v>182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189</v>
      </c>
      <c r="BM325" s="227" t="s">
        <v>8923</v>
      </c>
    </row>
    <row r="326" s="2" customFormat="1" ht="76.35" customHeight="1">
      <c r="A326" s="41"/>
      <c r="B326" s="42"/>
      <c r="C326" s="278" t="s">
        <v>1144</v>
      </c>
      <c r="D326" s="278" t="s">
        <v>296</v>
      </c>
      <c r="E326" s="279" t="s">
        <v>8924</v>
      </c>
      <c r="F326" s="280" t="s">
        <v>8925</v>
      </c>
      <c r="G326" s="281" t="s">
        <v>8246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189</v>
      </c>
      <c r="BM326" s="227" t="s">
        <v>8926</v>
      </c>
    </row>
    <row r="327" s="2" customFormat="1" ht="16.5" customHeight="1">
      <c r="A327" s="41"/>
      <c r="B327" s="42"/>
      <c r="C327" s="216" t="s">
        <v>1151</v>
      </c>
      <c r="D327" s="216" t="s">
        <v>184</v>
      </c>
      <c r="E327" s="217" t="s">
        <v>8927</v>
      </c>
      <c r="F327" s="218" t="s">
        <v>8928</v>
      </c>
      <c r="G327" s="219" t="s">
        <v>2233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189</v>
      </c>
      <c r="AT327" s="227" t="s">
        <v>184</v>
      </c>
      <c r="AU327" s="227" t="s">
        <v>80</v>
      </c>
      <c r="AY327" s="20" t="s">
        <v>182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189</v>
      </c>
      <c r="BM327" s="227" t="s">
        <v>8929</v>
      </c>
    </row>
    <row r="328" s="2" customFormat="1" ht="16.5" customHeight="1">
      <c r="A328" s="41"/>
      <c r="B328" s="42"/>
      <c r="C328" s="216" t="s">
        <v>1166</v>
      </c>
      <c r="D328" s="216" t="s">
        <v>184</v>
      </c>
      <c r="E328" s="217" t="s">
        <v>8930</v>
      </c>
      <c r="F328" s="218" t="s">
        <v>8931</v>
      </c>
      <c r="G328" s="219" t="s">
        <v>425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308</v>
      </c>
      <c r="AT328" s="227" t="s">
        <v>184</v>
      </c>
      <c r="AU328" s="227" t="s">
        <v>80</v>
      </c>
      <c r="AY328" s="20" t="s">
        <v>182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8932</v>
      </c>
    </row>
    <row r="329" s="2" customFormat="1" ht="33" customHeight="1">
      <c r="A329" s="41"/>
      <c r="B329" s="42"/>
      <c r="C329" s="278" t="s">
        <v>1172</v>
      </c>
      <c r="D329" s="278" t="s">
        <v>296</v>
      </c>
      <c r="E329" s="279" t="s">
        <v>8933</v>
      </c>
      <c r="F329" s="280" t="s">
        <v>8934</v>
      </c>
      <c r="G329" s="281" t="s">
        <v>425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8935</v>
      </c>
    </row>
    <row r="330" s="2" customFormat="1" ht="49.05" customHeight="1">
      <c r="A330" s="41"/>
      <c r="B330" s="42"/>
      <c r="C330" s="278" t="s">
        <v>1186</v>
      </c>
      <c r="D330" s="278" t="s">
        <v>296</v>
      </c>
      <c r="E330" s="279" t="s">
        <v>8936</v>
      </c>
      <c r="F330" s="280" t="s">
        <v>8937</v>
      </c>
      <c r="G330" s="281" t="s">
        <v>425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410</v>
      </c>
      <c r="AT330" s="227" t="s">
        <v>296</v>
      </c>
      <c r="AU330" s="227" t="s">
        <v>80</v>
      </c>
      <c r="AY330" s="20" t="s">
        <v>182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8938</v>
      </c>
    </row>
    <row r="331" s="2" customFormat="1" ht="49.05" customHeight="1">
      <c r="A331" s="41"/>
      <c r="B331" s="42"/>
      <c r="C331" s="216" t="s">
        <v>1192</v>
      </c>
      <c r="D331" s="216" t="s">
        <v>184</v>
      </c>
      <c r="E331" s="217" t="s">
        <v>8939</v>
      </c>
      <c r="F331" s="218" t="s">
        <v>8940</v>
      </c>
      <c r="G331" s="219" t="s">
        <v>425</v>
      </c>
      <c r="H331" s="220">
        <v>44</v>
      </c>
      <c r="I331" s="221"/>
      <c r="J331" s="222">
        <f>ROUND(I331*H331,2)</f>
        <v>0</v>
      </c>
      <c r="K331" s="218" t="s">
        <v>188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184</v>
      </c>
      <c r="AU331" s="227" t="s">
        <v>80</v>
      </c>
      <c r="AY331" s="20" t="s">
        <v>182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8941</v>
      </c>
    </row>
    <row r="332" s="2" customFormat="1">
      <c r="A332" s="41"/>
      <c r="B332" s="42"/>
      <c r="C332" s="43"/>
      <c r="D332" s="229" t="s">
        <v>191</v>
      </c>
      <c r="E332" s="43"/>
      <c r="F332" s="230" t="s">
        <v>8942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191</v>
      </c>
      <c r="AU332" s="20" t="s">
        <v>80</v>
      </c>
    </row>
    <row r="333" s="2" customFormat="1" ht="24.15" customHeight="1">
      <c r="A333" s="41"/>
      <c r="B333" s="42"/>
      <c r="C333" s="278" t="s">
        <v>1197</v>
      </c>
      <c r="D333" s="278" t="s">
        <v>296</v>
      </c>
      <c r="E333" s="279" t="s">
        <v>8943</v>
      </c>
      <c r="F333" s="280" t="s">
        <v>8944</v>
      </c>
      <c r="G333" s="281" t="s">
        <v>425</v>
      </c>
      <c r="H333" s="282">
        <v>44</v>
      </c>
      <c r="I333" s="283"/>
      <c r="J333" s="284">
        <f>ROUND(I333*H333,2)</f>
        <v>0</v>
      </c>
      <c r="K333" s="280" t="s">
        <v>188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410</v>
      </c>
      <c r="AT333" s="227" t="s">
        <v>296</v>
      </c>
      <c r="AU333" s="227" t="s">
        <v>80</v>
      </c>
      <c r="AY333" s="20" t="s">
        <v>182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8945</v>
      </c>
    </row>
    <row r="334" s="2" customFormat="1" ht="49.05" customHeight="1">
      <c r="A334" s="41"/>
      <c r="B334" s="42"/>
      <c r="C334" s="216" t="s">
        <v>1203</v>
      </c>
      <c r="D334" s="216" t="s">
        <v>184</v>
      </c>
      <c r="E334" s="217" t="s">
        <v>8946</v>
      </c>
      <c r="F334" s="218" t="s">
        <v>8947</v>
      </c>
      <c r="G334" s="219" t="s">
        <v>425</v>
      </c>
      <c r="H334" s="220">
        <v>126</v>
      </c>
      <c r="I334" s="221"/>
      <c r="J334" s="222">
        <f>ROUND(I334*H334,2)</f>
        <v>0</v>
      </c>
      <c r="K334" s="218" t="s">
        <v>188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308</v>
      </c>
      <c r="AT334" s="227" t="s">
        <v>184</v>
      </c>
      <c r="AU334" s="227" t="s">
        <v>80</v>
      </c>
      <c r="AY334" s="20" t="s">
        <v>182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8948</v>
      </c>
    </row>
    <row r="335" s="2" customFormat="1">
      <c r="A335" s="41"/>
      <c r="B335" s="42"/>
      <c r="C335" s="43"/>
      <c r="D335" s="229" t="s">
        <v>191</v>
      </c>
      <c r="E335" s="43"/>
      <c r="F335" s="230" t="s">
        <v>8949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191</v>
      </c>
      <c r="AU335" s="20" t="s">
        <v>80</v>
      </c>
    </row>
    <row r="336" s="2" customFormat="1" ht="24.15" customHeight="1">
      <c r="A336" s="41"/>
      <c r="B336" s="42"/>
      <c r="C336" s="278" t="s">
        <v>1209</v>
      </c>
      <c r="D336" s="278" t="s">
        <v>296</v>
      </c>
      <c r="E336" s="279" t="s">
        <v>8950</v>
      </c>
      <c r="F336" s="280" t="s">
        <v>8951</v>
      </c>
      <c r="G336" s="281" t="s">
        <v>425</v>
      </c>
      <c r="H336" s="282">
        <v>126</v>
      </c>
      <c r="I336" s="283"/>
      <c r="J336" s="284">
        <f>ROUND(I336*H336,2)</f>
        <v>0</v>
      </c>
      <c r="K336" s="280" t="s">
        <v>188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410</v>
      </c>
      <c r="AT336" s="227" t="s">
        <v>296</v>
      </c>
      <c r="AU336" s="227" t="s">
        <v>80</v>
      </c>
      <c r="AY336" s="20" t="s">
        <v>182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8952</v>
      </c>
    </row>
    <row r="337" s="2" customFormat="1" ht="24.15" customHeight="1">
      <c r="A337" s="41"/>
      <c r="B337" s="42"/>
      <c r="C337" s="278" t="s">
        <v>1265</v>
      </c>
      <c r="D337" s="278" t="s">
        <v>296</v>
      </c>
      <c r="E337" s="279" t="s">
        <v>8953</v>
      </c>
      <c r="F337" s="280" t="s">
        <v>8954</v>
      </c>
      <c r="G337" s="281" t="s">
        <v>425</v>
      </c>
      <c r="H337" s="282">
        <v>130</v>
      </c>
      <c r="I337" s="283"/>
      <c r="J337" s="284">
        <f>ROUND(I337*H337,2)</f>
        <v>0</v>
      </c>
      <c r="K337" s="280" t="s">
        <v>188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182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8955</v>
      </c>
    </row>
    <row r="338" s="2" customFormat="1" ht="49.05" customHeight="1">
      <c r="A338" s="41"/>
      <c r="B338" s="42"/>
      <c r="C338" s="216" t="s">
        <v>1275</v>
      </c>
      <c r="D338" s="216" t="s">
        <v>184</v>
      </c>
      <c r="E338" s="217" t="s">
        <v>8956</v>
      </c>
      <c r="F338" s="218" t="s">
        <v>8957</v>
      </c>
      <c r="G338" s="219" t="s">
        <v>425</v>
      </c>
      <c r="H338" s="220">
        <v>35</v>
      </c>
      <c r="I338" s="221"/>
      <c r="J338" s="222">
        <f>ROUND(I338*H338,2)</f>
        <v>0</v>
      </c>
      <c r="K338" s="218" t="s">
        <v>188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184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8958</v>
      </c>
    </row>
    <row r="339" s="2" customFormat="1">
      <c r="A339" s="41"/>
      <c r="B339" s="42"/>
      <c r="C339" s="43"/>
      <c r="D339" s="229" t="s">
        <v>191</v>
      </c>
      <c r="E339" s="43"/>
      <c r="F339" s="230" t="s">
        <v>8959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191</v>
      </c>
      <c r="AU339" s="20" t="s">
        <v>80</v>
      </c>
    </row>
    <row r="340" s="2" customFormat="1" ht="24.15" customHeight="1">
      <c r="A340" s="41"/>
      <c r="B340" s="42"/>
      <c r="C340" s="278" t="s">
        <v>1282</v>
      </c>
      <c r="D340" s="278" t="s">
        <v>296</v>
      </c>
      <c r="E340" s="279" t="s">
        <v>8960</v>
      </c>
      <c r="F340" s="280" t="s">
        <v>8961</v>
      </c>
      <c r="G340" s="281" t="s">
        <v>425</v>
      </c>
      <c r="H340" s="282">
        <v>35</v>
      </c>
      <c r="I340" s="283"/>
      <c r="J340" s="284">
        <f>ROUND(I340*H340,2)</f>
        <v>0</v>
      </c>
      <c r="K340" s="280" t="s">
        <v>188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182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8962</v>
      </c>
    </row>
    <row r="341" s="2" customFormat="1" ht="49.05" customHeight="1">
      <c r="A341" s="41"/>
      <c r="B341" s="42"/>
      <c r="C341" s="216" t="s">
        <v>1310</v>
      </c>
      <c r="D341" s="216" t="s">
        <v>184</v>
      </c>
      <c r="E341" s="217" t="s">
        <v>8963</v>
      </c>
      <c r="F341" s="218" t="s">
        <v>8964</v>
      </c>
      <c r="G341" s="219" t="s">
        <v>425</v>
      </c>
      <c r="H341" s="220">
        <v>12</v>
      </c>
      <c r="I341" s="221"/>
      <c r="J341" s="222">
        <f>ROUND(I341*H341,2)</f>
        <v>0</v>
      </c>
      <c r="K341" s="218" t="s">
        <v>188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8965</v>
      </c>
    </row>
    <row r="342" s="2" customFormat="1">
      <c r="A342" s="41"/>
      <c r="B342" s="42"/>
      <c r="C342" s="43"/>
      <c r="D342" s="229" t="s">
        <v>191</v>
      </c>
      <c r="E342" s="43"/>
      <c r="F342" s="230" t="s">
        <v>8966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191</v>
      </c>
      <c r="AU342" s="20" t="s">
        <v>80</v>
      </c>
    </row>
    <row r="343" s="2" customFormat="1" ht="24.15" customHeight="1">
      <c r="A343" s="41"/>
      <c r="B343" s="42"/>
      <c r="C343" s="278" t="s">
        <v>1322</v>
      </c>
      <c r="D343" s="278" t="s">
        <v>296</v>
      </c>
      <c r="E343" s="279" t="s">
        <v>8967</v>
      </c>
      <c r="F343" s="280" t="s">
        <v>8968</v>
      </c>
      <c r="G343" s="281" t="s">
        <v>425</v>
      </c>
      <c r="H343" s="282">
        <v>12</v>
      </c>
      <c r="I343" s="283"/>
      <c r="J343" s="284">
        <f>ROUND(I343*H343,2)</f>
        <v>0</v>
      </c>
      <c r="K343" s="280" t="s">
        <v>188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8969</v>
      </c>
    </row>
    <row r="344" s="2" customFormat="1" ht="49.05" customHeight="1">
      <c r="A344" s="41"/>
      <c r="B344" s="42"/>
      <c r="C344" s="216" t="s">
        <v>1328</v>
      </c>
      <c r="D344" s="216" t="s">
        <v>184</v>
      </c>
      <c r="E344" s="217" t="s">
        <v>8970</v>
      </c>
      <c r="F344" s="218" t="s">
        <v>8971</v>
      </c>
      <c r="G344" s="219" t="s">
        <v>425</v>
      </c>
      <c r="H344" s="220">
        <v>32</v>
      </c>
      <c r="I344" s="221"/>
      <c r="J344" s="222">
        <f>ROUND(I344*H344,2)</f>
        <v>0</v>
      </c>
      <c r="K344" s="218" t="s">
        <v>188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308</v>
      </c>
      <c r="AT344" s="227" t="s">
        <v>184</v>
      </c>
      <c r="AU344" s="227" t="s">
        <v>80</v>
      </c>
      <c r="AY344" s="20" t="s">
        <v>182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8972</v>
      </c>
    </row>
    <row r="345" s="2" customFormat="1">
      <c r="A345" s="41"/>
      <c r="B345" s="42"/>
      <c r="C345" s="43"/>
      <c r="D345" s="229" t="s">
        <v>191</v>
      </c>
      <c r="E345" s="43"/>
      <c r="F345" s="230" t="s">
        <v>8973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191</v>
      </c>
      <c r="AU345" s="20" t="s">
        <v>80</v>
      </c>
    </row>
    <row r="346" s="2" customFormat="1" ht="24.15" customHeight="1">
      <c r="A346" s="41"/>
      <c r="B346" s="42"/>
      <c r="C346" s="278" t="s">
        <v>1343</v>
      </c>
      <c r="D346" s="278" t="s">
        <v>296</v>
      </c>
      <c r="E346" s="279" t="s">
        <v>8974</v>
      </c>
      <c r="F346" s="280" t="s">
        <v>8975</v>
      </c>
      <c r="G346" s="281" t="s">
        <v>425</v>
      </c>
      <c r="H346" s="282">
        <v>30</v>
      </c>
      <c r="I346" s="283"/>
      <c r="J346" s="284">
        <f>ROUND(I346*H346,2)</f>
        <v>0</v>
      </c>
      <c r="K346" s="280" t="s">
        <v>188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410</v>
      </c>
      <c r="AT346" s="227" t="s">
        <v>296</v>
      </c>
      <c r="AU346" s="227" t="s">
        <v>80</v>
      </c>
      <c r="AY346" s="20" t="s">
        <v>182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8976</v>
      </c>
    </row>
    <row r="347" s="2" customFormat="1" ht="24.15" customHeight="1">
      <c r="A347" s="41"/>
      <c r="B347" s="42"/>
      <c r="C347" s="278" t="s">
        <v>1352</v>
      </c>
      <c r="D347" s="278" t="s">
        <v>296</v>
      </c>
      <c r="E347" s="279" t="s">
        <v>8977</v>
      </c>
      <c r="F347" s="280" t="s">
        <v>8978</v>
      </c>
      <c r="G347" s="281" t="s">
        <v>425</v>
      </c>
      <c r="H347" s="282">
        <v>2</v>
      </c>
      <c r="I347" s="283"/>
      <c r="J347" s="284">
        <f>ROUND(I347*H347,2)</f>
        <v>0</v>
      </c>
      <c r="K347" s="280" t="s">
        <v>188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182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8979</v>
      </c>
    </row>
    <row r="348" s="2" customFormat="1" ht="49.05" customHeight="1">
      <c r="A348" s="41"/>
      <c r="B348" s="42"/>
      <c r="C348" s="216" t="s">
        <v>1394</v>
      </c>
      <c r="D348" s="216" t="s">
        <v>184</v>
      </c>
      <c r="E348" s="217" t="s">
        <v>8980</v>
      </c>
      <c r="F348" s="218" t="s">
        <v>8981</v>
      </c>
      <c r="G348" s="219" t="s">
        <v>425</v>
      </c>
      <c r="H348" s="220">
        <v>8</v>
      </c>
      <c r="I348" s="221"/>
      <c r="J348" s="222">
        <f>ROUND(I348*H348,2)</f>
        <v>0</v>
      </c>
      <c r="K348" s="218" t="s">
        <v>188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184</v>
      </c>
      <c r="AU348" s="227" t="s">
        <v>80</v>
      </c>
      <c r="AY348" s="20" t="s">
        <v>182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8982</v>
      </c>
    </row>
    <row r="349" s="2" customFormat="1">
      <c r="A349" s="41"/>
      <c r="B349" s="42"/>
      <c r="C349" s="43"/>
      <c r="D349" s="229" t="s">
        <v>191</v>
      </c>
      <c r="E349" s="43"/>
      <c r="F349" s="230" t="s">
        <v>8983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191</v>
      </c>
      <c r="AU349" s="20" t="s">
        <v>80</v>
      </c>
    </row>
    <row r="350" s="2" customFormat="1" ht="24.15" customHeight="1">
      <c r="A350" s="41"/>
      <c r="B350" s="42"/>
      <c r="C350" s="278" t="s">
        <v>1400</v>
      </c>
      <c r="D350" s="278" t="s">
        <v>296</v>
      </c>
      <c r="E350" s="279" t="s">
        <v>8984</v>
      </c>
      <c r="F350" s="280" t="s">
        <v>8985</v>
      </c>
      <c r="G350" s="281" t="s">
        <v>425</v>
      </c>
      <c r="H350" s="282">
        <v>8</v>
      </c>
      <c r="I350" s="283"/>
      <c r="J350" s="284">
        <f>ROUND(I350*H350,2)</f>
        <v>0</v>
      </c>
      <c r="K350" s="280" t="s">
        <v>188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410</v>
      </c>
      <c r="AT350" s="227" t="s">
        <v>296</v>
      </c>
      <c r="AU350" s="227" t="s">
        <v>80</v>
      </c>
      <c r="AY350" s="20" t="s">
        <v>182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8986</v>
      </c>
    </row>
    <row r="351" s="2" customFormat="1" ht="49.05" customHeight="1">
      <c r="A351" s="41"/>
      <c r="B351" s="42"/>
      <c r="C351" s="216" t="s">
        <v>1407</v>
      </c>
      <c r="D351" s="216" t="s">
        <v>184</v>
      </c>
      <c r="E351" s="217" t="s">
        <v>8987</v>
      </c>
      <c r="F351" s="218" t="s">
        <v>8988</v>
      </c>
      <c r="G351" s="219" t="s">
        <v>425</v>
      </c>
      <c r="H351" s="220">
        <v>4</v>
      </c>
      <c r="I351" s="221"/>
      <c r="J351" s="222">
        <f>ROUND(I351*H351,2)</f>
        <v>0</v>
      </c>
      <c r="K351" s="218" t="s">
        <v>188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184</v>
      </c>
      <c r="AU351" s="227" t="s">
        <v>80</v>
      </c>
      <c r="AY351" s="20" t="s">
        <v>182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8989</v>
      </c>
    </row>
    <row r="352" s="2" customFormat="1">
      <c r="A352" s="41"/>
      <c r="B352" s="42"/>
      <c r="C352" s="43"/>
      <c r="D352" s="229" t="s">
        <v>191</v>
      </c>
      <c r="E352" s="43"/>
      <c r="F352" s="230" t="s">
        <v>8990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191</v>
      </c>
      <c r="AU352" s="20" t="s">
        <v>80</v>
      </c>
    </row>
    <row r="353" s="2" customFormat="1" ht="24.15" customHeight="1">
      <c r="A353" s="41"/>
      <c r="B353" s="42"/>
      <c r="C353" s="278" t="s">
        <v>1415</v>
      </c>
      <c r="D353" s="278" t="s">
        <v>296</v>
      </c>
      <c r="E353" s="279" t="s">
        <v>8991</v>
      </c>
      <c r="F353" s="280" t="s">
        <v>8992</v>
      </c>
      <c r="G353" s="281" t="s">
        <v>425</v>
      </c>
      <c r="H353" s="282">
        <v>4</v>
      </c>
      <c r="I353" s="283"/>
      <c r="J353" s="284">
        <f>ROUND(I353*H353,2)</f>
        <v>0</v>
      </c>
      <c r="K353" s="280" t="s">
        <v>188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182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8993</v>
      </c>
    </row>
    <row r="354" s="2" customFormat="1" ht="49.05" customHeight="1">
      <c r="A354" s="41"/>
      <c r="B354" s="42"/>
      <c r="C354" s="216" t="s">
        <v>1424</v>
      </c>
      <c r="D354" s="216" t="s">
        <v>184</v>
      </c>
      <c r="E354" s="217" t="s">
        <v>8994</v>
      </c>
      <c r="F354" s="218" t="s">
        <v>8995</v>
      </c>
      <c r="G354" s="219" t="s">
        <v>425</v>
      </c>
      <c r="H354" s="220">
        <v>1</v>
      </c>
      <c r="I354" s="221"/>
      <c r="J354" s="222">
        <f>ROUND(I354*H354,2)</f>
        <v>0</v>
      </c>
      <c r="K354" s="218" t="s">
        <v>188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184</v>
      </c>
      <c r="AU354" s="227" t="s">
        <v>80</v>
      </c>
      <c r="AY354" s="20" t="s">
        <v>182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8996</v>
      </c>
    </row>
    <row r="355" s="2" customFormat="1">
      <c r="A355" s="41"/>
      <c r="B355" s="42"/>
      <c r="C355" s="43"/>
      <c r="D355" s="229" t="s">
        <v>191</v>
      </c>
      <c r="E355" s="43"/>
      <c r="F355" s="230" t="s">
        <v>8997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191</v>
      </c>
      <c r="AU355" s="20" t="s">
        <v>80</v>
      </c>
    </row>
    <row r="356" s="2" customFormat="1" ht="33" customHeight="1">
      <c r="A356" s="41"/>
      <c r="B356" s="42"/>
      <c r="C356" s="278" t="s">
        <v>1439</v>
      </c>
      <c r="D356" s="278" t="s">
        <v>296</v>
      </c>
      <c r="E356" s="279" t="s">
        <v>8998</v>
      </c>
      <c r="F356" s="280" t="s">
        <v>8999</v>
      </c>
      <c r="G356" s="281" t="s">
        <v>425</v>
      </c>
      <c r="H356" s="282">
        <v>1</v>
      </c>
      <c r="I356" s="283"/>
      <c r="J356" s="284">
        <f>ROUND(I356*H356,2)</f>
        <v>0</v>
      </c>
      <c r="K356" s="280" t="s">
        <v>188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182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9000</v>
      </c>
    </row>
    <row r="357" s="2" customFormat="1" ht="49.05" customHeight="1">
      <c r="A357" s="41"/>
      <c r="B357" s="42"/>
      <c r="C357" s="216" t="s">
        <v>1454</v>
      </c>
      <c r="D357" s="216" t="s">
        <v>184</v>
      </c>
      <c r="E357" s="217" t="s">
        <v>9001</v>
      </c>
      <c r="F357" s="218" t="s">
        <v>9002</v>
      </c>
      <c r="G357" s="219" t="s">
        <v>425</v>
      </c>
      <c r="H357" s="220">
        <v>9</v>
      </c>
      <c r="I357" s="221"/>
      <c r="J357" s="222">
        <f>ROUND(I357*H357,2)</f>
        <v>0</v>
      </c>
      <c r="K357" s="218" t="s">
        <v>188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308</v>
      </c>
      <c r="AT357" s="227" t="s">
        <v>184</v>
      </c>
      <c r="AU357" s="227" t="s">
        <v>80</v>
      </c>
      <c r="AY357" s="20" t="s">
        <v>182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9003</v>
      </c>
    </row>
    <row r="358" s="2" customFormat="1">
      <c r="A358" s="41"/>
      <c r="B358" s="42"/>
      <c r="C358" s="43"/>
      <c r="D358" s="229" t="s">
        <v>191</v>
      </c>
      <c r="E358" s="43"/>
      <c r="F358" s="230" t="s">
        <v>9004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191</v>
      </c>
      <c r="AU358" s="20" t="s">
        <v>80</v>
      </c>
    </row>
    <row r="359" s="2" customFormat="1" ht="24.15" customHeight="1">
      <c r="A359" s="41"/>
      <c r="B359" s="42"/>
      <c r="C359" s="278" t="s">
        <v>1460</v>
      </c>
      <c r="D359" s="278" t="s">
        <v>296</v>
      </c>
      <c r="E359" s="279" t="s">
        <v>9005</v>
      </c>
      <c r="F359" s="280" t="s">
        <v>9006</v>
      </c>
      <c r="G359" s="281" t="s">
        <v>425</v>
      </c>
      <c r="H359" s="282">
        <v>4</v>
      </c>
      <c r="I359" s="283"/>
      <c r="J359" s="284">
        <f>ROUND(I359*H359,2)</f>
        <v>0</v>
      </c>
      <c r="K359" s="280" t="s">
        <v>188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182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9007</v>
      </c>
    </row>
    <row r="360" s="2" customFormat="1" ht="24.15" customHeight="1">
      <c r="A360" s="41"/>
      <c r="B360" s="42"/>
      <c r="C360" s="278" t="s">
        <v>1472</v>
      </c>
      <c r="D360" s="278" t="s">
        <v>296</v>
      </c>
      <c r="E360" s="279" t="s">
        <v>9008</v>
      </c>
      <c r="F360" s="280" t="s">
        <v>9009</v>
      </c>
      <c r="G360" s="281" t="s">
        <v>425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9010</v>
      </c>
    </row>
    <row r="361" s="2" customFormat="1" ht="49.05" customHeight="1">
      <c r="A361" s="41"/>
      <c r="B361" s="42"/>
      <c r="C361" s="216" t="s">
        <v>1485</v>
      </c>
      <c r="D361" s="216" t="s">
        <v>184</v>
      </c>
      <c r="E361" s="217" t="s">
        <v>9011</v>
      </c>
      <c r="F361" s="218" t="s">
        <v>9012</v>
      </c>
      <c r="G361" s="219" t="s">
        <v>425</v>
      </c>
      <c r="H361" s="220">
        <v>6</v>
      </c>
      <c r="I361" s="221"/>
      <c r="J361" s="222">
        <f>ROUND(I361*H361,2)</f>
        <v>0</v>
      </c>
      <c r="K361" s="218" t="s">
        <v>188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184</v>
      </c>
      <c r="AU361" s="227" t="s">
        <v>80</v>
      </c>
      <c r="AY361" s="20" t="s">
        <v>182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9013</v>
      </c>
    </row>
    <row r="362" s="2" customFormat="1">
      <c r="A362" s="41"/>
      <c r="B362" s="42"/>
      <c r="C362" s="43"/>
      <c r="D362" s="229" t="s">
        <v>191</v>
      </c>
      <c r="E362" s="43"/>
      <c r="F362" s="230" t="s">
        <v>9014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191</v>
      </c>
      <c r="AU362" s="20" t="s">
        <v>80</v>
      </c>
    </row>
    <row r="363" s="2" customFormat="1" ht="24.15" customHeight="1">
      <c r="A363" s="41"/>
      <c r="B363" s="42"/>
      <c r="C363" s="278" t="s">
        <v>1541</v>
      </c>
      <c r="D363" s="278" t="s">
        <v>296</v>
      </c>
      <c r="E363" s="279" t="s">
        <v>9015</v>
      </c>
      <c r="F363" s="280" t="s">
        <v>9016</v>
      </c>
      <c r="G363" s="281" t="s">
        <v>425</v>
      </c>
      <c r="H363" s="282">
        <v>1</v>
      </c>
      <c r="I363" s="283"/>
      <c r="J363" s="284">
        <f>ROUND(I363*H363,2)</f>
        <v>0</v>
      </c>
      <c r="K363" s="280" t="s">
        <v>188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9017</v>
      </c>
    </row>
    <row r="364" s="2" customFormat="1" ht="24.15" customHeight="1">
      <c r="A364" s="41"/>
      <c r="B364" s="42"/>
      <c r="C364" s="278" t="s">
        <v>1584</v>
      </c>
      <c r="D364" s="278" t="s">
        <v>296</v>
      </c>
      <c r="E364" s="279" t="s">
        <v>9018</v>
      </c>
      <c r="F364" s="280" t="s">
        <v>9019</v>
      </c>
      <c r="G364" s="281" t="s">
        <v>425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182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9020</v>
      </c>
    </row>
    <row r="365" s="2" customFormat="1" ht="49.05" customHeight="1">
      <c r="A365" s="41"/>
      <c r="B365" s="42"/>
      <c r="C365" s="216" t="s">
        <v>1597</v>
      </c>
      <c r="D365" s="216" t="s">
        <v>184</v>
      </c>
      <c r="E365" s="217" t="s">
        <v>9021</v>
      </c>
      <c r="F365" s="218" t="s">
        <v>9022</v>
      </c>
      <c r="G365" s="219" t="s">
        <v>425</v>
      </c>
      <c r="H365" s="220">
        <v>1</v>
      </c>
      <c r="I365" s="221"/>
      <c r="J365" s="222">
        <f>ROUND(I365*H365,2)</f>
        <v>0</v>
      </c>
      <c r="K365" s="218" t="s">
        <v>188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184</v>
      </c>
      <c r="AU365" s="227" t="s">
        <v>80</v>
      </c>
      <c r="AY365" s="20" t="s">
        <v>182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9023</v>
      </c>
    </row>
    <row r="366" s="2" customFormat="1">
      <c r="A366" s="41"/>
      <c r="B366" s="42"/>
      <c r="C366" s="43"/>
      <c r="D366" s="229" t="s">
        <v>191</v>
      </c>
      <c r="E366" s="43"/>
      <c r="F366" s="230" t="s">
        <v>9024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191</v>
      </c>
      <c r="AU366" s="20" t="s">
        <v>80</v>
      </c>
    </row>
    <row r="367" s="2" customFormat="1" ht="24.15" customHeight="1">
      <c r="A367" s="41"/>
      <c r="B367" s="42"/>
      <c r="C367" s="278" t="s">
        <v>1603</v>
      </c>
      <c r="D367" s="278" t="s">
        <v>296</v>
      </c>
      <c r="E367" s="279" t="s">
        <v>9025</v>
      </c>
      <c r="F367" s="280" t="s">
        <v>9026</v>
      </c>
      <c r="G367" s="281" t="s">
        <v>425</v>
      </c>
      <c r="H367" s="282">
        <v>1</v>
      </c>
      <c r="I367" s="283"/>
      <c r="J367" s="284">
        <f>ROUND(I367*H367,2)</f>
        <v>0</v>
      </c>
      <c r="K367" s="280" t="s">
        <v>188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182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9027</v>
      </c>
    </row>
    <row r="368" s="2" customFormat="1" ht="33" customHeight="1">
      <c r="A368" s="41"/>
      <c r="B368" s="42"/>
      <c r="C368" s="216" t="s">
        <v>1615</v>
      </c>
      <c r="D368" s="216" t="s">
        <v>184</v>
      </c>
      <c r="E368" s="217" t="s">
        <v>9028</v>
      </c>
      <c r="F368" s="218" t="s">
        <v>9029</v>
      </c>
      <c r="G368" s="219" t="s">
        <v>425</v>
      </c>
      <c r="H368" s="220">
        <v>8</v>
      </c>
      <c r="I368" s="221"/>
      <c r="J368" s="222">
        <f>ROUND(I368*H368,2)</f>
        <v>0</v>
      </c>
      <c r="K368" s="218" t="s">
        <v>188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184</v>
      </c>
      <c r="AU368" s="227" t="s">
        <v>80</v>
      </c>
      <c r="AY368" s="20" t="s">
        <v>182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9030</v>
      </c>
    </row>
    <row r="369" s="2" customFormat="1">
      <c r="A369" s="41"/>
      <c r="B369" s="42"/>
      <c r="C369" s="43"/>
      <c r="D369" s="229" t="s">
        <v>191</v>
      </c>
      <c r="E369" s="43"/>
      <c r="F369" s="230" t="s">
        <v>9031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191</v>
      </c>
      <c r="AU369" s="20" t="s">
        <v>80</v>
      </c>
    </row>
    <row r="370" s="2" customFormat="1" ht="24.15" customHeight="1">
      <c r="A370" s="41"/>
      <c r="B370" s="42"/>
      <c r="C370" s="278" t="s">
        <v>1621</v>
      </c>
      <c r="D370" s="278" t="s">
        <v>296</v>
      </c>
      <c r="E370" s="279" t="s">
        <v>9032</v>
      </c>
      <c r="F370" s="280" t="s">
        <v>9033</v>
      </c>
      <c r="G370" s="281" t="s">
        <v>425</v>
      </c>
      <c r="H370" s="282">
        <v>4</v>
      </c>
      <c r="I370" s="283"/>
      <c r="J370" s="284">
        <f>ROUND(I370*H370,2)</f>
        <v>0</v>
      </c>
      <c r="K370" s="280" t="s">
        <v>188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9034</v>
      </c>
    </row>
    <row r="371" s="2" customFormat="1" ht="16.5" customHeight="1">
      <c r="A371" s="41"/>
      <c r="B371" s="42"/>
      <c r="C371" s="278" t="s">
        <v>1627</v>
      </c>
      <c r="D371" s="278" t="s">
        <v>296</v>
      </c>
      <c r="E371" s="279" t="s">
        <v>9035</v>
      </c>
      <c r="F371" s="280" t="s">
        <v>9036</v>
      </c>
      <c r="G371" s="281" t="s">
        <v>425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182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9037</v>
      </c>
    </row>
    <row r="372" s="2" customFormat="1" ht="16.5" customHeight="1">
      <c r="A372" s="41"/>
      <c r="B372" s="42"/>
      <c r="C372" s="278" t="s">
        <v>1634</v>
      </c>
      <c r="D372" s="278" t="s">
        <v>296</v>
      </c>
      <c r="E372" s="279" t="s">
        <v>9038</v>
      </c>
      <c r="F372" s="280" t="s">
        <v>9039</v>
      </c>
      <c r="G372" s="281" t="s">
        <v>425</v>
      </c>
      <c r="H372" s="282">
        <v>112</v>
      </c>
      <c r="I372" s="283"/>
      <c r="J372" s="284">
        <f>ROUND(I372*H372,2)</f>
        <v>0</v>
      </c>
      <c r="K372" s="280" t="s">
        <v>188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182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9040</v>
      </c>
    </row>
    <row r="373" s="2" customFormat="1" ht="16.5" customHeight="1">
      <c r="A373" s="41"/>
      <c r="B373" s="42"/>
      <c r="C373" s="278" t="s">
        <v>1648</v>
      </c>
      <c r="D373" s="278" t="s">
        <v>296</v>
      </c>
      <c r="E373" s="279" t="s">
        <v>9041</v>
      </c>
      <c r="F373" s="280" t="s">
        <v>9042</v>
      </c>
      <c r="G373" s="281" t="s">
        <v>425</v>
      </c>
      <c r="H373" s="282">
        <v>20</v>
      </c>
      <c r="I373" s="283"/>
      <c r="J373" s="284">
        <f>ROUND(I373*H373,2)</f>
        <v>0</v>
      </c>
      <c r="K373" s="280" t="s">
        <v>188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410</v>
      </c>
      <c r="AT373" s="227" t="s">
        <v>296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9043</v>
      </c>
    </row>
    <row r="374" s="2" customFormat="1" ht="21.75" customHeight="1">
      <c r="A374" s="41"/>
      <c r="B374" s="42"/>
      <c r="C374" s="278" t="s">
        <v>1654</v>
      </c>
      <c r="D374" s="278" t="s">
        <v>296</v>
      </c>
      <c r="E374" s="279" t="s">
        <v>9044</v>
      </c>
      <c r="F374" s="280" t="s">
        <v>9045</v>
      </c>
      <c r="G374" s="281" t="s">
        <v>425</v>
      </c>
      <c r="H374" s="282">
        <v>130</v>
      </c>
      <c r="I374" s="283"/>
      <c r="J374" s="284">
        <f>ROUND(I374*H374,2)</f>
        <v>0</v>
      </c>
      <c r="K374" s="280" t="s">
        <v>188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410</v>
      </c>
      <c r="AT374" s="227" t="s">
        <v>296</v>
      </c>
      <c r="AU374" s="227" t="s">
        <v>80</v>
      </c>
      <c r="AY374" s="20" t="s">
        <v>182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9046</v>
      </c>
    </row>
    <row r="375" s="2" customFormat="1" ht="24.15" customHeight="1">
      <c r="A375" s="41"/>
      <c r="B375" s="42"/>
      <c r="C375" s="278" t="s">
        <v>1660</v>
      </c>
      <c r="D375" s="278" t="s">
        <v>296</v>
      </c>
      <c r="E375" s="279" t="s">
        <v>9047</v>
      </c>
      <c r="F375" s="280" t="s">
        <v>9048</v>
      </c>
      <c r="G375" s="281" t="s">
        <v>425</v>
      </c>
      <c r="H375" s="282">
        <v>58</v>
      </c>
      <c r="I375" s="283"/>
      <c r="J375" s="284">
        <f>ROUND(I375*H375,2)</f>
        <v>0</v>
      </c>
      <c r="K375" s="280" t="s">
        <v>188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182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9049</v>
      </c>
    </row>
    <row r="376" s="2" customFormat="1" ht="24.15" customHeight="1">
      <c r="A376" s="41"/>
      <c r="B376" s="42"/>
      <c r="C376" s="278" t="s">
        <v>1666</v>
      </c>
      <c r="D376" s="278" t="s">
        <v>296</v>
      </c>
      <c r="E376" s="279" t="s">
        <v>9050</v>
      </c>
      <c r="F376" s="280" t="s">
        <v>9051</v>
      </c>
      <c r="G376" s="281" t="s">
        <v>425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182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9052</v>
      </c>
    </row>
    <row r="377" s="2" customFormat="1" ht="16.5" customHeight="1">
      <c r="A377" s="41"/>
      <c r="B377" s="42"/>
      <c r="C377" s="278" t="s">
        <v>1672</v>
      </c>
      <c r="D377" s="278" t="s">
        <v>296</v>
      </c>
      <c r="E377" s="279" t="s">
        <v>9053</v>
      </c>
      <c r="F377" s="280" t="s">
        <v>9054</v>
      </c>
      <c r="G377" s="281" t="s">
        <v>425</v>
      </c>
      <c r="H377" s="282">
        <v>67</v>
      </c>
      <c r="I377" s="283"/>
      <c r="J377" s="284">
        <f>ROUND(I377*H377,2)</f>
        <v>0</v>
      </c>
      <c r="K377" s="280" t="s">
        <v>188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182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9055</v>
      </c>
    </row>
    <row r="378" s="2" customFormat="1" ht="16.5" customHeight="1">
      <c r="A378" s="41"/>
      <c r="B378" s="42"/>
      <c r="C378" s="278" t="s">
        <v>1679</v>
      </c>
      <c r="D378" s="278" t="s">
        <v>296</v>
      </c>
      <c r="E378" s="279" t="s">
        <v>9056</v>
      </c>
      <c r="F378" s="280" t="s">
        <v>9057</v>
      </c>
      <c r="G378" s="281" t="s">
        <v>425</v>
      </c>
      <c r="H378" s="282">
        <v>501</v>
      </c>
      <c r="I378" s="283"/>
      <c r="J378" s="284">
        <f>ROUND(I378*H378,2)</f>
        <v>0</v>
      </c>
      <c r="K378" s="280" t="s">
        <v>188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410</v>
      </c>
      <c r="AT378" s="227" t="s">
        <v>296</v>
      </c>
      <c r="AU378" s="227" t="s">
        <v>80</v>
      </c>
      <c r="AY378" s="20" t="s">
        <v>182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9058</v>
      </c>
    </row>
    <row r="379" s="2" customFormat="1" ht="16.5" customHeight="1">
      <c r="A379" s="41"/>
      <c r="B379" s="42"/>
      <c r="C379" s="278" t="s">
        <v>1685</v>
      </c>
      <c r="D379" s="278" t="s">
        <v>296</v>
      </c>
      <c r="E379" s="279" t="s">
        <v>9059</v>
      </c>
      <c r="F379" s="280" t="s">
        <v>9060</v>
      </c>
      <c r="G379" s="281" t="s">
        <v>425</v>
      </c>
      <c r="H379" s="282">
        <v>231</v>
      </c>
      <c r="I379" s="283"/>
      <c r="J379" s="284">
        <f>ROUND(I379*H379,2)</f>
        <v>0</v>
      </c>
      <c r="K379" s="280" t="s">
        <v>188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182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9061</v>
      </c>
    </row>
    <row r="380" s="2" customFormat="1" ht="16.5" customHeight="1">
      <c r="A380" s="41"/>
      <c r="B380" s="42"/>
      <c r="C380" s="278" t="s">
        <v>1710</v>
      </c>
      <c r="D380" s="278" t="s">
        <v>296</v>
      </c>
      <c r="E380" s="279" t="s">
        <v>9062</v>
      </c>
      <c r="F380" s="280" t="s">
        <v>9063</v>
      </c>
      <c r="G380" s="281" t="s">
        <v>425</v>
      </c>
      <c r="H380" s="282">
        <v>15</v>
      </c>
      <c r="I380" s="283"/>
      <c r="J380" s="284">
        <f>ROUND(I380*H380,2)</f>
        <v>0</v>
      </c>
      <c r="K380" s="280" t="s">
        <v>188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410</v>
      </c>
      <c r="AT380" s="227" t="s">
        <v>296</v>
      </c>
      <c r="AU380" s="227" t="s">
        <v>80</v>
      </c>
      <c r="AY380" s="20" t="s">
        <v>182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9064</v>
      </c>
    </row>
    <row r="381" s="2" customFormat="1" ht="16.5" customHeight="1">
      <c r="A381" s="41"/>
      <c r="B381" s="42"/>
      <c r="C381" s="278" t="s">
        <v>1716</v>
      </c>
      <c r="D381" s="278" t="s">
        <v>296</v>
      </c>
      <c r="E381" s="279" t="s">
        <v>9065</v>
      </c>
      <c r="F381" s="280" t="s">
        <v>9066</v>
      </c>
      <c r="G381" s="281" t="s">
        <v>425</v>
      </c>
      <c r="H381" s="282">
        <v>52</v>
      </c>
      <c r="I381" s="283"/>
      <c r="J381" s="284">
        <f>ROUND(I381*H381,2)</f>
        <v>0</v>
      </c>
      <c r="K381" s="280" t="s">
        <v>188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182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9067</v>
      </c>
    </row>
    <row r="382" s="2" customFormat="1" ht="16.5" customHeight="1">
      <c r="A382" s="41"/>
      <c r="B382" s="42"/>
      <c r="C382" s="278" t="s">
        <v>1722</v>
      </c>
      <c r="D382" s="278" t="s">
        <v>296</v>
      </c>
      <c r="E382" s="279" t="s">
        <v>9068</v>
      </c>
      <c r="F382" s="280" t="s">
        <v>9069</v>
      </c>
      <c r="G382" s="281" t="s">
        <v>425</v>
      </c>
      <c r="H382" s="282">
        <v>3</v>
      </c>
      <c r="I382" s="283"/>
      <c r="J382" s="284">
        <f>ROUND(I382*H382,2)</f>
        <v>0</v>
      </c>
      <c r="K382" s="280" t="s">
        <v>188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410</v>
      </c>
      <c r="AT382" s="227" t="s">
        <v>296</v>
      </c>
      <c r="AU382" s="227" t="s">
        <v>80</v>
      </c>
      <c r="AY382" s="20" t="s">
        <v>182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9070</v>
      </c>
    </row>
    <row r="383" s="2" customFormat="1" ht="21.75" customHeight="1">
      <c r="A383" s="41"/>
      <c r="B383" s="42"/>
      <c r="C383" s="278" t="s">
        <v>1731</v>
      </c>
      <c r="D383" s="278" t="s">
        <v>296</v>
      </c>
      <c r="E383" s="279" t="s">
        <v>9071</v>
      </c>
      <c r="F383" s="280" t="s">
        <v>9072</v>
      </c>
      <c r="G383" s="281" t="s">
        <v>425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182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9073</v>
      </c>
    </row>
    <row r="384" s="2" customFormat="1" ht="37.8" customHeight="1">
      <c r="A384" s="41"/>
      <c r="B384" s="42"/>
      <c r="C384" s="216" t="s">
        <v>1737</v>
      </c>
      <c r="D384" s="216" t="s">
        <v>184</v>
      </c>
      <c r="E384" s="217" t="s">
        <v>9074</v>
      </c>
      <c r="F384" s="218" t="s">
        <v>9075</v>
      </c>
      <c r="G384" s="219" t="s">
        <v>425</v>
      </c>
      <c r="H384" s="220">
        <v>5</v>
      </c>
      <c r="I384" s="221"/>
      <c r="J384" s="222">
        <f>ROUND(I384*H384,2)</f>
        <v>0</v>
      </c>
      <c r="K384" s="218" t="s">
        <v>188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184</v>
      </c>
      <c r="AU384" s="227" t="s">
        <v>80</v>
      </c>
      <c r="AY384" s="20" t="s">
        <v>182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9076</v>
      </c>
    </row>
    <row r="385" s="2" customFormat="1">
      <c r="A385" s="41"/>
      <c r="B385" s="42"/>
      <c r="C385" s="43"/>
      <c r="D385" s="229" t="s">
        <v>191</v>
      </c>
      <c r="E385" s="43"/>
      <c r="F385" s="230" t="s">
        <v>9077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191</v>
      </c>
      <c r="AU385" s="20" t="s">
        <v>80</v>
      </c>
    </row>
    <row r="386" s="2" customFormat="1" ht="37.8" customHeight="1">
      <c r="A386" s="41"/>
      <c r="B386" s="42"/>
      <c r="C386" s="278" t="s">
        <v>1744</v>
      </c>
      <c r="D386" s="278" t="s">
        <v>296</v>
      </c>
      <c r="E386" s="279" t="s">
        <v>9078</v>
      </c>
      <c r="F386" s="280" t="s">
        <v>9079</v>
      </c>
      <c r="G386" s="281" t="s">
        <v>425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9080</v>
      </c>
    </row>
    <row r="387" s="2" customFormat="1" ht="24.15" customHeight="1">
      <c r="A387" s="41"/>
      <c r="B387" s="42"/>
      <c r="C387" s="278" t="s">
        <v>1752</v>
      </c>
      <c r="D387" s="278" t="s">
        <v>296</v>
      </c>
      <c r="E387" s="279" t="s">
        <v>9081</v>
      </c>
      <c r="F387" s="280" t="s">
        <v>9082</v>
      </c>
      <c r="G387" s="281" t="s">
        <v>425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182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9083</v>
      </c>
    </row>
    <row r="388" s="2" customFormat="1" ht="37.8" customHeight="1">
      <c r="A388" s="41"/>
      <c r="B388" s="42"/>
      <c r="C388" s="216" t="s">
        <v>1761</v>
      </c>
      <c r="D388" s="216" t="s">
        <v>184</v>
      </c>
      <c r="E388" s="217" t="s">
        <v>9084</v>
      </c>
      <c r="F388" s="218" t="s">
        <v>9085</v>
      </c>
      <c r="G388" s="219" t="s">
        <v>425</v>
      </c>
      <c r="H388" s="220">
        <v>753</v>
      </c>
      <c r="I388" s="221"/>
      <c r="J388" s="222">
        <f>ROUND(I388*H388,2)</f>
        <v>0</v>
      </c>
      <c r="K388" s="218" t="s">
        <v>188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184</v>
      </c>
      <c r="AU388" s="227" t="s">
        <v>80</v>
      </c>
      <c r="AY388" s="20" t="s">
        <v>182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9086</v>
      </c>
    </row>
    <row r="389" s="2" customFormat="1">
      <c r="A389" s="41"/>
      <c r="B389" s="42"/>
      <c r="C389" s="43"/>
      <c r="D389" s="229" t="s">
        <v>191</v>
      </c>
      <c r="E389" s="43"/>
      <c r="F389" s="230" t="s">
        <v>9087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191</v>
      </c>
      <c r="AU389" s="20" t="s">
        <v>80</v>
      </c>
    </row>
    <row r="390" s="2" customFormat="1" ht="24.15" customHeight="1">
      <c r="A390" s="41"/>
      <c r="B390" s="42"/>
      <c r="C390" s="278" t="s">
        <v>1768</v>
      </c>
      <c r="D390" s="278" t="s">
        <v>296</v>
      </c>
      <c r="E390" s="279" t="s">
        <v>9088</v>
      </c>
      <c r="F390" s="280" t="s">
        <v>9089</v>
      </c>
      <c r="G390" s="281" t="s">
        <v>425</v>
      </c>
      <c r="H390" s="282">
        <v>753</v>
      </c>
      <c r="I390" s="283"/>
      <c r="J390" s="284">
        <f>ROUND(I390*H390,2)</f>
        <v>0</v>
      </c>
      <c r="K390" s="280" t="s">
        <v>188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182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9090</v>
      </c>
    </row>
    <row r="391" s="2" customFormat="1" ht="49.05" customHeight="1">
      <c r="A391" s="41"/>
      <c r="B391" s="42"/>
      <c r="C391" s="216" t="s">
        <v>1775</v>
      </c>
      <c r="D391" s="216" t="s">
        <v>184</v>
      </c>
      <c r="E391" s="217" t="s">
        <v>9091</v>
      </c>
      <c r="F391" s="218" t="s">
        <v>9092</v>
      </c>
      <c r="G391" s="219" t="s">
        <v>425</v>
      </c>
      <c r="H391" s="220">
        <v>77</v>
      </c>
      <c r="I391" s="221"/>
      <c r="J391" s="222">
        <f>ROUND(I391*H391,2)</f>
        <v>0</v>
      </c>
      <c r="K391" s="218" t="s">
        <v>188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308</v>
      </c>
      <c r="AT391" s="227" t="s">
        <v>184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9093</v>
      </c>
    </row>
    <row r="392" s="2" customFormat="1">
      <c r="A392" s="41"/>
      <c r="B392" s="42"/>
      <c r="C392" s="43"/>
      <c r="D392" s="229" t="s">
        <v>191</v>
      </c>
      <c r="E392" s="43"/>
      <c r="F392" s="230" t="s">
        <v>9094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191</v>
      </c>
      <c r="AU392" s="20" t="s">
        <v>80</v>
      </c>
    </row>
    <row r="393" s="2" customFormat="1" ht="37.8" customHeight="1">
      <c r="A393" s="41"/>
      <c r="B393" s="42"/>
      <c r="C393" s="278" t="s">
        <v>1781</v>
      </c>
      <c r="D393" s="278" t="s">
        <v>296</v>
      </c>
      <c r="E393" s="279" t="s">
        <v>9095</v>
      </c>
      <c r="F393" s="280" t="s">
        <v>9096</v>
      </c>
      <c r="G393" s="281" t="s">
        <v>425</v>
      </c>
      <c r="H393" s="282">
        <v>77</v>
      </c>
      <c r="I393" s="283"/>
      <c r="J393" s="284">
        <f>ROUND(I393*H393,2)</f>
        <v>0</v>
      </c>
      <c r="K393" s="280" t="s">
        <v>188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410</v>
      </c>
      <c r="AT393" s="227" t="s">
        <v>296</v>
      </c>
      <c r="AU393" s="227" t="s">
        <v>80</v>
      </c>
      <c r="AY393" s="20" t="s">
        <v>182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9097</v>
      </c>
    </row>
    <row r="394" s="2" customFormat="1" ht="37.8" customHeight="1">
      <c r="A394" s="41"/>
      <c r="B394" s="42"/>
      <c r="C394" s="216" t="s">
        <v>1787</v>
      </c>
      <c r="D394" s="216" t="s">
        <v>184</v>
      </c>
      <c r="E394" s="217" t="s">
        <v>9098</v>
      </c>
      <c r="F394" s="218" t="s">
        <v>9099</v>
      </c>
      <c r="G394" s="219" t="s">
        <v>425</v>
      </c>
      <c r="H394" s="220">
        <v>8</v>
      </c>
      <c r="I394" s="221"/>
      <c r="J394" s="222">
        <f>ROUND(I394*H394,2)</f>
        <v>0</v>
      </c>
      <c r="K394" s="218" t="s">
        <v>188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184</v>
      </c>
      <c r="AU394" s="227" t="s">
        <v>80</v>
      </c>
      <c r="AY394" s="20" t="s">
        <v>182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9100</v>
      </c>
    </row>
    <row r="395" s="2" customFormat="1">
      <c r="A395" s="41"/>
      <c r="B395" s="42"/>
      <c r="C395" s="43"/>
      <c r="D395" s="229" t="s">
        <v>191</v>
      </c>
      <c r="E395" s="43"/>
      <c r="F395" s="230" t="s">
        <v>9101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191</v>
      </c>
      <c r="AU395" s="20" t="s">
        <v>80</v>
      </c>
    </row>
    <row r="396" s="2" customFormat="1" ht="33" customHeight="1">
      <c r="A396" s="41"/>
      <c r="B396" s="42"/>
      <c r="C396" s="278" t="s">
        <v>1797</v>
      </c>
      <c r="D396" s="278" t="s">
        <v>296</v>
      </c>
      <c r="E396" s="279" t="s">
        <v>9102</v>
      </c>
      <c r="F396" s="280" t="s">
        <v>9103</v>
      </c>
      <c r="G396" s="281" t="s">
        <v>425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410</v>
      </c>
      <c r="AT396" s="227" t="s">
        <v>296</v>
      </c>
      <c r="AU396" s="227" t="s">
        <v>80</v>
      </c>
      <c r="AY396" s="20" t="s">
        <v>182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9104</v>
      </c>
    </row>
    <row r="397" s="2" customFormat="1" ht="24.15" customHeight="1">
      <c r="A397" s="41"/>
      <c r="B397" s="42"/>
      <c r="C397" s="278" t="s">
        <v>1803</v>
      </c>
      <c r="D397" s="278" t="s">
        <v>296</v>
      </c>
      <c r="E397" s="279" t="s">
        <v>9105</v>
      </c>
      <c r="F397" s="280" t="s">
        <v>9106</v>
      </c>
      <c r="G397" s="281" t="s">
        <v>425</v>
      </c>
      <c r="H397" s="282">
        <v>7</v>
      </c>
      <c r="I397" s="283"/>
      <c r="J397" s="284">
        <f>ROUND(I397*H397,2)</f>
        <v>0</v>
      </c>
      <c r="K397" s="280" t="s">
        <v>188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9107</v>
      </c>
    </row>
    <row r="398" s="2" customFormat="1" ht="24.15" customHeight="1">
      <c r="A398" s="41"/>
      <c r="B398" s="42"/>
      <c r="C398" s="278" t="s">
        <v>1808</v>
      </c>
      <c r="D398" s="278" t="s">
        <v>296</v>
      </c>
      <c r="E398" s="279" t="s">
        <v>9108</v>
      </c>
      <c r="F398" s="280" t="s">
        <v>9109</v>
      </c>
      <c r="G398" s="281" t="s">
        <v>425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410</v>
      </c>
      <c r="AT398" s="227" t="s">
        <v>296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9110</v>
      </c>
    </row>
    <row r="399" s="2" customFormat="1" ht="33" customHeight="1">
      <c r="A399" s="41"/>
      <c r="B399" s="42"/>
      <c r="C399" s="216" t="s">
        <v>1814</v>
      </c>
      <c r="D399" s="216" t="s">
        <v>184</v>
      </c>
      <c r="E399" s="217" t="s">
        <v>9111</v>
      </c>
      <c r="F399" s="218" t="s">
        <v>9112</v>
      </c>
      <c r="G399" s="219" t="s">
        <v>425</v>
      </c>
      <c r="H399" s="220">
        <v>10</v>
      </c>
      <c r="I399" s="221"/>
      <c r="J399" s="222">
        <f>ROUND(I399*H399,2)</f>
        <v>0</v>
      </c>
      <c r="K399" s="218" t="s">
        <v>188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184</v>
      </c>
      <c r="AU399" s="227" t="s">
        <v>80</v>
      </c>
      <c r="AY399" s="20" t="s">
        <v>182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9113</v>
      </c>
    </row>
    <row r="400" s="2" customFormat="1">
      <c r="A400" s="41"/>
      <c r="B400" s="42"/>
      <c r="C400" s="43"/>
      <c r="D400" s="229" t="s">
        <v>191</v>
      </c>
      <c r="E400" s="43"/>
      <c r="F400" s="230" t="s">
        <v>9114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191</v>
      </c>
      <c r="AU400" s="20" t="s">
        <v>80</v>
      </c>
    </row>
    <row r="401" s="2" customFormat="1" ht="24.15" customHeight="1">
      <c r="A401" s="41"/>
      <c r="B401" s="42"/>
      <c r="C401" s="278" t="s">
        <v>1822</v>
      </c>
      <c r="D401" s="278" t="s">
        <v>296</v>
      </c>
      <c r="E401" s="279" t="s">
        <v>9115</v>
      </c>
      <c r="F401" s="280" t="s">
        <v>9116</v>
      </c>
      <c r="G401" s="281" t="s">
        <v>425</v>
      </c>
      <c r="H401" s="282">
        <v>11</v>
      </c>
      <c r="I401" s="283"/>
      <c r="J401" s="284">
        <f>ROUND(I401*H401,2)</f>
        <v>0</v>
      </c>
      <c r="K401" s="280" t="s">
        <v>188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182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9117</v>
      </c>
    </row>
    <row r="402" s="2" customFormat="1" ht="44.25" customHeight="1">
      <c r="A402" s="41"/>
      <c r="B402" s="42"/>
      <c r="C402" s="216" t="s">
        <v>1827</v>
      </c>
      <c r="D402" s="216" t="s">
        <v>184</v>
      </c>
      <c r="E402" s="217" t="s">
        <v>9118</v>
      </c>
      <c r="F402" s="218" t="s">
        <v>9119</v>
      </c>
      <c r="G402" s="219" t="s">
        <v>425</v>
      </c>
      <c r="H402" s="220">
        <v>11</v>
      </c>
      <c r="I402" s="221"/>
      <c r="J402" s="222">
        <f>ROUND(I402*H402,2)</f>
        <v>0</v>
      </c>
      <c r="K402" s="218" t="s">
        <v>188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184</v>
      </c>
      <c r="AU402" s="227" t="s">
        <v>80</v>
      </c>
      <c r="AY402" s="20" t="s">
        <v>182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9120</v>
      </c>
    </row>
    <row r="403" s="2" customFormat="1">
      <c r="A403" s="41"/>
      <c r="B403" s="42"/>
      <c r="C403" s="43"/>
      <c r="D403" s="229" t="s">
        <v>191</v>
      </c>
      <c r="E403" s="43"/>
      <c r="F403" s="230" t="s">
        <v>9121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191</v>
      </c>
      <c r="AU403" s="20" t="s">
        <v>80</v>
      </c>
    </row>
    <row r="404" s="2" customFormat="1" ht="24.15" customHeight="1">
      <c r="A404" s="41"/>
      <c r="B404" s="42"/>
      <c r="C404" s="278" t="s">
        <v>1838</v>
      </c>
      <c r="D404" s="278" t="s">
        <v>296</v>
      </c>
      <c r="E404" s="279" t="s">
        <v>9122</v>
      </c>
      <c r="F404" s="280" t="s">
        <v>9123</v>
      </c>
      <c r="G404" s="281" t="s">
        <v>425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182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9124</v>
      </c>
    </row>
    <row r="405" s="2" customFormat="1" ht="37.8" customHeight="1">
      <c r="A405" s="41"/>
      <c r="B405" s="42"/>
      <c r="C405" s="216" t="s">
        <v>1847</v>
      </c>
      <c r="D405" s="216" t="s">
        <v>184</v>
      </c>
      <c r="E405" s="217" t="s">
        <v>9125</v>
      </c>
      <c r="F405" s="218" t="s">
        <v>9126</v>
      </c>
      <c r="G405" s="219" t="s">
        <v>425</v>
      </c>
      <c r="H405" s="220">
        <v>4</v>
      </c>
      <c r="I405" s="221"/>
      <c r="J405" s="222">
        <f>ROUND(I405*H405,2)</f>
        <v>0</v>
      </c>
      <c r="K405" s="218" t="s">
        <v>188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184</v>
      </c>
      <c r="AU405" s="227" t="s">
        <v>80</v>
      </c>
      <c r="AY405" s="20" t="s">
        <v>182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9127</v>
      </c>
    </row>
    <row r="406" s="2" customFormat="1">
      <c r="A406" s="41"/>
      <c r="B406" s="42"/>
      <c r="C406" s="43"/>
      <c r="D406" s="229" t="s">
        <v>191</v>
      </c>
      <c r="E406" s="43"/>
      <c r="F406" s="230" t="s">
        <v>9128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191</v>
      </c>
      <c r="AU406" s="20" t="s">
        <v>80</v>
      </c>
    </row>
    <row r="407" s="2" customFormat="1" ht="24.15" customHeight="1">
      <c r="A407" s="41"/>
      <c r="B407" s="42"/>
      <c r="C407" s="278" t="s">
        <v>1853</v>
      </c>
      <c r="D407" s="278" t="s">
        <v>296</v>
      </c>
      <c r="E407" s="279" t="s">
        <v>9129</v>
      </c>
      <c r="F407" s="280" t="s">
        <v>9130</v>
      </c>
      <c r="G407" s="281" t="s">
        <v>425</v>
      </c>
      <c r="H407" s="282">
        <v>4</v>
      </c>
      <c r="I407" s="283"/>
      <c r="J407" s="284">
        <f>ROUND(I407*H407,2)</f>
        <v>0</v>
      </c>
      <c r="K407" s="280" t="s">
        <v>188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410</v>
      </c>
      <c r="AT407" s="227" t="s">
        <v>296</v>
      </c>
      <c r="AU407" s="227" t="s">
        <v>80</v>
      </c>
      <c r="AY407" s="20" t="s">
        <v>182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9131</v>
      </c>
    </row>
    <row r="408" s="2" customFormat="1" ht="16.5" customHeight="1">
      <c r="A408" s="41"/>
      <c r="B408" s="42"/>
      <c r="C408" s="216" t="s">
        <v>1859</v>
      </c>
      <c r="D408" s="216" t="s">
        <v>184</v>
      </c>
      <c r="E408" s="217" t="s">
        <v>9132</v>
      </c>
      <c r="F408" s="218" t="s">
        <v>9133</v>
      </c>
      <c r="G408" s="219" t="s">
        <v>425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184</v>
      </c>
      <c r="AU408" s="227" t="s">
        <v>80</v>
      </c>
      <c r="AY408" s="20" t="s">
        <v>182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9134</v>
      </c>
    </row>
    <row r="409" s="2" customFormat="1" ht="24.15" customHeight="1">
      <c r="A409" s="41"/>
      <c r="B409" s="42"/>
      <c r="C409" s="278" t="s">
        <v>1865</v>
      </c>
      <c r="D409" s="278" t="s">
        <v>296</v>
      </c>
      <c r="E409" s="279" t="s">
        <v>9135</v>
      </c>
      <c r="F409" s="280" t="s">
        <v>9136</v>
      </c>
      <c r="G409" s="281" t="s">
        <v>425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410</v>
      </c>
      <c r="AT409" s="227" t="s">
        <v>296</v>
      </c>
      <c r="AU409" s="227" t="s">
        <v>80</v>
      </c>
      <c r="AY409" s="20" t="s">
        <v>182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9137</v>
      </c>
    </row>
    <row r="410" s="2" customFormat="1" ht="21.75" customHeight="1">
      <c r="A410" s="41"/>
      <c r="B410" s="42"/>
      <c r="C410" s="278" t="s">
        <v>1871</v>
      </c>
      <c r="D410" s="278" t="s">
        <v>296</v>
      </c>
      <c r="E410" s="279" t="s">
        <v>9138</v>
      </c>
      <c r="F410" s="280" t="s">
        <v>9139</v>
      </c>
      <c r="G410" s="281" t="s">
        <v>425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182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9140</v>
      </c>
    </row>
    <row r="411" s="2" customFormat="1" ht="55.5" customHeight="1">
      <c r="A411" s="41"/>
      <c r="B411" s="42"/>
      <c r="C411" s="278" t="s">
        <v>1887</v>
      </c>
      <c r="D411" s="278" t="s">
        <v>296</v>
      </c>
      <c r="E411" s="279" t="s">
        <v>9141</v>
      </c>
      <c r="F411" s="280" t="s">
        <v>9142</v>
      </c>
      <c r="G411" s="281" t="s">
        <v>425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182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9143</v>
      </c>
    </row>
    <row r="412" s="2" customFormat="1" ht="37.8" customHeight="1">
      <c r="A412" s="41"/>
      <c r="B412" s="42"/>
      <c r="C412" s="278" t="s">
        <v>1892</v>
      </c>
      <c r="D412" s="278" t="s">
        <v>296</v>
      </c>
      <c r="E412" s="279" t="s">
        <v>9144</v>
      </c>
      <c r="F412" s="280" t="s">
        <v>9145</v>
      </c>
      <c r="G412" s="281" t="s">
        <v>425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410</v>
      </c>
      <c r="AT412" s="227" t="s">
        <v>296</v>
      </c>
      <c r="AU412" s="227" t="s">
        <v>80</v>
      </c>
      <c r="AY412" s="20" t="s">
        <v>182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9146</v>
      </c>
    </row>
    <row r="413" s="2" customFormat="1" ht="24.15" customHeight="1">
      <c r="A413" s="41"/>
      <c r="B413" s="42"/>
      <c r="C413" s="216" t="s">
        <v>1898</v>
      </c>
      <c r="D413" s="216" t="s">
        <v>184</v>
      </c>
      <c r="E413" s="217" t="s">
        <v>9147</v>
      </c>
      <c r="F413" s="218" t="s">
        <v>9148</v>
      </c>
      <c r="G413" s="219" t="s">
        <v>425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308</v>
      </c>
      <c r="AT413" s="227" t="s">
        <v>184</v>
      </c>
      <c r="AU413" s="227" t="s">
        <v>80</v>
      </c>
      <c r="AY413" s="20" t="s">
        <v>182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9149</v>
      </c>
    </row>
    <row r="414" s="2" customFormat="1" ht="33" customHeight="1">
      <c r="A414" s="41"/>
      <c r="B414" s="42"/>
      <c r="C414" s="216" t="s">
        <v>1905</v>
      </c>
      <c r="D414" s="216" t="s">
        <v>184</v>
      </c>
      <c r="E414" s="217" t="s">
        <v>9150</v>
      </c>
      <c r="F414" s="218" t="s">
        <v>9151</v>
      </c>
      <c r="G414" s="219" t="s">
        <v>425</v>
      </c>
      <c r="H414" s="220">
        <v>27</v>
      </c>
      <c r="I414" s="221"/>
      <c r="J414" s="222">
        <f>ROUND(I414*H414,2)</f>
        <v>0</v>
      </c>
      <c r="K414" s="218" t="s">
        <v>188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184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9152</v>
      </c>
    </row>
    <row r="415" s="2" customFormat="1">
      <c r="A415" s="41"/>
      <c r="B415" s="42"/>
      <c r="C415" s="43"/>
      <c r="D415" s="229" t="s">
        <v>191</v>
      </c>
      <c r="E415" s="43"/>
      <c r="F415" s="230" t="s">
        <v>9153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191</v>
      </c>
      <c r="AU415" s="20" t="s">
        <v>80</v>
      </c>
    </row>
    <row r="416" s="2" customFormat="1" ht="21.75" customHeight="1">
      <c r="A416" s="41"/>
      <c r="B416" s="42"/>
      <c r="C416" s="278" t="s">
        <v>1911</v>
      </c>
      <c r="D416" s="278" t="s">
        <v>296</v>
      </c>
      <c r="E416" s="279" t="s">
        <v>9154</v>
      </c>
      <c r="F416" s="280" t="s">
        <v>9155</v>
      </c>
      <c r="G416" s="281" t="s">
        <v>425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410</v>
      </c>
      <c r="AT416" s="227" t="s">
        <v>296</v>
      </c>
      <c r="AU416" s="227" t="s">
        <v>80</v>
      </c>
      <c r="AY416" s="20" t="s">
        <v>182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9156</v>
      </c>
    </row>
    <row r="417" s="14" customFormat="1">
      <c r="A417" s="14"/>
      <c r="B417" s="245"/>
      <c r="C417" s="246"/>
      <c r="D417" s="236" t="s">
        <v>193</v>
      </c>
      <c r="E417" s="246"/>
      <c r="F417" s="248" t="s">
        <v>9157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193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182</v>
      </c>
    </row>
    <row r="418" s="2" customFormat="1" ht="16.5" customHeight="1">
      <c r="A418" s="41"/>
      <c r="B418" s="42"/>
      <c r="C418" s="216" t="s">
        <v>1917</v>
      </c>
      <c r="D418" s="216" t="s">
        <v>184</v>
      </c>
      <c r="E418" s="217" t="s">
        <v>9158</v>
      </c>
      <c r="F418" s="218" t="s">
        <v>9159</v>
      </c>
      <c r="G418" s="219" t="s">
        <v>425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184</v>
      </c>
      <c r="AU418" s="227" t="s">
        <v>80</v>
      </c>
      <c r="AY418" s="20" t="s">
        <v>182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9160</v>
      </c>
    </row>
    <row r="419" s="2" customFormat="1" ht="24.15" customHeight="1">
      <c r="A419" s="41"/>
      <c r="B419" s="42"/>
      <c r="C419" s="278" t="s">
        <v>1922</v>
      </c>
      <c r="D419" s="278" t="s">
        <v>296</v>
      </c>
      <c r="E419" s="279" t="s">
        <v>9161</v>
      </c>
      <c r="F419" s="280" t="s">
        <v>9162</v>
      </c>
      <c r="G419" s="281" t="s">
        <v>425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182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9163</v>
      </c>
    </row>
    <row r="420" s="2" customFormat="1" ht="16.5" customHeight="1">
      <c r="A420" s="41"/>
      <c r="B420" s="42"/>
      <c r="C420" s="278" t="s">
        <v>1928</v>
      </c>
      <c r="D420" s="278" t="s">
        <v>296</v>
      </c>
      <c r="E420" s="279" t="s">
        <v>9164</v>
      </c>
      <c r="F420" s="280" t="s">
        <v>9165</v>
      </c>
      <c r="G420" s="281" t="s">
        <v>2233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182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9166</v>
      </c>
    </row>
    <row r="421" s="2" customFormat="1" ht="44.25" customHeight="1">
      <c r="A421" s="41"/>
      <c r="B421" s="42"/>
      <c r="C421" s="216" t="s">
        <v>1935</v>
      </c>
      <c r="D421" s="216" t="s">
        <v>184</v>
      </c>
      <c r="E421" s="217" t="s">
        <v>9167</v>
      </c>
      <c r="F421" s="218" t="s">
        <v>9168</v>
      </c>
      <c r="G421" s="219" t="s">
        <v>425</v>
      </c>
      <c r="H421" s="220">
        <v>187</v>
      </c>
      <c r="I421" s="221"/>
      <c r="J421" s="222">
        <f>ROUND(I421*H421,2)</f>
        <v>0</v>
      </c>
      <c r="K421" s="218" t="s">
        <v>188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184</v>
      </c>
      <c r="AU421" s="227" t="s">
        <v>80</v>
      </c>
      <c r="AY421" s="20" t="s">
        <v>182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9169</v>
      </c>
    </row>
    <row r="422" s="2" customFormat="1">
      <c r="A422" s="41"/>
      <c r="B422" s="42"/>
      <c r="C422" s="43"/>
      <c r="D422" s="229" t="s">
        <v>191</v>
      </c>
      <c r="E422" s="43"/>
      <c r="F422" s="230" t="s">
        <v>9170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191</v>
      </c>
      <c r="AU422" s="20" t="s">
        <v>80</v>
      </c>
    </row>
    <row r="423" s="2" customFormat="1" ht="49.05" customHeight="1">
      <c r="A423" s="41"/>
      <c r="B423" s="42"/>
      <c r="C423" s="278" t="s">
        <v>1941</v>
      </c>
      <c r="D423" s="278" t="s">
        <v>296</v>
      </c>
      <c r="E423" s="279" t="s">
        <v>9171</v>
      </c>
      <c r="F423" s="280" t="s">
        <v>9172</v>
      </c>
      <c r="G423" s="281" t="s">
        <v>8246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182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189</v>
      </c>
      <c r="BM423" s="227" t="s">
        <v>9173</v>
      </c>
    </row>
    <row r="424" s="2" customFormat="1" ht="49.05" customHeight="1">
      <c r="A424" s="41"/>
      <c r="B424" s="42"/>
      <c r="C424" s="278" t="s">
        <v>1947</v>
      </c>
      <c r="D424" s="278" t="s">
        <v>296</v>
      </c>
      <c r="E424" s="279" t="s">
        <v>9174</v>
      </c>
      <c r="F424" s="280" t="s">
        <v>9175</v>
      </c>
      <c r="G424" s="281" t="s">
        <v>8246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253</v>
      </c>
      <c r="AT424" s="227" t="s">
        <v>296</v>
      </c>
      <c r="AU424" s="227" t="s">
        <v>80</v>
      </c>
      <c r="AY424" s="20" t="s">
        <v>182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189</v>
      </c>
      <c r="BM424" s="227" t="s">
        <v>9176</v>
      </c>
    </row>
    <row r="425" s="2" customFormat="1" ht="49.05" customHeight="1">
      <c r="A425" s="41"/>
      <c r="B425" s="42"/>
      <c r="C425" s="278" t="s">
        <v>1953</v>
      </c>
      <c r="D425" s="278" t="s">
        <v>296</v>
      </c>
      <c r="E425" s="279" t="s">
        <v>9177</v>
      </c>
      <c r="F425" s="280" t="s">
        <v>9178</v>
      </c>
      <c r="G425" s="281" t="s">
        <v>8246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253</v>
      </c>
      <c r="AT425" s="227" t="s">
        <v>296</v>
      </c>
      <c r="AU425" s="227" t="s">
        <v>80</v>
      </c>
      <c r="AY425" s="20" t="s">
        <v>182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189</v>
      </c>
      <c r="BM425" s="227" t="s">
        <v>9179</v>
      </c>
    </row>
    <row r="426" s="2" customFormat="1" ht="66.75" customHeight="1">
      <c r="A426" s="41"/>
      <c r="B426" s="42"/>
      <c r="C426" s="278" t="s">
        <v>1958</v>
      </c>
      <c r="D426" s="278" t="s">
        <v>296</v>
      </c>
      <c r="E426" s="279" t="s">
        <v>9180</v>
      </c>
      <c r="F426" s="280" t="s">
        <v>9181</v>
      </c>
      <c r="G426" s="281" t="s">
        <v>8246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182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189</v>
      </c>
      <c r="BM426" s="227" t="s">
        <v>9182</v>
      </c>
    </row>
    <row r="427" s="2" customFormat="1" ht="49.05" customHeight="1">
      <c r="A427" s="41"/>
      <c r="B427" s="42"/>
      <c r="C427" s="278" t="s">
        <v>1963</v>
      </c>
      <c r="D427" s="278" t="s">
        <v>296</v>
      </c>
      <c r="E427" s="279" t="s">
        <v>9183</v>
      </c>
      <c r="F427" s="280" t="s">
        <v>9184</v>
      </c>
      <c r="G427" s="281" t="s">
        <v>8246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253</v>
      </c>
      <c r="AT427" s="227" t="s">
        <v>296</v>
      </c>
      <c r="AU427" s="227" t="s">
        <v>80</v>
      </c>
      <c r="AY427" s="20" t="s">
        <v>182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189</v>
      </c>
      <c r="BM427" s="227" t="s">
        <v>9185</v>
      </c>
    </row>
    <row r="428" s="2" customFormat="1" ht="49.05" customHeight="1">
      <c r="A428" s="41"/>
      <c r="B428" s="42"/>
      <c r="C428" s="278" t="s">
        <v>1968</v>
      </c>
      <c r="D428" s="278" t="s">
        <v>296</v>
      </c>
      <c r="E428" s="279" t="s">
        <v>9186</v>
      </c>
      <c r="F428" s="280" t="s">
        <v>9187</v>
      </c>
      <c r="G428" s="281" t="s">
        <v>8246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253</v>
      </c>
      <c r="AT428" s="227" t="s">
        <v>296</v>
      </c>
      <c r="AU428" s="227" t="s">
        <v>80</v>
      </c>
      <c r="AY428" s="20" t="s">
        <v>182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189</v>
      </c>
      <c r="BM428" s="227" t="s">
        <v>9188</v>
      </c>
    </row>
    <row r="429" s="2" customFormat="1" ht="49.05" customHeight="1">
      <c r="A429" s="41"/>
      <c r="B429" s="42"/>
      <c r="C429" s="278" t="s">
        <v>1973</v>
      </c>
      <c r="D429" s="278" t="s">
        <v>296</v>
      </c>
      <c r="E429" s="279" t="s">
        <v>9189</v>
      </c>
      <c r="F429" s="280" t="s">
        <v>9190</v>
      </c>
      <c r="G429" s="281" t="s">
        <v>8246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253</v>
      </c>
      <c r="AT429" s="227" t="s">
        <v>296</v>
      </c>
      <c r="AU429" s="227" t="s">
        <v>80</v>
      </c>
      <c r="AY429" s="20" t="s">
        <v>182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189</v>
      </c>
      <c r="BM429" s="227" t="s">
        <v>9191</v>
      </c>
    </row>
    <row r="430" s="2" customFormat="1" ht="37.8" customHeight="1">
      <c r="A430" s="41"/>
      <c r="B430" s="42"/>
      <c r="C430" s="216" t="s">
        <v>1978</v>
      </c>
      <c r="D430" s="216" t="s">
        <v>184</v>
      </c>
      <c r="E430" s="217" t="s">
        <v>9192</v>
      </c>
      <c r="F430" s="218" t="s">
        <v>9193</v>
      </c>
      <c r="G430" s="219" t="s">
        <v>425</v>
      </c>
      <c r="H430" s="220">
        <v>246</v>
      </c>
      <c r="I430" s="221"/>
      <c r="J430" s="222">
        <f>ROUND(I430*H430,2)</f>
        <v>0</v>
      </c>
      <c r="K430" s="218" t="s">
        <v>188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184</v>
      </c>
      <c r="AU430" s="227" t="s">
        <v>80</v>
      </c>
      <c r="AY430" s="20" t="s">
        <v>182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9194</v>
      </c>
    </row>
    <row r="431" s="2" customFormat="1">
      <c r="A431" s="41"/>
      <c r="B431" s="42"/>
      <c r="C431" s="43"/>
      <c r="D431" s="229" t="s">
        <v>191</v>
      </c>
      <c r="E431" s="43"/>
      <c r="F431" s="230" t="s">
        <v>9195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191</v>
      </c>
      <c r="AU431" s="20" t="s">
        <v>80</v>
      </c>
    </row>
    <row r="432" s="2" customFormat="1" ht="44.25" customHeight="1">
      <c r="A432" s="41"/>
      <c r="B432" s="42"/>
      <c r="C432" s="278" t="s">
        <v>1983</v>
      </c>
      <c r="D432" s="278" t="s">
        <v>296</v>
      </c>
      <c r="E432" s="279" t="s">
        <v>9196</v>
      </c>
      <c r="F432" s="280" t="s">
        <v>9197</v>
      </c>
      <c r="G432" s="281" t="s">
        <v>8246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253</v>
      </c>
      <c r="AT432" s="227" t="s">
        <v>296</v>
      </c>
      <c r="AU432" s="227" t="s">
        <v>80</v>
      </c>
      <c r="AY432" s="20" t="s">
        <v>182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189</v>
      </c>
      <c r="BM432" s="227" t="s">
        <v>9198</v>
      </c>
    </row>
    <row r="433" s="2" customFormat="1" ht="49.05" customHeight="1">
      <c r="A433" s="41"/>
      <c r="B433" s="42"/>
      <c r="C433" s="278" t="s">
        <v>1988</v>
      </c>
      <c r="D433" s="278" t="s">
        <v>296</v>
      </c>
      <c r="E433" s="279" t="s">
        <v>9199</v>
      </c>
      <c r="F433" s="280" t="s">
        <v>9200</v>
      </c>
      <c r="G433" s="281" t="s">
        <v>8246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253</v>
      </c>
      <c r="AT433" s="227" t="s">
        <v>296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189</v>
      </c>
      <c r="BM433" s="227" t="s">
        <v>9201</v>
      </c>
    </row>
    <row r="434" s="2" customFormat="1" ht="62.7" customHeight="1">
      <c r="A434" s="41"/>
      <c r="B434" s="42"/>
      <c r="C434" s="278" t="s">
        <v>1993</v>
      </c>
      <c r="D434" s="278" t="s">
        <v>296</v>
      </c>
      <c r="E434" s="279" t="s">
        <v>9202</v>
      </c>
      <c r="F434" s="280" t="s">
        <v>9203</v>
      </c>
      <c r="G434" s="281" t="s">
        <v>8246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253</v>
      </c>
      <c r="AT434" s="227" t="s">
        <v>296</v>
      </c>
      <c r="AU434" s="227" t="s">
        <v>80</v>
      </c>
      <c r="AY434" s="20" t="s">
        <v>182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189</v>
      </c>
      <c r="BM434" s="227" t="s">
        <v>9204</v>
      </c>
    </row>
    <row r="435" s="2" customFormat="1" ht="66.75" customHeight="1">
      <c r="A435" s="41"/>
      <c r="B435" s="42"/>
      <c r="C435" s="278" t="s">
        <v>1999</v>
      </c>
      <c r="D435" s="278" t="s">
        <v>296</v>
      </c>
      <c r="E435" s="279" t="s">
        <v>9205</v>
      </c>
      <c r="F435" s="280" t="s">
        <v>9206</v>
      </c>
      <c r="G435" s="281" t="s">
        <v>8246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253</v>
      </c>
      <c r="AT435" s="227" t="s">
        <v>296</v>
      </c>
      <c r="AU435" s="227" t="s">
        <v>80</v>
      </c>
      <c r="AY435" s="20" t="s">
        <v>182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189</v>
      </c>
      <c r="BM435" s="227" t="s">
        <v>9207</v>
      </c>
    </row>
    <row r="436" s="2" customFormat="1" ht="49.05" customHeight="1">
      <c r="A436" s="41"/>
      <c r="B436" s="42"/>
      <c r="C436" s="278" t="s">
        <v>2005</v>
      </c>
      <c r="D436" s="278" t="s">
        <v>296</v>
      </c>
      <c r="E436" s="279" t="s">
        <v>9208</v>
      </c>
      <c r="F436" s="280" t="s">
        <v>9209</v>
      </c>
      <c r="G436" s="281" t="s">
        <v>8246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253</v>
      </c>
      <c r="AT436" s="227" t="s">
        <v>296</v>
      </c>
      <c r="AU436" s="227" t="s">
        <v>80</v>
      </c>
      <c r="AY436" s="20" t="s">
        <v>182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189</v>
      </c>
      <c r="BM436" s="227" t="s">
        <v>9210</v>
      </c>
    </row>
    <row r="437" s="2" customFormat="1" ht="62.7" customHeight="1">
      <c r="A437" s="41"/>
      <c r="B437" s="42"/>
      <c r="C437" s="278" t="s">
        <v>2012</v>
      </c>
      <c r="D437" s="278" t="s">
        <v>296</v>
      </c>
      <c r="E437" s="279" t="s">
        <v>9211</v>
      </c>
      <c r="F437" s="280" t="s">
        <v>9212</v>
      </c>
      <c r="G437" s="281" t="s">
        <v>8246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253</v>
      </c>
      <c r="AT437" s="227" t="s">
        <v>296</v>
      </c>
      <c r="AU437" s="227" t="s">
        <v>80</v>
      </c>
      <c r="AY437" s="20" t="s">
        <v>182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189</v>
      </c>
      <c r="BM437" s="227" t="s">
        <v>9213</v>
      </c>
    </row>
    <row r="438" s="2" customFormat="1" ht="44.25" customHeight="1">
      <c r="A438" s="41"/>
      <c r="B438" s="42"/>
      <c r="C438" s="278" t="s">
        <v>2017</v>
      </c>
      <c r="D438" s="278" t="s">
        <v>296</v>
      </c>
      <c r="E438" s="279" t="s">
        <v>9214</v>
      </c>
      <c r="F438" s="280" t="s">
        <v>9215</v>
      </c>
      <c r="G438" s="281" t="s">
        <v>8246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253</v>
      </c>
      <c r="AT438" s="227" t="s">
        <v>296</v>
      </c>
      <c r="AU438" s="227" t="s">
        <v>80</v>
      </c>
      <c r="AY438" s="20" t="s">
        <v>182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189</v>
      </c>
      <c r="BM438" s="227" t="s">
        <v>9216</v>
      </c>
    </row>
    <row r="439" s="2" customFormat="1" ht="55.5" customHeight="1">
      <c r="A439" s="41"/>
      <c r="B439" s="42"/>
      <c r="C439" s="278" t="s">
        <v>2023</v>
      </c>
      <c r="D439" s="278" t="s">
        <v>296</v>
      </c>
      <c r="E439" s="279" t="s">
        <v>9217</v>
      </c>
      <c r="F439" s="280" t="s">
        <v>9218</v>
      </c>
      <c r="G439" s="281" t="s">
        <v>8246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253</v>
      </c>
      <c r="AT439" s="227" t="s">
        <v>296</v>
      </c>
      <c r="AU439" s="227" t="s">
        <v>80</v>
      </c>
      <c r="AY439" s="20" t="s">
        <v>182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189</v>
      </c>
      <c r="BM439" s="227" t="s">
        <v>9219</v>
      </c>
    </row>
    <row r="440" s="2" customFormat="1" ht="62.7" customHeight="1">
      <c r="A440" s="41"/>
      <c r="B440" s="42"/>
      <c r="C440" s="278" t="s">
        <v>2029</v>
      </c>
      <c r="D440" s="278" t="s">
        <v>296</v>
      </c>
      <c r="E440" s="279" t="s">
        <v>9220</v>
      </c>
      <c r="F440" s="280" t="s">
        <v>9221</v>
      </c>
      <c r="G440" s="281" t="s">
        <v>8246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253</v>
      </c>
      <c r="AT440" s="227" t="s">
        <v>296</v>
      </c>
      <c r="AU440" s="227" t="s">
        <v>80</v>
      </c>
      <c r="AY440" s="20" t="s">
        <v>182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189</v>
      </c>
      <c r="BM440" s="227" t="s">
        <v>9222</v>
      </c>
    </row>
    <row r="441" s="2" customFormat="1" ht="62.7" customHeight="1">
      <c r="A441" s="41"/>
      <c r="B441" s="42"/>
      <c r="C441" s="278" t="s">
        <v>2034</v>
      </c>
      <c r="D441" s="278" t="s">
        <v>296</v>
      </c>
      <c r="E441" s="279" t="s">
        <v>9223</v>
      </c>
      <c r="F441" s="280" t="s">
        <v>9224</v>
      </c>
      <c r="G441" s="281" t="s">
        <v>8246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253</v>
      </c>
      <c r="AT441" s="227" t="s">
        <v>296</v>
      </c>
      <c r="AU441" s="227" t="s">
        <v>80</v>
      </c>
      <c r="AY441" s="20" t="s">
        <v>182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189</v>
      </c>
      <c r="BM441" s="227" t="s">
        <v>9225</v>
      </c>
    </row>
    <row r="442" s="2" customFormat="1" ht="49.05" customHeight="1">
      <c r="A442" s="41"/>
      <c r="B442" s="42"/>
      <c r="C442" s="278" t="s">
        <v>2040</v>
      </c>
      <c r="D442" s="278" t="s">
        <v>296</v>
      </c>
      <c r="E442" s="279" t="s">
        <v>9226</v>
      </c>
      <c r="F442" s="280" t="s">
        <v>9227</v>
      </c>
      <c r="G442" s="281" t="s">
        <v>8246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253</v>
      </c>
      <c r="AT442" s="227" t="s">
        <v>296</v>
      </c>
      <c r="AU442" s="227" t="s">
        <v>80</v>
      </c>
      <c r="AY442" s="20" t="s">
        <v>182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189</v>
      </c>
      <c r="BM442" s="227" t="s">
        <v>9228</v>
      </c>
    </row>
    <row r="443" s="2" customFormat="1" ht="49.05" customHeight="1">
      <c r="A443" s="41"/>
      <c r="B443" s="42"/>
      <c r="C443" s="278" t="s">
        <v>2046</v>
      </c>
      <c r="D443" s="278" t="s">
        <v>296</v>
      </c>
      <c r="E443" s="279" t="s">
        <v>9229</v>
      </c>
      <c r="F443" s="280" t="s">
        <v>9230</v>
      </c>
      <c r="G443" s="281" t="s">
        <v>8246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253</v>
      </c>
      <c r="AT443" s="227" t="s">
        <v>296</v>
      </c>
      <c r="AU443" s="227" t="s">
        <v>80</v>
      </c>
      <c r="AY443" s="20" t="s">
        <v>182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189</v>
      </c>
      <c r="BM443" s="227" t="s">
        <v>9231</v>
      </c>
    </row>
    <row r="444" s="2" customFormat="1" ht="49.05" customHeight="1">
      <c r="A444" s="41"/>
      <c r="B444" s="42"/>
      <c r="C444" s="278" t="s">
        <v>2051</v>
      </c>
      <c r="D444" s="278" t="s">
        <v>296</v>
      </c>
      <c r="E444" s="279" t="s">
        <v>9232</v>
      </c>
      <c r="F444" s="280" t="s">
        <v>9233</v>
      </c>
      <c r="G444" s="281" t="s">
        <v>8246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253</v>
      </c>
      <c r="AT444" s="227" t="s">
        <v>296</v>
      </c>
      <c r="AU444" s="227" t="s">
        <v>80</v>
      </c>
      <c r="AY444" s="20" t="s">
        <v>182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189</v>
      </c>
      <c r="BM444" s="227" t="s">
        <v>9234</v>
      </c>
    </row>
    <row r="445" s="2" customFormat="1" ht="55.5" customHeight="1">
      <c r="A445" s="41"/>
      <c r="B445" s="42"/>
      <c r="C445" s="278" t="s">
        <v>2058</v>
      </c>
      <c r="D445" s="278" t="s">
        <v>296</v>
      </c>
      <c r="E445" s="279" t="s">
        <v>9235</v>
      </c>
      <c r="F445" s="280" t="s">
        <v>9236</v>
      </c>
      <c r="G445" s="281" t="s">
        <v>8246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253</v>
      </c>
      <c r="AT445" s="227" t="s">
        <v>296</v>
      </c>
      <c r="AU445" s="227" t="s">
        <v>80</v>
      </c>
      <c r="AY445" s="20" t="s">
        <v>182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189</v>
      </c>
      <c r="BM445" s="227" t="s">
        <v>9237</v>
      </c>
    </row>
    <row r="446" s="2" customFormat="1" ht="44.25" customHeight="1">
      <c r="A446" s="41"/>
      <c r="B446" s="42"/>
      <c r="C446" s="278" t="s">
        <v>2064</v>
      </c>
      <c r="D446" s="278" t="s">
        <v>296</v>
      </c>
      <c r="E446" s="279" t="s">
        <v>9238</v>
      </c>
      <c r="F446" s="280" t="s">
        <v>9239</v>
      </c>
      <c r="G446" s="281" t="s">
        <v>8246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253</v>
      </c>
      <c r="AT446" s="227" t="s">
        <v>296</v>
      </c>
      <c r="AU446" s="227" t="s">
        <v>80</v>
      </c>
      <c r="AY446" s="20" t="s">
        <v>182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189</v>
      </c>
      <c r="BM446" s="227" t="s">
        <v>9240</v>
      </c>
    </row>
    <row r="447" s="2" customFormat="1" ht="44.25" customHeight="1">
      <c r="A447" s="41"/>
      <c r="B447" s="42"/>
      <c r="C447" s="278" t="s">
        <v>2069</v>
      </c>
      <c r="D447" s="278" t="s">
        <v>296</v>
      </c>
      <c r="E447" s="279" t="s">
        <v>9241</v>
      </c>
      <c r="F447" s="280" t="s">
        <v>9242</v>
      </c>
      <c r="G447" s="281" t="s">
        <v>8246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253</v>
      </c>
      <c r="AT447" s="227" t="s">
        <v>296</v>
      </c>
      <c r="AU447" s="227" t="s">
        <v>80</v>
      </c>
      <c r="AY447" s="20" t="s">
        <v>182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189</v>
      </c>
      <c r="BM447" s="227" t="s">
        <v>9243</v>
      </c>
    </row>
    <row r="448" s="2" customFormat="1" ht="44.25" customHeight="1">
      <c r="A448" s="41"/>
      <c r="B448" s="42"/>
      <c r="C448" s="278" t="s">
        <v>2076</v>
      </c>
      <c r="D448" s="278" t="s">
        <v>296</v>
      </c>
      <c r="E448" s="279" t="s">
        <v>9244</v>
      </c>
      <c r="F448" s="280" t="s">
        <v>9245</v>
      </c>
      <c r="G448" s="281" t="s">
        <v>8246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253</v>
      </c>
      <c r="AT448" s="227" t="s">
        <v>296</v>
      </c>
      <c r="AU448" s="227" t="s">
        <v>80</v>
      </c>
      <c r="AY448" s="20" t="s">
        <v>182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189</v>
      </c>
      <c r="BM448" s="227" t="s">
        <v>9246</v>
      </c>
    </row>
    <row r="449" s="2" customFormat="1" ht="44.25" customHeight="1">
      <c r="A449" s="41"/>
      <c r="B449" s="42"/>
      <c r="C449" s="216" t="s">
        <v>2082</v>
      </c>
      <c r="D449" s="216" t="s">
        <v>184</v>
      </c>
      <c r="E449" s="217" t="s">
        <v>9247</v>
      </c>
      <c r="F449" s="218" t="s">
        <v>9248</v>
      </c>
      <c r="G449" s="219" t="s">
        <v>425</v>
      </c>
      <c r="H449" s="220">
        <v>55</v>
      </c>
      <c r="I449" s="221"/>
      <c r="J449" s="222">
        <f>ROUND(I449*H449,2)</f>
        <v>0</v>
      </c>
      <c r="K449" s="218" t="s">
        <v>188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184</v>
      </c>
      <c r="AU449" s="227" t="s">
        <v>80</v>
      </c>
      <c r="AY449" s="20" t="s">
        <v>182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9249</v>
      </c>
    </row>
    <row r="450" s="2" customFormat="1">
      <c r="A450" s="41"/>
      <c r="B450" s="42"/>
      <c r="C450" s="43"/>
      <c r="D450" s="229" t="s">
        <v>191</v>
      </c>
      <c r="E450" s="43"/>
      <c r="F450" s="230" t="s">
        <v>9250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191</v>
      </c>
      <c r="AU450" s="20" t="s">
        <v>80</v>
      </c>
    </row>
    <row r="451" s="2" customFormat="1" ht="66.75" customHeight="1">
      <c r="A451" s="41"/>
      <c r="B451" s="42"/>
      <c r="C451" s="278" t="s">
        <v>2087</v>
      </c>
      <c r="D451" s="278" t="s">
        <v>296</v>
      </c>
      <c r="E451" s="279" t="s">
        <v>9251</v>
      </c>
      <c r="F451" s="280" t="s">
        <v>9252</v>
      </c>
      <c r="G451" s="281" t="s">
        <v>8246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253</v>
      </c>
      <c r="AT451" s="227" t="s">
        <v>296</v>
      </c>
      <c r="AU451" s="227" t="s">
        <v>80</v>
      </c>
      <c r="AY451" s="20" t="s">
        <v>182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189</v>
      </c>
      <c r="BM451" s="227" t="s">
        <v>9253</v>
      </c>
    </row>
    <row r="452" s="2" customFormat="1" ht="55.5" customHeight="1">
      <c r="A452" s="41"/>
      <c r="B452" s="42"/>
      <c r="C452" s="278" t="s">
        <v>2101</v>
      </c>
      <c r="D452" s="278" t="s">
        <v>296</v>
      </c>
      <c r="E452" s="279" t="s">
        <v>9254</v>
      </c>
      <c r="F452" s="280" t="s">
        <v>9255</v>
      </c>
      <c r="G452" s="281" t="s">
        <v>8246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253</v>
      </c>
      <c r="AT452" s="227" t="s">
        <v>296</v>
      </c>
      <c r="AU452" s="227" t="s">
        <v>80</v>
      </c>
      <c r="AY452" s="20" t="s">
        <v>182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189</v>
      </c>
      <c r="BM452" s="227" t="s">
        <v>9256</v>
      </c>
    </row>
    <row r="453" s="2" customFormat="1" ht="62.7" customHeight="1">
      <c r="A453" s="41"/>
      <c r="B453" s="42"/>
      <c r="C453" s="278" t="s">
        <v>2108</v>
      </c>
      <c r="D453" s="278" t="s">
        <v>296</v>
      </c>
      <c r="E453" s="279" t="s">
        <v>9257</v>
      </c>
      <c r="F453" s="280" t="s">
        <v>9258</v>
      </c>
      <c r="G453" s="281" t="s">
        <v>8246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182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189</v>
      </c>
      <c r="BM453" s="227" t="s">
        <v>9259</v>
      </c>
    </row>
    <row r="454" s="2" customFormat="1" ht="62.7" customHeight="1">
      <c r="A454" s="41"/>
      <c r="B454" s="42"/>
      <c r="C454" s="278" t="s">
        <v>2116</v>
      </c>
      <c r="D454" s="278" t="s">
        <v>296</v>
      </c>
      <c r="E454" s="279" t="s">
        <v>9260</v>
      </c>
      <c r="F454" s="280" t="s">
        <v>9261</v>
      </c>
      <c r="G454" s="281" t="s">
        <v>8246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253</v>
      </c>
      <c r="AT454" s="227" t="s">
        <v>296</v>
      </c>
      <c r="AU454" s="227" t="s">
        <v>80</v>
      </c>
      <c r="AY454" s="20" t="s">
        <v>182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189</v>
      </c>
      <c r="BM454" s="227" t="s">
        <v>9262</v>
      </c>
    </row>
    <row r="455" s="2" customFormat="1" ht="44.25" customHeight="1">
      <c r="A455" s="41"/>
      <c r="B455" s="42"/>
      <c r="C455" s="216" t="s">
        <v>2122</v>
      </c>
      <c r="D455" s="216" t="s">
        <v>184</v>
      </c>
      <c r="E455" s="217" t="s">
        <v>9263</v>
      </c>
      <c r="F455" s="218" t="s">
        <v>9264</v>
      </c>
      <c r="G455" s="219" t="s">
        <v>425</v>
      </c>
      <c r="H455" s="220">
        <v>156</v>
      </c>
      <c r="I455" s="221"/>
      <c r="J455" s="222">
        <f>ROUND(I455*H455,2)</f>
        <v>0</v>
      </c>
      <c r="K455" s="218" t="s">
        <v>188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184</v>
      </c>
      <c r="AU455" s="227" t="s">
        <v>80</v>
      </c>
      <c r="AY455" s="20" t="s">
        <v>182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9265</v>
      </c>
    </row>
    <row r="456" s="2" customFormat="1">
      <c r="A456" s="41"/>
      <c r="B456" s="42"/>
      <c r="C456" s="43"/>
      <c r="D456" s="229" t="s">
        <v>191</v>
      </c>
      <c r="E456" s="43"/>
      <c r="F456" s="230" t="s">
        <v>9266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191</v>
      </c>
      <c r="AU456" s="20" t="s">
        <v>80</v>
      </c>
    </row>
    <row r="457" s="2" customFormat="1" ht="49.05" customHeight="1">
      <c r="A457" s="41"/>
      <c r="B457" s="42"/>
      <c r="C457" s="278" t="s">
        <v>2127</v>
      </c>
      <c r="D457" s="278" t="s">
        <v>296</v>
      </c>
      <c r="E457" s="279" t="s">
        <v>9267</v>
      </c>
      <c r="F457" s="280" t="s">
        <v>9268</v>
      </c>
      <c r="G457" s="281" t="s">
        <v>8246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182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189</v>
      </c>
      <c r="BM457" s="227" t="s">
        <v>9269</v>
      </c>
    </row>
    <row r="458" s="2" customFormat="1" ht="49.05" customHeight="1">
      <c r="A458" s="41"/>
      <c r="B458" s="42"/>
      <c r="C458" s="278" t="s">
        <v>2133</v>
      </c>
      <c r="D458" s="278" t="s">
        <v>296</v>
      </c>
      <c r="E458" s="279" t="s">
        <v>9270</v>
      </c>
      <c r="F458" s="280" t="s">
        <v>9271</v>
      </c>
      <c r="G458" s="281" t="s">
        <v>8246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253</v>
      </c>
      <c r="AT458" s="227" t="s">
        <v>296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189</v>
      </c>
      <c r="BM458" s="227" t="s">
        <v>9272</v>
      </c>
    </row>
    <row r="459" s="2" customFormat="1" ht="49.05" customHeight="1">
      <c r="A459" s="41"/>
      <c r="B459" s="42"/>
      <c r="C459" s="278" t="s">
        <v>2139</v>
      </c>
      <c r="D459" s="278" t="s">
        <v>296</v>
      </c>
      <c r="E459" s="279" t="s">
        <v>9273</v>
      </c>
      <c r="F459" s="280" t="s">
        <v>9274</v>
      </c>
      <c r="G459" s="281" t="s">
        <v>8246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253</v>
      </c>
      <c r="AT459" s="227" t="s">
        <v>296</v>
      </c>
      <c r="AU459" s="227" t="s">
        <v>80</v>
      </c>
      <c r="AY459" s="20" t="s">
        <v>182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189</v>
      </c>
      <c r="BM459" s="227" t="s">
        <v>9275</v>
      </c>
    </row>
    <row r="460" s="2" customFormat="1" ht="62.7" customHeight="1">
      <c r="A460" s="41"/>
      <c r="B460" s="42"/>
      <c r="C460" s="278" t="s">
        <v>2144</v>
      </c>
      <c r="D460" s="278" t="s">
        <v>296</v>
      </c>
      <c r="E460" s="279" t="s">
        <v>9276</v>
      </c>
      <c r="F460" s="280" t="s">
        <v>9277</v>
      </c>
      <c r="G460" s="281" t="s">
        <v>8246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189</v>
      </c>
      <c r="BM460" s="227" t="s">
        <v>9278</v>
      </c>
    </row>
    <row r="461" s="2" customFormat="1" ht="55.5" customHeight="1">
      <c r="A461" s="41"/>
      <c r="B461" s="42"/>
      <c r="C461" s="278" t="s">
        <v>2150</v>
      </c>
      <c r="D461" s="278" t="s">
        <v>296</v>
      </c>
      <c r="E461" s="279" t="s">
        <v>9279</v>
      </c>
      <c r="F461" s="280" t="s">
        <v>9280</v>
      </c>
      <c r="G461" s="281" t="s">
        <v>8246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253</v>
      </c>
      <c r="AT461" s="227" t="s">
        <v>296</v>
      </c>
      <c r="AU461" s="227" t="s">
        <v>80</v>
      </c>
      <c r="AY461" s="20" t="s">
        <v>182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189</v>
      </c>
      <c r="BM461" s="227" t="s">
        <v>9281</v>
      </c>
    </row>
    <row r="462" s="2" customFormat="1" ht="55.5" customHeight="1">
      <c r="A462" s="41"/>
      <c r="B462" s="42"/>
      <c r="C462" s="278" t="s">
        <v>2156</v>
      </c>
      <c r="D462" s="278" t="s">
        <v>296</v>
      </c>
      <c r="E462" s="279" t="s">
        <v>9282</v>
      </c>
      <c r="F462" s="280" t="s">
        <v>9283</v>
      </c>
      <c r="G462" s="281" t="s">
        <v>8246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182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189</v>
      </c>
      <c r="BM462" s="227" t="s">
        <v>9284</v>
      </c>
    </row>
    <row r="463" s="2" customFormat="1" ht="55.5" customHeight="1">
      <c r="A463" s="41"/>
      <c r="B463" s="42"/>
      <c r="C463" s="278" t="s">
        <v>2161</v>
      </c>
      <c r="D463" s="278" t="s">
        <v>296</v>
      </c>
      <c r="E463" s="279" t="s">
        <v>9285</v>
      </c>
      <c r="F463" s="280" t="s">
        <v>9286</v>
      </c>
      <c r="G463" s="281" t="s">
        <v>8246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182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189</v>
      </c>
      <c r="BM463" s="227" t="s">
        <v>9287</v>
      </c>
    </row>
    <row r="464" s="2" customFormat="1" ht="62.7" customHeight="1">
      <c r="A464" s="41"/>
      <c r="B464" s="42"/>
      <c r="C464" s="278" t="s">
        <v>2167</v>
      </c>
      <c r="D464" s="278" t="s">
        <v>296</v>
      </c>
      <c r="E464" s="279" t="s">
        <v>9288</v>
      </c>
      <c r="F464" s="280" t="s">
        <v>9289</v>
      </c>
      <c r="G464" s="281" t="s">
        <v>8246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253</v>
      </c>
      <c r="AT464" s="227" t="s">
        <v>296</v>
      </c>
      <c r="AU464" s="227" t="s">
        <v>80</v>
      </c>
      <c r="AY464" s="20" t="s">
        <v>182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189</v>
      </c>
      <c r="BM464" s="227" t="s">
        <v>9290</v>
      </c>
    </row>
    <row r="465" s="2" customFormat="1" ht="62.7" customHeight="1">
      <c r="A465" s="41"/>
      <c r="B465" s="42"/>
      <c r="C465" s="278" t="s">
        <v>2173</v>
      </c>
      <c r="D465" s="278" t="s">
        <v>296</v>
      </c>
      <c r="E465" s="279" t="s">
        <v>9291</v>
      </c>
      <c r="F465" s="280" t="s">
        <v>9292</v>
      </c>
      <c r="G465" s="281" t="s">
        <v>8246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182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189</v>
      </c>
      <c r="BM465" s="227" t="s">
        <v>9293</v>
      </c>
    </row>
    <row r="466" s="2" customFormat="1" ht="62.7" customHeight="1">
      <c r="A466" s="41"/>
      <c r="B466" s="42"/>
      <c r="C466" s="278" t="s">
        <v>2178</v>
      </c>
      <c r="D466" s="278" t="s">
        <v>296</v>
      </c>
      <c r="E466" s="279" t="s">
        <v>9294</v>
      </c>
      <c r="F466" s="280" t="s">
        <v>9295</v>
      </c>
      <c r="G466" s="281" t="s">
        <v>8246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253</v>
      </c>
      <c r="AT466" s="227" t="s">
        <v>296</v>
      </c>
      <c r="AU466" s="227" t="s">
        <v>80</v>
      </c>
      <c r="AY466" s="20" t="s">
        <v>182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189</v>
      </c>
      <c r="BM466" s="227" t="s">
        <v>9296</v>
      </c>
    </row>
    <row r="467" s="2" customFormat="1" ht="62.7" customHeight="1">
      <c r="A467" s="41"/>
      <c r="B467" s="42"/>
      <c r="C467" s="278" t="s">
        <v>2184</v>
      </c>
      <c r="D467" s="278" t="s">
        <v>296</v>
      </c>
      <c r="E467" s="279" t="s">
        <v>9297</v>
      </c>
      <c r="F467" s="280" t="s">
        <v>9298</v>
      </c>
      <c r="G467" s="281" t="s">
        <v>8246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182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189</v>
      </c>
      <c r="BM467" s="227" t="s">
        <v>9299</v>
      </c>
    </row>
    <row r="468" s="2" customFormat="1" ht="62.7" customHeight="1">
      <c r="A468" s="41"/>
      <c r="B468" s="42"/>
      <c r="C468" s="278" t="s">
        <v>2189</v>
      </c>
      <c r="D468" s="278" t="s">
        <v>296</v>
      </c>
      <c r="E468" s="279" t="s">
        <v>9300</v>
      </c>
      <c r="F468" s="280" t="s">
        <v>9301</v>
      </c>
      <c r="G468" s="281" t="s">
        <v>8246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253</v>
      </c>
      <c r="AT468" s="227" t="s">
        <v>296</v>
      </c>
      <c r="AU468" s="227" t="s">
        <v>80</v>
      </c>
      <c r="AY468" s="20" t="s">
        <v>182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189</v>
      </c>
      <c r="BM468" s="227" t="s">
        <v>9302</v>
      </c>
    </row>
    <row r="469" s="2" customFormat="1" ht="62.7" customHeight="1">
      <c r="A469" s="41"/>
      <c r="B469" s="42"/>
      <c r="C469" s="278" t="s">
        <v>2195</v>
      </c>
      <c r="D469" s="278" t="s">
        <v>296</v>
      </c>
      <c r="E469" s="279" t="s">
        <v>9303</v>
      </c>
      <c r="F469" s="280" t="s">
        <v>9304</v>
      </c>
      <c r="G469" s="281" t="s">
        <v>8246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182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189</v>
      </c>
      <c r="BM469" s="227" t="s">
        <v>9305</v>
      </c>
    </row>
    <row r="470" s="2" customFormat="1" ht="44.25" customHeight="1">
      <c r="A470" s="41"/>
      <c r="B470" s="42"/>
      <c r="C470" s="216" t="s">
        <v>2201</v>
      </c>
      <c r="D470" s="216" t="s">
        <v>184</v>
      </c>
      <c r="E470" s="217" t="s">
        <v>9306</v>
      </c>
      <c r="F470" s="218" t="s">
        <v>9307</v>
      </c>
      <c r="G470" s="219" t="s">
        <v>425</v>
      </c>
      <c r="H470" s="220">
        <v>54</v>
      </c>
      <c r="I470" s="221"/>
      <c r="J470" s="222">
        <f>ROUND(I470*H470,2)</f>
        <v>0</v>
      </c>
      <c r="K470" s="218" t="s">
        <v>188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184</v>
      </c>
      <c r="AU470" s="227" t="s">
        <v>80</v>
      </c>
      <c r="AY470" s="20" t="s">
        <v>182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9308</v>
      </c>
    </row>
    <row r="471" s="2" customFormat="1">
      <c r="A471" s="41"/>
      <c r="B471" s="42"/>
      <c r="C471" s="43"/>
      <c r="D471" s="229" t="s">
        <v>191</v>
      </c>
      <c r="E471" s="43"/>
      <c r="F471" s="230" t="s">
        <v>9309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191</v>
      </c>
      <c r="AU471" s="20" t="s">
        <v>80</v>
      </c>
    </row>
    <row r="472" s="2" customFormat="1" ht="49.05" customHeight="1">
      <c r="A472" s="41"/>
      <c r="B472" s="42"/>
      <c r="C472" s="278" t="s">
        <v>2211</v>
      </c>
      <c r="D472" s="278" t="s">
        <v>296</v>
      </c>
      <c r="E472" s="279" t="s">
        <v>9310</v>
      </c>
      <c r="F472" s="280" t="s">
        <v>9311</v>
      </c>
      <c r="G472" s="281" t="s">
        <v>8246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253</v>
      </c>
      <c r="AT472" s="227" t="s">
        <v>296</v>
      </c>
      <c r="AU472" s="227" t="s">
        <v>80</v>
      </c>
      <c r="AY472" s="20" t="s">
        <v>182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189</v>
      </c>
      <c r="BM472" s="227" t="s">
        <v>9312</v>
      </c>
    </row>
    <row r="473" s="2" customFormat="1" ht="78" customHeight="1">
      <c r="A473" s="41"/>
      <c r="B473" s="42"/>
      <c r="C473" s="278" t="s">
        <v>2219</v>
      </c>
      <c r="D473" s="278" t="s">
        <v>296</v>
      </c>
      <c r="E473" s="279" t="s">
        <v>9313</v>
      </c>
      <c r="F473" s="280" t="s">
        <v>9314</v>
      </c>
      <c r="G473" s="281" t="s">
        <v>8246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253</v>
      </c>
      <c r="AT473" s="227" t="s">
        <v>296</v>
      </c>
      <c r="AU473" s="227" t="s">
        <v>80</v>
      </c>
      <c r="AY473" s="20" t="s">
        <v>182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189</v>
      </c>
      <c r="BM473" s="227" t="s">
        <v>9315</v>
      </c>
    </row>
    <row r="474" s="2" customFormat="1" ht="62.7" customHeight="1">
      <c r="A474" s="41"/>
      <c r="B474" s="42"/>
      <c r="C474" s="278" t="s">
        <v>2225</v>
      </c>
      <c r="D474" s="278" t="s">
        <v>296</v>
      </c>
      <c r="E474" s="279" t="s">
        <v>9316</v>
      </c>
      <c r="F474" s="280" t="s">
        <v>9317</v>
      </c>
      <c r="G474" s="281" t="s">
        <v>8246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253</v>
      </c>
      <c r="AT474" s="227" t="s">
        <v>296</v>
      </c>
      <c r="AU474" s="227" t="s">
        <v>80</v>
      </c>
      <c r="AY474" s="20" t="s">
        <v>182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189</v>
      </c>
      <c r="BM474" s="227" t="s">
        <v>9318</v>
      </c>
    </row>
    <row r="475" s="2" customFormat="1" ht="62.7" customHeight="1">
      <c r="A475" s="41"/>
      <c r="B475" s="42"/>
      <c r="C475" s="278" t="s">
        <v>2230</v>
      </c>
      <c r="D475" s="278" t="s">
        <v>296</v>
      </c>
      <c r="E475" s="279" t="s">
        <v>9319</v>
      </c>
      <c r="F475" s="280" t="s">
        <v>9320</v>
      </c>
      <c r="G475" s="281" t="s">
        <v>8246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253</v>
      </c>
      <c r="AT475" s="227" t="s">
        <v>296</v>
      </c>
      <c r="AU475" s="227" t="s">
        <v>80</v>
      </c>
      <c r="AY475" s="20" t="s">
        <v>182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189</v>
      </c>
      <c r="BM475" s="227" t="s">
        <v>9321</v>
      </c>
    </row>
    <row r="476" s="2" customFormat="1" ht="62.7" customHeight="1">
      <c r="A476" s="41"/>
      <c r="B476" s="42"/>
      <c r="C476" s="278" t="s">
        <v>2235</v>
      </c>
      <c r="D476" s="278" t="s">
        <v>296</v>
      </c>
      <c r="E476" s="279" t="s">
        <v>9322</v>
      </c>
      <c r="F476" s="280" t="s">
        <v>9323</v>
      </c>
      <c r="G476" s="281" t="s">
        <v>8246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253</v>
      </c>
      <c r="AT476" s="227" t="s">
        <v>296</v>
      </c>
      <c r="AU476" s="227" t="s">
        <v>80</v>
      </c>
      <c r="AY476" s="20" t="s">
        <v>182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189</v>
      </c>
      <c r="BM476" s="227" t="s">
        <v>9324</v>
      </c>
    </row>
    <row r="477" s="2" customFormat="1" ht="55.5" customHeight="1">
      <c r="A477" s="41"/>
      <c r="B477" s="42"/>
      <c r="C477" s="278" t="s">
        <v>2239</v>
      </c>
      <c r="D477" s="278" t="s">
        <v>296</v>
      </c>
      <c r="E477" s="279" t="s">
        <v>9325</v>
      </c>
      <c r="F477" s="280" t="s">
        <v>9326</v>
      </c>
      <c r="G477" s="281" t="s">
        <v>8246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253</v>
      </c>
      <c r="AT477" s="227" t="s">
        <v>296</v>
      </c>
      <c r="AU477" s="227" t="s">
        <v>80</v>
      </c>
      <c r="AY477" s="20" t="s">
        <v>182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189</v>
      </c>
      <c r="BM477" s="227" t="s">
        <v>9327</v>
      </c>
    </row>
    <row r="478" s="2" customFormat="1" ht="37.8" customHeight="1">
      <c r="A478" s="41"/>
      <c r="B478" s="42"/>
      <c r="C478" s="216" t="s">
        <v>2243</v>
      </c>
      <c r="D478" s="216" t="s">
        <v>184</v>
      </c>
      <c r="E478" s="217" t="s">
        <v>9328</v>
      </c>
      <c r="F478" s="218" t="s">
        <v>9329</v>
      </c>
      <c r="G478" s="219" t="s">
        <v>425</v>
      </c>
      <c r="H478" s="220">
        <v>276</v>
      </c>
      <c r="I478" s="221"/>
      <c r="J478" s="222">
        <f>ROUND(I478*H478,2)</f>
        <v>0</v>
      </c>
      <c r="K478" s="218" t="s">
        <v>188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184</v>
      </c>
      <c r="AU478" s="227" t="s">
        <v>80</v>
      </c>
      <c r="AY478" s="20" t="s">
        <v>182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9330</v>
      </c>
    </row>
    <row r="479" s="2" customFormat="1">
      <c r="A479" s="41"/>
      <c r="B479" s="42"/>
      <c r="C479" s="43"/>
      <c r="D479" s="229" t="s">
        <v>191</v>
      </c>
      <c r="E479" s="43"/>
      <c r="F479" s="230" t="s">
        <v>9331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191</v>
      </c>
      <c r="AU479" s="20" t="s">
        <v>80</v>
      </c>
    </row>
    <row r="480" s="2" customFormat="1" ht="49.05" customHeight="1">
      <c r="A480" s="41"/>
      <c r="B480" s="42"/>
      <c r="C480" s="278" t="s">
        <v>2247</v>
      </c>
      <c r="D480" s="278" t="s">
        <v>296</v>
      </c>
      <c r="E480" s="279" t="s">
        <v>9332</v>
      </c>
      <c r="F480" s="280" t="s">
        <v>9333</v>
      </c>
      <c r="G480" s="281" t="s">
        <v>8246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253</v>
      </c>
      <c r="AT480" s="227" t="s">
        <v>296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189</v>
      </c>
      <c r="BM480" s="227" t="s">
        <v>9334</v>
      </c>
    </row>
    <row r="481" s="2" customFormat="1" ht="49.05" customHeight="1">
      <c r="A481" s="41"/>
      <c r="B481" s="42"/>
      <c r="C481" s="278" t="s">
        <v>2251</v>
      </c>
      <c r="D481" s="278" t="s">
        <v>296</v>
      </c>
      <c r="E481" s="279" t="s">
        <v>9335</v>
      </c>
      <c r="F481" s="280" t="s">
        <v>9336</v>
      </c>
      <c r="G481" s="281" t="s">
        <v>8246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253</v>
      </c>
      <c r="AT481" s="227" t="s">
        <v>296</v>
      </c>
      <c r="AU481" s="227" t="s">
        <v>80</v>
      </c>
      <c r="AY481" s="20" t="s">
        <v>182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189</v>
      </c>
      <c r="BM481" s="227" t="s">
        <v>9337</v>
      </c>
    </row>
    <row r="482" s="2" customFormat="1" ht="66.75" customHeight="1">
      <c r="A482" s="41"/>
      <c r="B482" s="42"/>
      <c r="C482" s="278" t="s">
        <v>2255</v>
      </c>
      <c r="D482" s="278" t="s">
        <v>296</v>
      </c>
      <c r="E482" s="279" t="s">
        <v>9338</v>
      </c>
      <c r="F482" s="280" t="s">
        <v>9339</v>
      </c>
      <c r="G482" s="281" t="s">
        <v>8246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253</v>
      </c>
      <c r="AT482" s="227" t="s">
        <v>296</v>
      </c>
      <c r="AU482" s="227" t="s">
        <v>80</v>
      </c>
      <c r="AY482" s="20" t="s">
        <v>182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189</v>
      </c>
      <c r="BM482" s="227" t="s">
        <v>9340</v>
      </c>
    </row>
    <row r="483" s="2" customFormat="1" ht="66.75" customHeight="1">
      <c r="A483" s="41"/>
      <c r="B483" s="42"/>
      <c r="C483" s="278" t="s">
        <v>2259</v>
      </c>
      <c r="D483" s="278" t="s">
        <v>296</v>
      </c>
      <c r="E483" s="279" t="s">
        <v>9341</v>
      </c>
      <c r="F483" s="280" t="s">
        <v>9342</v>
      </c>
      <c r="G483" s="281" t="s">
        <v>8246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182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189</v>
      </c>
      <c r="BM483" s="227" t="s">
        <v>9343</v>
      </c>
    </row>
    <row r="484" s="2" customFormat="1" ht="66.75" customHeight="1">
      <c r="A484" s="41"/>
      <c r="B484" s="42"/>
      <c r="C484" s="278" t="s">
        <v>2263</v>
      </c>
      <c r="D484" s="278" t="s">
        <v>296</v>
      </c>
      <c r="E484" s="279" t="s">
        <v>9344</v>
      </c>
      <c r="F484" s="280" t="s">
        <v>9345</v>
      </c>
      <c r="G484" s="281" t="s">
        <v>8246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253</v>
      </c>
      <c r="AT484" s="227" t="s">
        <v>296</v>
      </c>
      <c r="AU484" s="227" t="s">
        <v>80</v>
      </c>
      <c r="AY484" s="20" t="s">
        <v>182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189</v>
      </c>
      <c r="BM484" s="227" t="s">
        <v>9346</v>
      </c>
    </row>
    <row r="485" s="2" customFormat="1" ht="49.05" customHeight="1">
      <c r="A485" s="41"/>
      <c r="B485" s="42"/>
      <c r="C485" s="278" t="s">
        <v>2267</v>
      </c>
      <c r="D485" s="278" t="s">
        <v>296</v>
      </c>
      <c r="E485" s="279" t="s">
        <v>9347</v>
      </c>
      <c r="F485" s="280" t="s">
        <v>9348</v>
      </c>
      <c r="G485" s="281" t="s">
        <v>8246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253</v>
      </c>
      <c r="AT485" s="227" t="s">
        <v>296</v>
      </c>
      <c r="AU485" s="227" t="s">
        <v>80</v>
      </c>
      <c r="AY485" s="20" t="s">
        <v>182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189</v>
      </c>
      <c r="BM485" s="227" t="s">
        <v>9349</v>
      </c>
    </row>
    <row r="486" s="2" customFormat="1" ht="49.05" customHeight="1">
      <c r="A486" s="41"/>
      <c r="B486" s="42"/>
      <c r="C486" s="278" t="s">
        <v>2272</v>
      </c>
      <c r="D486" s="278" t="s">
        <v>296</v>
      </c>
      <c r="E486" s="279" t="s">
        <v>9350</v>
      </c>
      <c r="F486" s="280" t="s">
        <v>9351</v>
      </c>
      <c r="G486" s="281" t="s">
        <v>8246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253</v>
      </c>
      <c r="AT486" s="227" t="s">
        <v>296</v>
      </c>
      <c r="AU486" s="227" t="s">
        <v>80</v>
      </c>
      <c r="AY486" s="20" t="s">
        <v>182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189</v>
      </c>
      <c r="BM486" s="227" t="s">
        <v>9352</v>
      </c>
    </row>
    <row r="487" s="2" customFormat="1" ht="49.05" customHeight="1">
      <c r="A487" s="41"/>
      <c r="B487" s="42"/>
      <c r="C487" s="278" t="s">
        <v>2277</v>
      </c>
      <c r="D487" s="278" t="s">
        <v>296</v>
      </c>
      <c r="E487" s="279" t="s">
        <v>9353</v>
      </c>
      <c r="F487" s="280" t="s">
        <v>9354</v>
      </c>
      <c r="G487" s="281" t="s">
        <v>8246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253</v>
      </c>
      <c r="AT487" s="227" t="s">
        <v>296</v>
      </c>
      <c r="AU487" s="227" t="s">
        <v>80</v>
      </c>
      <c r="AY487" s="20" t="s">
        <v>182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189</v>
      </c>
      <c r="BM487" s="227" t="s">
        <v>9355</v>
      </c>
    </row>
    <row r="488" s="2" customFormat="1" ht="49.05" customHeight="1">
      <c r="A488" s="41"/>
      <c r="B488" s="42"/>
      <c r="C488" s="278" t="s">
        <v>2283</v>
      </c>
      <c r="D488" s="278" t="s">
        <v>296</v>
      </c>
      <c r="E488" s="279" t="s">
        <v>9356</v>
      </c>
      <c r="F488" s="280" t="s">
        <v>9357</v>
      </c>
      <c r="G488" s="281" t="s">
        <v>8246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253</v>
      </c>
      <c r="AT488" s="227" t="s">
        <v>296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189</v>
      </c>
      <c r="BM488" s="227" t="s">
        <v>9358</v>
      </c>
    </row>
    <row r="489" s="2" customFormat="1" ht="49.05" customHeight="1">
      <c r="A489" s="41"/>
      <c r="B489" s="42"/>
      <c r="C489" s="278" t="s">
        <v>2287</v>
      </c>
      <c r="D489" s="278" t="s">
        <v>296</v>
      </c>
      <c r="E489" s="279" t="s">
        <v>9359</v>
      </c>
      <c r="F489" s="280" t="s">
        <v>9360</v>
      </c>
      <c r="G489" s="281" t="s">
        <v>8246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253</v>
      </c>
      <c r="AT489" s="227" t="s">
        <v>296</v>
      </c>
      <c r="AU489" s="227" t="s">
        <v>80</v>
      </c>
      <c r="AY489" s="20" t="s">
        <v>182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189</v>
      </c>
      <c r="BM489" s="227" t="s">
        <v>9361</v>
      </c>
    </row>
    <row r="490" s="2" customFormat="1" ht="49.05" customHeight="1">
      <c r="A490" s="41"/>
      <c r="B490" s="42"/>
      <c r="C490" s="278" t="s">
        <v>2294</v>
      </c>
      <c r="D490" s="278" t="s">
        <v>296</v>
      </c>
      <c r="E490" s="279" t="s">
        <v>9362</v>
      </c>
      <c r="F490" s="280" t="s">
        <v>9363</v>
      </c>
      <c r="G490" s="281" t="s">
        <v>8246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253</v>
      </c>
      <c r="AT490" s="227" t="s">
        <v>296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189</v>
      </c>
      <c r="BM490" s="227" t="s">
        <v>9364</v>
      </c>
    </row>
    <row r="491" s="2" customFormat="1" ht="62.7" customHeight="1">
      <c r="A491" s="41"/>
      <c r="B491" s="42"/>
      <c r="C491" s="278" t="s">
        <v>2298</v>
      </c>
      <c r="D491" s="278" t="s">
        <v>296</v>
      </c>
      <c r="E491" s="279" t="s">
        <v>9365</v>
      </c>
      <c r="F491" s="280" t="s">
        <v>9366</v>
      </c>
      <c r="G491" s="281" t="s">
        <v>8246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253</v>
      </c>
      <c r="AT491" s="227" t="s">
        <v>296</v>
      </c>
      <c r="AU491" s="227" t="s">
        <v>80</v>
      </c>
      <c r="AY491" s="20" t="s">
        <v>182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189</v>
      </c>
      <c r="BM491" s="227" t="s">
        <v>9367</v>
      </c>
    </row>
    <row r="492" s="2" customFormat="1" ht="62.7" customHeight="1">
      <c r="A492" s="41"/>
      <c r="B492" s="42"/>
      <c r="C492" s="278" t="s">
        <v>2302</v>
      </c>
      <c r="D492" s="278" t="s">
        <v>296</v>
      </c>
      <c r="E492" s="279" t="s">
        <v>9368</v>
      </c>
      <c r="F492" s="280" t="s">
        <v>9369</v>
      </c>
      <c r="G492" s="281" t="s">
        <v>8246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253</v>
      </c>
      <c r="AT492" s="227" t="s">
        <v>296</v>
      </c>
      <c r="AU492" s="227" t="s">
        <v>80</v>
      </c>
      <c r="AY492" s="20" t="s">
        <v>182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189</v>
      </c>
      <c r="BM492" s="227" t="s">
        <v>9370</v>
      </c>
    </row>
    <row r="493" s="2" customFormat="1" ht="49.05" customHeight="1">
      <c r="A493" s="41"/>
      <c r="B493" s="42"/>
      <c r="C493" s="216" t="s">
        <v>2307</v>
      </c>
      <c r="D493" s="216" t="s">
        <v>184</v>
      </c>
      <c r="E493" s="217" t="s">
        <v>9371</v>
      </c>
      <c r="F493" s="218" t="s">
        <v>9372</v>
      </c>
      <c r="G493" s="219" t="s">
        <v>425</v>
      </c>
      <c r="H493" s="220">
        <v>131</v>
      </c>
      <c r="I493" s="221"/>
      <c r="J493" s="222">
        <f>ROUND(I493*H493,2)</f>
        <v>0</v>
      </c>
      <c r="K493" s="218" t="s">
        <v>188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308</v>
      </c>
      <c r="AT493" s="227" t="s">
        <v>184</v>
      </c>
      <c r="AU493" s="227" t="s">
        <v>80</v>
      </c>
      <c r="AY493" s="20" t="s">
        <v>182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9373</v>
      </c>
    </row>
    <row r="494" s="2" customFormat="1">
      <c r="A494" s="41"/>
      <c r="B494" s="42"/>
      <c r="C494" s="43"/>
      <c r="D494" s="229" t="s">
        <v>191</v>
      </c>
      <c r="E494" s="43"/>
      <c r="F494" s="230" t="s">
        <v>9374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191</v>
      </c>
      <c r="AU494" s="20" t="s">
        <v>80</v>
      </c>
    </row>
    <row r="495" s="2" customFormat="1" ht="76.35" customHeight="1">
      <c r="A495" s="41"/>
      <c r="B495" s="42"/>
      <c r="C495" s="278" t="s">
        <v>2311</v>
      </c>
      <c r="D495" s="278" t="s">
        <v>296</v>
      </c>
      <c r="E495" s="279" t="s">
        <v>9375</v>
      </c>
      <c r="F495" s="280" t="s">
        <v>9376</v>
      </c>
      <c r="G495" s="281" t="s">
        <v>8246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253</v>
      </c>
      <c r="AT495" s="227" t="s">
        <v>296</v>
      </c>
      <c r="AU495" s="227" t="s">
        <v>80</v>
      </c>
      <c r="AY495" s="20" t="s">
        <v>182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189</v>
      </c>
      <c r="BM495" s="227" t="s">
        <v>9377</v>
      </c>
    </row>
    <row r="496" s="2" customFormat="1" ht="66.75" customHeight="1">
      <c r="A496" s="41"/>
      <c r="B496" s="42"/>
      <c r="C496" s="278" t="s">
        <v>2315</v>
      </c>
      <c r="D496" s="278" t="s">
        <v>296</v>
      </c>
      <c r="E496" s="279" t="s">
        <v>9378</v>
      </c>
      <c r="F496" s="280" t="s">
        <v>9379</v>
      </c>
      <c r="G496" s="281" t="s">
        <v>8246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253</v>
      </c>
      <c r="AT496" s="227" t="s">
        <v>296</v>
      </c>
      <c r="AU496" s="227" t="s">
        <v>80</v>
      </c>
      <c r="AY496" s="20" t="s">
        <v>182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189</v>
      </c>
      <c r="BM496" s="227" t="s">
        <v>9380</v>
      </c>
    </row>
    <row r="497" s="2" customFormat="1" ht="62.7" customHeight="1">
      <c r="A497" s="41"/>
      <c r="B497" s="42"/>
      <c r="C497" s="278" t="s">
        <v>2322</v>
      </c>
      <c r="D497" s="278" t="s">
        <v>296</v>
      </c>
      <c r="E497" s="279" t="s">
        <v>9381</v>
      </c>
      <c r="F497" s="280" t="s">
        <v>9382</v>
      </c>
      <c r="G497" s="281" t="s">
        <v>8246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253</v>
      </c>
      <c r="AT497" s="227" t="s">
        <v>296</v>
      </c>
      <c r="AU497" s="227" t="s">
        <v>80</v>
      </c>
      <c r="AY497" s="20" t="s">
        <v>182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189</v>
      </c>
      <c r="BM497" s="227" t="s">
        <v>9383</v>
      </c>
    </row>
    <row r="498" s="2" customFormat="1" ht="62.7" customHeight="1">
      <c r="A498" s="41"/>
      <c r="B498" s="42"/>
      <c r="C498" s="278" t="s">
        <v>2327</v>
      </c>
      <c r="D498" s="278" t="s">
        <v>296</v>
      </c>
      <c r="E498" s="279" t="s">
        <v>9384</v>
      </c>
      <c r="F498" s="280" t="s">
        <v>9385</v>
      </c>
      <c r="G498" s="281" t="s">
        <v>8246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253</v>
      </c>
      <c r="AT498" s="227" t="s">
        <v>296</v>
      </c>
      <c r="AU498" s="227" t="s">
        <v>80</v>
      </c>
      <c r="AY498" s="20" t="s">
        <v>182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189</v>
      </c>
      <c r="BM498" s="227" t="s">
        <v>9386</v>
      </c>
    </row>
    <row r="499" s="2" customFormat="1" ht="55.5" customHeight="1">
      <c r="A499" s="41"/>
      <c r="B499" s="42"/>
      <c r="C499" s="278" t="s">
        <v>2332</v>
      </c>
      <c r="D499" s="278" t="s">
        <v>296</v>
      </c>
      <c r="E499" s="279" t="s">
        <v>9387</v>
      </c>
      <c r="F499" s="280" t="s">
        <v>9388</v>
      </c>
      <c r="G499" s="281" t="s">
        <v>8246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253</v>
      </c>
      <c r="AT499" s="227" t="s">
        <v>296</v>
      </c>
      <c r="AU499" s="227" t="s">
        <v>80</v>
      </c>
      <c r="AY499" s="20" t="s">
        <v>182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189</v>
      </c>
      <c r="BM499" s="227" t="s">
        <v>9389</v>
      </c>
    </row>
    <row r="500" s="2" customFormat="1" ht="55.5" customHeight="1">
      <c r="A500" s="41"/>
      <c r="B500" s="42"/>
      <c r="C500" s="278" t="s">
        <v>2340</v>
      </c>
      <c r="D500" s="278" t="s">
        <v>296</v>
      </c>
      <c r="E500" s="279" t="s">
        <v>9390</v>
      </c>
      <c r="F500" s="280" t="s">
        <v>9391</v>
      </c>
      <c r="G500" s="281" t="s">
        <v>8246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253</v>
      </c>
      <c r="AT500" s="227" t="s">
        <v>296</v>
      </c>
      <c r="AU500" s="227" t="s">
        <v>80</v>
      </c>
      <c r="AY500" s="20" t="s">
        <v>182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189</v>
      </c>
      <c r="BM500" s="227" t="s">
        <v>9392</v>
      </c>
    </row>
    <row r="501" s="2" customFormat="1" ht="55.5" customHeight="1">
      <c r="A501" s="41"/>
      <c r="B501" s="42"/>
      <c r="C501" s="278" t="s">
        <v>2347</v>
      </c>
      <c r="D501" s="278" t="s">
        <v>296</v>
      </c>
      <c r="E501" s="279" t="s">
        <v>9393</v>
      </c>
      <c r="F501" s="280" t="s">
        <v>9394</v>
      </c>
      <c r="G501" s="281" t="s">
        <v>8246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253</v>
      </c>
      <c r="AT501" s="227" t="s">
        <v>296</v>
      </c>
      <c r="AU501" s="227" t="s">
        <v>80</v>
      </c>
      <c r="AY501" s="20" t="s">
        <v>182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189</v>
      </c>
      <c r="BM501" s="227" t="s">
        <v>9395</v>
      </c>
    </row>
    <row r="502" s="2" customFormat="1" ht="33" customHeight="1">
      <c r="A502" s="41"/>
      <c r="B502" s="42"/>
      <c r="C502" s="216" t="s">
        <v>2353</v>
      </c>
      <c r="D502" s="216" t="s">
        <v>184</v>
      </c>
      <c r="E502" s="217" t="s">
        <v>9396</v>
      </c>
      <c r="F502" s="218" t="s">
        <v>9397</v>
      </c>
      <c r="G502" s="219" t="s">
        <v>425</v>
      </c>
      <c r="H502" s="220">
        <v>18</v>
      </c>
      <c r="I502" s="221"/>
      <c r="J502" s="222">
        <f>ROUND(I502*H502,2)</f>
        <v>0</v>
      </c>
      <c r="K502" s="218" t="s">
        <v>188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184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9398</v>
      </c>
    </row>
    <row r="503" s="2" customFormat="1">
      <c r="A503" s="41"/>
      <c r="B503" s="42"/>
      <c r="C503" s="43"/>
      <c r="D503" s="229" t="s">
        <v>191</v>
      </c>
      <c r="E503" s="43"/>
      <c r="F503" s="230" t="s">
        <v>9399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191</v>
      </c>
      <c r="AU503" s="20" t="s">
        <v>80</v>
      </c>
    </row>
    <row r="504" s="2" customFormat="1" ht="62.7" customHeight="1">
      <c r="A504" s="41"/>
      <c r="B504" s="42"/>
      <c r="C504" s="278" t="s">
        <v>2373</v>
      </c>
      <c r="D504" s="278" t="s">
        <v>296</v>
      </c>
      <c r="E504" s="279" t="s">
        <v>9400</v>
      </c>
      <c r="F504" s="280" t="s">
        <v>9401</v>
      </c>
      <c r="G504" s="281" t="s">
        <v>8246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253</v>
      </c>
      <c r="AT504" s="227" t="s">
        <v>296</v>
      </c>
      <c r="AU504" s="227" t="s">
        <v>80</v>
      </c>
      <c r="AY504" s="20" t="s">
        <v>182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189</v>
      </c>
      <c r="BM504" s="227" t="s">
        <v>9402</v>
      </c>
    </row>
    <row r="505" s="2" customFormat="1" ht="55.5" customHeight="1">
      <c r="A505" s="41"/>
      <c r="B505" s="42"/>
      <c r="C505" s="278" t="s">
        <v>2384</v>
      </c>
      <c r="D505" s="278" t="s">
        <v>296</v>
      </c>
      <c r="E505" s="279" t="s">
        <v>9403</v>
      </c>
      <c r="F505" s="280" t="s">
        <v>9404</v>
      </c>
      <c r="G505" s="281" t="s">
        <v>8246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253</v>
      </c>
      <c r="AT505" s="227" t="s">
        <v>296</v>
      </c>
      <c r="AU505" s="227" t="s">
        <v>80</v>
      </c>
      <c r="AY505" s="20" t="s">
        <v>182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189</v>
      </c>
      <c r="BM505" s="227" t="s">
        <v>9405</v>
      </c>
    </row>
    <row r="506" s="2" customFormat="1" ht="37.8" customHeight="1">
      <c r="A506" s="41"/>
      <c r="B506" s="42"/>
      <c r="C506" s="216" t="s">
        <v>2391</v>
      </c>
      <c r="D506" s="216" t="s">
        <v>184</v>
      </c>
      <c r="E506" s="217" t="s">
        <v>9406</v>
      </c>
      <c r="F506" s="218" t="s">
        <v>9407</v>
      </c>
      <c r="G506" s="219" t="s">
        <v>425</v>
      </c>
      <c r="H506" s="220">
        <v>48</v>
      </c>
      <c r="I506" s="221"/>
      <c r="J506" s="222">
        <f>ROUND(I506*H506,2)</f>
        <v>0</v>
      </c>
      <c r="K506" s="218" t="s">
        <v>188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308</v>
      </c>
      <c r="AT506" s="227" t="s">
        <v>184</v>
      </c>
      <c r="AU506" s="227" t="s">
        <v>80</v>
      </c>
      <c r="AY506" s="20" t="s">
        <v>182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308</v>
      </c>
      <c r="BM506" s="227" t="s">
        <v>9408</v>
      </c>
    </row>
    <row r="507" s="2" customFormat="1">
      <c r="A507" s="41"/>
      <c r="B507" s="42"/>
      <c r="C507" s="43"/>
      <c r="D507" s="229" t="s">
        <v>191</v>
      </c>
      <c r="E507" s="43"/>
      <c r="F507" s="230" t="s">
        <v>9409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191</v>
      </c>
      <c r="AU507" s="20" t="s">
        <v>80</v>
      </c>
    </row>
    <row r="508" s="2" customFormat="1" ht="49.05" customHeight="1">
      <c r="A508" s="41"/>
      <c r="B508" s="42"/>
      <c r="C508" s="278" t="s">
        <v>2409</v>
      </c>
      <c r="D508" s="278" t="s">
        <v>296</v>
      </c>
      <c r="E508" s="279" t="s">
        <v>9410</v>
      </c>
      <c r="F508" s="280" t="s">
        <v>9411</v>
      </c>
      <c r="G508" s="281" t="s">
        <v>8246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253</v>
      </c>
      <c r="AT508" s="227" t="s">
        <v>296</v>
      </c>
      <c r="AU508" s="227" t="s">
        <v>80</v>
      </c>
      <c r="AY508" s="20" t="s">
        <v>182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189</v>
      </c>
      <c r="BM508" s="227" t="s">
        <v>9412</v>
      </c>
    </row>
    <row r="509" s="2" customFormat="1" ht="49.05" customHeight="1">
      <c r="A509" s="41"/>
      <c r="B509" s="42"/>
      <c r="C509" s="278" t="s">
        <v>2415</v>
      </c>
      <c r="D509" s="278" t="s">
        <v>296</v>
      </c>
      <c r="E509" s="279" t="s">
        <v>9413</v>
      </c>
      <c r="F509" s="280" t="s">
        <v>9414</v>
      </c>
      <c r="G509" s="281" t="s">
        <v>8246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253</v>
      </c>
      <c r="AT509" s="227" t="s">
        <v>296</v>
      </c>
      <c r="AU509" s="227" t="s">
        <v>80</v>
      </c>
      <c r="AY509" s="20" t="s">
        <v>182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189</v>
      </c>
      <c r="BM509" s="227" t="s">
        <v>9415</v>
      </c>
    </row>
    <row r="510" s="2" customFormat="1" ht="44.25" customHeight="1">
      <c r="A510" s="41"/>
      <c r="B510" s="42"/>
      <c r="C510" s="278" t="s">
        <v>2421</v>
      </c>
      <c r="D510" s="278" t="s">
        <v>296</v>
      </c>
      <c r="E510" s="279" t="s">
        <v>9416</v>
      </c>
      <c r="F510" s="280" t="s">
        <v>9417</v>
      </c>
      <c r="G510" s="281" t="s">
        <v>8246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253</v>
      </c>
      <c r="AT510" s="227" t="s">
        <v>296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189</v>
      </c>
      <c r="BM510" s="227" t="s">
        <v>9418</v>
      </c>
    </row>
    <row r="511" s="2" customFormat="1" ht="44.25" customHeight="1">
      <c r="A511" s="41"/>
      <c r="B511" s="42"/>
      <c r="C511" s="278" t="s">
        <v>2426</v>
      </c>
      <c r="D511" s="278" t="s">
        <v>296</v>
      </c>
      <c r="E511" s="279" t="s">
        <v>9419</v>
      </c>
      <c r="F511" s="280" t="s">
        <v>9420</v>
      </c>
      <c r="G511" s="281" t="s">
        <v>8246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253</v>
      </c>
      <c r="AT511" s="227" t="s">
        <v>296</v>
      </c>
      <c r="AU511" s="227" t="s">
        <v>80</v>
      </c>
      <c r="AY511" s="20" t="s">
        <v>182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189</v>
      </c>
      <c r="BM511" s="227" t="s">
        <v>9421</v>
      </c>
    </row>
    <row r="512" s="2" customFormat="1" ht="16.5" customHeight="1">
      <c r="A512" s="41"/>
      <c r="B512" s="42"/>
      <c r="C512" s="278" t="s">
        <v>2432</v>
      </c>
      <c r="D512" s="278" t="s">
        <v>296</v>
      </c>
      <c r="E512" s="279" t="s">
        <v>9422</v>
      </c>
      <c r="F512" s="280" t="s">
        <v>9423</v>
      </c>
      <c r="G512" s="281" t="s">
        <v>8246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182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189</v>
      </c>
      <c r="BM512" s="227" t="s">
        <v>9424</v>
      </c>
    </row>
    <row r="513" s="2" customFormat="1" ht="16.5" customHeight="1">
      <c r="A513" s="41"/>
      <c r="B513" s="42"/>
      <c r="C513" s="278" t="s">
        <v>2438</v>
      </c>
      <c r="D513" s="278" t="s">
        <v>296</v>
      </c>
      <c r="E513" s="279" t="s">
        <v>9425</v>
      </c>
      <c r="F513" s="280" t="s">
        <v>9426</v>
      </c>
      <c r="G513" s="281" t="s">
        <v>8246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253</v>
      </c>
      <c r="AT513" s="227" t="s">
        <v>296</v>
      </c>
      <c r="AU513" s="227" t="s">
        <v>80</v>
      </c>
      <c r="AY513" s="20" t="s">
        <v>182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189</v>
      </c>
      <c r="BM513" s="227" t="s">
        <v>9427</v>
      </c>
    </row>
    <row r="514" s="2" customFormat="1" ht="16.5" customHeight="1">
      <c r="A514" s="41"/>
      <c r="B514" s="42"/>
      <c r="C514" s="216" t="s">
        <v>2445</v>
      </c>
      <c r="D514" s="216" t="s">
        <v>184</v>
      </c>
      <c r="E514" s="217" t="s">
        <v>9428</v>
      </c>
      <c r="F514" s="218" t="s">
        <v>9429</v>
      </c>
      <c r="G514" s="219" t="s">
        <v>2233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189</v>
      </c>
      <c r="AT514" s="227" t="s">
        <v>184</v>
      </c>
      <c r="AU514" s="227" t="s">
        <v>80</v>
      </c>
      <c r="AY514" s="20" t="s">
        <v>182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189</v>
      </c>
      <c r="BM514" s="227" t="s">
        <v>9430</v>
      </c>
    </row>
    <row r="515" s="2" customFormat="1" ht="16.5" customHeight="1">
      <c r="A515" s="41"/>
      <c r="B515" s="42"/>
      <c r="C515" s="216" t="s">
        <v>2451</v>
      </c>
      <c r="D515" s="216" t="s">
        <v>184</v>
      </c>
      <c r="E515" s="217" t="s">
        <v>9431</v>
      </c>
      <c r="F515" s="218" t="s">
        <v>9432</v>
      </c>
      <c r="G515" s="219" t="s">
        <v>2233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184</v>
      </c>
      <c r="AU515" s="227" t="s">
        <v>80</v>
      </c>
      <c r="AY515" s="20" t="s">
        <v>182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9433</v>
      </c>
    </row>
    <row r="516" s="2" customFormat="1" ht="33" customHeight="1">
      <c r="A516" s="41"/>
      <c r="B516" s="42"/>
      <c r="C516" s="216" t="s">
        <v>2457</v>
      </c>
      <c r="D516" s="216" t="s">
        <v>184</v>
      </c>
      <c r="E516" s="217" t="s">
        <v>9434</v>
      </c>
      <c r="F516" s="218" t="s">
        <v>9435</v>
      </c>
      <c r="G516" s="219" t="s">
        <v>304</v>
      </c>
      <c r="H516" s="220">
        <v>8.5709999999999997</v>
      </c>
      <c r="I516" s="221"/>
      <c r="J516" s="222">
        <f>ROUND(I516*H516,2)</f>
        <v>0</v>
      </c>
      <c r="K516" s="218" t="s">
        <v>188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184</v>
      </c>
      <c r="AU516" s="227" t="s">
        <v>80</v>
      </c>
      <c r="AY516" s="20" t="s">
        <v>182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9436</v>
      </c>
    </row>
    <row r="517" s="2" customFormat="1">
      <c r="A517" s="41"/>
      <c r="B517" s="42"/>
      <c r="C517" s="43"/>
      <c r="D517" s="229" t="s">
        <v>191</v>
      </c>
      <c r="E517" s="43"/>
      <c r="F517" s="230" t="s">
        <v>9437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191</v>
      </c>
      <c r="AU517" s="20" t="s">
        <v>80</v>
      </c>
    </row>
    <row r="518" s="14" customFormat="1">
      <c r="A518" s="14"/>
      <c r="B518" s="245"/>
      <c r="C518" s="246"/>
      <c r="D518" s="236" t="s">
        <v>193</v>
      </c>
      <c r="E518" s="247" t="s">
        <v>19</v>
      </c>
      <c r="F518" s="248" t="s">
        <v>9438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193</v>
      </c>
      <c r="AU518" s="255" t="s">
        <v>80</v>
      </c>
      <c r="AV518" s="14" t="s">
        <v>80</v>
      </c>
      <c r="AW518" s="14" t="s">
        <v>195</v>
      </c>
      <c r="AX518" s="14" t="s">
        <v>71</v>
      </c>
      <c r="AY518" s="255" t="s">
        <v>182</v>
      </c>
    </row>
    <row r="519" s="2" customFormat="1" ht="44.25" customHeight="1">
      <c r="A519" s="41"/>
      <c r="B519" s="42"/>
      <c r="C519" s="278" t="s">
        <v>2462</v>
      </c>
      <c r="D519" s="278" t="s">
        <v>296</v>
      </c>
      <c r="E519" s="279" t="s">
        <v>9439</v>
      </c>
      <c r="F519" s="280" t="s">
        <v>9440</v>
      </c>
      <c r="G519" s="281" t="s">
        <v>304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410</v>
      </c>
      <c r="AT519" s="227" t="s">
        <v>296</v>
      </c>
      <c r="AU519" s="227" t="s">
        <v>80</v>
      </c>
      <c r="AY519" s="20" t="s">
        <v>182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9441</v>
      </c>
    </row>
    <row r="520" s="2" customFormat="1" ht="33" customHeight="1">
      <c r="A520" s="41"/>
      <c r="B520" s="42"/>
      <c r="C520" s="216" t="s">
        <v>2468</v>
      </c>
      <c r="D520" s="216" t="s">
        <v>184</v>
      </c>
      <c r="E520" s="217" t="s">
        <v>9442</v>
      </c>
      <c r="F520" s="218" t="s">
        <v>9443</v>
      </c>
      <c r="G520" s="219" t="s">
        <v>304</v>
      </c>
      <c r="H520" s="220">
        <v>8.5709999999999997</v>
      </c>
      <c r="I520" s="221"/>
      <c r="J520" s="222">
        <f>ROUND(I520*H520,2)</f>
        <v>0</v>
      </c>
      <c r="K520" s="218" t="s">
        <v>188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184</v>
      </c>
      <c r="AU520" s="227" t="s">
        <v>80</v>
      </c>
      <c r="AY520" s="20" t="s">
        <v>182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9444</v>
      </c>
    </row>
    <row r="521" s="2" customFormat="1">
      <c r="A521" s="41"/>
      <c r="B521" s="42"/>
      <c r="C521" s="43"/>
      <c r="D521" s="229" t="s">
        <v>191</v>
      </c>
      <c r="E521" s="43"/>
      <c r="F521" s="230" t="s">
        <v>9445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191</v>
      </c>
      <c r="AU521" s="20" t="s">
        <v>80</v>
      </c>
    </row>
    <row r="522" s="14" customFormat="1">
      <c r="A522" s="14"/>
      <c r="B522" s="245"/>
      <c r="C522" s="246"/>
      <c r="D522" s="236" t="s">
        <v>193</v>
      </c>
      <c r="E522" s="247" t="s">
        <v>19</v>
      </c>
      <c r="F522" s="248" t="s">
        <v>9438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193</v>
      </c>
      <c r="AU522" s="255" t="s">
        <v>80</v>
      </c>
      <c r="AV522" s="14" t="s">
        <v>80</v>
      </c>
      <c r="AW522" s="14" t="s">
        <v>195</v>
      </c>
      <c r="AX522" s="14" t="s">
        <v>71</v>
      </c>
      <c r="AY522" s="255" t="s">
        <v>182</v>
      </c>
    </row>
    <row r="523" s="2" customFormat="1" ht="44.25" customHeight="1">
      <c r="A523" s="41"/>
      <c r="B523" s="42"/>
      <c r="C523" s="278" t="s">
        <v>2474</v>
      </c>
      <c r="D523" s="278" t="s">
        <v>296</v>
      </c>
      <c r="E523" s="279" t="s">
        <v>9446</v>
      </c>
      <c r="F523" s="280" t="s">
        <v>9447</v>
      </c>
      <c r="G523" s="281" t="s">
        <v>304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182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9448</v>
      </c>
    </row>
    <row r="524" s="2" customFormat="1" ht="33" customHeight="1">
      <c r="A524" s="41"/>
      <c r="B524" s="42"/>
      <c r="C524" s="216" t="s">
        <v>2481</v>
      </c>
      <c r="D524" s="216" t="s">
        <v>184</v>
      </c>
      <c r="E524" s="217" t="s">
        <v>9449</v>
      </c>
      <c r="F524" s="218" t="s">
        <v>9450</v>
      </c>
      <c r="G524" s="219" t="s">
        <v>304</v>
      </c>
      <c r="H524" s="220">
        <v>60</v>
      </c>
      <c r="I524" s="221"/>
      <c r="J524" s="222">
        <f>ROUND(I524*H524,2)</f>
        <v>0</v>
      </c>
      <c r="K524" s="218" t="s">
        <v>188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308</v>
      </c>
      <c r="AT524" s="227" t="s">
        <v>184</v>
      </c>
      <c r="AU524" s="227" t="s">
        <v>80</v>
      </c>
      <c r="AY524" s="20" t="s">
        <v>182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9451</v>
      </c>
    </row>
    <row r="525" s="2" customFormat="1">
      <c r="A525" s="41"/>
      <c r="B525" s="42"/>
      <c r="C525" s="43"/>
      <c r="D525" s="229" t="s">
        <v>191</v>
      </c>
      <c r="E525" s="43"/>
      <c r="F525" s="230" t="s">
        <v>9452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191</v>
      </c>
      <c r="AU525" s="20" t="s">
        <v>80</v>
      </c>
    </row>
    <row r="526" s="14" customFormat="1">
      <c r="A526" s="14"/>
      <c r="B526" s="245"/>
      <c r="C526" s="246"/>
      <c r="D526" s="236" t="s">
        <v>193</v>
      </c>
      <c r="E526" s="247" t="s">
        <v>19</v>
      </c>
      <c r="F526" s="248" t="s">
        <v>9453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193</v>
      </c>
      <c r="AU526" s="255" t="s">
        <v>80</v>
      </c>
      <c r="AV526" s="14" t="s">
        <v>80</v>
      </c>
      <c r="AW526" s="14" t="s">
        <v>195</v>
      </c>
      <c r="AX526" s="14" t="s">
        <v>71</v>
      </c>
      <c r="AY526" s="255" t="s">
        <v>182</v>
      </c>
    </row>
    <row r="527" s="2" customFormat="1" ht="33" customHeight="1">
      <c r="A527" s="41"/>
      <c r="B527" s="42"/>
      <c r="C527" s="278" t="s">
        <v>2487</v>
      </c>
      <c r="D527" s="278" t="s">
        <v>296</v>
      </c>
      <c r="E527" s="279" t="s">
        <v>9454</v>
      </c>
      <c r="F527" s="280" t="s">
        <v>9455</v>
      </c>
      <c r="G527" s="281" t="s">
        <v>304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182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9456</v>
      </c>
    </row>
    <row r="528" s="2" customFormat="1" ht="24.15" customHeight="1">
      <c r="A528" s="41"/>
      <c r="B528" s="42"/>
      <c r="C528" s="278" t="s">
        <v>2494</v>
      </c>
      <c r="D528" s="278" t="s">
        <v>296</v>
      </c>
      <c r="E528" s="279" t="s">
        <v>9457</v>
      </c>
      <c r="F528" s="280" t="s">
        <v>9458</v>
      </c>
      <c r="G528" s="281" t="s">
        <v>425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410</v>
      </c>
      <c r="AT528" s="227" t="s">
        <v>296</v>
      </c>
      <c r="AU528" s="227" t="s">
        <v>80</v>
      </c>
      <c r="AY528" s="20" t="s">
        <v>182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308</v>
      </c>
      <c r="BM528" s="227" t="s">
        <v>9459</v>
      </c>
    </row>
    <row r="529" s="2" customFormat="1" ht="24.15" customHeight="1">
      <c r="A529" s="41"/>
      <c r="B529" s="42"/>
      <c r="C529" s="278" t="s">
        <v>2500</v>
      </c>
      <c r="D529" s="278" t="s">
        <v>296</v>
      </c>
      <c r="E529" s="279" t="s">
        <v>9460</v>
      </c>
      <c r="F529" s="280" t="s">
        <v>9461</v>
      </c>
      <c r="G529" s="281" t="s">
        <v>425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182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9462</v>
      </c>
    </row>
    <row r="530" s="2" customFormat="1" ht="16.5" customHeight="1">
      <c r="A530" s="41"/>
      <c r="B530" s="42"/>
      <c r="C530" s="216" t="s">
        <v>2506</v>
      </c>
      <c r="D530" s="216" t="s">
        <v>184</v>
      </c>
      <c r="E530" s="217" t="s">
        <v>9463</v>
      </c>
      <c r="F530" s="218" t="s">
        <v>9464</v>
      </c>
      <c r="G530" s="219" t="s">
        <v>2233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308</v>
      </c>
      <c r="AT530" s="227" t="s">
        <v>184</v>
      </c>
      <c r="AU530" s="227" t="s">
        <v>80</v>
      </c>
      <c r="AY530" s="20" t="s">
        <v>182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308</v>
      </c>
      <c r="BM530" s="227" t="s">
        <v>9465</v>
      </c>
    </row>
    <row r="531" s="2" customFormat="1" ht="24.15" customHeight="1">
      <c r="A531" s="41"/>
      <c r="B531" s="42"/>
      <c r="C531" s="216" t="s">
        <v>2514</v>
      </c>
      <c r="D531" s="216" t="s">
        <v>184</v>
      </c>
      <c r="E531" s="217" t="s">
        <v>9466</v>
      </c>
      <c r="F531" s="218" t="s">
        <v>9467</v>
      </c>
      <c r="G531" s="219" t="s">
        <v>2233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308</v>
      </c>
      <c r="AT531" s="227" t="s">
        <v>184</v>
      </c>
      <c r="AU531" s="227" t="s">
        <v>80</v>
      </c>
      <c r="AY531" s="20" t="s">
        <v>182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308</v>
      </c>
      <c r="BM531" s="227" t="s">
        <v>9468</v>
      </c>
    </row>
    <row r="532" s="2" customFormat="1" ht="24.15" customHeight="1">
      <c r="A532" s="41"/>
      <c r="B532" s="42"/>
      <c r="C532" s="216" t="s">
        <v>2520</v>
      </c>
      <c r="D532" s="216" t="s">
        <v>184</v>
      </c>
      <c r="E532" s="217" t="s">
        <v>9469</v>
      </c>
      <c r="F532" s="218" t="s">
        <v>9470</v>
      </c>
      <c r="G532" s="219" t="s">
        <v>2233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184</v>
      </c>
      <c r="AU532" s="227" t="s">
        <v>80</v>
      </c>
      <c r="AY532" s="20" t="s">
        <v>182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9471</v>
      </c>
    </row>
    <row r="533" s="2" customFormat="1" ht="24.15" customHeight="1">
      <c r="A533" s="41"/>
      <c r="B533" s="42"/>
      <c r="C533" s="216" t="s">
        <v>2526</v>
      </c>
      <c r="D533" s="216" t="s">
        <v>184</v>
      </c>
      <c r="E533" s="217" t="s">
        <v>9472</v>
      </c>
      <c r="F533" s="218" t="s">
        <v>9473</v>
      </c>
      <c r="G533" s="219" t="s">
        <v>2233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308</v>
      </c>
      <c r="AT533" s="227" t="s">
        <v>184</v>
      </c>
      <c r="AU533" s="227" t="s">
        <v>80</v>
      </c>
      <c r="AY533" s="20" t="s">
        <v>182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308</v>
      </c>
      <c r="BM533" s="227" t="s">
        <v>9474</v>
      </c>
    </row>
    <row r="534" s="2" customFormat="1" ht="16.5" customHeight="1">
      <c r="A534" s="41"/>
      <c r="B534" s="42"/>
      <c r="C534" s="278" t="s">
        <v>2531</v>
      </c>
      <c r="D534" s="278" t="s">
        <v>296</v>
      </c>
      <c r="E534" s="279" t="s">
        <v>9475</v>
      </c>
      <c r="F534" s="280" t="s">
        <v>9476</v>
      </c>
      <c r="G534" s="281" t="s">
        <v>425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410</v>
      </c>
      <c r="AT534" s="227" t="s">
        <v>296</v>
      </c>
      <c r="AU534" s="227" t="s">
        <v>80</v>
      </c>
      <c r="AY534" s="20" t="s">
        <v>182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9477</v>
      </c>
    </row>
    <row r="535" s="2" customFormat="1" ht="55.5" customHeight="1">
      <c r="A535" s="41"/>
      <c r="B535" s="42"/>
      <c r="C535" s="216" t="s">
        <v>2538</v>
      </c>
      <c r="D535" s="216" t="s">
        <v>184</v>
      </c>
      <c r="E535" s="217" t="s">
        <v>9478</v>
      </c>
      <c r="F535" s="218" t="s">
        <v>9479</v>
      </c>
      <c r="G535" s="219" t="s">
        <v>256</v>
      </c>
      <c r="H535" s="220">
        <v>17.48</v>
      </c>
      <c r="I535" s="221"/>
      <c r="J535" s="222">
        <f>ROUND(I535*H535,2)</f>
        <v>0</v>
      </c>
      <c r="K535" s="218" t="s">
        <v>188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184</v>
      </c>
      <c r="AU535" s="227" t="s">
        <v>80</v>
      </c>
      <c r="AY535" s="20" t="s">
        <v>182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9480</v>
      </c>
    </row>
    <row r="536" s="2" customFormat="1">
      <c r="A536" s="41"/>
      <c r="B536" s="42"/>
      <c r="C536" s="43"/>
      <c r="D536" s="229" t="s">
        <v>191</v>
      </c>
      <c r="E536" s="43"/>
      <c r="F536" s="230" t="s">
        <v>9481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191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9482</v>
      </c>
      <c r="F537" s="214" t="s">
        <v>9483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182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2549</v>
      </c>
      <c r="D538" s="216" t="s">
        <v>184</v>
      </c>
      <c r="E538" s="217" t="s">
        <v>9484</v>
      </c>
      <c r="F538" s="218" t="s">
        <v>9485</v>
      </c>
      <c r="G538" s="219" t="s">
        <v>304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184</v>
      </c>
      <c r="AU538" s="227" t="s">
        <v>80</v>
      </c>
      <c r="AY538" s="20" t="s">
        <v>182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9486</v>
      </c>
    </row>
    <row r="539" s="2" customFormat="1" ht="16.5" customHeight="1">
      <c r="A539" s="41"/>
      <c r="B539" s="42"/>
      <c r="C539" s="278" t="s">
        <v>2555</v>
      </c>
      <c r="D539" s="278" t="s">
        <v>296</v>
      </c>
      <c r="E539" s="279" t="s">
        <v>9487</v>
      </c>
      <c r="F539" s="280" t="s">
        <v>9488</v>
      </c>
      <c r="G539" s="281" t="s">
        <v>5862</v>
      </c>
      <c r="H539" s="282">
        <v>275</v>
      </c>
      <c r="I539" s="283"/>
      <c r="J539" s="284">
        <f>ROUND(I539*H539,2)</f>
        <v>0</v>
      </c>
      <c r="K539" s="280" t="s">
        <v>188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410</v>
      </c>
      <c r="AT539" s="227" t="s">
        <v>296</v>
      </c>
      <c r="AU539" s="227" t="s">
        <v>80</v>
      </c>
      <c r="AY539" s="20" t="s">
        <v>182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9489</v>
      </c>
    </row>
    <row r="540" s="2" customFormat="1" ht="24.15" customHeight="1">
      <c r="A540" s="41"/>
      <c r="B540" s="42"/>
      <c r="C540" s="216" t="s">
        <v>2568</v>
      </c>
      <c r="D540" s="216" t="s">
        <v>184</v>
      </c>
      <c r="E540" s="217" t="s">
        <v>9490</v>
      </c>
      <c r="F540" s="218" t="s">
        <v>9491</v>
      </c>
      <c r="G540" s="219" t="s">
        <v>304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308</v>
      </c>
      <c r="AT540" s="227" t="s">
        <v>184</v>
      </c>
      <c r="AU540" s="227" t="s">
        <v>80</v>
      </c>
      <c r="AY540" s="20" t="s">
        <v>182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9492</v>
      </c>
    </row>
    <row r="541" s="14" customFormat="1">
      <c r="A541" s="14"/>
      <c r="B541" s="245"/>
      <c r="C541" s="246"/>
      <c r="D541" s="236" t="s">
        <v>193</v>
      </c>
      <c r="E541" s="247" t="s">
        <v>19</v>
      </c>
      <c r="F541" s="248" t="s">
        <v>9493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193</v>
      </c>
      <c r="AU541" s="255" t="s">
        <v>80</v>
      </c>
      <c r="AV541" s="14" t="s">
        <v>80</v>
      </c>
      <c r="AW541" s="14" t="s">
        <v>195</v>
      </c>
      <c r="AX541" s="14" t="s">
        <v>71</v>
      </c>
      <c r="AY541" s="255" t="s">
        <v>182</v>
      </c>
    </row>
    <row r="542" s="2" customFormat="1" ht="16.5" customHeight="1">
      <c r="A542" s="41"/>
      <c r="B542" s="42"/>
      <c r="C542" s="278" t="s">
        <v>2582</v>
      </c>
      <c r="D542" s="278" t="s">
        <v>296</v>
      </c>
      <c r="E542" s="279" t="s">
        <v>9494</v>
      </c>
      <c r="F542" s="280" t="s">
        <v>9495</v>
      </c>
      <c r="G542" s="281" t="s">
        <v>5862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182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9496</v>
      </c>
    </row>
    <row r="543" s="14" customFormat="1">
      <c r="A543" s="14"/>
      <c r="B543" s="245"/>
      <c r="C543" s="246"/>
      <c r="D543" s="236" t="s">
        <v>193</v>
      </c>
      <c r="E543" s="246"/>
      <c r="F543" s="248" t="s">
        <v>9497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193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182</v>
      </c>
    </row>
    <row r="544" s="2" customFormat="1" ht="16.5" customHeight="1">
      <c r="A544" s="41"/>
      <c r="B544" s="42"/>
      <c r="C544" s="278" t="s">
        <v>2589</v>
      </c>
      <c r="D544" s="278" t="s">
        <v>296</v>
      </c>
      <c r="E544" s="279" t="s">
        <v>9498</v>
      </c>
      <c r="F544" s="280" t="s">
        <v>9499</v>
      </c>
      <c r="G544" s="281" t="s">
        <v>5862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410</v>
      </c>
      <c r="AT544" s="227" t="s">
        <v>296</v>
      </c>
      <c r="AU544" s="227" t="s">
        <v>80</v>
      </c>
      <c r="AY544" s="20" t="s">
        <v>182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9500</v>
      </c>
    </row>
    <row r="545" s="14" customFormat="1">
      <c r="A545" s="14"/>
      <c r="B545" s="245"/>
      <c r="C545" s="246"/>
      <c r="D545" s="236" t="s">
        <v>193</v>
      </c>
      <c r="E545" s="246"/>
      <c r="F545" s="248" t="s">
        <v>9501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193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182</v>
      </c>
    </row>
    <row r="546" s="2" customFormat="1" ht="21.75" customHeight="1">
      <c r="A546" s="41"/>
      <c r="B546" s="42"/>
      <c r="C546" s="278" t="s">
        <v>2604</v>
      </c>
      <c r="D546" s="278" t="s">
        <v>296</v>
      </c>
      <c r="E546" s="279" t="s">
        <v>9502</v>
      </c>
      <c r="F546" s="280" t="s">
        <v>9503</v>
      </c>
      <c r="G546" s="281" t="s">
        <v>425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410</v>
      </c>
      <c r="AT546" s="227" t="s">
        <v>296</v>
      </c>
      <c r="AU546" s="227" t="s">
        <v>80</v>
      </c>
      <c r="AY546" s="20" t="s">
        <v>182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308</v>
      </c>
      <c r="BM546" s="227" t="s">
        <v>9504</v>
      </c>
    </row>
    <row r="547" s="2" customFormat="1" ht="24.15" customHeight="1">
      <c r="A547" s="41"/>
      <c r="B547" s="42"/>
      <c r="C547" s="216" t="s">
        <v>2611</v>
      </c>
      <c r="D547" s="216" t="s">
        <v>184</v>
      </c>
      <c r="E547" s="217" t="s">
        <v>9505</v>
      </c>
      <c r="F547" s="218" t="s">
        <v>9506</v>
      </c>
      <c r="G547" s="219" t="s">
        <v>425</v>
      </c>
      <c r="H547" s="220">
        <v>286</v>
      </c>
      <c r="I547" s="221"/>
      <c r="J547" s="222">
        <f>ROUND(I547*H547,2)</f>
        <v>0</v>
      </c>
      <c r="K547" s="218" t="s">
        <v>188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308</v>
      </c>
      <c r="AT547" s="227" t="s">
        <v>184</v>
      </c>
      <c r="AU547" s="227" t="s">
        <v>80</v>
      </c>
      <c r="AY547" s="20" t="s">
        <v>182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9507</v>
      </c>
    </row>
    <row r="548" s="2" customFormat="1">
      <c r="A548" s="41"/>
      <c r="B548" s="42"/>
      <c r="C548" s="43"/>
      <c r="D548" s="229" t="s">
        <v>191</v>
      </c>
      <c r="E548" s="43"/>
      <c r="F548" s="230" t="s">
        <v>9508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191</v>
      </c>
      <c r="AU548" s="20" t="s">
        <v>80</v>
      </c>
    </row>
    <row r="549" s="14" customFormat="1">
      <c r="A549" s="14"/>
      <c r="B549" s="245"/>
      <c r="C549" s="246"/>
      <c r="D549" s="236" t="s">
        <v>193</v>
      </c>
      <c r="E549" s="247" t="s">
        <v>19</v>
      </c>
      <c r="F549" s="248" t="s">
        <v>9509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193</v>
      </c>
      <c r="AU549" s="255" t="s">
        <v>80</v>
      </c>
      <c r="AV549" s="14" t="s">
        <v>80</v>
      </c>
      <c r="AW549" s="14" t="s">
        <v>195</v>
      </c>
      <c r="AX549" s="14" t="s">
        <v>71</v>
      </c>
      <c r="AY549" s="255" t="s">
        <v>182</v>
      </c>
    </row>
    <row r="550" s="2" customFormat="1" ht="16.5" customHeight="1">
      <c r="A550" s="41"/>
      <c r="B550" s="42"/>
      <c r="C550" s="278" t="s">
        <v>2618</v>
      </c>
      <c r="D550" s="278" t="s">
        <v>296</v>
      </c>
      <c r="E550" s="279" t="s">
        <v>9510</v>
      </c>
      <c r="F550" s="280" t="s">
        <v>9511</v>
      </c>
      <c r="G550" s="281" t="s">
        <v>425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410</v>
      </c>
      <c r="AT550" s="227" t="s">
        <v>296</v>
      </c>
      <c r="AU550" s="227" t="s">
        <v>80</v>
      </c>
      <c r="AY550" s="20" t="s">
        <v>182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9512</v>
      </c>
    </row>
    <row r="551" s="2" customFormat="1" ht="24.15" customHeight="1">
      <c r="A551" s="41"/>
      <c r="B551" s="42"/>
      <c r="C551" s="278" t="s">
        <v>2624</v>
      </c>
      <c r="D551" s="278" t="s">
        <v>296</v>
      </c>
      <c r="E551" s="279" t="s">
        <v>9513</v>
      </c>
      <c r="F551" s="280" t="s">
        <v>9514</v>
      </c>
      <c r="G551" s="281" t="s">
        <v>425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182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9515</v>
      </c>
    </row>
    <row r="552" s="2" customFormat="1" ht="16.5" customHeight="1">
      <c r="A552" s="41"/>
      <c r="B552" s="42"/>
      <c r="C552" s="278" t="s">
        <v>2630</v>
      </c>
      <c r="D552" s="278" t="s">
        <v>296</v>
      </c>
      <c r="E552" s="279" t="s">
        <v>9516</v>
      </c>
      <c r="F552" s="280" t="s">
        <v>9517</v>
      </c>
      <c r="G552" s="281" t="s">
        <v>425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410</v>
      </c>
      <c r="AT552" s="227" t="s">
        <v>296</v>
      </c>
      <c r="AU552" s="227" t="s">
        <v>80</v>
      </c>
      <c r="AY552" s="20" t="s">
        <v>182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9518</v>
      </c>
    </row>
    <row r="553" s="2" customFormat="1" ht="16.5" customHeight="1">
      <c r="A553" s="41"/>
      <c r="B553" s="42"/>
      <c r="C553" s="278" t="s">
        <v>2637</v>
      </c>
      <c r="D553" s="278" t="s">
        <v>296</v>
      </c>
      <c r="E553" s="279" t="s">
        <v>9519</v>
      </c>
      <c r="F553" s="280" t="s">
        <v>9520</v>
      </c>
      <c r="G553" s="281" t="s">
        <v>425</v>
      </c>
      <c r="H553" s="282">
        <v>92</v>
      </c>
      <c r="I553" s="283"/>
      <c r="J553" s="284">
        <f>ROUND(I553*H553,2)</f>
        <v>0</v>
      </c>
      <c r="K553" s="280" t="s">
        <v>188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410</v>
      </c>
      <c r="AT553" s="227" t="s">
        <v>296</v>
      </c>
      <c r="AU553" s="227" t="s">
        <v>80</v>
      </c>
      <c r="AY553" s="20" t="s">
        <v>182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9521</v>
      </c>
    </row>
    <row r="554" s="2" customFormat="1" ht="16.5" customHeight="1">
      <c r="A554" s="41"/>
      <c r="B554" s="42"/>
      <c r="C554" s="278" t="s">
        <v>2643</v>
      </c>
      <c r="D554" s="278" t="s">
        <v>296</v>
      </c>
      <c r="E554" s="279" t="s">
        <v>9522</v>
      </c>
      <c r="F554" s="280" t="s">
        <v>9523</v>
      </c>
      <c r="G554" s="281" t="s">
        <v>425</v>
      </c>
      <c r="H554" s="282">
        <v>22</v>
      </c>
      <c r="I554" s="283"/>
      <c r="J554" s="284">
        <f>ROUND(I554*H554,2)</f>
        <v>0</v>
      </c>
      <c r="K554" s="280" t="s">
        <v>188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410</v>
      </c>
      <c r="AT554" s="227" t="s">
        <v>296</v>
      </c>
      <c r="AU554" s="227" t="s">
        <v>80</v>
      </c>
      <c r="AY554" s="20" t="s">
        <v>182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9524</v>
      </c>
    </row>
    <row r="555" s="2" customFormat="1" ht="24.15" customHeight="1">
      <c r="A555" s="41"/>
      <c r="B555" s="42"/>
      <c r="C555" s="278" t="s">
        <v>2650</v>
      </c>
      <c r="D555" s="278" t="s">
        <v>296</v>
      </c>
      <c r="E555" s="279" t="s">
        <v>9525</v>
      </c>
      <c r="F555" s="280" t="s">
        <v>9526</v>
      </c>
      <c r="G555" s="281" t="s">
        <v>425</v>
      </c>
      <c r="H555" s="282">
        <v>50</v>
      </c>
      <c r="I555" s="283"/>
      <c r="J555" s="284">
        <f>ROUND(I555*H555,2)</f>
        <v>0</v>
      </c>
      <c r="K555" s="280" t="s">
        <v>188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182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9527</v>
      </c>
    </row>
    <row r="556" s="2" customFormat="1" ht="24.15" customHeight="1">
      <c r="A556" s="41"/>
      <c r="B556" s="42"/>
      <c r="C556" s="216" t="s">
        <v>2657</v>
      </c>
      <c r="D556" s="216" t="s">
        <v>184</v>
      </c>
      <c r="E556" s="217" t="s">
        <v>9528</v>
      </c>
      <c r="F556" s="218" t="s">
        <v>9529</v>
      </c>
      <c r="G556" s="219" t="s">
        <v>425</v>
      </c>
      <c r="H556" s="220">
        <v>28</v>
      </c>
      <c r="I556" s="221"/>
      <c r="J556" s="222">
        <f>ROUND(I556*H556,2)</f>
        <v>0</v>
      </c>
      <c r="K556" s="218" t="s">
        <v>188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184</v>
      </c>
      <c r="AU556" s="227" t="s">
        <v>80</v>
      </c>
      <c r="AY556" s="20" t="s">
        <v>182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9530</v>
      </c>
    </row>
    <row r="557" s="2" customFormat="1">
      <c r="A557" s="41"/>
      <c r="B557" s="42"/>
      <c r="C557" s="43"/>
      <c r="D557" s="229" t="s">
        <v>191</v>
      </c>
      <c r="E557" s="43"/>
      <c r="F557" s="230" t="s">
        <v>9531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191</v>
      </c>
      <c r="AU557" s="20" t="s">
        <v>80</v>
      </c>
    </row>
    <row r="558" s="2" customFormat="1" ht="16.5" customHeight="1">
      <c r="A558" s="41"/>
      <c r="B558" s="42"/>
      <c r="C558" s="278" t="s">
        <v>2664</v>
      </c>
      <c r="D558" s="278" t="s">
        <v>296</v>
      </c>
      <c r="E558" s="279" t="s">
        <v>9532</v>
      </c>
      <c r="F558" s="280" t="s">
        <v>9533</v>
      </c>
      <c r="G558" s="281" t="s">
        <v>425</v>
      </c>
      <c r="H558" s="282">
        <v>28</v>
      </c>
      <c r="I558" s="283"/>
      <c r="J558" s="284">
        <f>ROUND(I558*H558,2)</f>
        <v>0</v>
      </c>
      <c r="K558" s="280" t="s">
        <v>188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410</v>
      </c>
      <c r="AT558" s="227" t="s">
        <v>296</v>
      </c>
      <c r="AU558" s="227" t="s">
        <v>80</v>
      </c>
      <c r="AY558" s="20" t="s">
        <v>182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9534</v>
      </c>
    </row>
    <row r="559" s="2" customFormat="1" ht="24.15" customHeight="1">
      <c r="A559" s="41"/>
      <c r="B559" s="42"/>
      <c r="C559" s="216" t="s">
        <v>2670</v>
      </c>
      <c r="D559" s="216" t="s">
        <v>184</v>
      </c>
      <c r="E559" s="217" t="s">
        <v>9535</v>
      </c>
      <c r="F559" s="218" t="s">
        <v>9536</v>
      </c>
      <c r="G559" s="219" t="s">
        <v>425</v>
      </c>
      <c r="H559" s="220">
        <v>22</v>
      </c>
      <c r="I559" s="221"/>
      <c r="J559" s="222">
        <f>ROUND(I559*H559,2)</f>
        <v>0</v>
      </c>
      <c r="K559" s="218" t="s">
        <v>188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184</v>
      </c>
      <c r="AU559" s="227" t="s">
        <v>80</v>
      </c>
      <c r="AY559" s="20" t="s">
        <v>182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9537</v>
      </c>
    </row>
    <row r="560" s="2" customFormat="1">
      <c r="A560" s="41"/>
      <c r="B560" s="42"/>
      <c r="C560" s="43"/>
      <c r="D560" s="229" t="s">
        <v>191</v>
      </c>
      <c r="E560" s="43"/>
      <c r="F560" s="230" t="s">
        <v>9538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191</v>
      </c>
      <c r="AU560" s="20" t="s">
        <v>80</v>
      </c>
    </row>
    <row r="561" s="2" customFormat="1" ht="21.75" customHeight="1">
      <c r="A561" s="41"/>
      <c r="B561" s="42"/>
      <c r="C561" s="278" t="s">
        <v>2677</v>
      </c>
      <c r="D561" s="278" t="s">
        <v>296</v>
      </c>
      <c r="E561" s="279" t="s">
        <v>9539</v>
      </c>
      <c r="F561" s="280" t="s">
        <v>9540</v>
      </c>
      <c r="G561" s="281" t="s">
        <v>425</v>
      </c>
      <c r="H561" s="282">
        <v>22</v>
      </c>
      <c r="I561" s="283"/>
      <c r="J561" s="284">
        <f>ROUND(I561*H561,2)</f>
        <v>0</v>
      </c>
      <c r="K561" s="280" t="s">
        <v>188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182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9541</v>
      </c>
    </row>
    <row r="562" s="2" customFormat="1" ht="16.5" customHeight="1">
      <c r="A562" s="41"/>
      <c r="B562" s="42"/>
      <c r="C562" s="216" t="s">
        <v>2683</v>
      </c>
      <c r="D562" s="216" t="s">
        <v>184</v>
      </c>
      <c r="E562" s="217" t="s">
        <v>9542</v>
      </c>
      <c r="F562" s="218" t="s">
        <v>9543</v>
      </c>
      <c r="G562" s="219" t="s">
        <v>425</v>
      </c>
      <c r="H562" s="220">
        <v>249</v>
      </c>
      <c r="I562" s="221"/>
      <c r="J562" s="222">
        <f>ROUND(I562*H562,2)</f>
        <v>0</v>
      </c>
      <c r="K562" s="218" t="s">
        <v>188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184</v>
      </c>
      <c r="AU562" s="227" t="s">
        <v>80</v>
      </c>
      <c r="AY562" s="20" t="s">
        <v>182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9544</v>
      </c>
    </row>
    <row r="563" s="2" customFormat="1">
      <c r="A563" s="41"/>
      <c r="B563" s="42"/>
      <c r="C563" s="43"/>
      <c r="D563" s="229" t="s">
        <v>191</v>
      </c>
      <c r="E563" s="43"/>
      <c r="F563" s="230" t="s">
        <v>9545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191</v>
      </c>
      <c r="AU563" s="20" t="s">
        <v>80</v>
      </c>
    </row>
    <row r="564" s="14" customFormat="1">
      <c r="A564" s="14"/>
      <c r="B564" s="245"/>
      <c r="C564" s="246"/>
      <c r="D564" s="236" t="s">
        <v>193</v>
      </c>
      <c r="E564" s="247" t="s">
        <v>19</v>
      </c>
      <c r="F564" s="248" t="s">
        <v>9546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193</v>
      </c>
      <c r="AU564" s="255" t="s">
        <v>80</v>
      </c>
      <c r="AV564" s="14" t="s">
        <v>80</v>
      </c>
      <c r="AW564" s="14" t="s">
        <v>195</v>
      </c>
      <c r="AX564" s="14" t="s">
        <v>71</v>
      </c>
      <c r="AY564" s="255" t="s">
        <v>182</v>
      </c>
    </row>
    <row r="565" s="2" customFormat="1" ht="24.15" customHeight="1">
      <c r="A565" s="41"/>
      <c r="B565" s="42"/>
      <c r="C565" s="278" t="s">
        <v>2689</v>
      </c>
      <c r="D565" s="278" t="s">
        <v>296</v>
      </c>
      <c r="E565" s="279" t="s">
        <v>9547</v>
      </c>
      <c r="F565" s="280" t="s">
        <v>9548</v>
      </c>
      <c r="G565" s="281" t="s">
        <v>425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410</v>
      </c>
      <c r="AT565" s="227" t="s">
        <v>296</v>
      </c>
      <c r="AU565" s="227" t="s">
        <v>80</v>
      </c>
      <c r="AY565" s="20" t="s">
        <v>182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308</v>
      </c>
      <c r="BM565" s="227" t="s">
        <v>9549</v>
      </c>
    </row>
    <row r="566" s="2" customFormat="1" ht="16.5" customHeight="1">
      <c r="A566" s="41"/>
      <c r="B566" s="42"/>
      <c r="C566" s="278" t="s">
        <v>2697</v>
      </c>
      <c r="D566" s="278" t="s">
        <v>296</v>
      </c>
      <c r="E566" s="279" t="s">
        <v>9550</v>
      </c>
      <c r="F566" s="280" t="s">
        <v>9551</v>
      </c>
      <c r="G566" s="281" t="s">
        <v>425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182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9552</v>
      </c>
    </row>
    <row r="567" s="2" customFormat="1" ht="16.5" customHeight="1">
      <c r="A567" s="41"/>
      <c r="B567" s="42"/>
      <c r="C567" s="216" t="s">
        <v>2707</v>
      </c>
      <c r="D567" s="216" t="s">
        <v>184</v>
      </c>
      <c r="E567" s="217" t="s">
        <v>9553</v>
      </c>
      <c r="F567" s="218" t="s">
        <v>9554</v>
      </c>
      <c r="G567" s="219" t="s">
        <v>425</v>
      </c>
      <c r="H567" s="220">
        <v>99</v>
      </c>
      <c r="I567" s="221"/>
      <c r="J567" s="222">
        <f>ROUND(I567*H567,2)</f>
        <v>0</v>
      </c>
      <c r="K567" s="218" t="s">
        <v>188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308</v>
      </c>
      <c r="AT567" s="227" t="s">
        <v>184</v>
      </c>
      <c r="AU567" s="227" t="s">
        <v>80</v>
      </c>
      <c r="AY567" s="20" t="s">
        <v>182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9555</v>
      </c>
    </row>
    <row r="568" s="2" customFormat="1">
      <c r="A568" s="41"/>
      <c r="B568" s="42"/>
      <c r="C568" s="43"/>
      <c r="D568" s="229" t="s">
        <v>191</v>
      </c>
      <c r="E568" s="43"/>
      <c r="F568" s="230" t="s">
        <v>9556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191</v>
      </c>
      <c r="AU568" s="20" t="s">
        <v>80</v>
      </c>
    </row>
    <row r="569" s="2" customFormat="1" ht="24.15" customHeight="1">
      <c r="A569" s="41"/>
      <c r="B569" s="42"/>
      <c r="C569" s="278" t="s">
        <v>2715</v>
      </c>
      <c r="D569" s="278" t="s">
        <v>296</v>
      </c>
      <c r="E569" s="279" t="s">
        <v>9557</v>
      </c>
      <c r="F569" s="280" t="s">
        <v>9558</v>
      </c>
      <c r="G569" s="281" t="s">
        <v>425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182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9559</v>
      </c>
    </row>
    <row r="570" s="2" customFormat="1" ht="24.15" customHeight="1">
      <c r="A570" s="41"/>
      <c r="B570" s="42"/>
      <c r="C570" s="278" t="s">
        <v>2728</v>
      </c>
      <c r="D570" s="278" t="s">
        <v>296</v>
      </c>
      <c r="E570" s="279" t="s">
        <v>9560</v>
      </c>
      <c r="F570" s="280" t="s">
        <v>9561</v>
      </c>
      <c r="G570" s="281" t="s">
        <v>425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410</v>
      </c>
      <c r="AT570" s="227" t="s">
        <v>296</v>
      </c>
      <c r="AU570" s="227" t="s">
        <v>80</v>
      </c>
      <c r="AY570" s="20" t="s">
        <v>182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9562</v>
      </c>
    </row>
    <row r="571" s="2" customFormat="1" ht="21.75" customHeight="1">
      <c r="A571" s="41"/>
      <c r="B571" s="42"/>
      <c r="C571" s="216" t="s">
        <v>2737</v>
      </c>
      <c r="D571" s="216" t="s">
        <v>184</v>
      </c>
      <c r="E571" s="217" t="s">
        <v>9563</v>
      </c>
      <c r="F571" s="218" t="s">
        <v>9564</v>
      </c>
      <c r="G571" s="219" t="s">
        <v>425</v>
      </c>
      <c r="H571" s="220">
        <v>25</v>
      </c>
      <c r="I571" s="221"/>
      <c r="J571" s="222">
        <f>ROUND(I571*H571,2)</f>
        <v>0</v>
      </c>
      <c r="K571" s="218" t="s">
        <v>188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308</v>
      </c>
      <c r="AT571" s="227" t="s">
        <v>184</v>
      </c>
      <c r="AU571" s="227" t="s">
        <v>80</v>
      </c>
      <c r="AY571" s="20" t="s">
        <v>182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9565</v>
      </c>
    </row>
    <row r="572" s="2" customFormat="1">
      <c r="A572" s="41"/>
      <c r="B572" s="42"/>
      <c r="C572" s="43"/>
      <c r="D572" s="229" t="s">
        <v>191</v>
      </c>
      <c r="E572" s="43"/>
      <c r="F572" s="230" t="s">
        <v>9566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191</v>
      </c>
      <c r="AU572" s="20" t="s">
        <v>80</v>
      </c>
    </row>
    <row r="573" s="2" customFormat="1" ht="16.5" customHeight="1">
      <c r="A573" s="41"/>
      <c r="B573" s="42"/>
      <c r="C573" s="278" t="s">
        <v>2744</v>
      </c>
      <c r="D573" s="278" t="s">
        <v>296</v>
      </c>
      <c r="E573" s="279" t="s">
        <v>9567</v>
      </c>
      <c r="F573" s="280" t="s">
        <v>9568</v>
      </c>
      <c r="G573" s="281" t="s">
        <v>425</v>
      </c>
      <c r="H573" s="282">
        <v>25</v>
      </c>
      <c r="I573" s="283"/>
      <c r="J573" s="284">
        <f>ROUND(I573*H573,2)</f>
        <v>0</v>
      </c>
      <c r="K573" s="280" t="s">
        <v>188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410</v>
      </c>
      <c r="AT573" s="227" t="s">
        <v>296</v>
      </c>
      <c r="AU573" s="227" t="s">
        <v>80</v>
      </c>
      <c r="AY573" s="20" t="s">
        <v>182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308</v>
      </c>
      <c r="BM573" s="227" t="s">
        <v>9569</v>
      </c>
    </row>
    <row r="574" s="2" customFormat="1" ht="37.8" customHeight="1">
      <c r="A574" s="41"/>
      <c r="B574" s="42"/>
      <c r="C574" s="216" t="s">
        <v>2750</v>
      </c>
      <c r="D574" s="216" t="s">
        <v>184</v>
      </c>
      <c r="E574" s="217" t="s">
        <v>9570</v>
      </c>
      <c r="F574" s="218" t="s">
        <v>9571</v>
      </c>
      <c r="G574" s="219" t="s">
        <v>425</v>
      </c>
      <c r="H574" s="220">
        <v>22</v>
      </c>
      <c r="I574" s="221"/>
      <c r="J574" s="222">
        <f>ROUND(I574*H574,2)</f>
        <v>0</v>
      </c>
      <c r="K574" s="218" t="s">
        <v>188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308</v>
      </c>
      <c r="AT574" s="227" t="s">
        <v>184</v>
      </c>
      <c r="AU574" s="227" t="s">
        <v>80</v>
      </c>
      <c r="AY574" s="20" t="s">
        <v>182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9572</v>
      </c>
    </row>
    <row r="575" s="2" customFormat="1">
      <c r="A575" s="41"/>
      <c r="B575" s="42"/>
      <c r="C575" s="43"/>
      <c r="D575" s="229" t="s">
        <v>191</v>
      </c>
      <c r="E575" s="43"/>
      <c r="F575" s="230" t="s">
        <v>9573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191</v>
      </c>
      <c r="AU575" s="20" t="s">
        <v>80</v>
      </c>
    </row>
    <row r="576" s="2" customFormat="1" ht="16.5" customHeight="1">
      <c r="A576" s="41"/>
      <c r="B576" s="42"/>
      <c r="C576" s="278" t="s">
        <v>2756</v>
      </c>
      <c r="D576" s="278" t="s">
        <v>296</v>
      </c>
      <c r="E576" s="279" t="s">
        <v>9574</v>
      </c>
      <c r="F576" s="280" t="s">
        <v>9575</v>
      </c>
      <c r="G576" s="281" t="s">
        <v>425</v>
      </c>
      <c r="H576" s="282">
        <v>22</v>
      </c>
      <c r="I576" s="283"/>
      <c r="J576" s="284">
        <f>ROUND(I576*H576,2)</f>
        <v>0</v>
      </c>
      <c r="K576" s="280" t="s">
        <v>188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410</v>
      </c>
      <c r="AT576" s="227" t="s">
        <v>296</v>
      </c>
      <c r="AU576" s="227" t="s">
        <v>80</v>
      </c>
      <c r="AY576" s="20" t="s">
        <v>182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308</v>
      </c>
      <c r="BM576" s="227" t="s">
        <v>9576</v>
      </c>
    </row>
    <row r="577" s="2" customFormat="1" ht="16.5" customHeight="1">
      <c r="A577" s="41"/>
      <c r="B577" s="42"/>
      <c r="C577" s="216" t="s">
        <v>2762</v>
      </c>
      <c r="D577" s="216" t="s">
        <v>184</v>
      </c>
      <c r="E577" s="217" t="s">
        <v>9577</v>
      </c>
      <c r="F577" s="218" t="s">
        <v>9578</v>
      </c>
      <c r="G577" s="219" t="s">
        <v>2233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184</v>
      </c>
      <c r="AU577" s="227" t="s">
        <v>80</v>
      </c>
      <c r="AY577" s="20" t="s">
        <v>182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9579</v>
      </c>
    </row>
    <row r="578" s="2" customFormat="1" ht="16.5" customHeight="1">
      <c r="A578" s="41"/>
      <c r="B578" s="42"/>
      <c r="C578" s="216" t="s">
        <v>2767</v>
      </c>
      <c r="D578" s="216" t="s">
        <v>184</v>
      </c>
      <c r="E578" s="217" t="s">
        <v>9580</v>
      </c>
      <c r="F578" s="218" t="s">
        <v>9581</v>
      </c>
      <c r="G578" s="219" t="s">
        <v>2233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308</v>
      </c>
      <c r="AT578" s="227" t="s">
        <v>184</v>
      </c>
      <c r="AU578" s="227" t="s">
        <v>80</v>
      </c>
      <c r="AY578" s="20" t="s">
        <v>182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9582</v>
      </c>
    </row>
    <row r="579" s="2" customFormat="1" ht="16.5" customHeight="1">
      <c r="A579" s="41"/>
      <c r="B579" s="42"/>
      <c r="C579" s="278" t="s">
        <v>2773</v>
      </c>
      <c r="D579" s="278" t="s">
        <v>296</v>
      </c>
      <c r="E579" s="279" t="s">
        <v>9583</v>
      </c>
      <c r="F579" s="280" t="s">
        <v>9584</v>
      </c>
      <c r="G579" s="281" t="s">
        <v>2233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182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9585</v>
      </c>
    </row>
    <row r="580" s="2" customFormat="1" ht="16.5" customHeight="1">
      <c r="A580" s="41"/>
      <c r="B580" s="42"/>
      <c r="C580" s="278" t="s">
        <v>2779</v>
      </c>
      <c r="D580" s="278" t="s">
        <v>296</v>
      </c>
      <c r="E580" s="279" t="s">
        <v>9586</v>
      </c>
      <c r="F580" s="280" t="s">
        <v>9587</v>
      </c>
      <c r="G580" s="281" t="s">
        <v>304</v>
      </c>
      <c r="H580" s="282">
        <v>30</v>
      </c>
      <c r="I580" s="283"/>
      <c r="J580" s="284">
        <f>ROUND(I580*H580,2)</f>
        <v>0</v>
      </c>
      <c r="K580" s="280" t="s">
        <v>188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410</v>
      </c>
      <c r="AT580" s="227" t="s">
        <v>296</v>
      </c>
      <c r="AU580" s="227" t="s">
        <v>80</v>
      </c>
      <c r="AY580" s="20" t="s">
        <v>182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308</v>
      </c>
      <c r="BM580" s="227" t="s">
        <v>9588</v>
      </c>
    </row>
    <row r="581" s="2" customFormat="1" ht="16.5" customHeight="1">
      <c r="A581" s="41"/>
      <c r="B581" s="42"/>
      <c r="C581" s="216" t="s">
        <v>2786</v>
      </c>
      <c r="D581" s="216" t="s">
        <v>184</v>
      </c>
      <c r="E581" s="217" t="s">
        <v>9589</v>
      </c>
      <c r="F581" s="218" t="s">
        <v>9590</v>
      </c>
      <c r="G581" s="219" t="s">
        <v>2233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184</v>
      </c>
      <c r="AU581" s="227" t="s">
        <v>80</v>
      </c>
      <c r="AY581" s="20" t="s">
        <v>182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9591</v>
      </c>
    </row>
    <row r="582" s="2" customFormat="1" ht="55.5" customHeight="1">
      <c r="A582" s="41"/>
      <c r="B582" s="42"/>
      <c r="C582" s="216" t="s">
        <v>2792</v>
      </c>
      <c r="D582" s="216" t="s">
        <v>184</v>
      </c>
      <c r="E582" s="217" t="s">
        <v>9478</v>
      </c>
      <c r="F582" s="218" t="s">
        <v>9479</v>
      </c>
      <c r="G582" s="219" t="s">
        <v>256</v>
      </c>
      <c r="H582" s="220">
        <v>1.8560000000000001</v>
      </c>
      <c r="I582" s="221"/>
      <c r="J582" s="222">
        <f>ROUND(I582*H582,2)</f>
        <v>0</v>
      </c>
      <c r="K582" s="218" t="s">
        <v>188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184</v>
      </c>
      <c r="AU582" s="227" t="s">
        <v>80</v>
      </c>
      <c r="AY582" s="20" t="s">
        <v>182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9592</v>
      </c>
    </row>
    <row r="583" s="2" customFormat="1">
      <c r="A583" s="41"/>
      <c r="B583" s="42"/>
      <c r="C583" s="43"/>
      <c r="D583" s="229" t="s">
        <v>191</v>
      </c>
      <c r="E583" s="43"/>
      <c r="F583" s="230" t="s">
        <v>9481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191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3519</v>
      </c>
      <c r="F584" s="214" t="s">
        <v>3520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182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2798</v>
      </c>
      <c r="D585" s="216" t="s">
        <v>184</v>
      </c>
      <c r="E585" s="217" t="s">
        <v>9593</v>
      </c>
      <c r="F585" s="218" t="s">
        <v>9594</v>
      </c>
      <c r="G585" s="219" t="s">
        <v>425</v>
      </c>
      <c r="H585" s="220">
        <v>2</v>
      </c>
      <c r="I585" s="221"/>
      <c r="J585" s="222">
        <f>ROUND(I585*H585,2)</f>
        <v>0</v>
      </c>
      <c r="K585" s="218" t="s">
        <v>188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308</v>
      </c>
      <c r="AT585" s="227" t="s">
        <v>184</v>
      </c>
      <c r="AU585" s="227" t="s">
        <v>80</v>
      </c>
      <c r="AY585" s="20" t="s">
        <v>182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9595</v>
      </c>
    </row>
    <row r="586" s="2" customFormat="1">
      <c r="A586" s="41"/>
      <c r="B586" s="42"/>
      <c r="C586" s="43"/>
      <c r="D586" s="229" t="s">
        <v>191</v>
      </c>
      <c r="E586" s="43"/>
      <c r="F586" s="230" t="s">
        <v>9596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191</v>
      </c>
      <c r="AU586" s="20" t="s">
        <v>80</v>
      </c>
    </row>
    <row r="587" s="2" customFormat="1" ht="55.5" customHeight="1">
      <c r="A587" s="41"/>
      <c r="B587" s="42"/>
      <c r="C587" s="278" t="s">
        <v>2805</v>
      </c>
      <c r="D587" s="278" t="s">
        <v>296</v>
      </c>
      <c r="E587" s="279" t="s">
        <v>9597</v>
      </c>
      <c r="F587" s="280" t="s">
        <v>9598</v>
      </c>
      <c r="G587" s="281" t="s">
        <v>425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410</v>
      </c>
      <c r="AT587" s="227" t="s">
        <v>296</v>
      </c>
      <c r="AU587" s="227" t="s">
        <v>80</v>
      </c>
      <c r="AY587" s="20" t="s">
        <v>182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9599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296</v>
      </c>
      <c r="F588" s="203" t="s">
        <v>7972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182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7973</v>
      </c>
      <c r="F589" s="214" t="s">
        <v>7974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182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2811</v>
      </c>
      <c r="D590" s="216" t="s">
        <v>184</v>
      </c>
      <c r="E590" s="217" t="s">
        <v>9600</v>
      </c>
      <c r="F590" s="218" t="s">
        <v>9601</v>
      </c>
      <c r="G590" s="219" t="s">
        <v>425</v>
      </c>
      <c r="H590" s="220">
        <v>1</v>
      </c>
      <c r="I590" s="221"/>
      <c r="J590" s="222">
        <f>ROUND(I590*H590,2)</f>
        <v>0</v>
      </c>
      <c r="K590" s="218" t="s">
        <v>188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635</v>
      </c>
      <c r="AT590" s="227" t="s">
        <v>184</v>
      </c>
      <c r="AU590" s="227" t="s">
        <v>80</v>
      </c>
      <c r="AY590" s="20" t="s">
        <v>182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635</v>
      </c>
      <c r="BM590" s="227" t="s">
        <v>9602</v>
      </c>
    </row>
    <row r="591" s="2" customFormat="1">
      <c r="A591" s="41"/>
      <c r="B591" s="42"/>
      <c r="C591" s="43"/>
      <c r="D591" s="229" t="s">
        <v>191</v>
      </c>
      <c r="E591" s="43"/>
      <c r="F591" s="230" t="s">
        <v>9603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191</v>
      </c>
      <c r="AU591" s="20" t="s">
        <v>80</v>
      </c>
    </row>
    <row r="592" s="2" customFormat="1" ht="55.5" customHeight="1">
      <c r="A592" s="41"/>
      <c r="B592" s="42"/>
      <c r="C592" s="216" t="s">
        <v>2817</v>
      </c>
      <c r="D592" s="216" t="s">
        <v>184</v>
      </c>
      <c r="E592" s="217" t="s">
        <v>9604</v>
      </c>
      <c r="F592" s="218" t="s">
        <v>9605</v>
      </c>
      <c r="G592" s="219" t="s">
        <v>425</v>
      </c>
      <c r="H592" s="220">
        <v>1</v>
      </c>
      <c r="I592" s="221"/>
      <c r="J592" s="222">
        <f>ROUND(I592*H592,2)</f>
        <v>0</v>
      </c>
      <c r="K592" s="218" t="s">
        <v>188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635</v>
      </c>
      <c r="AT592" s="227" t="s">
        <v>184</v>
      </c>
      <c r="AU592" s="227" t="s">
        <v>80</v>
      </c>
      <c r="AY592" s="20" t="s">
        <v>182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635</v>
      </c>
      <c r="BM592" s="227" t="s">
        <v>9606</v>
      </c>
    </row>
    <row r="593" s="2" customFormat="1">
      <c r="A593" s="41"/>
      <c r="B593" s="42"/>
      <c r="C593" s="43"/>
      <c r="D593" s="229" t="s">
        <v>191</v>
      </c>
      <c r="E593" s="43"/>
      <c r="F593" s="230" t="s">
        <v>9607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191</v>
      </c>
      <c r="AU593" s="20" t="s">
        <v>80</v>
      </c>
    </row>
    <row r="594" s="2" customFormat="1" ht="55.5" customHeight="1">
      <c r="A594" s="41"/>
      <c r="B594" s="42"/>
      <c r="C594" s="216" t="s">
        <v>2823</v>
      </c>
      <c r="D594" s="216" t="s">
        <v>184</v>
      </c>
      <c r="E594" s="217" t="s">
        <v>9608</v>
      </c>
      <c r="F594" s="218" t="s">
        <v>9609</v>
      </c>
      <c r="G594" s="219" t="s">
        <v>425</v>
      </c>
      <c r="H594" s="220">
        <v>11</v>
      </c>
      <c r="I594" s="221"/>
      <c r="J594" s="222">
        <f>ROUND(I594*H594,2)</f>
        <v>0</v>
      </c>
      <c r="K594" s="218" t="s">
        <v>188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635</v>
      </c>
      <c r="AT594" s="227" t="s">
        <v>184</v>
      </c>
      <c r="AU594" s="227" t="s">
        <v>80</v>
      </c>
      <c r="AY594" s="20" t="s">
        <v>182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635</v>
      </c>
      <c r="BM594" s="227" t="s">
        <v>9610</v>
      </c>
    </row>
    <row r="595" s="2" customFormat="1">
      <c r="A595" s="41"/>
      <c r="B595" s="42"/>
      <c r="C595" s="43"/>
      <c r="D595" s="229" t="s">
        <v>191</v>
      </c>
      <c r="E595" s="43"/>
      <c r="F595" s="230" t="s">
        <v>9611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191</v>
      </c>
      <c r="AU595" s="20" t="s">
        <v>80</v>
      </c>
    </row>
    <row r="596" s="2" customFormat="1" ht="62.7" customHeight="1">
      <c r="A596" s="41"/>
      <c r="B596" s="42"/>
      <c r="C596" s="216" t="s">
        <v>2833</v>
      </c>
      <c r="D596" s="216" t="s">
        <v>184</v>
      </c>
      <c r="E596" s="217" t="s">
        <v>9612</v>
      </c>
      <c r="F596" s="218" t="s">
        <v>9613</v>
      </c>
      <c r="G596" s="219" t="s">
        <v>425</v>
      </c>
      <c r="H596" s="220">
        <v>10</v>
      </c>
      <c r="I596" s="221"/>
      <c r="J596" s="222">
        <f>ROUND(I596*H596,2)</f>
        <v>0</v>
      </c>
      <c r="K596" s="218" t="s">
        <v>188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635</v>
      </c>
      <c r="AT596" s="227" t="s">
        <v>184</v>
      </c>
      <c r="AU596" s="227" t="s">
        <v>80</v>
      </c>
      <c r="AY596" s="20" t="s">
        <v>182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635</v>
      </c>
      <c r="BM596" s="227" t="s">
        <v>9614</v>
      </c>
    </row>
    <row r="597" s="2" customFormat="1">
      <c r="A597" s="41"/>
      <c r="B597" s="42"/>
      <c r="C597" s="43"/>
      <c r="D597" s="229" t="s">
        <v>191</v>
      </c>
      <c r="E597" s="43"/>
      <c r="F597" s="230" t="s">
        <v>9615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191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9616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232</v>
      </c>
      <c r="AT598" s="212" t="s">
        <v>70</v>
      </c>
      <c r="AU598" s="212" t="s">
        <v>71</v>
      </c>
      <c r="AY598" s="211" t="s">
        <v>182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9617</v>
      </c>
      <c r="F599" s="214" t="s">
        <v>9618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232</v>
      </c>
      <c r="AT599" s="212" t="s">
        <v>70</v>
      </c>
      <c r="AU599" s="212" t="s">
        <v>78</v>
      </c>
      <c r="AY599" s="211" t="s">
        <v>182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2841</v>
      </c>
      <c r="D600" s="216" t="s">
        <v>184</v>
      </c>
      <c r="E600" s="217" t="s">
        <v>9619</v>
      </c>
      <c r="F600" s="218" t="s">
        <v>9620</v>
      </c>
      <c r="G600" s="219" t="s">
        <v>2233</v>
      </c>
      <c r="H600" s="220">
        <v>4</v>
      </c>
      <c r="I600" s="221"/>
      <c r="J600" s="222">
        <f>ROUND(I600*H600,2)</f>
        <v>0</v>
      </c>
      <c r="K600" s="218" t="s">
        <v>188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6713</v>
      </c>
      <c r="AT600" s="227" t="s">
        <v>184</v>
      </c>
      <c r="AU600" s="227" t="s">
        <v>80</v>
      </c>
      <c r="AY600" s="20" t="s">
        <v>182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6713</v>
      </c>
      <c r="BM600" s="227" t="s">
        <v>9621</v>
      </c>
    </row>
    <row r="601" s="2" customFormat="1">
      <c r="A601" s="41"/>
      <c r="B601" s="42"/>
      <c r="C601" s="43"/>
      <c r="D601" s="229" t="s">
        <v>191</v>
      </c>
      <c r="E601" s="43"/>
      <c r="F601" s="230" t="s">
        <v>9622</v>
      </c>
      <c r="G601" s="43"/>
      <c r="H601" s="43"/>
      <c r="I601" s="231"/>
      <c r="J601" s="43"/>
      <c r="K601" s="43"/>
      <c r="L601" s="47"/>
      <c r="M601" s="298"/>
      <c r="N601" s="299"/>
      <c r="O601" s="291"/>
      <c r="P601" s="291"/>
      <c r="Q601" s="291"/>
      <c r="R601" s="291"/>
      <c r="S601" s="291"/>
      <c r="T601" s="300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191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i7ZLTgm7jAo58hB4E1Mb7DttKaxsiMmlM13pBWloiWEbEELBZxozxtS4U23cX9d2NW4rkcUcMfQ4GhvZ91GkpA==" hashValue="9zDNI1Jjapa53FiSsoY4ggyopbyeqjjTrZlh8eB25Rx11sLC9aMdYMcjxOfqH33FoklvuSoG9CNWk/Un/ojubw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8457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8458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9623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9. 5. 2025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7" t="s">
        <v>8457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8458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9. 5. 2025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7032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9624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9625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9626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9627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9628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9629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9626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9630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9628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9631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9627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9626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9632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9628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9633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9627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9626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9628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9634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9635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9636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9626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9628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9637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9627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9626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9628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9638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9627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9626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9628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8462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8463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167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297" t="s">
        <v>8457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8458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9. 5. 2025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168</v>
      </c>
      <c r="D128" s="192" t="s">
        <v>56</v>
      </c>
      <c r="E128" s="192" t="s">
        <v>52</v>
      </c>
      <c r="F128" s="192" t="s">
        <v>53</v>
      </c>
      <c r="G128" s="192" t="s">
        <v>169</v>
      </c>
      <c r="H128" s="192" t="s">
        <v>170</v>
      </c>
      <c r="I128" s="192" t="s">
        <v>171</v>
      </c>
      <c r="J128" s="192" t="s">
        <v>130</v>
      </c>
      <c r="K128" s="193" t="s">
        <v>172</v>
      </c>
      <c r="L128" s="194"/>
      <c r="M128" s="95" t="s">
        <v>19</v>
      </c>
      <c r="N128" s="96" t="s">
        <v>41</v>
      </c>
      <c r="O128" s="96" t="s">
        <v>173</v>
      </c>
      <c r="P128" s="96" t="s">
        <v>174</v>
      </c>
      <c r="Q128" s="96" t="s">
        <v>175</v>
      </c>
      <c r="R128" s="96" t="s">
        <v>176</v>
      </c>
      <c r="S128" s="96" t="s">
        <v>177</v>
      </c>
      <c r="T128" s="97" t="s">
        <v>178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179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180</v>
      </c>
      <c r="F130" s="203" t="s">
        <v>181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182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238</v>
      </c>
      <c r="F131" s="214" t="s">
        <v>1137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182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184</v>
      </c>
      <c r="E132" s="217" t="s">
        <v>1139</v>
      </c>
      <c r="F132" s="218" t="s">
        <v>1140</v>
      </c>
      <c r="G132" s="219" t="s">
        <v>283</v>
      </c>
      <c r="H132" s="220">
        <v>4.3579999999999997</v>
      </c>
      <c r="I132" s="221"/>
      <c r="J132" s="222">
        <f>ROUND(I132*H132,2)</f>
        <v>0</v>
      </c>
      <c r="K132" s="218" t="s">
        <v>188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189</v>
      </c>
      <c r="AT132" s="227" t="s">
        <v>184</v>
      </c>
      <c r="AU132" s="227" t="s">
        <v>80</v>
      </c>
      <c r="AY132" s="20" t="s">
        <v>182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189</v>
      </c>
      <c r="BM132" s="227" t="s">
        <v>9639</v>
      </c>
    </row>
    <row r="133" s="2" customFormat="1">
      <c r="A133" s="41"/>
      <c r="B133" s="42"/>
      <c r="C133" s="43"/>
      <c r="D133" s="229" t="s">
        <v>191</v>
      </c>
      <c r="E133" s="43"/>
      <c r="F133" s="230" t="s">
        <v>1142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191</v>
      </c>
      <c r="AU133" s="20" t="s">
        <v>80</v>
      </c>
    </row>
    <row r="134" s="14" customFormat="1">
      <c r="A134" s="14"/>
      <c r="B134" s="245"/>
      <c r="C134" s="246"/>
      <c r="D134" s="236" t="s">
        <v>193</v>
      </c>
      <c r="E134" s="247" t="s">
        <v>19</v>
      </c>
      <c r="F134" s="248" t="s">
        <v>9640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193</v>
      </c>
      <c r="AU134" s="255" t="s">
        <v>80</v>
      </c>
      <c r="AV134" s="14" t="s">
        <v>80</v>
      </c>
      <c r="AW134" s="14" t="s">
        <v>195</v>
      </c>
      <c r="AX134" s="14" t="s">
        <v>71</v>
      </c>
      <c r="AY134" s="255" t="s">
        <v>182</v>
      </c>
    </row>
    <row r="135" s="2" customFormat="1" ht="24.15" customHeight="1">
      <c r="A135" s="41"/>
      <c r="B135" s="42"/>
      <c r="C135" s="216" t="s">
        <v>80</v>
      </c>
      <c r="D135" s="216" t="s">
        <v>184</v>
      </c>
      <c r="E135" s="217" t="s">
        <v>9641</v>
      </c>
      <c r="F135" s="218" t="s">
        <v>9642</v>
      </c>
      <c r="G135" s="219" t="s">
        <v>283</v>
      </c>
      <c r="H135" s="220">
        <v>4.3579999999999997</v>
      </c>
      <c r="I135" s="221"/>
      <c r="J135" s="222">
        <f>ROUND(I135*H135,2)</f>
        <v>0</v>
      </c>
      <c r="K135" s="218" t="s">
        <v>188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189</v>
      </c>
      <c r="AT135" s="227" t="s">
        <v>184</v>
      </c>
      <c r="AU135" s="227" t="s">
        <v>80</v>
      </c>
      <c r="AY135" s="20" t="s">
        <v>182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189</v>
      </c>
      <c r="BM135" s="227" t="s">
        <v>9643</v>
      </c>
    </row>
    <row r="136" s="2" customFormat="1">
      <c r="A136" s="41"/>
      <c r="B136" s="42"/>
      <c r="C136" s="43"/>
      <c r="D136" s="229" t="s">
        <v>191</v>
      </c>
      <c r="E136" s="43"/>
      <c r="F136" s="230" t="s">
        <v>9644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191</v>
      </c>
      <c r="AU136" s="20" t="s">
        <v>80</v>
      </c>
    </row>
    <row r="137" s="14" customFormat="1">
      <c r="A137" s="14"/>
      <c r="B137" s="245"/>
      <c r="C137" s="246"/>
      <c r="D137" s="236" t="s">
        <v>193</v>
      </c>
      <c r="E137" s="247" t="s">
        <v>19</v>
      </c>
      <c r="F137" s="248" t="s">
        <v>9640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193</v>
      </c>
      <c r="AU137" s="255" t="s">
        <v>80</v>
      </c>
      <c r="AV137" s="14" t="s">
        <v>80</v>
      </c>
      <c r="AW137" s="14" t="s">
        <v>195</v>
      </c>
      <c r="AX137" s="14" t="s">
        <v>71</v>
      </c>
      <c r="AY137" s="255" t="s">
        <v>182</v>
      </c>
    </row>
    <row r="138" s="2" customFormat="1" ht="21.75" customHeight="1">
      <c r="A138" s="41"/>
      <c r="B138" s="42"/>
      <c r="C138" s="216" t="s">
        <v>97</v>
      </c>
      <c r="D138" s="216" t="s">
        <v>184</v>
      </c>
      <c r="E138" s="217" t="s">
        <v>9645</v>
      </c>
      <c r="F138" s="218" t="s">
        <v>9646</v>
      </c>
      <c r="G138" s="219" t="s">
        <v>283</v>
      </c>
      <c r="H138" s="220">
        <v>106.033</v>
      </c>
      <c r="I138" s="221"/>
      <c r="J138" s="222">
        <f>ROUND(I138*H138,2)</f>
        <v>0</v>
      </c>
      <c r="K138" s="218" t="s">
        <v>188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189</v>
      </c>
      <c r="AT138" s="227" t="s">
        <v>184</v>
      </c>
      <c r="AU138" s="227" t="s">
        <v>80</v>
      </c>
      <c r="AY138" s="20" t="s">
        <v>182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189</v>
      </c>
      <c r="BM138" s="227" t="s">
        <v>9647</v>
      </c>
    </row>
    <row r="139" s="2" customFormat="1">
      <c r="A139" s="41"/>
      <c r="B139" s="42"/>
      <c r="C139" s="43"/>
      <c r="D139" s="229" t="s">
        <v>191</v>
      </c>
      <c r="E139" s="43"/>
      <c r="F139" s="230" t="s">
        <v>9648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191</v>
      </c>
      <c r="AU139" s="20" t="s">
        <v>80</v>
      </c>
    </row>
    <row r="140" s="14" customFormat="1">
      <c r="A140" s="14"/>
      <c r="B140" s="245"/>
      <c r="C140" s="246"/>
      <c r="D140" s="236" t="s">
        <v>193</v>
      </c>
      <c r="E140" s="247" t="s">
        <v>19</v>
      </c>
      <c r="F140" s="248" t="s">
        <v>9649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193</v>
      </c>
      <c r="AU140" s="255" t="s">
        <v>80</v>
      </c>
      <c r="AV140" s="14" t="s">
        <v>80</v>
      </c>
      <c r="AW140" s="14" t="s">
        <v>195</v>
      </c>
      <c r="AX140" s="14" t="s">
        <v>71</v>
      </c>
      <c r="AY140" s="255" t="s">
        <v>182</v>
      </c>
    </row>
    <row r="141" s="2" customFormat="1" ht="24.15" customHeight="1">
      <c r="A141" s="41"/>
      <c r="B141" s="42"/>
      <c r="C141" s="216" t="s">
        <v>189</v>
      </c>
      <c r="D141" s="216" t="s">
        <v>184</v>
      </c>
      <c r="E141" s="217" t="s">
        <v>9650</v>
      </c>
      <c r="F141" s="218" t="s">
        <v>9651</v>
      </c>
      <c r="G141" s="219" t="s">
        <v>283</v>
      </c>
      <c r="H141" s="220">
        <v>106.033</v>
      </c>
      <c r="I141" s="221"/>
      <c r="J141" s="222">
        <f>ROUND(I141*H141,2)</f>
        <v>0</v>
      </c>
      <c r="K141" s="218" t="s">
        <v>188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189</v>
      </c>
      <c r="AT141" s="227" t="s">
        <v>184</v>
      </c>
      <c r="AU141" s="227" t="s">
        <v>80</v>
      </c>
      <c r="AY141" s="20" t="s">
        <v>182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189</v>
      </c>
      <c r="BM141" s="227" t="s">
        <v>9652</v>
      </c>
    </row>
    <row r="142" s="2" customFormat="1">
      <c r="A142" s="41"/>
      <c r="B142" s="42"/>
      <c r="C142" s="43"/>
      <c r="D142" s="229" t="s">
        <v>191</v>
      </c>
      <c r="E142" s="43"/>
      <c r="F142" s="230" t="s">
        <v>9653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191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260</v>
      </c>
      <c r="F143" s="214" t="s">
        <v>7156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182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232</v>
      </c>
      <c r="D144" s="216" t="s">
        <v>184</v>
      </c>
      <c r="E144" s="217" t="s">
        <v>9654</v>
      </c>
      <c r="F144" s="218" t="s">
        <v>9655</v>
      </c>
      <c r="G144" s="219" t="s">
        <v>304</v>
      </c>
      <c r="H144" s="220">
        <v>290.5</v>
      </c>
      <c r="I144" s="221"/>
      <c r="J144" s="222">
        <f>ROUND(I144*H144,2)</f>
        <v>0</v>
      </c>
      <c r="K144" s="218" t="s">
        <v>188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9656</v>
      </c>
    </row>
    <row r="145" s="2" customFormat="1">
      <c r="A145" s="41"/>
      <c r="B145" s="42"/>
      <c r="C145" s="43"/>
      <c r="D145" s="229" t="s">
        <v>191</v>
      </c>
      <c r="E145" s="43"/>
      <c r="F145" s="230" t="s">
        <v>9657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191</v>
      </c>
      <c r="AU145" s="20" t="s">
        <v>80</v>
      </c>
    </row>
    <row r="146" s="14" customFormat="1">
      <c r="A146" s="14"/>
      <c r="B146" s="245"/>
      <c r="C146" s="246"/>
      <c r="D146" s="236" t="s">
        <v>193</v>
      </c>
      <c r="E146" s="247" t="s">
        <v>19</v>
      </c>
      <c r="F146" s="248" t="s">
        <v>9658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193</v>
      </c>
      <c r="AU146" s="255" t="s">
        <v>80</v>
      </c>
      <c r="AV146" s="14" t="s">
        <v>80</v>
      </c>
      <c r="AW146" s="14" t="s">
        <v>195</v>
      </c>
      <c r="AX146" s="14" t="s">
        <v>71</v>
      </c>
      <c r="AY146" s="255" t="s">
        <v>182</v>
      </c>
    </row>
    <row r="147" s="2" customFormat="1" ht="24.15" customHeight="1">
      <c r="A147" s="41"/>
      <c r="B147" s="42"/>
      <c r="C147" s="216" t="s">
        <v>238</v>
      </c>
      <c r="D147" s="216" t="s">
        <v>184</v>
      </c>
      <c r="E147" s="217" t="s">
        <v>9659</v>
      </c>
      <c r="F147" s="218" t="s">
        <v>9660</v>
      </c>
      <c r="G147" s="219" t="s">
        <v>304</v>
      </c>
      <c r="H147" s="220">
        <v>290.5</v>
      </c>
      <c r="I147" s="221"/>
      <c r="J147" s="222">
        <f>ROUND(I147*H147,2)</f>
        <v>0</v>
      </c>
      <c r="K147" s="218" t="s">
        <v>188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189</v>
      </c>
      <c r="AT147" s="227" t="s">
        <v>184</v>
      </c>
      <c r="AU147" s="227" t="s">
        <v>80</v>
      </c>
      <c r="AY147" s="20" t="s">
        <v>182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189</v>
      </c>
      <c r="BM147" s="227" t="s">
        <v>9661</v>
      </c>
    </row>
    <row r="148" s="2" customFormat="1">
      <c r="A148" s="41"/>
      <c r="B148" s="42"/>
      <c r="C148" s="43"/>
      <c r="D148" s="229" t="s">
        <v>191</v>
      </c>
      <c r="E148" s="43"/>
      <c r="F148" s="230" t="s">
        <v>9662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191</v>
      </c>
      <c r="AU148" s="20" t="s">
        <v>80</v>
      </c>
    </row>
    <row r="149" s="14" customFormat="1">
      <c r="A149" s="14"/>
      <c r="B149" s="245"/>
      <c r="C149" s="246"/>
      <c r="D149" s="236" t="s">
        <v>193</v>
      </c>
      <c r="E149" s="247" t="s">
        <v>19</v>
      </c>
      <c r="F149" s="248" t="s">
        <v>9658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193</v>
      </c>
      <c r="AU149" s="255" t="s">
        <v>80</v>
      </c>
      <c r="AV149" s="14" t="s">
        <v>80</v>
      </c>
      <c r="AW149" s="14" t="s">
        <v>195</v>
      </c>
      <c r="AX149" s="14" t="s">
        <v>71</v>
      </c>
      <c r="AY149" s="255" t="s">
        <v>182</v>
      </c>
    </row>
    <row r="150" s="2" customFormat="1" ht="37.8" customHeight="1">
      <c r="A150" s="41"/>
      <c r="B150" s="42"/>
      <c r="C150" s="216" t="s">
        <v>246</v>
      </c>
      <c r="D150" s="216" t="s">
        <v>184</v>
      </c>
      <c r="E150" s="217" t="s">
        <v>9663</v>
      </c>
      <c r="F150" s="218" t="s">
        <v>9664</v>
      </c>
      <c r="G150" s="219" t="s">
        <v>304</v>
      </c>
      <c r="H150" s="220">
        <v>1307.25</v>
      </c>
      <c r="I150" s="221"/>
      <c r="J150" s="222">
        <f>ROUND(I150*H150,2)</f>
        <v>0</v>
      </c>
      <c r="K150" s="218" t="s">
        <v>188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189</v>
      </c>
      <c r="AT150" s="227" t="s">
        <v>184</v>
      </c>
      <c r="AU150" s="227" t="s">
        <v>80</v>
      </c>
      <c r="AY150" s="20" t="s">
        <v>182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189</v>
      </c>
      <c r="BM150" s="227" t="s">
        <v>9665</v>
      </c>
    </row>
    <row r="151" s="2" customFormat="1">
      <c r="A151" s="41"/>
      <c r="B151" s="42"/>
      <c r="C151" s="43"/>
      <c r="D151" s="229" t="s">
        <v>191</v>
      </c>
      <c r="E151" s="43"/>
      <c r="F151" s="230" t="s">
        <v>9666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191</v>
      </c>
      <c r="AU151" s="20" t="s">
        <v>80</v>
      </c>
    </row>
    <row r="152" s="14" customFormat="1">
      <c r="A152" s="14"/>
      <c r="B152" s="245"/>
      <c r="C152" s="246"/>
      <c r="D152" s="236" t="s">
        <v>193</v>
      </c>
      <c r="E152" s="247" t="s">
        <v>19</v>
      </c>
      <c r="F152" s="248" t="s">
        <v>9667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193</v>
      </c>
      <c r="AU152" s="255" t="s">
        <v>80</v>
      </c>
      <c r="AV152" s="14" t="s">
        <v>80</v>
      </c>
      <c r="AW152" s="14" t="s">
        <v>195</v>
      </c>
      <c r="AX152" s="14" t="s">
        <v>71</v>
      </c>
      <c r="AY152" s="255" t="s">
        <v>182</v>
      </c>
    </row>
    <row r="153" s="2" customFormat="1" ht="37.8" customHeight="1">
      <c r="A153" s="41"/>
      <c r="B153" s="42"/>
      <c r="C153" s="216" t="s">
        <v>253</v>
      </c>
      <c r="D153" s="216" t="s">
        <v>184</v>
      </c>
      <c r="E153" s="217" t="s">
        <v>9668</v>
      </c>
      <c r="F153" s="218" t="s">
        <v>9669</v>
      </c>
      <c r="G153" s="219" t="s">
        <v>304</v>
      </c>
      <c r="H153" s="220">
        <v>871.5</v>
      </c>
      <c r="I153" s="221"/>
      <c r="J153" s="222">
        <f>ROUND(I153*H153,2)</f>
        <v>0</v>
      </c>
      <c r="K153" s="218" t="s">
        <v>188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189</v>
      </c>
      <c r="AT153" s="227" t="s">
        <v>184</v>
      </c>
      <c r="AU153" s="227" t="s">
        <v>80</v>
      </c>
      <c r="AY153" s="20" t="s">
        <v>182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189</v>
      </c>
      <c r="BM153" s="227" t="s">
        <v>9670</v>
      </c>
    </row>
    <row r="154" s="2" customFormat="1">
      <c r="A154" s="41"/>
      <c r="B154" s="42"/>
      <c r="C154" s="43"/>
      <c r="D154" s="229" t="s">
        <v>191</v>
      </c>
      <c r="E154" s="43"/>
      <c r="F154" s="230" t="s">
        <v>9671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191</v>
      </c>
      <c r="AU154" s="20" t="s">
        <v>80</v>
      </c>
    </row>
    <row r="155" s="14" customFormat="1">
      <c r="A155" s="14"/>
      <c r="B155" s="245"/>
      <c r="C155" s="246"/>
      <c r="D155" s="236" t="s">
        <v>193</v>
      </c>
      <c r="E155" s="247" t="s">
        <v>19</v>
      </c>
      <c r="F155" s="248" t="s">
        <v>9672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193</v>
      </c>
      <c r="AU155" s="255" t="s">
        <v>80</v>
      </c>
      <c r="AV155" s="14" t="s">
        <v>80</v>
      </c>
      <c r="AW155" s="14" t="s">
        <v>195</v>
      </c>
      <c r="AX155" s="14" t="s">
        <v>71</v>
      </c>
      <c r="AY155" s="255" t="s">
        <v>182</v>
      </c>
    </row>
    <row r="156" s="2" customFormat="1" ht="44.25" customHeight="1">
      <c r="A156" s="41"/>
      <c r="B156" s="42"/>
      <c r="C156" s="216" t="s">
        <v>260</v>
      </c>
      <c r="D156" s="216" t="s">
        <v>184</v>
      </c>
      <c r="E156" s="217" t="s">
        <v>9673</v>
      </c>
      <c r="F156" s="218" t="s">
        <v>9674</v>
      </c>
      <c r="G156" s="219" t="s">
        <v>425</v>
      </c>
      <c r="H156" s="220">
        <v>37</v>
      </c>
      <c r="I156" s="221"/>
      <c r="J156" s="222">
        <f>ROUND(I156*H156,2)</f>
        <v>0</v>
      </c>
      <c r="K156" s="218" t="s">
        <v>188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189</v>
      </c>
      <c r="AT156" s="227" t="s">
        <v>184</v>
      </c>
      <c r="AU156" s="227" t="s">
        <v>80</v>
      </c>
      <c r="AY156" s="20" t="s">
        <v>182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189</v>
      </c>
      <c r="BM156" s="227" t="s">
        <v>9675</v>
      </c>
    </row>
    <row r="157" s="2" customFormat="1">
      <c r="A157" s="41"/>
      <c r="B157" s="42"/>
      <c r="C157" s="43"/>
      <c r="D157" s="229" t="s">
        <v>191</v>
      </c>
      <c r="E157" s="43"/>
      <c r="F157" s="230" t="s">
        <v>9676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191</v>
      </c>
      <c r="AU157" s="20" t="s">
        <v>80</v>
      </c>
    </row>
    <row r="158" s="2" customFormat="1" ht="33" customHeight="1">
      <c r="A158" s="41"/>
      <c r="B158" s="42"/>
      <c r="C158" s="216" t="s">
        <v>266</v>
      </c>
      <c r="D158" s="216" t="s">
        <v>184</v>
      </c>
      <c r="E158" s="217" t="s">
        <v>9677</v>
      </c>
      <c r="F158" s="218" t="s">
        <v>9678</v>
      </c>
      <c r="G158" s="219" t="s">
        <v>304</v>
      </c>
      <c r="H158" s="220">
        <v>145.25</v>
      </c>
      <c r="I158" s="221"/>
      <c r="J158" s="222">
        <f>ROUND(I158*H158,2)</f>
        <v>0</v>
      </c>
      <c r="K158" s="218" t="s">
        <v>188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189</v>
      </c>
      <c r="AT158" s="227" t="s">
        <v>184</v>
      </c>
      <c r="AU158" s="227" t="s">
        <v>80</v>
      </c>
      <c r="AY158" s="20" t="s">
        <v>182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189</v>
      </c>
      <c r="BM158" s="227" t="s">
        <v>9679</v>
      </c>
    </row>
    <row r="159" s="2" customFormat="1">
      <c r="A159" s="41"/>
      <c r="B159" s="42"/>
      <c r="C159" s="43"/>
      <c r="D159" s="229" t="s">
        <v>191</v>
      </c>
      <c r="E159" s="43"/>
      <c r="F159" s="230" t="s">
        <v>9680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191</v>
      </c>
      <c r="AU159" s="20" t="s">
        <v>80</v>
      </c>
    </row>
    <row r="160" s="14" customFormat="1">
      <c r="A160" s="14"/>
      <c r="B160" s="245"/>
      <c r="C160" s="246"/>
      <c r="D160" s="236" t="s">
        <v>193</v>
      </c>
      <c r="E160" s="247" t="s">
        <v>19</v>
      </c>
      <c r="F160" s="248" t="s">
        <v>9681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195</v>
      </c>
      <c r="AX160" s="14" t="s">
        <v>71</v>
      </c>
      <c r="AY160" s="255" t="s">
        <v>182</v>
      </c>
    </row>
    <row r="161" s="2" customFormat="1" ht="24.15" customHeight="1">
      <c r="A161" s="41"/>
      <c r="B161" s="42"/>
      <c r="C161" s="216" t="s">
        <v>273</v>
      </c>
      <c r="D161" s="216" t="s">
        <v>184</v>
      </c>
      <c r="E161" s="217" t="s">
        <v>9147</v>
      </c>
      <c r="F161" s="218" t="s">
        <v>9682</v>
      </c>
      <c r="G161" s="219" t="s">
        <v>2233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308</v>
      </c>
      <c r="AT161" s="227" t="s">
        <v>184</v>
      </c>
      <c r="AU161" s="227" t="s">
        <v>80</v>
      </c>
      <c r="AY161" s="20" t="s">
        <v>182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308</v>
      </c>
      <c r="BM161" s="227" t="s">
        <v>9683</v>
      </c>
    </row>
    <row r="162" s="2" customFormat="1" ht="16.5" customHeight="1">
      <c r="A162" s="41"/>
      <c r="B162" s="42"/>
      <c r="C162" s="216" t="s">
        <v>8</v>
      </c>
      <c r="D162" s="216" t="s">
        <v>184</v>
      </c>
      <c r="E162" s="217" t="s">
        <v>9684</v>
      </c>
      <c r="F162" s="218" t="s">
        <v>9685</v>
      </c>
      <c r="G162" s="219" t="s">
        <v>2233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189</v>
      </c>
      <c r="AT162" s="227" t="s">
        <v>184</v>
      </c>
      <c r="AU162" s="227" t="s">
        <v>80</v>
      </c>
      <c r="AY162" s="20" t="s">
        <v>182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189</v>
      </c>
      <c r="BM162" s="227" t="s">
        <v>9686</v>
      </c>
    </row>
    <row r="163" s="2" customFormat="1" ht="24.15" customHeight="1">
      <c r="A163" s="41"/>
      <c r="B163" s="42"/>
      <c r="C163" s="216" t="s">
        <v>289</v>
      </c>
      <c r="D163" s="216" t="s">
        <v>184</v>
      </c>
      <c r="E163" s="217" t="s">
        <v>8029</v>
      </c>
      <c r="F163" s="218" t="s">
        <v>9687</v>
      </c>
      <c r="G163" s="219" t="s">
        <v>8469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189</v>
      </c>
      <c r="AT163" s="227" t="s">
        <v>184</v>
      </c>
      <c r="AU163" s="227" t="s">
        <v>80</v>
      </c>
      <c r="AY163" s="20" t="s">
        <v>182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189</v>
      </c>
      <c r="BM163" s="227" t="s">
        <v>9688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3125</v>
      </c>
      <c r="F164" s="214" t="s">
        <v>3126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182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295</v>
      </c>
      <c r="D165" s="216" t="s">
        <v>184</v>
      </c>
      <c r="E165" s="217" t="s">
        <v>3128</v>
      </c>
      <c r="F165" s="218" t="s">
        <v>3129</v>
      </c>
      <c r="G165" s="219" t="s">
        <v>256</v>
      </c>
      <c r="H165" s="220">
        <v>9.5800000000000001</v>
      </c>
      <c r="I165" s="221"/>
      <c r="J165" s="222">
        <f>ROUND(I165*H165,2)</f>
        <v>0</v>
      </c>
      <c r="K165" s="218" t="s">
        <v>188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189</v>
      </c>
      <c r="AT165" s="227" t="s">
        <v>184</v>
      </c>
      <c r="AU165" s="227" t="s">
        <v>80</v>
      </c>
      <c r="AY165" s="20" t="s">
        <v>182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189</v>
      </c>
      <c r="BM165" s="227" t="s">
        <v>9689</v>
      </c>
    </row>
    <row r="166" s="2" customFormat="1">
      <c r="A166" s="41"/>
      <c r="B166" s="42"/>
      <c r="C166" s="43"/>
      <c r="D166" s="229" t="s">
        <v>191</v>
      </c>
      <c r="E166" s="43"/>
      <c r="F166" s="230" t="s">
        <v>3131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191</v>
      </c>
      <c r="AU166" s="20" t="s">
        <v>80</v>
      </c>
    </row>
    <row r="167" s="14" customFormat="1">
      <c r="A167" s="14"/>
      <c r="B167" s="245"/>
      <c r="C167" s="246"/>
      <c r="D167" s="236" t="s">
        <v>193</v>
      </c>
      <c r="E167" s="247" t="s">
        <v>19</v>
      </c>
      <c r="F167" s="248" t="s">
        <v>9690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193</v>
      </c>
      <c r="AU167" s="255" t="s">
        <v>80</v>
      </c>
      <c r="AV167" s="14" t="s">
        <v>80</v>
      </c>
      <c r="AW167" s="14" t="s">
        <v>195</v>
      </c>
      <c r="AX167" s="14" t="s">
        <v>71</v>
      </c>
      <c r="AY167" s="255" t="s">
        <v>182</v>
      </c>
    </row>
    <row r="168" s="2" customFormat="1" ht="37.8" customHeight="1">
      <c r="A168" s="41"/>
      <c r="B168" s="42"/>
      <c r="C168" s="216" t="s">
        <v>301</v>
      </c>
      <c r="D168" s="216" t="s">
        <v>184</v>
      </c>
      <c r="E168" s="217" t="s">
        <v>3140</v>
      </c>
      <c r="F168" s="218" t="s">
        <v>3141</v>
      </c>
      <c r="G168" s="219" t="s">
        <v>256</v>
      </c>
      <c r="H168" s="220">
        <v>6.3860000000000001</v>
      </c>
      <c r="I168" s="221"/>
      <c r="J168" s="222">
        <f>ROUND(I168*H168,2)</f>
        <v>0</v>
      </c>
      <c r="K168" s="218" t="s">
        <v>188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189</v>
      </c>
      <c r="AT168" s="227" t="s">
        <v>184</v>
      </c>
      <c r="AU168" s="227" t="s">
        <v>80</v>
      </c>
      <c r="AY168" s="20" t="s">
        <v>182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189</v>
      </c>
      <c r="BM168" s="227" t="s">
        <v>9691</v>
      </c>
    </row>
    <row r="169" s="2" customFormat="1">
      <c r="A169" s="41"/>
      <c r="B169" s="42"/>
      <c r="C169" s="43"/>
      <c r="D169" s="229" t="s">
        <v>191</v>
      </c>
      <c r="E169" s="43"/>
      <c r="F169" s="230" t="s">
        <v>3143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191</v>
      </c>
      <c r="AU169" s="20" t="s">
        <v>80</v>
      </c>
    </row>
    <row r="170" s="14" customFormat="1">
      <c r="A170" s="14"/>
      <c r="B170" s="245"/>
      <c r="C170" s="246"/>
      <c r="D170" s="236" t="s">
        <v>193</v>
      </c>
      <c r="E170" s="247" t="s">
        <v>19</v>
      </c>
      <c r="F170" s="248" t="s">
        <v>9692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193</v>
      </c>
      <c r="AU170" s="255" t="s">
        <v>80</v>
      </c>
      <c r="AV170" s="14" t="s">
        <v>80</v>
      </c>
      <c r="AW170" s="14" t="s">
        <v>195</v>
      </c>
      <c r="AX170" s="14" t="s">
        <v>71</v>
      </c>
      <c r="AY170" s="255" t="s">
        <v>182</v>
      </c>
    </row>
    <row r="171" s="2" customFormat="1" ht="33" customHeight="1">
      <c r="A171" s="41"/>
      <c r="B171" s="42"/>
      <c r="C171" s="216" t="s">
        <v>308</v>
      </c>
      <c r="D171" s="216" t="s">
        <v>184</v>
      </c>
      <c r="E171" s="217" t="s">
        <v>3173</v>
      </c>
      <c r="F171" s="218" t="s">
        <v>3174</v>
      </c>
      <c r="G171" s="219" t="s">
        <v>256</v>
      </c>
      <c r="H171" s="220">
        <v>7.9829999999999997</v>
      </c>
      <c r="I171" s="221"/>
      <c r="J171" s="222">
        <f>ROUND(I171*H171,2)</f>
        <v>0</v>
      </c>
      <c r="K171" s="218" t="s">
        <v>3175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189</v>
      </c>
      <c r="AT171" s="227" t="s">
        <v>184</v>
      </c>
      <c r="AU171" s="227" t="s">
        <v>80</v>
      </c>
      <c r="AY171" s="20" t="s">
        <v>182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189</v>
      </c>
      <c r="BM171" s="227" t="s">
        <v>9693</v>
      </c>
    </row>
    <row r="172" s="14" customFormat="1">
      <c r="A172" s="14"/>
      <c r="B172" s="245"/>
      <c r="C172" s="246"/>
      <c r="D172" s="236" t="s">
        <v>193</v>
      </c>
      <c r="E172" s="247" t="s">
        <v>19</v>
      </c>
      <c r="F172" s="248" t="s">
        <v>9694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193</v>
      </c>
      <c r="AU172" s="255" t="s">
        <v>80</v>
      </c>
      <c r="AV172" s="14" t="s">
        <v>80</v>
      </c>
      <c r="AW172" s="14" t="s">
        <v>195</v>
      </c>
      <c r="AX172" s="14" t="s">
        <v>71</v>
      </c>
      <c r="AY172" s="255" t="s">
        <v>182</v>
      </c>
    </row>
    <row r="173" s="2" customFormat="1" ht="44.25" customHeight="1">
      <c r="A173" s="41"/>
      <c r="B173" s="42"/>
      <c r="C173" s="216" t="s">
        <v>314</v>
      </c>
      <c r="D173" s="216" t="s">
        <v>184</v>
      </c>
      <c r="E173" s="217" t="s">
        <v>3179</v>
      </c>
      <c r="F173" s="218" t="s">
        <v>3180</v>
      </c>
      <c r="G173" s="219" t="s">
        <v>256</v>
      </c>
      <c r="H173" s="220">
        <v>95.796000000000006</v>
      </c>
      <c r="I173" s="221"/>
      <c r="J173" s="222">
        <f>ROUND(I173*H173,2)</f>
        <v>0</v>
      </c>
      <c r="K173" s="218" t="s">
        <v>188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189</v>
      </c>
      <c r="AT173" s="227" t="s">
        <v>184</v>
      </c>
      <c r="AU173" s="227" t="s">
        <v>80</v>
      </c>
      <c r="AY173" s="20" t="s">
        <v>182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189</v>
      </c>
      <c r="BM173" s="227" t="s">
        <v>9695</v>
      </c>
    </row>
    <row r="174" s="2" customFormat="1">
      <c r="A174" s="41"/>
      <c r="B174" s="42"/>
      <c r="C174" s="43"/>
      <c r="D174" s="229" t="s">
        <v>191</v>
      </c>
      <c r="E174" s="43"/>
      <c r="F174" s="230" t="s">
        <v>3182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191</v>
      </c>
      <c r="AU174" s="20" t="s">
        <v>80</v>
      </c>
    </row>
    <row r="175" s="14" customFormat="1">
      <c r="A175" s="14"/>
      <c r="B175" s="245"/>
      <c r="C175" s="246"/>
      <c r="D175" s="236" t="s">
        <v>193</v>
      </c>
      <c r="E175" s="246"/>
      <c r="F175" s="248" t="s">
        <v>9696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193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182</v>
      </c>
    </row>
    <row r="176" s="2" customFormat="1" ht="37.8" customHeight="1">
      <c r="A176" s="41"/>
      <c r="B176" s="42"/>
      <c r="C176" s="216" t="s">
        <v>319</v>
      </c>
      <c r="D176" s="216" t="s">
        <v>184</v>
      </c>
      <c r="E176" s="217" t="s">
        <v>3185</v>
      </c>
      <c r="F176" s="218" t="s">
        <v>3186</v>
      </c>
      <c r="G176" s="219" t="s">
        <v>256</v>
      </c>
      <c r="H176" s="220">
        <v>7.9829999999999997</v>
      </c>
      <c r="I176" s="221"/>
      <c r="J176" s="222">
        <f>ROUND(I176*H176,2)</f>
        <v>0</v>
      </c>
      <c r="K176" s="218" t="s">
        <v>188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189</v>
      </c>
      <c r="AT176" s="227" t="s">
        <v>184</v>
      </c>
      <c r="AU176" s="227" t="s">
        <v>80</v>
      </c>
      <c r="AY176" s="20" t="s">
        <v>182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189</v>
      </c>
      <c r="BM176" s="227" t="s">
        <v>9697</v>
      </c>
    </row>
    <row r="177" s="2" customFormat="1">
      <c r="A177" s="41"/>
      <c r="B177" s="42"/>
      <c r="C177" s="43"/>
      <c r="D177" s="229" t="s">
        <v>191</v>
      </c>
      <c r="E177" s="43"/>
      <c r="F177" s="230" t="s">
        <v>3188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191</v>
      </c>
      <c r="AU177" s="20" t="s">
        <v>80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9698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2" customFormat="1" ht="44.25" customHeight="1">
      <c r="A179" s="41"/>
      <c r="B179" s="42"/>
      <c r="C179" s="216" t="s">
        <v>328</v>
      </c>
      <c r="D179" s="216" t="s">
        <v>184</v>
      </c>
      <c r="E179" s="217" t="s">
        <v>8480</v>
      </c>
      <c r="F179" s="218" t="s">
        <v>8481</v>
      </c>
      <c r="G179" s="219" t="s">
        <v>256</v>
      </c>
      <c r="H179" s="220">
        <v>4</v>
      </c>
      <c r="I179" s="221"/>
      <c r="J179" s="222">
        <f>ROUND(I179*H179,2)</f>
        <v>0</v>
      </c>
      <c r="K179" s="218" t="s">
        <v>188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189</v>
      </c>
      <c r="AT179" s="227" t="s">
        <v>184</v>
      </c>
      <c r="AU179" s="227" t="s">
        <v>80</v>
      </c>
      <c r="AY179" s="20" t="s">
        <v>182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189</v>
      </c>
      <c r="BM179" s="227" t="s">
        <v>9699</v>
      </c>
    </row>
    <row r="180" s="2" customFormat="1">
      <c r="A180" s="41"/>
      <c r="B180" s="42"/>
      <c r="C180" s="43"/>
      <c r="D180" s="229" t="s">
        <v>191</v>
      </c>
      <c r="E180" s="43"/>
      <c r="F180" s="230" t="s">
        <v>8483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191</v>
      </c>
      <c r="AU180" s="20" t="s">
        <v>80</v>
      </c>
    </row>
    <row r="181" s="14" customFormat="1">
      <c r="A181" s="14"/>
      <c r="B181" s="245"/>
      <c r="C181" s="246"/>
      <c r="D181" s="236" t="s">
        <v>193</v>
      </c>
      <c r="E181" s="247" t="s">
        <v>19</v>
      </c>
      <c r="F181" s="248" t="s">
        <v>8484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193</v>
      </c>
      <c r="AU181" s="255" t="s">
        <v>80</v>
      </c>
      <c r="AV181" s="14" t="s">
        <v>80</v>
      </c>
      <c r="AW181" s="14" t="s">
        <v>195</v>
      </c>
      <c r="AX181" s="14" t="s">
        <v>71</v>
      </c>
      <c r="AY181" s="255" t="s">
        <v>182</v>
      </c>
    </row>
    <row r="182" s="2" customFormat="1" ht="49.05" customHeight="1">
      <c r="A182" s="41"/>
      <c r="B182" s="42"/>
      <c r="C182" s="216" t="s">
        <v>334</v>
      </c>
      <c r="D182" s="216" t="s">
        <v>184</v>
      </c>
      <c r="E182" s="217" t="s">
        <v>3226</v>
      </c>
      <c r="F182" s="218" t="s">
        <v>3227</v>
      </c>
      <c r="G182" s="219" t="s">
        <v>256</v>
      </c>
      <c r="H182" s="220">
        <v>15.965999999999999</v>
      </c>
      <c r="I182" s="221"/>
      <c r="J182" s="222">
        <f>ROUND(I182*H182,2)</f>
        <v>0</v>
      </c>
      <c r="K182" s="218" t="s">
        <v>188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189</v>
      </c>
      <c r="AT182" s="227" t="s">
        <v>184</v>
      </c>
      <c r="AU182" s="227" t="s">
        <v>80</v>
      </c>
      <c r="AY182" s="20" t="s">
        <v>182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189</v>
      </c>
      <c r="BM182" s="227" t="s">
        <v>9700</v>
      </c>
    </row>
    <row r="183" s="2" customFormat="1">
      <c r="A183" s="41"/>
      <c r="B183" s="42"/>
      <c r="C183" s="43"/>
      <c r="D183" s="229" t="s">
        <v>191</v>
      </c>
      <c r="E183" s="43"/>
      <c r="F183" s="230" t="s">
        <v>3229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191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3231</v>
      </c>
      <c r="F184" s="214" t="s">
        <v>3232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182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184</v>
      </c>
      <c r="E185" s="217" t="s">
        <v>3234</v>
      </c>
      <c r="F185" s="218" t="s">
        <v>3235</v>
      </c>
      <c r="G185" s="219" t="s">
        <v>256</v>
      </c>
      <c r="H185" s="220">
        <v>15.378</v>
      </c>
      <c r="I185" s="221"/>
      <c r="J185" s="222">
        <f>ROUND(I185*H185,2)</f>
        <v>0</v>
      </c>
      <c r="K185" s="218" t="s">
        <v>188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189</v>
      </c>
      <c r="AT185" s="227" t="s">
        <v>184</v>
      </c>
      <c r="AU185" s="227" t="s">
        <v>80</v>
      </c>
      <c r="AY185" s="20" t="s">
        <v>182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189</v>
      </c>
      <c r="BM185" s="227" t="s">
        <v>9701</v>
      </c>
    </row>
    <row r="186" s="2" customFormat="1">
      <c r="A186" s="41"/>
      <c r="B186" s="42"/>
      <c r="C186" s="43"/>
      <c r="D186" s="229" t="s">
        <v>191</v>
      </c>
      <c r="E186" s="43"/>
      <c r="F186" s="230" t="s">
        <v>3237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191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4997</v>
      </c>
      <c r="F187" s="203" t="s">
        <v>9702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182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9703</v>
      </c>
      <c r="F188" s="214" t="s">
        <v>9704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182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9705</v>
      </c>
      <c r="F189" s="214" t="s">
        <v>9706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182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347</v>
      </c>
      <c r="D190" s="216" t="s">
        <v>184</v>
      </c>
      <c r="E190" s="217" t="s">
        <v>9707</v>
      </c>
      <c r="F190" s="218" t="s">
        <v>9708</v>
      </c>
      <c r="G190" s="219" t="s">
        <v>304</v>
      </c>
      <c r="H190" s="220">
        <v>95.238</v>
      </c>
      <c r="I190" s="221"/>
      <c r="J190" s="222">
        <f>ROUND(I190*H190,2)</f>
        <v>0</v>
      </c>
      <c r="K190" s="218" t="s">
        <v>188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184</v>
      </c>
      <c r="AU190" s="227" t="s">
        <v>80</v>
      </c>
      <c r="AY190" s="20" t="s">
        <v>182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9709</v>
      </c>
    </row>
    <row r="191" s="2" customFormat="1">
      <c r="A191" s="41"/>
      <c r="B191" s="42"/>
      <c r="C191" s="43"/>
      <c r="D191" s="229" t="s">
        <v>191</v>
      </c>
      <c r="E191" s="43"/>
      <c r="F191" s="230" t="s">
        <v>9710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191</v>
      </c>
      <c r="AU191" s="20" t="s">
        <v>80</v>
      </c>
    </row>
    <row r="192" s="14" customFormat="1">
      <c r="A192" s="14"/>
      <c r="B192" s="245"/>
      <c r="C192" s="246"/>
      <c r="D192" s="236" t="s">
        <v>193</v>
      </c>
      <c r="E192" s="247" t="s">
        <v>19</v>
      </c>
      <c r="F192" s="248" t="s">
        <v>9711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193</v>
      </c>
      <c r="AU192" s="255" t="s">
        <v>80</v>
      </c>
      <c r="AV192" s="14" t="s">
        <v>80</v>
      </c>
      <c r="AW192" s="14" t="s">
        <v>195</v>
      </c>
      <c r="AX192" s="14" t="s">
        <v>71</v>
      </c>
      <c r="AY192" s="255" t="s">
        <v>182</v>
      </c>
    </row>
    <row r="193" s="2" customFormat="1" ht="16.5" customHeight="1">
      <c r="A193" s="41"/>
      <c r="B193" s="42"/>
      <c r="C193" s="278" t="s">
        <v>354</v>
      </c>
      <c r="D193" s="278" t="s">
        <v>296</v>
      </c>
      <c r="E193" s="279" t="s">
        <v>9712</v>
      </c>
      <c r="F193" s="280" t="s">
        <v>9713</v>
      </c>
      <c r="G193" s="281" t="s">
        <v>304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182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9714</v>
      </c>
    </row>
    <row r="194" s="2" customFormat="1" ht="24.15" customHeight="1">
      <c r="A194" s="41"/>
      <c r="B194" s="42"/>
      <c r="C194" s="216" t="s">
        <v>360</v>
      </c>
      <c r="D194" s="216" t="s">
        <v>184</v>
      </c>
      <c r="E194" s="217" t="s">
        <v>9715</v>
      </c>
      <c r="F194" s="218" t="s">
        <v>9716</v>
      </c>
      <c r="G194" s="219" t="s">
        <v>304</v>
      </c>
      <c r="H194" s="220">
        <v>1337.143</v>
      </c>
      <c r="I194" s="221"/>
      <c r="J194" s="222">
        <f>ROUND(I194*H194,2)</f>
        <v>0</v>
      </c>
      <c r="K194" s="218" t="s">
        <v>188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308</v>
      </c>
      <c r="AT194" s="227" t="s">
        <v>184</v>
      </c>
      <c r="AU194" s="227" t="s">
        <v>80</v>
      </c>
      <c r="AY194" s="20" t="s">
        <v>182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9717</v>
      </c>
    </row>
    <row r="195" s="2" customFormat="1">
      <c r="A195" s="41"/>
      <c r="B195" s="42"/>
      <c r="C195" s="43"/>
      <c r="D195" s="229" t="s">
        <v>191</v>
      </c>
      <c r="E195" s="43"/>
      <c r="F195" s="230" t="s">
        <v>9718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191</v>
      </c>
      <c r="AU195" s="20" t="s">
        <v>80</v>
      </c>
    </row>
    <row r="196" s="14" customFormat="1">
      <c r="A196" s="14"/>
      <c r="B196" s="245"/>
      <c r="C196" s="246"/>
      <c r="D196" s="236" t="s">
        <v>193</v>
      </c>
      <c r="E196" s="247" t="s">
        <v>19</v>
      </c>
      <c r="F196" s="248" t="s">
        <v>9719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193</v>
      </c>
      <c r="AU196" s="255" t="s">
        <v>80</v>
      </c>
      <c r="AV196" s="14" t="s">
        <v>80</v>
      </c>
      <c r="AW196" s="14" t="s">
        <v>195</v>
      </c>
      <c r="AX196" s="14" t="s">
        <v>71</v>
      </c>
      <c r="AY196" s="255" t="s">
        <v>182</v>
      </c>
    </row>
    <row r="197" s="2" customFormat="1" ht="62.7" customHeight="1">
      <c r="A197" s="41"/>
      <c r="B197" s="42"/>
      <c r="C197" s="278" t="s">
        <v>365</v>
      </c>
      <c r="D197" s="278" t="s">
        <v>296</v>
      </c>
      <c r="E197" s="279" t="s">
        <v>9720</v>
      </c>
      <c r="F197" s="280" t="s">
        <v>9721</v>
      </c>
      <c r="G197" s="281" t="s">
        <v>304</v>
      </c>
      <c r="H197" s="282">
        <v>1374</v>
      </c>
      <c r="I197" s="283"/>
      <c r="J197" s="284">
        <f>ROUND(I197*H197,2)</f>
        <v>0</v>
      </c>
      <c r="K197" s="280" t="s">
        <v>188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410</v>
      </c>
      <c r="AT197" s="227" t="s">
        <v>296</v>
      </c>
      <c r="AU197" s="227" t="s">
        <v>80</v>
      </c>
      <c r="AY197" s="20" t="s">
        <v>182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308</v>
      </c>
      <c r="BM197" s="227" t="s">
        <v>9722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9723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14" customFormat="1">
      <c r="A199" s="14"/>
      <c r="B199" s="245"/>
      <c r="C199" s="246"/>
      <c r="D199" s="236" t="s">
        <v>193</v>
      </c>
      <c r="E199" s="247" t="s">
        <v>19</v>
      </c>
      <c r="F199" s="248" t="s">
        <v>9724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193</v>
      </c>
      <c r="AU199" s="255" t="s">
        <v>80</v>
      </c>
      <c r="AV199" s="14" t="s">
        <v>80</v>
      </c>
      <c r="AW199" s="14" t="s">
        <v>195</v>
      </c>
      <c r="AX199" s="14" t="s">
        <v>71</v>
      </c>
      <c r="AY199" s="255" t="s">
        <v>182</v>
      </c>
    </row>
    <row r="200" s="2" customFormat="1" ht="62.7" customHeight="1">
      <c r="A200" s="41"/>
      <c r="B200" s="42"/>
      <c r="C200" s="278" t="s">
        <v>372</v>
      </c>
      <c r="D200" s="278" t="s">
        <v>296</v>
      </c>
      <c r="E200" s="279" t="s">
        <v>9725</v>
      </c>
      <c r="F200" s="280" t="s">
        <v>9726</v>
      </c>
      <c r="G200" s="281" t="s">
        <v>304</v>
      </c>
      <c r="H200" s="282">
        <v>13</v>
      </c>
      <c r="I200" s="283"/>
      <c r="J200" s="284">
        <f>ROUND(I200*H200,2)</f>
        <v>0</v>
      </c>
      <c r="K200" s="280" t="s">
        <v>188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182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9727</v>
      </c>
    </row>
    <row r="201" s="14" customFormat="1">
      <c r="A201" s="14"/>
      <c r="B201" s="245"/>
      <c r="C201" s="246"/>
      <c r="D201" s="236" t="s">
        <v>193</v>
      </c>
      <c r="E201" s="247" t="s">
        <v>19</v>
      </c>
      <c r="F201" s="248" t="s">
        <v>9728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193</v>
      </c>
      <c r="AU201" s="255" t="s">
        <v>80</v>
      </c>
      <c r="AV201" s="14" t="s">
        <v>80</v>
      </c>
      <c r="AW201" s="14" t="s">
        <v>195</v>
      </c>
      <c r="AX201" s="14" t="s">
        <v>71</v>
      </c>
      <c r="AY201" s="255" t="s">
        <v>182</v>
      </c>
    </row>
    <row r="202" s="2" customFormat="1" ht="16.5" customHeight="1">
      <c r="A202" s="41"/>
      <c r="B202" s="42"/>
      <c r="C202" s="278" t="s">
        <v>380</v>
      </c>
      <c r="D202" s="278" t="s">
        <v>296</v>
      </c>
      <c r="E202" s="279" t="s">
        <v>9729</v>
      </c>
      <c r="F202" s="280" t="s">
        <v>9730</v>
      </c>
      <c r="G202" s="281" t="s">
        <v>304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182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9731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9732</v>
      </c>
      <c r="F203" s="214" t="s">
        <v>9733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182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386</v>
      </c>
      <c r="D204" s="216" t="s">
        <v>184</v>
      </c>
      <c r="E204" s="217" t="s">
        <v>9734</v>
      </c>
      <c r="F204" s="218" t="s">
        <v>9735</v>
      </c>
      <c r="G204" s="219" t="s">
        <v>425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184</v>
      </c>
      <c r="AU204" s="227" t="s">
        <v>80</v>
      </c>
      <c r="AY204" s="20" t="s">
        <v>182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9736</v>
      </c>
    </row>
    <row r="205" s="2" customFormat="1" ht="16.5" customHeight="1">
      <c r="A205" s="41"/>
      <c r="B205" s="42"/>
      <c r="C205" s="278" t="s">
        <v>392</v>
      </c>
      <c r="D205" s="278" t="s">
        <v>296</v>
      </c>
      <c r="E205" s="279" t="s">
        <v>9737</v>
      </c>
      <c r="F205" s="280" t="s">
        <v>9738</v>
      </c>
      <c r="G205" s="281" t="s">
        <v>425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410</v>
      </c>
      <c r="AT205" s="227" t="s">
        <v>296</v>
      </c>
      <c r="AU205" s="227" t="s">
        <v>80</v>
      </c>
      <c r="AY205" s="20" t="s">
        <v>182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9739</v>
      </c>
    </row>
    <row r="206" s="2" customFormat="1" ht="16.5" customHeight="1">
      <c r="A206" s="41"/>
      <c r="B206" s="42"/>
      <c r="C206" s="216" t="s">
        <v>398</v>
      </c>
      <c r="D206" s="216" t="s">
        <v>184</v>
      </c>
      <c r="E206" s="217" t="s">
        <v>9740</v>
      </c>
      <c r="F206" s="218" t="s">
        <v>9741</v>
      </c>
      <c r="G206" s="219" t="s">
        <v>425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184</v>
      </c>
      <c r="AU206" s="227" t="s">
        <v>80</v>
      </c>
      <c r="AY206" s="20" t="s">
        <v>182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9742</v>
      </c>
    </row>
    <row r="207" s="2" customFormat="1" ht="16.5" customHeight="1">
      <c r="A207" s="41"/>
      <c r="B207" s="42"/>
      <c r="C207" s="278" t="s">
        <v>404</v>
      </c>
      <c r="D207" s="278" t="s">
        <v>296</v>
      </c>
      <c r="E207" s="279" t="s">
        <v>9743</v>
      </c>
      <c r="F207" s="280" t="s">
        <v>9744</v>
      </c>
      <c r="G207" s="281" t="s">
        <v>8246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182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9745</v>
      </c>
    </row>
    <row r="208" s="2" customFormat="1" ht="16.5" customHeight="1">
      <c r="A208" s="41"/>
      <c r="B208" s="42"/>
      <c r="C208" s="216" t="s">
        <v>410</v>
      </c>
      <c r="D208" s="216" t="s">
        <v>184</v>
      </c>
      <c r="E208" s="217" t="s">
        <v>9746</v>
      </c>
      <c r="F208" s="218" t="s">
        <v>9747</v>
      </c>
      <c r="G208" s="219" t="s">
        <v>425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184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9748</v>
      </c>
    </row>
    <row r="209" s="2" customFormat="1" ht="16.5" customHeight="1">
      <c r="A209" s="41"/>
      <c r="B209" s="42"/>
      <c r="C209" s="278" t="s">
        <v>417</v>
      </c>
      <c r="D209" s="278" t="s">
        <v>296</v>
      </c>
      <c r="E209" s="279" t="s">
        <v>9749</v>
      </c>
      <c r="F209" s="280" t="s">
        <v>9750</v>
      </c>
      <c r="G209" s="281" t="s">
        <v>8246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182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9751</v>
      </c>
    </row>
    <row r="210" s="2" customFormat="1" ht="16.5" customHeight="1">
      <c r="A210" s="41"/>
      <c r="B210" s="42"/>
      <c r="C210" s="216" t="s">
        <v>422</v>
      </c>
      <c r="D210" s="216" t="s">
        <v>184</v>
      </c>
      <c r="E210" s="217" t="s">
        <v>9752</v>
      </c>
      <c r="F210" s="218" t="s">
        <v>9753</v>
      </c>
      <c r="G210" s="219" t="s">
        <v>425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184</v>
      </c>
      <c r="AU210" s="227" t="s">
        <v>80</v>
      </c>
      <c r="AY210" s="20" t="s">
        <v>182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9754</v>
      </c>
    </row>
    <row r="211" s="2" customFormat="1" ht="16.5" customHeight="1">
      <c r="A211" s="41"/>
      <c r="B211" s="42"/>
      <c r="C211" s="278" t="s">
        <v>431</v>
      </c>
      <c r="D211" s="278" t="s">
        <v>296</v>
      </c>
      <c r="E211" s="279" t="s">
        <v>9755</v>
      </c>
      <c r="F211" s="280" t="s">
        <v>9756</v>
      </c>
      <c r="G211" s="281" t="s">
        <v>8246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410</v>
      </c>
      <c r="AT211" s="227" t="s">
        <v>296</v>
      </c>
      <c r="AU211" s="227" t="s">
        <v>80</v>
      </c>
      <c r="AY211" s="20" t="s">
        <v>182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9757</v>
      </c>
    </row>
    <row r="212" s="2" customFormat="1" ht="16.5" customHeight="1">
      <c r="A212" s="41"/>
      <c r="B212" s="42"/>
      <c r="C212" s="216" t="s">
        <v>437</v>
      </c>
      <c r="D212" s="216" t="s">
        <v>184</v>
      </c>
      <c r="E212" s="217" t="s">
        <v>9758</v>
      </c>
      <c r="F212" s="218" t="s">
        <v>9759</v>
      </c>
      <c r="G212" s="219" t="s">
        <v>425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184</v>
      </c>
      <c r="AU212" s="227" t="s">
        <v>80</v>
      </c>
      <c r="AY212" s="20" t="s">
        <v>182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9760</v>
      </c>
    </row>
    <row r="213" s="2" customFormat="1" ht="16.5" customHeight="1">
      <c r="A213" s="41"/>
      <c r="B213" s="42"/>
      <c r="C213" s="278" t="s">
        <v>443</v>
      </c>
      <c r="D213" s="278" t="s">
        <v>296</v>
      </c>
      <c r="E213" s="279" t="s">
        <v>9761</v>
      </c>
      <c r="F213" s="280" t="s">
        <v>9762</v>
      </c>
      <c r="G213" s="281" t="s">
        <v>8246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182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9763</v>
      </c>
    </row>
    <row r="214" s="2" customFormat="1" ht="16.5" customHeight="1">
      <c r="A214" s="41"/>
      <c r="B214" s="42"/>
      <c r="C214" s="216" t="s">
        <v>450</v>
      </c>
      <c r="D214" s="216" t="s">
        <v>184</v>
      </c>
      <c r="E214" s="217" t="s">
        <v>9764</v>
      </c>
      <c r="F214" s="218" t="s">
        <v>9765</v>
      </c>
      <c r="G214" s="219" t="s">
        <v>8246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308</v>
      </c>
      <c r="AT214" s="227" t="s">
        <v>184</v>
      </c>
      <c r="AU214" s="227" t="s">
        <v>80</v>
      </c>
      <c r="AY214" s="20" t="s">
        <v>182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9766</v>
      </c>
    </row>
    <row r="215" s="2" customFormat="1" ht="16.5" customHeight="1">
      <c r="A215" s="41"/>
      <c r="B215" s="42"/>
      <c r="C215" s="278" t="s">
        <v>468</v>
      </c>
      <c r="D215" s="278" t="s">
        <v>296</v>
      </c>
      <c r="E215" s="279" t="s">
        <v>9767</v>
      </c>
      <c r="F215" s="280" t="s">
        <v>9768</v>
      </c>
      <c r="G215" s="281" t="s">
        <v>8246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182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9769</v>
      </c>
    </row>
    <row r="216" s="2" customFormat="1" ht="16.5" customHeight="1">
      <c r="A216" s="41"/>
      <c r="B216" s="42"/>
      <c r="C216" s="216" t="s">
        <v>476</v>
      </c>
      <c r="D216" s="216" t="s">
        <v>184</v>
      </c>
      <c r="E216" s="217" t="s">
        <v>9770</v>
      </c>
      <c r="F216" s="218" t="s">
        <v>9771</v>
      </c>
      <c r="G216" s="219" t="s">
        <v>8246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308</v>
      </c>
      <c r="AT216" s="227" t="s">
        <v>184</v>
      </c>
      <c r="AU216" s="227" t="s">
        <v>80</v>
      </c>
      <c r="AY216" s="20" t="s">
        <v>182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9772</v>
      </c>
    </row>
    <row r="217" s="2" customFormat="1" ht="16.5" customHeight="1">
      <c r="A217" s="41"/>
      <c r="B217" s="42"/>
      <c r="C217" s="278" t="s">
        <v>483</v>
      </c>
      <c r="D217" s="278" t="s">
        <v>296</v>
      </c>
      <c r="E217" s="279" t="s">
        <v>9773</v>
      </c>
      <c r="F217" s="280" t="s">
        <v>9774</v>
      </c>
      <c r="G217" s="281" t="s">
        <v>8246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9775</v>
      </c>
    </row>
    <row r="218" s="2" customFormat="1" ht="16.5" customHeight="1">
      <c r="A218" s="41"/>
      <c r="B218" s="42"/>
      <c r="C218" s="216" t="s">
        <v>488</v>
      </c>
      <c r="D218" s="216" t="s">
        <v>184</v>
      </c>
      <c r="E218" s="217" t="s">
        <v>9776</v>
      </c>
      <c r="F218" s="218" t="s">
        <v>9777</v>
      </c>
      <c r="G218" s="219" t="s">
        <v>425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184</v>
      </c>
      <c r="AU218" s="227" t="s">
        <v>80</v>
      </c>
      <c r="AY218" s="20" t="s">
        <v>182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9778</v>
      </c>
    </row>
    <row r="219" s="2" customFormat="1" ht="21.75" customHeight="1">
      <c r="A219" s="41"/>
      <c r="B219" s="42"/>
      <c r="C219" s="278" t="s">
        <v>496</v>
      </c>
      <c r="D219" s="278" t="s">
        <v>296</v>
      </c>
      <c r="E219" s="279" t="s">
        <v>9779</v>
      </c>
      <c r="F219" s="280" t="s">
        <v>9780</v>
      </c>
      <c r="G219" s="281" t="s">
        <v>8246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410</v>
      </c>
      <c r="AT219" s="227" t="s">
        <v>296</v>
      </c>
      <c r="AU219" s="227" t="s">
        <v>80</v>
      </c>
      <c r="AY219" s="20" t="s">
        <v>182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9781</v>
      </c>
    </row>
    <row r="220" s="2" customFormat="1" ht="16.5" customHeight="1">
      <c r="A220" s="41"/>
      <c r="B220" s="42"/>
      <c r="C220" s="216" t="s">
        <v>502</v>
      </c>
      <c r="D220" s="216" t="s">
        <v>184</v>
      </c>
      <c r="E220" s="217" t="s">
        <v>9782</v>
      </c>
      <c r="F220" s="218" t="s">
        <v>9783</v>
      </c>
      <c r="G220" s="219" t="s">
        <v>425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184</v>
      </c>
      <c r="AU220" s="227" t="s">
        <v>80</v>
      </c>
      <c r="AY220" s="20" t="s">
        <v>182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9784</v>
      </c>
    </row>
    <row r="221" s="2" customFormat="1" ht="16.5" customHeight="1">
      <c r="A221" s="41"/>
      <c r="B221" s="42"/>
      <c r="C221" s="278" t="s">
        <v>508</v>
      </c>
      <c r="D221" s="278" t="s">
        <v>296</v>
      </c>
      <c r="E221" s="279" t="s">
        <v>9785</v>
      </c>
      <c r="F221" s="280" t="s">
        <v>9786</v>
      </c>
      <c r="G221" s="281" t="s">
        <v>8246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182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9787</v>
      </c>
    </row>
    <row r="222" s="2" customFormat="1" ht="16.5" customHeight="1">
      <c r="A222" s="41"/>
      <c r="B222" s="42"/>
      <c r="C222" s="216" t="s">
        <v>514</v>
      </c>
      <c r="D222" s="216" t="s">
        <v>184</v>
      </c>
      <c r="E222" s="217" t="s">
        <v>9788</v>
      </c>
      <c r="F222" s="218" t="s">
        <v>9789</v>
      </c>
      <c r="G222" s="219" t="s">
        <v>425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184</v>
      </c>
      <c r="AU222" s="227" t="s">
        <v>80</v>
      </c>
      <c r="AY222" s="20" t="s">
        <v>182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9790</v>
      </c>
    </row>
    <row r="223" s="2" customFormat="1" ht="24.15" customHeight="1">
      <c r="A223" s="41"/>
      <c r="B223" s="42"/>
      <c r="C223" s="278" t="s">
        <v>522</v>
      </c>
      <c r="D223" s="278" t="s">
        <v>296</v>
      </c>
      <c r="E223" s="279" t="s">
        <v>9791</v>
      </c>
      <c r="F223" s="280" t="s">
        <v>9792</v>
      </c>
      <c r="G223" s="281" t="s">
        <v>8246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182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9793</v>
      </c>
    </row>
    <row r="224" s="2" customFormat="1" ht="16.5" customHeight="1">
      <c r="A224" s="41"/>
      <c r="B224" s="42"/>
      <c r="C224" s="216" t="s">
        <v>530</v>
      </c>
      <c r="D224" s="216" t="s">
        <v>184</v>
      </c>
      <c r="E224" s="217" t="s">
        <v>9794</v>
      </c>
      <c r="F224" s="218" t="s">
        <v>9795</v>
      </c>
      <c r="G224" s="219" t="s">
        <v>425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184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9796</v>
      </c>
    </row>
    <row r="225" s="2" customFormat="1" ht="16.5" customHeight="1">
      <c r="A225" s="41"/>
      <c r="B225" s="42"/>
      <c r="C225" s="278" t="s">
        <v>536</v>
      </c>
      <c r="D225" s="278" t="s">
        <v>296</v>
      </c>
      <c r="E225" s="279" t="s">
        <v>9797</v>
      </c>
      <c r="F225" s="280" t="s">
        <v>9798</v>
      </c>
      <c r="G225" s="281" t="s">
        <v>8246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410</v>
      </c>
      <c r="AT225" s="227" t="s">
        <v>296</v>
      </c>
      <c r="AU225" s="227" t="s">
        <v>80</v>
      </c>
      <c r="AY225" s="20" t="s">
        <v>182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9799</v>
      </c>
    </row>
    <row r="226" s="2" customFormat="1" ht="16.5" customHeight="1">
      <c r="A226" s="41"/>
      <c r="B226" s="42"/>
      <c r="C226" s="278" t="s">
        <v>540</v>
      </c>
      <c r="D226" s="278" t="s">
        <v>296</v>
      </c>
      <c r="E226" s="279" t="s">
        <v>9800</v>
      </c>
      <c r="F226" s="280" t="s">
        <v>9801</v>
      </c>
      <c r="G226" s="281" t="s">
        <v>8246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182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9802</v>
      </c>
    </row>
    <row r="227" s="2" customFormat="1" ht="16.5" customHeight="1">
      <c r="A227" s="41"/>
      <c r="B227" s="42"/>
      <c r="C227" s="216" t="s">
        <v>546</v>
      </c>
      <c r="D227" s="216" t="s">
        <v>184</v>
      </c>
      <c r="E227" s="217" t="s">
        <v>9803</v>
      </c>
      <c r="F227" s="218" t="s">
        <v>9804</v>
      </c>
      <c r="G227" s="219" t="s">
        <v>425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9805</v>
      </c>
    </row>
    <row r="228" s="2" customFormat="1" ht="16.5" customHeight="1">
      <c r="A228" s="41"/>
      <c r="B228" s="42"/>
      <c r="C228" s="278" t="s">
        <v>552</v>
      </c>
      <c r="D228" s="278" t="s">
        <v>296</v>
      </c>
      <c r="E228" s="279" t="s">
        <v>9806</v>
      </c>
      <c r="F228" s="280" t="s">
        <v>9807</v>
      </c>
      <c r="G228" s="281" t="s">
        <v>8246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182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9808</v>
      </c>
    </row>
    <row r="229" s="2" customFormat="1" ht="21.75" customHeight="1">
      <c r="A229" s="41"/>
      <c r="B229" s="42"/>
      <c r="C229" s="216" t="s">
        <v>558</v>
      </c>
      <c r="D229" s="216" t="s">
        <v>184</v>
      </c>
      <c r="E229" s="217" t="s">
        <v>9809</v>
      </c>
      <c r="F229" s="218" t="s">
        <v>9810</v>
      </c>
      <c r="G229" s="219" t="s">
        <v>425</v>
      </c>
      <c r="H229" s="220">
        <v>1</v>
      </c>
      <c r="I229" s="221"/>
      <c r="J229" s="222">
        <f>ROUND(I229*H229,2)</f>
        <v>0</v>
      </c>
      <c r="K229" s="218" t="s">
        <v>188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308</v>
      </c>
      <c r="AT229" s="227" t="s">
        <v>184</v>
      </c>
      <c r="AU229" s="227" t="s">
        <v>80</v>
      </c>
      <c r="AY229" s="20" t="s">
        <v>182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9811</v>
      </c>
    </row>
    <row r="230" s="2" customFormat="1">
      <c r="A230" s="41"/>
      <c r="B230" s="42"/>
      <c r="C230" s="43"/>
      <c r="D230" s="229" t="s">
        <v>191</v>
      </c>
      <c r="E230" s="43"/>
      <c r="F230" s="230" t="s">
        <v>9812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191</v>
      </c>
      <c r="AU230" s="20" t="s">
        <v>80</v>
      </c>
    </row>
    <row r="231" s="2" customFormat="1" ht="16.5" customHeight="1">
      <c r="A231" s="41"/>
      <c r="B231" s="42"/>
      <c r="C231" s="278" t="s">
        <v>566</v>
      </c>
      <c r="D231" s="278" t="s">
        <v>296</v>
      </c>
      <c r="E231" s="279" t="s">
        <v>9813</v>
      </c>
      <c r="F231" s="280" t="s">
        <v>9814</v>
      </c>
      <c r="G231" s="281" t="s">
        <v>425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182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9815</v>
      </c>
    </row>
    <row r="232" s="2" customFormat="1" ht="16.5" customHeight="1">
      <c r="A232" s="41"/>
      <c r="B232" s="42"/>
      <c r="C232" s="278" t="s">
        <v>574</v>
      </c>
      <c r="D232" s="278" t="s">
        <v>296</v>
      </c>
      <c r="E232" s="279" t="s">
        <v>9816</v>
      </c>
      <c r="F232" s="280" t="s">
        <v>9817</v>
      </c>
      <c r="G232" s="281" t="s">
        <v>8246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410</v>
      </c>
      <c r="AT232" s="227" t="s">
        <v>296</v>
      </c>
      <c r="AU232" s="227" t="s">
        <v>80</v>
      </c>
      <c r="AY232" s="20" t="s">
        <v>182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9818</v>
      </c>
    </row>
    <row r="233" s="2" customFormat="1" ht="16.5" customHeight="1">
      <c r="A233" s="41"/>
      <c r="B233" s="42"/>
      <c r="C233" s="278" t="s">
        <v>580</v>
      </c>
      <c r="D233" s="278" t="s">
        <v>296</v>
      </c>
      <c r="E233" s="279" t="s">
        <v>9819</v>
      </c>
      <c r="F233" s="280" t="s">
        <v>9820</v>
      </c>
      <c r="G233" s="281" t="s">
        <v>8246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182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9821</v>
      </c>
    </row>
    <row r="234" s="2" customFormat="1" ht="16.5" customHeight="1">
      <c r="A234" s="41"/>
      <c r="B234" s="42"/>
      <c r="C234" s="216" t="s">
        <v>585</v>
      </c>
      <c r="D234" s="216" t="s">
        <v>184</v>
      </c>
      <c r="E234" s="217" t="s">
        <v>9822</v>
      </c>
      <c r="F234" s="218" t="s">
        <v>9823</v>
      </c>
      <c r="G234" s="219" t="s">
        <v>425</v>
      </c>
      <c r="H234" s="220">
        <v>1</v>
      </c>
      <c r="I234" s="221"/>
      <c r="J234" s="222">
        <f>ROUND(I234*H234,2)</f>
        <v>0</v>
      </c>
      <c r="K234" s="218" t="s">
        <v>188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308</v>
      </c>
      <c r="AT234" s="227" t="s">
        <v>184</v>
      </c>
      <c r="AU234" s="227" t="s">
        <v>80</v>
      </c>
      <c r="AY234" s="20" t="s">
        <v>182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9824</v>
      </c>
    </row>
    <row r="235" s="2" customFormat="1">
      <c r="A235" s="41"/>
      <c r="B235" s="42"/>
      <c r="C235" s="43"/>
      <c r="D235" s="229" t="s">
        <v>191</v>
      </c>
      <c r="E235" s="43"/>
      <c r="F235" s="230" t="s">
        <v>9825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191</v>
      </c>
      <c r="AU235" s="20" t="s">
        <v>80</v>
      </c>
    </row>
    <row r="236" s="2" customFormat="1" ht="21.75" customHeight="1">
      <c r="A236" s="41"/>
      <c r="B236" s="42"/>
      <c r="C236" s="278" t="s">
        <v>593</v>
      </c>
      <c r="D236" s="278" t="s">
        <v>296</v>
      </c>
      <c r="E236" s="279" t="s">
        <v>9826</v>
      </c>
      <c r="F236" s="280" t="s">
        <v>9827</v>
      </c>
      <c r="G236" s="281" t="s">
        <v>425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410</v>
      </c>
      <c r="AT236" s="227" t="s">
        <v>296</v>
      </c>
      <c r="AU236" s="227" t="s">
        <v>80</v>
      </c>
      <c r="AY236" s="20" t="s">
        <v>182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9828</v>
      </c>
    </row>
    <row r="237" s="2" customFormat="1" ht="16.5" customHeight="1">
      <c r="A237" s="41"/>
      <c r="B237" s="42"/>
      <c r="C237" s="216" t="s">
        <v>599</v>
      </c>
      <c r="D237" s="216" t="s">
        <v>184</v>
      </c>
      <c r="E237" s="217" t="s">
        <v>9829</v>
      </c>
      <c r="F237" s="218" t="s">
        <v>9830</v>
      </c>
      <c r="G237" s="219" t="s">
        <v>425</v>
      </c>
      <c r="H237" s="220">
        <v>94</v>
      </c>
      <c r="I237" s="221"/>
      <c r="J237" s="222">
        <f>ROUND(I237*H237,2)</f>
        <v>0</v>
      </c>
      <c r="K237" s="218" t="s">
        <v>188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184</v>
      </c>
      <c r="AU237" s="227" t="s">
        <v>80</v>
      </c>
      <c r="AY237" s="20" t="s">
        <v>182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9831</v>
      </c>
    </row>
    <row r="238" s="2" customFormat="1">
      <c r="A238" s="41"/>
      <c r="B238" s="42"/>
      <c r="C238" s="43"/>
      <c r="D238" s="229" t="s">
        <v>191</v>
      </c>
      <c r="E238" s="43"/>
      <c r="F238" s="230" t="s">
        <v>9832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191</v>
      </c>
      <c r="AU238" s="20" t="s">
        <v>80</v>
      </c>
    </row>
    <row r="239" s="2" customFormat="1" ht="16.5" customHeight="1">
      <c r="A239" s="41"/>
      <c r="B239" s="42"/>
      <c r="C239" s="278" t="s">
        <v>605</v>
      </c>
      <c r="D239" s="278" t="s">
        <v>296</v>
      </c>
      <c r="E239" s="279" t="s">
        <v>9833</v>
      </c>
      <c r="F239" s="280" t="s">
        <v>9834</v>
      </c>
      <c r="G239" s="281" t="s">
        <v>425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410</v>
      </c>
      <c r="AT239" s="227" t="s">
        <v>296</v>
      </c>
      <c r="AU239" s="227" t="s">
        <v>80</v>
      </c>
      <c r="AY239" s="20" t="s">
        <v>182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9835</v>
      </c>
    </row>
    <row r="240" s="2" customFormat="1" ht="16.5" customHeight="1">
      <c r="A240" s="41"/>
      <c r="B240" s="42"/>
      <c r="C240" s="216" t="s">
        <v>611</v>
      </c>
      <c r="D240" s="216" t="s">
        <v>184</v>
      </c>
      <c r="E240" s="217" t="s">
        <v>9836</v>
      </c>
      <c r="F240" s="218" t="s">
        <v>9837</v>
      </c>
      <c r="G240" s="219" t="s">
        <v>425</v>
      </c>
      <c r="H240" s="220">
        <v>22</v>
      </c>
      <c r="I240" s="221"/>
      <c r="J240" s="222">
        <f>ROUND(I240*H240,2)</f>
        <v>0</v>
      </c>
      <c r="K240" s="218" t="s">
        <v>188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184</v>
      </c>
      <c r="AU240" s="227" t="s">
        <v>80</v>
      </c>
      <c r="AY240" s="20" t="s">
        <v>182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9838</v>
      </c>
    </row>
    <row r="241" s="2" customFormat="1">
      <c r="A241" s="41"/>
      <c r="B241" s="42"/>
      <c r="C241" s="43"/>
      <c r="D241" s="229" t="s">
        <v>191</v>
      </c>
      <c r="E241" s="43"/>
      <c r="F241" s="230" t="s">
        <v>9839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191</v>
      </c>
      <c r="AU241" s="20" t="s">
        <v>80</v>
      </c>
    </row>
    <row r="242" s="2" customFormat="1" ht="16.5" customHeight="1">
      <c r="A242" s="41"/>
      <c r="B242" s="42"/>
      <c r="C242" s="278" t="s">
        <v>616</v>
      </c>
      <c r="D242" s="278" t="s">
        <v>296</v>
      </c>
      <c r="E242" s="279" t="s">
        <v>9840</v>
      </c>
      <c r="F242" s="280" t="s">
        <v>9841</v>
      </c>
      <c r="G242" s="281" t="s">
        <v>8246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410</v>
      </c>
      <c r="AT242" s="227" t="s">
        <v>296</v>
      </c>
      <c r="AU242" s="227" t="s">
        <v>80</v>
      </c>
      <c r="AY242" s="20" t="s">
        <v>182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9842</v>
      </c>
    </row>
    <row r="243" s="2" customFormat="1" ht="16.5" customHeight="1">
      <c r="A243" s="41"/>
      <c r="B243" s="42"/>
      <c r="C243" s="278" t="s">
        <v>629</v>
      </c>
      <c r="D243" s="278" t="s">
        <v>296</v>
      </c>
      <c r="E243" s="279" t="s">
        <v>9843</v>
      </c>
      <c r="F243" s="280" t="s">
        <v>9844</v>
      </c>
      <c r="G243" s="281" t="s">
        <v>8246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410</v>
      </c>
      <c r="AT243" s="227" t="s">
        <v>296</v>
      </c>
      <c r="AU243" s="227" t="s">
        <v>80</v>
      </c>
      <c r="AY243" s="20" t="s">
        <v>182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9845</v>
      </c>
    </row>
    <row r="244" s="2" customFormat="1" ht="16.5" customHeight="1">
      <c r="A244" s="41"/>
      <c r="B244" s="42"/>
      <c r="C244" s="216" t="s">
        <v>635</v>
      </c>
      <c r="D244" s="216" t="s">
        <v>184</v>
      </c>
      <c r="E244" s="217" t="s">
        <v>9846</v>
      </c>
      <c r="F244" s="218" t="s">
        <v>9847</v>
      </c>
      <c r="G244" s="219" t="s">
        <v>425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308</v>
      </c>
      <c r="AT244" s="227" t="s">
        <v>184</v>
      </c>
      <c r="AU244" s="227" t="s">
        <v>80</v>
      </c>
      <c r="AY244" s="20" t="s">
        <v>182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308</v>
      </c>
      <c r="BM244" s="227" t="s">
        <v>9848</v>
      </c>
    </row>
    <row r="245" s="2" customFormat="1" ht="16.5" customHeight="1">
      <c r="A245" s="41"/>
      <c r="B245" s="42"/>
      <c r="C245" s="278" t="s">
        <v>641</v>
      </c>
      <c r="D245" s="278" t="s">
        <v>296</v>
      </c>
      <c r="E245" s="279" t="s">
        <v>9849</v>
      </c>
      <c r="F245" s="280" t="s">
        <v>9850</v>
      </c>
      <c r="G245" s="281" t="s">
        <v>8246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182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9851</v>
      </c>
    </row>
    <row r="246" s="2" customFormat="1" ht="16.5" customHeight="1">
      <c r="A246" s="41"/>
      <c r="B246" s="42"/>
      <c r="C246" s="216" t="s">
        <v>646</v>
      </c>
      <c r="D246" s="216" t="s">
        <v>184</v>
      </c>
      <c r="E246" s="217" t="s">
        <v>9852</v>
      </c>
      <c r="F246" s="218" t="s">
        <v>9853</v>
      </c>
      <c r="G246" s="219" t="s">
        <v>425</v>
      </c>
      <c r="H246" s="220">
        <v>6</v>
      </c>
      <c r="I246" s="221"/>
      <c r="J246" s="222">
        <f>ROUND(I246*H246,2)</f>
        <v>0</v>
      </c>
      <c r="K246" s="218" t="s">
        <v>188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184</v>
      </c>
      <c r="AU246" s="227" t="s">
        <v>80</v>
      </c>
      <c r="AY246" s="20" t="s">
        <v>182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9854</v>
      </c>
    </row>
    <row r="247" s="2" customFormat="1">
      <c r="A247" s="41"/>
      <c r="B247" s="42"/>
      <c r="C247" s="43"/>
      <c r="D247" s="229" t="s">
        <v>191</v>
      </c>
      <c r="E247" s="43"/>
      <c r="F247" s="230" t="s">
        <v>9855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191</v>
      </c>
      <c r="AU247" s="20" t="s">
        <v>80</v>
      </c>
    </row>
    <row r="248" s="2" customFormat="1" ht="21.75" customHeight="1">
      <c r="A248" s="41"/>
      <c r="B248" s="42"/>
      <c r="C248" s="278" t="s">
        <v>658</v>
      </c>
      <c r="D248" s="278" t="s">
        <v>296</v>
      </c>
      <c r="E248" s="279" t="s">
        <v>9856</v>
      </c>
      <c r="F248" s="280" t="s">
        <v>9857</v>
      </c>
      <c r="G248" s="281" t="s">
        <v>425</v>
      </c>
      <c r="H248" s="282">
        <v>2</v>
      </c>
      <c r="I248" s="283"/>
      <c r="J248" s="284">
        <f>ROUND(I248*H248,2)</f>
        <v>0</v>
      </c>
      <c r="K248" s="280" t="s">
        <v>188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410</v>
      </c>
      <c r="AT248" s="227" t="s">
        <v>296</v>
      </c>
      <c r="AU248" s="227" t="s">
        <v>80</v>
      </c>
      <c r="AY248" s="20" t="s">
        <v>182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9858</v>
      </c>
    </row>
    <row r="249" s="2" customFormat="1" ht="24.15" customHeight="1">
      <c r="A249" s="41"/>
      <c r="B249" s="42"/>
      <c r="C249" s="278" t="s">
        <v>664</v>
      </c>
      <c r="D249" s="278" t="s">
        <v>296</v>
      </c>
      <c r="E249" s="279" t="s">
        <v>9859</v>
      </c>
      <c r="F249" s="280" t="s">
        <v>9860</v>
      </c>
      <c r="G249" s="281" t="s">
        <v>425</v>
      </c>
      <c r="H249" s="282">
        <v>4</v>
      </c>
      <c r="I249" s="283"/>
      <c r="J249" s="284">
        <f>ROUND(I249*H249,2)</f>
        <v>0</v>
      </c>
      <c r="K249" s="280" t="s">
        <v>188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182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9861</v>
      </c>
    </row>
    <row r="250" s="2" customFormat="1" ht="16.5" customHeight="1">
      <c r="A250" s="41"/>
      <c r="B250" s="42"/>
      <c r="C250" s="278" t="s">
        <v>670</v>
      </c>
      <c r="D250" s="278" t="s">
        <v>296</v>
      </c>
      <c r="E250" s="279" t="s">
        <v>9862</v>
      </c>
      <c r="F250" s="280" t="s">
        <v>9863</v>
      </c>
      <c r="G250" s="281" t="s">
        <v>8246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410</v>
      </c>
      <c r="AT250" s="227" t="s">
        <v>296</v>
      </c>
      <c r="AU250" s="227" t="s">
        <v>80</v>
      </c>
      <c r="AY250" s="20" t="s">
        <v>182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9864</v>
      </c>
    </row>
    <row r="251" s="2" customFormat="1" ht="24.15" customHeight="1">
      <c r="A251" s="41"/>
      <c r="B251" s="42"/>
      <c r="C251" s="216" t="s">
        <v>677</v>
      </c>
      <c r="D251" s="216" t="s">
        <v>184</v>
      </c>
      <c r="E251" s="217" t="s">
        <v>9865</v>
      </c>
      <c r="F251" s="218" t="s">
        <v>9866</v>
      </c>
      <c r="G251" s="219" t="s">
        <v>425</v>
      </c>
      <c r="H251" s="220">
        <v>2</v>
      </c>
      <c r="I251" s="221"/>
      <c r="J251" s="222">
        <f>ROUND(I251*H251,2)</f>
        <v>0</v>
      </c>
      <c r="K251" s="218" t="s">
        <v>188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184</v>
      </c>
      <c r="AU251" s="227" t="s">
        <v>80</v>
      </c>
      <c r="AY251" s="20" t="s">
        <v>182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9867</v>
      </c>
    </row>
    <row r="252" s="2" customFormat="1">
      <c r="A252" s="41"/>
      <c r="B252" s="42"/>
      <c r="C252" s="43"/>
      <c r="D252" s="229" t="s">
        <v>191</v>
      </c>
      <c r="E252" s="43"/>
      <c r="F252" s="230" t="s">
        <v>9868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191</v>
      </c>
      <c r="AU252" s="20" t="s">
        <v>80</v>
      </c>
    </row>
    <row r="253" s="2" customFormat="1" ht="16.5" customHeight="1">
      <c r="A253" s="41"/>
      <c r="B253" s="42"/>
      <c r="C253" s="278" t="s">
        <v>691</v>
      </c>
      <c r="D253" s="278" t="s">
        <v>296</v>
      </c>
      <c r="E253" s="279" t="s">
        <v>9869</v>
      </c>
      <c r="F253" s="280" t="s">
        <v>9870</v>
      </c>
      <c r="G253" s="281" t="s">
        <v>8246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182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9871</v>
      </c>
    </row>
    <row r="254" s="2" customFormat="1" ht="24.15" customHeight="1">
      <c r="A254" s="41"/>
      <c r="B254" s="42"/>
      <c r="C254" s="216" t="s">
        <v>712</v>
      </c>
      <c r="D254" s="216" t="s">
        <v>184</v>
      </c>
      <c r="E254" s="217" t="s">
        <v>9872</v>
      </c>
      <c r="F254" s="218" t="s">
        <v>9873</v>
      </c>
      <c r="G254" s="219" t="s">
        <v>425</v>
      </c>
      <c r="H254" s="220">
        <v>5</v>
      </c>
      <c r="I254" s="221"/>
      <c r="J254" s="222">
        <f>ROUND(I254*H254,2)</f>
        <v>0</v>
      </c>
      <c r="K254" s="218" t="s">
        <v>188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184</v>
      </c>
      <c r="AU254" s="227" t="s">
        <v>80</v>
      </c>
      <c r="AY254" s="20" t="s">
        <v>182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9874</v>
      </c>
    </row>
    <row r="255" s="2" customFormat="1">
      <c r="A255" s="41"/>
      <c r="B255" s="42"/>
      <c r="C255" s="43"/>
      <c r="D255" s="229" t="s">
        <v>191</v>
      </c>
      <c r="E255" s="43"/>
      <c r="F255" s="230" t="s">
        <v>9875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191</v>
      </c>
      <c r="AU255" s="20" t="s">
        <v>80</v>
      </c>
    </row>
    <row r="256" s="2" customFormat="1" ht="16.5" customHeight="1">
      <c r="A256" s="41"/>
      <c r="B256" s="42"/>
      <c r="C256" s="278" t="s">
        <v>721</v>
      </c>
      <c r="D256" s="278" t="s">
        <v>296</v>
      </c>
      <c r="E256" s="279" t="s">
        <v>9876</v>
      </c>
      <c r="F256" s="280" t="s">
        <v>9877</v>
      </c>
      <c r="G256" s="281" t="s">
        <v>8246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410</v>
      </c>
      <c r="AT256" s="227" t="s">
        <v>296</v>
      </c>
      <c r="AU256" s="227" t="s">
        <v>80</v>
      </c>
      <c r="AY256" s="20" t="s">
        <v>182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9878</v>
      </c>
    </row>
    <row r="257" s="2" customFormat="1" ht="16.5" customHeight="1">
      <c r="A257" s="41"/>
      <c r="B257" s="42"/>
      <c r="C257" s="278" t="s">
        <v>727</v>
      </c>
      <c r="D257" s="278" t="s">
        <v>296</v>
      </c>
      <c r="E257" s="279" t="s">
        <v>9879</v>
      </c>
      <c r="F257" s="280" t="s">
        <v>9880</v>
      </c>
      <c r="G257" s="281" t="s">
        <v>8246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182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9881</v>
      </c>
    </row>
    <row r="258" s="2" customFormat="1" ht="24.15" customHeight="1">
      <c r="A258" s="41"/>
      <c r="B258" s="42"/>
      <c r="C258" s="216" t="s">
        <v>735</v>
      </c>
      <c r="D258" s="216" t="s">
        <v>184</v>
      </c>
      <c r="E258" s="217" t="s">
        <v>9882</v>
      </c>
      <c r="F258" s="218" t="s">
        <v>9883</v>
      </c>
      <c r="G258" s="219" t="s">
        <v>425</v>
      </c>
      <c r="H258" s="220">
        <v>6</v>
      </c>
      <c r="I258" s="221"/>
      <c r="J258" s="222">
        <f>ROUND(I258*H258,2)</f>
        <v>0</v>
      </c>
      <c r="K258" s="218" t="s">
        <v>188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184</v>
      </c>
      <c r="AU258" s="227" t="s">
        <v>80</v>
      </c>
      <c r="AY258" s="20" t="s">
        <v>182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9884</v>
      </c>
    </row>
    <row r="259" s="2" customFormat="1">
      <c r="A259" s="41"/>
      <c r="B259" s="42"/>
      <c r="C259" s="43"/>
      <c r="D259" s="229" t="s">
        <v>191</v>
      </c>
      <c r="E259" s="43"/>
      <c r="F259" s="230" t="s">
        <v>9885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191</v>
      </c>
      <c r="AU259" s="20" t="s">
        <v>80</v>
      </c>
    </row>
    <row r="260" s="2" customFormat="1" ht="16.5" customHeight="1">
      <c r="A260" s="41"/>
      <c r="B260" s="42"/>
      <c r="C260" s="278" t="s">
        <v>741</v>
      </c>
      <c r="D260" s="278" t="s">
        <v>296</v>
      </c>
      <c r="E260" s="279" t="s">
        <v>9886</v>
      </c>
      <c r="F260" s="280" t="s">
        <v>9887</v>
      </c>
      <c r="G260" s="281" t="s">
        <v>425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410</v>
      </c>
      <c r="AT260" s="227" t="s">
        <v>296</v>
      </c>
      <c r="AU260" s="227" t="s">
        <v>80</v>
      </c>
      <c r="AY260" s="20" t="s">
        <v>182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9888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9889</v>
      </c>
      <c r="F261" s="214" t="s">
        <v>9890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182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752</v>
      </c>
      <c r="D262" s="216" t="s">
        <v>184</v>
      </c>
      <c r="E262" s="217" t="s">
        <v>9891</v>
      </c>
      <c r="F262" s="218" t="s">
        <v>9892</v>
      </c>
      <c r="G262" s="219" t="s">
        <v>2233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184</v>
      </c>
      <c r="AU262" s="227" t="s">
        <v>80</v>
      </c>
      <c r="AY262" s="20" t="s">
        <v>182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9893</v>
      </c>
    </row>
    <row r="263" s="2" customFormat="1" ht="16.5" customHeight="1">
      <c r="A263" s="41"/>
      <c r="B263" s="42"/>
      <c r="C263" s="278" t="s">
        <v>762</v>
      </c>
      <c r="D263" s="278" t="s">
        <v>296</v>
      </c>
      <c r="E263" s="279" t="s">
        <v>9894</v>
      </c>
      <c r="F263" s="280" t="s">
        <v>9895</v>
      </c>
      <c r="G263" s="281" t="s">
        <v>2233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410</v>
      </c>
      <c r="AT263" s="227" t="s">
        <v>296</v>
      </c>
      <c r="AU263" s="227" t="s">
        <v>80</v>
      </c>
      <c r="AY263" s="20" t="s">
        <v>182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9896</v>
      </c>
    </row>
    <row r="264" s="2" customFormat="1" ht="16.5" customHeight="1">
      <c r="A264" s="41"/>
      <c r="B264" s="42"/>
      <c r="C264" s="216" t="s">
        <v>768</v>
      </c>
      <c r="D264" s="216" t="s">
        <v>184</v>
      </c>
      <c r="E264" s="217" t="s">
        <v>9897</v>
      </c>
      <c r="F264" s="218" t="s">
        <v>9898</v>
      </c>
      <c r="G264" s="219" t="s">
        <v>425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308</v>
      </c>
      <c r="AT264" s="227" t="s">
        <v>184</v>
      </c>
      <c r="AU264" s="227" t="s">
        <v>80</v>
      </c>
      <c r="AY264" s="20" t="s">
        <v>182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9899</v>
      </c>
    </row>
    <row r="265" s="2" customFormat="1" ht="16.5" customHeight="1">
      <c r="A265" s="41"/>
      <c r="B265" s="42"/>
      <c r="C265" s="216" t="s">
        <v>784</v>
      </c>
      <c r="D265" s="216" t="s">
        <v>184</v>
      </c>
      <c r="E265" s="217" t="s">
        <v>9900</v>
      </c>
      <c r="F265" s="218" t="s">
        <v>9901</v>
      </c>
      <c r="G265" s="219" t="s">
        <v>425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184</v>
      </c>
      <c r="AU265" s="227" t="s">
        <v>80</v>
      </c>
      <c r="AY265" s="20" t="s">
        <v>182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9902</v>
      </c>
    </row>
    <row r="266" s="2" customFormat="1" ht="16.5" customHeight="1">
      <c r="A266" s="41"/>
      <c r="B266" s="42"/>
      <c r="C266" s="278" t="s">
        <v>798</v>
      </c>
      <c r="D266" s="278" t="s">
        <v>296</v>
      </c>
      <c r="E266" s="279" t="s">
        <v>9903</v>
      </c>
      <c r="F266" s="280" t="s">
        <v>9904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182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9905</v>
      </c>
    </row>
    <row r="267" s="2" customFormat="1" ht="16.5" customHeight="1">
      <c r="A267" s="41"/>
      <c r="B267" s="42"/>
      <c r="C267" s="216" t="s">
        <v>811</v>
      </c>
      <c r="D267" s="216" t="s">
        <v>184</v>
      </c>
      <c r="E267" s="217" t="s">
        <v>9906</v>
      </c>
      <c r="F267" s="218" t="s">
        <v>9907</v>
      </c>
      <c r="G267" s="219" t="s">
        <v>425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184</v>
      </c>
      <c r="AU267" s="227" t="s">
        <v>80</v>
      </c>
      <c r="AY267" s="20" t="s">
        <v>182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9908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9909</v>
      </c>
      <c r="F268" s="214" t="s">
        <v>9910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182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9705</v>
      </c>
      <c r="F269" s="214" t="s">
        <v>9706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182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817</v>
      </c>
      <c r="D270" s="216" t="s">
        <v>184</v>
      </c>
      <c r="E270" s="217" t="s">
        <v>9911</v>
      </c>
      <c r="F270" s="218" t="s">
        <v>9912</v>
      </c>
      <c r="G270" s="219" t="s">
        <v>304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184</v>
      </c>
      <c r="AU270" s="227" t="s">
        <v>80</v>
      </c>
      <c r="AY270" s="20" t="s">
        <v>182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9913</v>
      </c>
    </row>
    <row r="271" s="2" customFormat="1" ht="16.5" customHeight="1">
      <c r="A271" s="41"/>
      <c r="B271" s="42"/>
      <c r="C271" s="278" t="s">
        <v>823</v>
      </c>
      <c r="D271" s="278" t="s">
        <v>296</v>
      </c>
      <c r="E271" s="279" t="s">
        <v>9914</v>
      </c>
      <c r="F271" s="280" t="s">
        <v>9915</v>
      </c>
      <c r="G271" s="281" t="s">
        <v>304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410</v>
      </c>
      <c r="AT271" s="227" t="s">
        <v>296</v>
      </c>
      <c r="AU271" s="227" t="s">
        <v>80</v>
      </c>
      <c r="AY271" s="20" t="s">
        <v>182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9916</v>
      </c>
    </row>
    <row r="272" s="2" customFormat="1" ht="24.15" customHeight="1">
      <c r="A272" s="41"/>
      <c r="B272" s="42"/>
      <c r="C272" s="216" t="s">
        <v>832</v>
      </c>
      <c r="D272" s="216" t="s">
        <v>184</v>
      </c>
      <c r="E272" s="217" t="s">
        <v>9715</v>
      </c>
      <c r="F272" s="218" t="s">
        <v>9716</v>
      </c>
      <c r="G272" s="219" t="s">
        <v>304</v>
      </c>
      <c r="H272" s="220">
        <v>851.42899999999997</v>
      </c>
      <c r="I272" s="221"/>
      <c r="J272" s="222">
        <f>ROUND(I272*H272,2)</f>
        <v>0</v>
      </c>
      <c r="K272" s="218" t="s">
        <v>188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184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9917</v>
      </c>
    </row>
    <row r="273" s="2" customFormat="1">
      <c r="A273" s="41"/>
      <c r="B273" s="42"/>
      <c r="C273" s="43"/>
      <c r="D273" s="229" t="s">
        <v>191</v>
      </c>
      <c r="E273" s="43"/>
      <c r="F273" s="230" t="s">
        <v>9718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191</v>
      </c>
      <c r="AU273" s="20" t="s">
        <v>80</v>
      </c>
    </row>
    <row r="274" s="14" customFormat="1">
      <c r="A274" s="14"/>
      <c r="B274" s="245"/>
      <c r="C274" s="246"/>
      <c r="D274" s="236" t="s">
        <v>193</v>
      </c>
      <c r="E274" s="247" t="s">
        <v>19</v>
      </c>
      <c r="F274" s="248" t="s">
        <v>9918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193</v>
      </c>
      <c r="AU274" s="255" t="s">
        <v>80</v>
      </c>
      <c r="AV274" s="14" t="s">
        <v>80</v>
      </c>
      <c r="AW274" s="14" t="s">
        <v>195</v>
      </c>
      <c r="AX274" s="14" t="s">
        <v>71</v>
      </c>
      <c r="AY274" s="255" t="s">
        <v>182</v>
      </c>
    </row>
    <row r="275" s="2" customFormat="1" ht="49.05" customHeight="1">
      <c r="A275" s="41"/>
      <c r="B275" s="42"/>
      <c r="C275" s="278" t="s">
        <v>838</v>
      </c>
      <c r="D275" s="278" t="s">
        <v>296</v>
      </c>
      <c r="E275" s="279" t="s">
        <v>8615</v>
      </c>
      <c r="F275" s="280" t="s">
        <v>8616</v>
      </c>
      <c r="G275" s="281" t="s">
        <v>304</v>
      </c>
      <c r="H275" s="282">
        <v>894</v>
      </c>
      <c r="I275" s="283"/>
      <c r="J275" s="284">
        <f>ROUND(I275*H275,2)</f>
        <v>0</v>
      </c>
      <c r="K275" s="280" t="s">
        <v>188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182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9919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9920</v>
      </c>
      <c r="F276" s="214" t="s">
        <v>9920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182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847</v>
      </c>
      <c r="D277" s="216" t="s">
        <v>184</v>
      </c>
      <c r="E277" s="217" t="s">
        <v>9921</v>
      </c>
      <c r="F277" s="218" t="s">
        <v>9922</v>
      </c>
      <c r="G277" s="219" t="s">
        <v>425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184</v>
      </c>
      <c r="AU277" s="227" t="s">
        <v>80</v>
      </c>
      <c r="AY277" s="20" t="s">
        <v>182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9923</v>
      </c>
    </row>
    <row r="278" s="2" customFormat="1" ht="16.5" customHeight="1">
      <c r="A278" s="41"/>
      <c r="B278" s="42"/>
      <c r="C278" s="278" t="s">
        <v>855</v>
      </c>
      <c r="D278" s="278" t="s">
        <v>296</v>
      </c>
      <c r="E278" s="279" t="s">
        <v>9924</v>
      </c>
      <c r="F278" s="280" t="s">
        <v>9925</v>
      </c>
      <c r="G278" s="281" t="s">
        <v>8246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410</v>
      </c>
      <c r="AT278" s="227" t="s">
        <v>296</v>
      </c>
      <c r="AU278" s="227" t="s">
        <v>80</v>
      </c>
      <c r="AY278" s="20" t="s">
        <v>182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9926</v>
      </c>
    </row>
    <row r="279" s="2" customFormat="1" ht="16.5" customHeight="1">
      <c r="A279" s="41"/>
      <c r="B279" s="42"/>
      <c r="C279" s="216" t="s">
        <v>861</v>
      </c>
      <c r="D279" s="216" t="s">
        <v>184</v>
      </c>
      <c r="E279" s="217" t="s">
        <v>9927</v>
      </c>
      <c r="F279" s="218" t="s">
        <v>9928</v>
      </c>
      <c r="G279" s="219" t="s">
        <v>425</v>
      </c>
      <c r="H279" s="220">
        <v>1</v>
      </c>
      <c r="I279" s="221"/>
      <c r="J279" s="222">
        <f>ROUND(I279*H279,2)</f>
        <v>0</v>
      </c>
      <c r="K279" s="218" t="s">
        <v>188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9929</v>
      </c>
    </row>
    <row r="280" s="2" customFormat="1">
      <c r="A280" s="41"/>
      <c r="B280" s="42"/>
      <c r="C280" s="43"/>
      <c r="D280" s="229" t="s">
        <v>191</v>
      </c>
      <c r="E280" s="43"/>
      <c r="F280" s="230" t="s">
        <v>9930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191</v>
      </c>
      <c r="AU280" s="20" t="s">
        <v>80</v>
      </c>
    </row>
    <row r="281" s="2" customFormat="1" ht="16.5" customHeight="1">
      <c r="A281" s="41"/>
      <c r="B281" s="42"/>
      <c r="C281" s="278" t="s">
        <v>865</v>
      </c>
      <c r="D281" s="278" t="s">
        <v>296</v>
      </c>
      <c r="E281" s="279" t="s">
        <v>9931</v>
      </c>
      <c r="F281" s="280" t="s">
        <v>9932</v>
      </c>
      <c r="G281" s="281" t="s">
        <v>425</v>
      </c>
      <c r="H281" s="282">
        <v>2</v>
      </c>
      <c r="I281" s="283"/>
      <c r="J281" s="284">
        <f>ROUND(I281*H281,2)</f>
        <v>0</v>
      </c>
      <c r="K281" s="280" t="s">
        <v>188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182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9933</v>
      </c>
    </row>
    <row r="282" s="2" customFormat="1" ht="24.15" customHeight="1">
      <c r="A282" s="41"/>
      <c r="B282" s="42"/>
      <c r="C282" s="216" t="s">
        <v>871</v>
      </c>
      <c r="D282" s="216" t="s">
        <v>184</v>
      </c>
      <c r="E282" s="217" t="s">
        <v>9934</v>
      </c>
      <c r="F282" s="218" t="s">
        <v>9935</v>
      </c>
      <c r="G282" s="219" t="s">
        <v>425</v>
      </c>
      <c r="H282" s="220">
        <v>6</v>
      </c>
      <c r="I282" s="221"/>
      <c r="J282" s="222">
        <f>ROUND(I282*H282,2)</f>
        <v>0</v>
      </c>
      <c r="K282" s="218" t="s">
        <v>188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184</v>
      </c>
      <c r="AU282" s="227" t="s">
        <v>80</v>
      </c>
      <c r="AY282" s="20" t="s">
        <v>182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9936</v>
      </c>
    </row>
    <row r="283" s="2" customFormat="1">
      <c r="A283" s="41"/>
      <c r="B283" s="42"/>
      <c r="C283" s="43"/>
      <c r="D283" s="229" t="s">
        <v>191</v>
      </c>
      <c r="E283" s="43"/>
      <c r="F283" s="230" t="s">
        <v>9937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191</v>
      </c>
      <c r="AU283" s="20" t="s">
        <v>80</v>
      </c>
    </row>
    <row r="284" s="2" customFormat="1" ht="21.75" customHeight="1">
      <c r="A284" s="41"/>
      <c r="B284" s="42"/>
      <c r="C284" s="278" t="s">
        <v>877</v>
      </c>
      <c r="D284" s="278" t="s">
        <v>296</v>
      </c>
      <c r="E284" s="279" t="s">
        <v>9938</v>
      </c>
      <c r="F284" s="280" t="s">
        <v>9939</v>
      </c>
      <c r="G284" s="281" t="s">
        <v>425</v>
      </c>
      <c r="H284" s="282">
        <v>6</v>
      </c>
      <c r="I284" s="283"/>
      <c r="J284" s="284">
        <f>ROUND(I284*H284,2)</f>
        <v>0</v>
      </c>
      <c r="K284" s="280" t="s">
        <v>188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410</v>
      </c>
      <c r="AT284" s="227" t="s">
        <v>296</v>
      </c>
      <c r="AU284" s="227" t="s">
        <v>80</v>
      </c>
      <c r="AY284" s="20" t="s">
        <v>182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9940</v>
      </c>
    </row>
    <row r="285" s="2" customFormat="1" ht="16.5" customHeight="1">
      <c r="A285" s="41"/>
      <c r="B285" s="42"/>
      <c r="C285" s="216" t="s">
        <v>883</v>
      </c>
      <c r="D285" s="216" t="s">
        <v>184</v>
      </c>
      <c r="E285" s="217" t="s">
        <v>9941</v>
      </c>
      <c r="F285" s="218" t="s">
        <v>9942</v>
      </c>
      <c r="G285" s="219" t="s">
        <v>425</v>
      </c>
      <c r="H285" s="220">
        <v>1</v>
      </c>
      <c r="I285" s="221"/>
      <c r="J285" s="222">
        <f>ROUND(I285*H285,2)</f>
        <v>0</v>
      </c>
      <c r="K285" s="218" t="s">
        <v>188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184</v>
      </c>
      <c r="AU285" s="227" t="s">
        <v>80</v>
      </c>
      <c r="AY285" s="20" t="s">
        <v>182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9943</v>
      </c>
    </row>
    <row r="286" s="2" customFormat="1">
      <c r="A286" s="41"/>
      <c r="B286" s="42"/>
      <c r="C286" s="43"/>
      <c r="D286" s="229" t="s">
        <v>191</v>
      </c>
      <c r="E286" s="43"/>
      <c r="F286" s="230" t="s">
        <v>9944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191</v>
      </c>
      <c r="AU286" s="20" t="s">
        <v>80</v>
      </c>
    </row>
    <row r="287" s="2" customFormat="1" ht="21.75" customHeight="1">
      <c r="A287" s="41"/>
      <c r="B287" s="42"/>
      <c r="C287" s="278" t="s">
        <v>890</v>
      </c>
      <c r="D287" s="278" t="s">
        <v>296</v>
      </c>
      <c r="E287" s="279" t="s">
        <v>9945</v>
      </c>
      <c r="F287" s="280" t="s">
        <v>9946</v>
      </c>
      <c r="G287" s="281" t="s">
        <v>425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410</v>
      </c>
      <c r="AT287" s="227" t="s">
        <v>296</v>
      </c>
      <c r="AU287" s="227" t="s">
        <v>80</v>
      </c>
      <c r="AY287" s="20" t="s">
        <v>182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9947</v>
      </c>
    </row>
    <row r="288" s="2" customFormat="1" ht="16.5" customHeight="1">
      <c r="A288" s="41"/>
      <c r="B288" s="42"/>
      <c r="C288" s="216" t="s">
        <v>896</v>
      </c>
      <c r="D288" s="216" t="s">
        <v>184</v>
      </c>
      <c r="E288" s="217" t="s">
        <v>9948</v>
      </c>
      <c r="F288" s="218" t="s">
        <v>9949</v>
      </c>
      <c r="G288" s="219" t="s">
        <v>425</v>
      </c>
      <c r="H288" s="220">
        <v>2</v>
      </c>
      <c r="I288" s="221"/>
      <c r="J288" s="222">
        <f>ROUND(I288*H288,2)</f>
        <v>0</v>
      </c>
      <c r="K288" s="218" t="s">
        <v>188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308</v>
      </c>
      <c r="AT288" s="227" t="s">
        <v>184</v>
      </c>
      <c r="AU288" s="227" t="s">
        <v>80</v>
      </c>
      <c r="AY288" s="20" t="s">
        <v>182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308</v>
      </c>
      <c r="BM288" s="227" t="s">
        <v>9950</v>
      </c>
    </row>
    <row r="289" s="2" customFormat="1">
      <c r="A289" s="41"/>
      <c r="B289" s="42"/>
      <c r="C289" s="43"/>
      <c r="D289" s="229" t="s">
        <v>191</v>
      </c>
      <c r="E289" s="43"/>
      <c r="F289" s="230" t="s">
        <v>9951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191</v>
      </c>
      <c r="AU289" s="20" t="s">
        <v>80</v>
      </c>
    </row>
    <row r="290" s="2" customFormat="1" ht="16.5" customHeight="1">
      <c r="A290" s="41"/>
      <c r="B290" s="42"/>
      <c r="C290" s="278" t="s">
        <v>901</v>
      </c>
      <c r="D290" s="278" t="s">
        <v>296</v>
      </c>
      <c r="E290" s="279" t="s">
        <v>9952</v>
      </c>
      <c r="F290" s="280" t="s">
        <v>9953</v>
      </c>
      <c r="G290" s="281" t="s">
        <v>425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410</v>
      </c>
      <c r="AT290" s="227" t="s">
        <v>296</v>
      </c>
      <c r="AU290" s="227" t="s">
        <v>80</v>
      </c>
      <c r="AY290" s="20" t="s">
        <v>182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9954</v>
      </c>
    </row>
    <row r="291" s="2" customFormat="1" ht="16.5" customHeight="1">
      <c r="A291" s="41"/>
      <c r="B291" s="42"/>
      <c r="C291" s="278" t="s">
        <v>907</v>
      </c>
      <c r="D291" s="278" t="s">
        <v>296</v>
      </c>
      <c r="E291" s="279" t="s">
        <v>9955</v>
      </c>
      <c r="F291" s="280" t="s">
        <v>9956</v>
      </c>
      <c r="G291" s="281" t="s">
        <v>8246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410</v>
      </c>
      <c r="AT291" s="227" t="s">
        <v>296</v>
      </c>
      <c r="AU291" s="227" t="s">
        <v>80</v>
      </c>
      <c r="AY291" s="20" t="s">
        <v>182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308</v>
      </c>
      <c r="BM291" s="227" t="s">
        <v>9957</v>
      </c>
    </row>
    <row r="292" s="2" customFormat="1" ht="24.15" customHeight="1">
      <c r="A292" s="41"/>
      <c r="B292" s="42"/>
      <c r="C292" s="216" t="s">
        <v>915</v>
      </c>
      <c r="D292" s="216" t="s">
        <v>184</v>
      </c>
      <c r="E292" s="217" t="s">
        <v>9958</v>
      </c>
      <c r="F292" s="218" t="s">
        <v>9959</v>
      </c>
      <c r="G292" s="219" t="s">
        <v>425</v>
      </c>
      <c r="H292" s="220">
        <v>31</v>
      </c>
      <c r="I292" s="221"/>
      <c r="J292" s="222">
        <f>ROUND(I292*H292,2)</f>
        <v>0</v>
      </c>
      <c r="K292" s="218" t="s">
        <v>188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184</v>
      </c>
      <c r="AU292" s="227" t="s">
        <v>80</v>
      </c>
      <c r="AY292" s="20" t="s">
        <v>182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9960</v>
      </c>
    </row>
    <row r="293" s="2" customFormat="1">
      <c r="A293" s="41"/>
      <c r="B293" s="42"/>
      <c r="C293" s="43"/>
      <c r="D293" s="229" t="s">
        <v>191</v>
      </c>
      <c r="E293" s="43"/>
      <c r="F293" s="230" t="s">
        <v>9961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191</v>
      </c>
      <c r="AU293" s="20" t="s">
        <v>80</v>
      </c>
    </row>
    <row r="294" s="2" customFormat="1" ht="16.5" customHeight="1">
      <c r="A294" s="41"/>
      <c r="B294" s="42"/>
      <c r="C294" s="278" t="s">
        <v>920</v>
      </c>
      <c r="D294" s="278" t="s">
        <v>296</v>
      </c>
      <c r="E294" s="279" t="s">
        <v>9962</v>
      </c>
      <c r="F294" s="280" t="s">
        <v>9963</v>
      </c>
      <c r="G294" s="281" t="s">
        <v>8246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410</v>
      </c>
      <c r="AT294" s="227" t="s">
        <v>296</v>
      </c>
      <c r="AU294" s="227" t="s">
        <v>80</v>
      </c>
      <c r="AY294" s="20" t="s">
        <v>182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9964</v>
      </c>
    </row>
    <row r="295" s="2" customFormat="1" ht="16.5" customHeight="1">
      <c r="A295" s="41"/>
      <c r="B295" s="42"/>
      <c r="C295" s="278" t="s">
        <v>927</v>
      </c>
      <c r="D295" s="278" t="s">
        <v>296</v>
      </c>
      <c r="E295" s="279" t="s">
        <v>9965</v>
      </c>
      <c r="F295" s="280" t="s">
        <v>9966</v>
      </c>
      <c r="G295" s="281" t="s">
        <v>8246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9967</v>
      </c>
    </row>
    <row r="296" s="2" customFormat="1" ht="21.75" customHeight="1">
      <c r="A296" s="41"/>
      <c r="B296" s="42"/>
      <c r="C296" s="216" t="s">
        <v>932</v>
      </c>
      <c r="D296" s="216" t="s">
        <v>184</v>
      </c>
      <c r="E296" s="217" t="s">
        <v>9968</v>
      </c>
      <c r="F296" s="218" t="s">
        <v>9969</v>
      </c>
      <c r="G296" s="219" t="s">
        <v>425</v>
      </c>
      <c r="H296" s="220">
        <v>77</v>
      </c>
      <c r="I296" s="221"/>
      <c r="J296" s="222">
        <f>ROUND(I296*H296,2)</f>
        <v>0</v>
      </c>
      <c r="K296" s="218" t="s">
        <v>188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184</v>
      </c>
      <c r="AU296" s="227" t="s">
        <v>80</v>
      </c>
      <c r="AY296" s="20" t="s">
        <v>182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9970</v>
      </c>
    </row>
    <row r="297" s="2" customFormat="1">
      <c r="A297" s="41"/>
      <c r="B297" s="42"/>
      <c r="C297" s="43"/>
      <c r="D297" s="229" t="s">
        <v>191</v>
      </c>
      <c r="E297" s="43"/>
      <c r="F297" s="230" t="s">
        <v>9971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191</v>
      </c>
      <c r="AU297" s="20" t="s">
        <v>80</v>
      </c>
    </row>
    <row r="298" s="2" customFormat="1" ht="16.5" customHeight="1">
      <c r="A298" s="41"/>
      <c r="B298" s="42"/>
      <c r="C298" s="278" t="s">
        <v>940</v>
      </c>
      <c r="D298" s="278" t="s">
        <v>296</v>
      </c>
      <c r="E298" s="279" t="s">
        <v>9972</v>
      </c>
      <c r="F298" s="280" t="s">
        <v>9973</v>
      </c>
      <c r="G298" s="281" t="s">
        <v>425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410</v>
      </c>
      <c r="AT298" s="227" t="s">
        <v>296</v>
      </c>
      <c r="AU298" s="227" t="s">
        <v>80</v>
      </c>
      <c r="AY298" s="20" t="s">
        <v>182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9974</v>
      </c>
    </row>
    <row r="299" s="2" customFormat="1" ht="16.5" customHeight="1">
      <c r="A299" s="41"/>
      <c r="B299" s="42"/>
      <c r="C299" s="216" t="s">
        <v>946</v>
      </c>
      <c r="D299" s="216" t="s">
        <v>184</v>
      </c>
      <c r="E299" s="217" t="s">
        <v>9975</v>
      </c>
      <c r="F299" s="218" t="s">
        <v>9976</v>
      </c>
      <c r="G299" s="219" t="s">
        <v>425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308</v>
      </c>
      <c r="AT299" s="227" t="s">
        <v>184</v>
      </c>
      <c r="AU299" s="227" t="s">
        <v>80</v>
      </c>
      <c r="AY299" s="20" t="s">
        <v>182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9977</v>
      </c>
    </row>
    <row r="300" s="2" customFormat="1" ht="16.5" customHeight="1">
      <c r="A300" s="41"/>
      <c r="B300" s="42"/>
      <c r="C300" s="278" t="s">
        <v>951</v>
      </c>
      <c r="D300" s="278" t="s">
        <v>296</v>
      </c>
      <c r="E300" s="279" t="s">
        <v>9978</v>
      </c>
      <c r="F300" s="280" t="s">
        <v>9979</v>
      </c>
      <c r="G300" s="281" t="s">
        <v>8246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410</v>
      </c>
      <c r="AT300" s="227" t="s">
        <v>296</v>
      </c>
      <c r="AU300" s="227" t="s">
        <v>80</v>
      </c>
      <c r="AY300" s="20" t="s">
        <v>182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9980</v>
      </c>
    </row>
    <row r="301" s="2" customFormat="1" ht="16.5" customHeight="1">
      <c r="A301" s="41"/>
      <c r="B301" s="42"/>
      <c r="C301" s="216" t="s">
        <v>957</v>
      </c>
      <c r="D301" s="216" t="s">
        <v>184</v>
      </c>
      <c r="E301" s="217" t="s">
        <v>9981</v>
      </c>
      <c r="F301" s="218" t="s">
        <v>9982</v>
      </c>
      <c r="G301" s="219" t="s">
        <v>425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184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9983</v>
      </c>
    </row>
    <row r="302" s="2" customFormat="1" ht="16.5" customHeight="1">
      <c r="A302" s="41"/>
      <c r="B302" s="42"/>
      <c r="C302" s="278" t="s">
        <v>963</v>
      </c>
      <c r="D302" s="278" t="s">
        <v>296</v>
      </c>
      <c r="E302" s="279" t="s">
        <v>9984</v>
      </c>
      <c r="F302" s="280" t="s">
        <v>9985</v>
      </c>
      <c r="G302" s="281" t="s">
        <v>8246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410</v>
      </c>
      <c r="AT302" s="227" t="s">
        <v>296</v>
      </c>
      <c r="AU302" s="227" t="s">
        <v>80</v>
      </c>
      <c r="AY302" s="20" t="s">
        <v>182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9986</v>
      </c>
    </row>
    <row r="303" s="2" customFormat="1" ht="16.5" customHeight="1">
      <c r="A303" s="41"/>
      <c r="B303" s="42"/>
      <c r="C303" s="216" t="s">
        <v>969</v>
      </c>
      <c r="D303" s="216" t="s">
        <v>184</v>
      </c>
      <c r="E303" s="217" t="s">
        <v>9987</v>
      </c>
      <c r="F303" s="218" t="s">
        <v>9988</v>
      </c>
      <c r="G303" s="219" t="s">
        <v>425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184</v>
      </c>
      <c r="AU303" s="227" t="s">
        <v>80</v>
      </c>
      <c r="AY303" s="20" t="s">
        <v>182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9989</v>
      </c>
    </row>
    <row r="304" s="2" customFormat="1" ht="16.5" customHeight="1">
      <c r="A304" s="41"/>
      <c r="B304" s="42"/>
      <c r="C304" s="278" t="s">
        <v>975</v>
      </c>
      <c r="D304" s="278" t="s">
        <v>296</v>
      </c>
      <c r="E304" s="279" t="s">
        <v>9990</v>
      </c>
      <c r="F304" s="280" t="s">
        <v>9991</v>
      </c>
      <c r="G304" s="281" t="s">
        <v>8246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182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9992</v>
      </c>
    </row>
    <row r="305" s="2" customFormat="1" ht="16.5" customHeight="1">
      <c r="A305" s="41"/>
      <c r="B305" s="42"/>
      <c r="C305" s="278" t="s">
        <v>981</v>
      </c>
      <c r="D305" s="278" t="s">
        <v>296</v>
      </c>
      <c r="E305" s="279" t="s">
        <v>9993</v>
      </c>
      <c r="F305" s="280" t="s">
        <v>9994</v>
      </c>
      <c r="G305" s="281" t="s">
        <v>8246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410</v>
      </c>
      <c r="AT305" s="227" t="s">
        <v>296</v>
      </c>
      <c r="AU305" s="227" t="s">
        <v>80</v>
      </c>
      <c r="AY305" s="20" t="s">
        <v>182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9995</v>
      </c>
    </row>
    <row r="306" s="2" customFormat="1" ht="24.15" customHeight="1">
      <c r="A306" s="41"/>
      <c r="B306" s="42"/>
      <c r="C306" s="216" t="s">
        <v>987</v>
      </c>
      <c r="D306" s="216" t="s">
        <v>184</v>
      </c>
      <c r="E306" s="217" t="s">
        <v>9996</v>
      </c>
      <c r="F306" s="218" t="s">
        <v>9997</v>
      </c>
      <c r="G306" s="219" t="s">
        <v>425</v>
      </c>
      <c r="H306" s="220">
        <v>1</v>
      </c>
      <c r="I306" s="221"/>
      <c r="J306" s="222">
        <f>ROUND(I306*H306,2)</f>
        <v>0</v>
      </c>
      <c r="K306" s="218" t="s">
        <v>188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184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9998</v>
      </c>
    </row>
    <row r="307" s="2" customFormat="1">
      <c r="A307" s="41"/>
      <c r="B307" s="42"/>
      <c r="C307" s="43"/>
      <c r="D307" s="229" t="s">
        <v>191</v>
      </c>
      <c r="E307" s="43"/>
      <c r="F307" s="230" t="s">
        <v>9999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191</v>
      </c>
      <c r="AU307" s="20" t="s">
        <v>80</v>
      </c>
    </row>
    <row r="308" s="2" customFormat="1" ht="16.5" customHeight="1">
      <c r="A308" s="41"/>
      <c r="B308" s="42"/>
      <c r="C308" s="278" t="s">
        <v>993</v>
      </c>
      <c r="D308" s="278" t="s">
        <v>296</v>
      </c>
      <c r="E308" s="279" t="s">
        <v>10000</v>
      </c>
      <c r="F308" s="280" t="s">
        <v>10001</v>
      </c>
      <c r="G308" s="281" t="s">
        <v>8246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182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10002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9889</v>
      </c>
      <c r="F309" s="214" t="s">
        <v>9890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182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998</v>
      </c>
      <c r="D310" s="278" t="s">
        <v>296</v>
      </c>
      <c r="E310" s="279" t="s">
        <v>9894</v>
      </c>
      <c r="F310" s="280" t="s">
        <v>9895</v>
      </c>
      <c r="G310" s="281" t="s">
        <v>2233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182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10003</v>
      </c>
    </row>
    <row r="311" s="2" customFormat="1" ht="16.5" customHeight="1">
      <c r="A311" s="41"/>
      <c r="B311" s="42"/>
      <c r="C311" s="216" t="s">
        <v>1003</v>
      </c>
      <c r="D311" s="216" t="s">
        <v>184</v>
      </c>
      <c r="E311" s="217" t="s">
        <v>10004</v>
      </c>
      <c r="F311" s="218" t="s">
        <v>10005</v>
      </c>
      <c r="G311" s="219" t="s">
        <v>2233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308</v>
      </c>
      <c r="AT311" s="227" t="s">
        <v>184</v>
      </c>
      <c r="AU311" s="227" t="s">
        <v>80</v>
      </c>
      <c r="AY311" s="20" t="s">
        <v>182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10006</v>
      </c>
    </row>
    <row r="312" s="2" customFormat="1" ht="16.5" customHeight="1">
      <c r="A312" s="41"/>
      <c r="B312" s="42"/>
      <c r="C312" s="216" t="s">
        <v>1009</v>
      </c>
      <c r="D312" s="216" t="s">
        <v>184</v>
      </c>
      <c r="E312" s="217" t="s">
        <v>10007</v>
      </c>
      <c r="F312" s="218" t="s">
        <v>10008</v>
      </c>
      <c r="G312" s="219" t="s">
        <v>2233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184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10009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10010</v>
      </c>
      <c r="F313" s="214" t="s">
        <v>10011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182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9732</v>
      </c>
      <c r="F314" s="214" t="s">
        <v>9733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182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1014</v>
      </c>
      <c r="D315" s="216" t="s">
        <v>184</v>
      </c>
      <c r="E315" s="217" t="s">
        <v>10012</v>
      </c>
      <c r="F315" s="218" t="s">
        <v>10013</v>
      </c>
      <c r="G315" s="219" t="s">
        <v>425</v>
      </c>
      <c r="H315" s="220">
        <v>2</v>
      </c>
      <c r="I315" s="221"/>
      <c r="J315" s="222">
        <f>ROUND(I315*H315,2)</f>
        <v>0</v>
      </c>
      <c r="K315" s="218" t="s">
        <v>188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184</v>
      </c>
      <c r="AU315" s="227" t="s">
        <v>80</v>
      </c>
      <c r="AY315" s="20" t="s">
        <v>182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10014</v>
      </c>
    </row>
    <row r="316" s="2" customFormat="1">
      <c r="A316" s="41"/>
      <c r="B316" s="42"/>
      <c r="C316" s="43"/>
      <c r="D316" s="229" t="s">
        <v>191</v>
      </c>
      <c r="E316" s="43"/>
      <c r="F316" s="230" t="s">
        <v>10015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191</v>
      </c>
      <c r="AU316" s="20" t="s">
        <v>80</v>
      </c>
    </row>
    <row r="317" s="2" customFormat="1" ht="16.5" customHeight="1">
      <c r="A317" s="41"/>
      <c r="B317" s="42"/>
      <c r="C317" s="278" t="s">
        <v>1025</v>
      </c>
      <c r="D317" s="278" t="s">
        <v>296</v>
      </c>
      <c r="E317" s="279" t="s">
        <v>10016</v>
      </c>
      <c r="F317" s="280" t="s">
        <v>10017</v>
      </c>
      <c r="G317" s="281" t="s">
        <v>425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182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10018</v>
      </c>
    </row>
    <row r="318" s="2" customFormat="1" ht="24.15" customHeight="1">
      <c r="A318" s="41"/>
      <c r="B318" s="42"/>
      <c r="C318" s="216" t="s">
        <v>1030</v>
      </c>
      <c r="D318" s="216" t="s">
        <v>184</v>
      </c>
      <c r="E318" s="217" t="s">
        <v>10019</v>
      </c>
      <c r="F318" s="218" t="s">
        <v>10020</v>
      </c>
      <c r="G318" s="219" t="s">
        <v>425</v>
      </c>
      <c r="H318" s="220">
        <v>1</v>
      </c>
      <c r="I318" s="221"/>
      <c r="J318" s="222">
        <f>ROUND(I318*H318,2)</f>
        <v>0</v>
      </c>
      <c r="K318" s="218" t="s">
        <v>188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184</v>
      </c>
      <c r="AU318" s="227" t="s">
        <v>80</v>
      </c>
      <c r="AY318" s="20" t="s">
        <v>182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10021</v>
      </c>
    </row>
    <row r="319" s="2" customFormat="1">
      <c r="A319" s="41"/>
      <c r="B319" s="42"/>
      <c r="C319" s="43"/>
      <c r="D319" s="229" t="s">
        <v>191</v>
      </c>
      <c r="E319" s="43"/>
      <c r="F319" s="230" t="s">
        <v>10022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191</v>
      </c>
      <c r="AU319" s="20" t="s">
        <v>80</v>
      </c>
    </row>
    <row r="320" s="2" customFormat="1" ht="16.5" customHeight="1">
      <c r="A320" s="41"/>
      <c r="B320" s="42"/>
      <c r="C320" s="278" t="s">
        <v>1036</v>
      </c>
      <c r="D320" s="278" t="s">
        <v>296</v>
      </c>
      <c r="E320" s="279" t="s">
        <v>10023</v>
      </c>
      <c r="F320" s="280" t="s">
        <v>10024</v>
      </c>
      <c r="G320" s="281" t="s">
        <v>425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410</v>
      </c>
      <c r="AT320" s="227" t="s">
        <v>296</v>
      </c>
      <c r="AU320" s="227" t="s">
        <v>80</v>
      </c>
      <c r="AY320" s="20" t="s">
        <v>182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10025</v>
      </c>
    </row>
    <row r="321" s="2" customFormat="1" ht="24.15" customHeight="1">
      <c r="A321" s="41"/>
      <c r="B321" s="42"/>
      <c r="C321" s="216" t="s">
        <v>1043</v>
      </c>
      <c r="D321" s="216" t="s">
        <v>184</v>
      </c>
      <c r="E321" s="217" t="s">
        <v>10026</v>
      </c>
      <c r="F321" s="218" t="s">
        <v>10027</v>
      </c>
      <c r="G321" s="219" t="s">
        <v>425</v>
      </c>
      <c r="H321" s="220">
        <v>6</v>
      </c>
      <c r="I321" s="221"/>
      <c r="J321" s="222">
        <f>ROUND(I321*H321,2)</f>
        <v>0</v>
      </c>
      <c r="K321" s="218" t="s">
        <v>188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184</v>
      </c>
      <c r="AU321" s="227" t="s">
        <v>80</v>
      </c>
      <c r="AY321" s="20" t="s">
        <v>182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10028</v>
      </c>
    </row>
    <row r="322" s="2" customFormat="1">
      <c r="A322" s="41"/>
      <c r="B322" s="42"/>
      <c r="C322" s="43"/>
      <c r="D322" s="229" t="s">
        <v>191</v>
      </c>
      <c r="E322" s="43"/>
      <c r="F322" s="230" t="s">
        <v>10029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191</v>
      </c>
      <c r="AU322" s="20" t="s">
        <v>80</v>
      </c>
    </row>
    <row r="323" s="2" customFormat="1" ht="24.15" customHeight="1">
      <c r="A323" s="41"/>
      <c r="B323" s="42"/>
      <c r="C323" s="278" t="s">
        <v>1051</v>
      </c>
      <c r="D323" s="278" t="s">
        <v>296</v>
      </c>
      <c r="E323" s="279" t="s">
        <v>10030</v>
      </c>
      <c r="F323" s="280" t="s">
        <v>10031</v>
      </c>
      <c r="G323" s="281" t="s">
        <v>425</v>
      </c>
      <c r="H323" s="282">
        <v>6</v>
      </c>
      <c r="I323" s="283"/>
      <c r="J323" s="284">
        <f>ROUND(I323*H323,2)</f>
        <v>0</v>
      </c>
      <c r="K323" s="280" t="s">
        <v>188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182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10032</v>
      </c>
    </row>
    <row r="324" s="2" customFormat="1" ht="24.15" customHeight="1">
      <c r="A324" s="41"/>
      <c r="B324" s="42"/>
      <c r="C324" s="216" t="s">
        <v>1056</v>
      </c>
      <c r="D324" s="216" t="s">
        <v>184</v>
      </c>
      <c r="E324" s="217" t="s">
        <v>10033</v>
      </c>
      <c r="F324" s="218" t="s">
        <v>10034</v>
      </c>
      <c r="G324" s="219" t="s">
        <v>425</v>
      </c>
      <c r="H324" s="220">
        <v>3</v>
      </c>
      <c r="I324" s="221"/>
      <c r="J324" s="222">
        <f>ROUND(I324*H324,2)</f>
        <v>0</v>
      </c>
      <c r="K324" s="218" t="s">
        <v>188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184</v>
      </c>
      <c r="AU324" s="227" t="s">
        <v>80</v>
      </c>
      <c r="AY324" s="20" t="s">
        <v>182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10035</v>
      </c>
    </row>
    <row r="325" s="2" customFormat="1">
      <c r="A325" s="41"/>
      <c r="B325" s="42"/>
      <c r="C325" s="43"/>
      <c r="D325" s="229" t="s">
        <v>191</v>
      </c>
      <c r="E325" s="43"/>
      <c r="F325" s="230" t="s">
        <v>10036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191</v>
      </c>
      <c r="AU325" s="20" t="s">
        <v>80</v>
      </c>
    </row>
    <row r="326" s="2" customFormat="1" ht="16.5" customHeight="1">
      <c r="A326" s="41"/>
      <c r="B326" s="42"/>
      <c r="C326" s="278" t="s">
        <v>1061</v>
      </c>
      <c r="D326" s="278" t="s">
        <v>296</v>
      </c>
      <c r="E326" s="279" t="s">
        <v>10037</v>
      </c>
      <c r="F326" s="280" t="s">
        <v>10038</v>
      </c>
      <c r="G326" s="281" t="s">
        <v>425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410</v>
      </c>
      <c r="AT326" s="227" t="s">
        <v>296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10039</v>
      </c>
    </row>
    <row r="327" s="2" customFormat="1" ht="16.5" customHeight="1">
      <c r="A327" s="41"/>
      <c r="B327" s="42"/>
      <c r="C327" s="216" t="s">
        <v>1067</v>
      </c>
      <c r="D327" s="216" t="s">
        <v>184</v>
      </c>
      <c r="E327" s="217" t="s">
        <v>10040</v>
      </c>
      <c r="F327" s="218" t="s">
        <v>10041</v>
      </c>
      <c r="G327" s="219" t="s">
        <v>425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308</v>
      </c>
      <c r="AT327" s="227" t="s">
        <v>184</v>
      </c>
      <c r="AU327" s="227" t="s">
        <v>80</v>
      </c>
      <c r="AY327" s="20" t="s">
        <v>182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10042</v>
      </c>
    </row>
    <row r="328" s="2" customFormat="1" ht="16.5" customHeight="1">
      <c r="A328" s="41"/>
      <c r="B328" s="42"/>
      <c r="C328" s="278" t="s">
        <v>1071</v>
      </c>
      <c r="D328" s="278" t="s">
        <v>296</v>
      </c>
      <c r="E328" s="279" t="s">
        <v>10043</v>
      </c>
      <c r="F328" s="280" t="s">
        <v>10044</v>
      </c>
      <c r="G328" s="281" t="s">
        <v>8246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410</v>
      </c>
      <c r="AT328" s="227" t="s">
        <v>296</v>
      </c>
      <c r="AU328" s="227" t="s">
        <v>80</v>
      </c>
      <c r="AY328" s="20" t="s">
        <v>182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10045</v>
      </c>
    </row>
    <row r="329" s="2" customFormat="1" ht="33" customHeight="1">
      <c r="A329" s="41"/>
      <c r="B329" s="42"/>
      <c r="C329" s="216" t="s">
        <v>1077</v>
      </c>
      <c r="D329" s="216" t="s">
        <v>184</v>
      </c>
      <c r="E329" s="217" t="s">
        <v>10046</v>
      </c>
      <c r="F329" s="218" t="s">
        <v>10047</v>
      </c>
      <c r="G329" s="219" t="s">
        <v>425</v>
      </c>
      <c r="H329" s="220">
        <v>8</v>
      </c>
      <c r="I329" s="221"/>
      <c r="J329" s="222">
        <f>ROUND(I329*H329,2)</f>
        <v>0</v>
      </c>
      <c r="K329" s="218" t="s">
        <v>188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184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10048</v>
      </c>
    </row>
    <row r="330" s="2" customFormat="1">
      <c r="A330" s="41"/>
      <c r="B330" s="42"/>
      <c r="C330" s="43"/>
      <c r="D330" s="229" t="s">
        <v>191</v>
      </c>
      <c r="E330" s="43"/>
      <c r="F330" s="230" t="s">
        <v>10049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191</v>
      </c>
      <c r="AU330" s="20" t="s">
        <v>80</v>
      </c>
    </row>
    <row r="331" s="2" customFormat="1" ht="21.75" customHeight="1">
      <c r="A331" s="41"/>
      <c r="B331" s="42"/>
      <c r="C331" s="278" t="s">
        <v>1086</v>
      </c>
      <c r="D331" s="278" t="s">
        <v>296</v>
      </c>
      <c r="E331" s="279" t="s">
        <v>10050</v>
      </c>
      <c r="F331" s="280" t="s">
        <v>10051</v>
      </c>
      <c r="G331" s="281" t="s">
        <v>425</v>
      </c>
      <c r="H331" s="282">
        <v>8</v>
      </c>
      <c r="I331" s="283"/>
      <c r="J331" s="284">
        <f>ROUND(I331*H331,2)</f>
        <v>0</v>
      </c>
      <c r="K331" s="280" t="s">
        <v>188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182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10052</v>
      </c>
    </row>
    <row r="332" s="2" customFormat="1" ht="37.8" customHeight="1">
      <c r="A332" s="41"/>
      <c r="B332" s="42"/>
      <c r="C332" s="216" t="s">
        <v>1096</v>
      </c>
      <c r="D332" s="216" t="s">
        <v>184</v>
      </c>
      <c r="E332" s="217" t="s">
        <v>10053</v>
      </c>
      <c r="F332" s="218" t="s">
        <v>10054</v>
      </c>
      <c r="G332" s="219" t="s">
        <v>425</v>
      </c>
      <c r="H332" s="220">
        <v>3</v>
      </c>
      <c r="I332" s="221"/>
      <c r="J332" s="222">
        <f>ROUND(I332*H332,2)</f>
        <v>0</v>
      </c>
      <c r="K332" s="218" t="s">
        <v>188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308</v>
      </c>
      <c r="AT332" s="227" t="s">
        <v>184</v>
      </c>
      <c r="AU332" s="227" t="s">
        <v>80</v>
      </c>
      <c r="AY332" s="20" t="s">
        <v>182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10055</v>
      </c>
    </row>
    <row r="333" s="2" customFormat="1">
      <c r="A333" s="41"/>
      <c r="B333" s="42"/>
      <c r="C333" s="43"/>
      <c r="D333" s="229" t="s">
        <v>191</v>
      </c>
      <c r="E333" s="43"/>
      <c r="F333" s="230" t="s">
        <v>10056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191</v>
      </c>
      <c r="AU333" s="20" t="s">
        <v>80</v>
      </c>
    </row>
    <row r="334" s="2" customFormat="1" ht="24.15" customHeight="1">
      <c r="A334" s="41"/>
      <c r="B334" s="42"/>
      <c r="C334" s="278" t="s">
        <v>1101</v>
      </c>
      <c r="D334" s="278" t="s">
        <v>296</v>
      </c>
      <c r="E334" s="279" t="s">
        <v>10057</v>
      </c>
      <c r="F334" s="280" t="s">
        <v>10058</v>
      </c>
      <c r="G334" s="281" t="s">
        <v>425</v>
      </c>
      <c r="H334" s="282">
        <v>3</v>
      </c>
      <c r="I334" s="283"/>
      <c r="J334" s="284">
        <f>ROUND(I334*H334,2)</f>
        <v>0</v>
      </c>
      <c r="K334" s="280" t="s">
        <v>188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410</v>
      </c>
      <c r="AT334" s="227" t="s">
        <v>296</v>
      </c>
      <c r="AU334" s="227" t="s">
        <v>80</v>
      </c>
      <c r="AY334" s="20" t="s">
        <v>182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10059</v>
      </c>
    </row>
    <row r="335" s="2" customFormat="1" ht="33" customHeight="1">
      <c r="A335" s="41"/>
      <c r="B335" s="42"/>
      <c r="C335" s="216" t="s">
        <v>1108</v>
      </c>
      <c r="D335" s="216" t="s">
        <v>184</v>
      </c>
      <c r="E335" s="217" t="s">
        <v>10060</v>
      </c>
      <c r="F335" s="218" t="s">
        <v>10061</v>
      </c>
      <c r="G335" s="219" t="s">
        <v>425</v>
      </c>
      <c r="H335" s="220">
        <v>3</v>
      </c>
      <c r="I335" s="221"/>
      <c r="J335" s="222">
        <f>ROUND(I335*H335,2)</f>
        <v>0</v>
      </c>
      <c r="K335" s="218" t="s">
        <v>188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308</v>
      </c>
      <c r="AT335" s="227" t="s">
        <v>184</v>
      </c>
      <c r="AU335" s="227" t="s">
        <v>80</v>
      </c>
      <c r="AY335" s="20" t="s">
        <v>182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10062</v>
      </c>
    </row>
    <row r="336" s="2" customFormat="1">
      <c r="A336" s="41"/>
      <c r="B336" s="42"/>
      <c r="C336" s="43"/>
      <c r="D336" s="229" t="s">
        <v>191</v>
      </c>
      <c r="E336" s="43"/>
      <c r="F336" s="230" t="s">
        <v>10063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191</v>
      </c>
      <c r="AU336" s="20" t="s">
        <v>80</v>
      </c>
    </row>
    <row r="337" s="2" customFormat="1" ht="24.15" customHeight="1">
      <c r="A337" s="41"/>
      <c r="B337" s="42"/>
      <c r="C337" s="278" t="s">
        <v>1113</v>
      </c>
      <c r="D337" s="278" t="s">
        <v>296</v>
      </c>
      <c r="E337" s="279" t="s">
        <v>10064</v>
      </c>
      <c r="F337" s="280" t="s">
        <v>10065</v>
      </c>
      <c r="G337" s="281" t="s">
        <v>425</v>
      </c>
      <c r="H337" s="282">
        <v>3</v>
      </c>
      <c r="I337" s="283"/>
      <c r="J337" s="284">
        <f>ROUND(I337*H337,2)</f>
        <v>0</v>
      </c>
      <c r="K337" s="280" t="s">
        <v>188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182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10066</v>
      </c>
    </row>
    <row r="338" s="2" customFormat="1" ht="16.5" customHeight="1">
      <c r="A338" s="41"/>
      <c r="B338" s="42"/>
      <c r="C338" s="278" t="s">
        <v>1119</v>
      </c>
      <c r="D338" s="278" t="s">
        <v>296</v>
      </c>
      <c r="E338" s="279" t="s">
        <v>10067</v>
      </c>
      <c r="F338" s="280" t="s">
        <v>10068</v>
      </c>
      <c r="G338" s="281" t="s">
        <v>425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410</v>
      </c>
      <c r="AT338" s="227" t="s">
        <v>296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10069</v>
      </c>
    </row>
    <row r="339" s="2" customFormat="1" ht="24.15" customHeight="1">
      <c r="A339" s="41"/>
      <c r="B339" s="42"/>
      <c r="C339" s="216" t="s">
        <v>1127</v>
      </c>
      <c r="D339" s="216" t="s">
        <v>184</v>
      </c>
      <c r="E339" s="217" t="s">
        <v>10070</v>
      </c>
      <c r="F339" s="218" t="s">
        <v>10071</v>
      </c>
      <c r="G339" s="219" t="s">
        <v>425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184</v>
      </c>
      <c r="AU339" s="227" t="s">
        <v>80</v>
      </c>
      <c r="AY339" s="20" t="s">
        <v>182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10072</v>
      </c>
    </row>
    <row r="340" s="2" customFormat="1" ht="16.5" customHeight="1">
      <c r="A340" s="41"/>
      <c r="B340" s="42"/>
      <c r="C340" s="278" t="s">
        <v>1132</v>
      </c>
      <c r="D340" s="278" t="s">
        <v>296</v>
      </c>
      <c r="E340" s="279" t="s">
        <v>10073</v>
      </c>
      <c r="F340" s="280" t="s">
        <v>10074</v>
      </c>
      <c r="G340" s="281" t="s">
        <v>8246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182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10075</v>
      </c>
    </row>
    <row r="341" s="2" customFormat="1" ht="33" customHeight="1">
      <c r="A341" s="41"/>
      <c r="B341" s="42"/>
      <c r="C341" s="216" t="s">
        <v>1138</v>
      </c>
      <c r="D341" s="216" t="s">
        <v>184</v>
      </c>
      <c r="E341" s="217" t="s">
        <v>10076</v>
      </c>
      <c r="F341" s="218" t="s">
        <v>10077</v>
      </c>
      <c r="G341" s="219" t="s">
        <v>425</v>
      </c>
      <c r="H341" s="220">
        <v>11</v>
      </c>
      <c r="I341" s="221"/>
      <c r="J341" s="222">
        <f>ROUND(I341*H341,2)</f>
        <v>0</v>
      </c>
      <c r="K341" s="218" t="s">
        <v>188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10078</v>
      </c>
    </row>
    <row r="342" s="2" customFormat="1">
      <c r="A342" s="41"/>
      <c r="B342" s="42"/>
      <c r="C342" s="43"/>
      <c r="D342" s="229" t="s">
        <v>191</v>
      </c>
      <c r="E342" s="43"/>
      <c r="F342" s="230" t="s">
        <v>10079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191</v>
      </c>
      <c r="AU342" s="20" t="s">
        <v>80</v>
      </c>
    </row>
    <row r="343" s="2" customFormat="1" ht="16.5" customHeight="1">
      <c r="A343" s="41"/>
      <c r="B343" s="42"/>
      <c r="C343" s="278" t="s">
        <v>1144</v>
      </c>
      <c r="D343" s="278" t="s">
        <v>296</v>
      </c>
      <c r="E343" s="279" t="s">
        <v>10080</v>
      </c>
      <c r="F343" s="280" t="s">
        <v>10081</v>
      </c>
      <c r="G343" s="281" t="s">
        <v>425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10082</v>
      </c>
    </row>
    <row r="344" s="2" customFormat="1" ht="16.5" customHeight="1">
      <c r="A344" s="41"/>
      <c r="B344" s="42"/>
      <c r="C344" s="278" t="s">
        <v>1151</v>
      </c>
      <c r="D344" s="278" t="s">
        <v>296</v>
      </c>
      <c r="E344" s="279" t="s">
        <v>9597</v>
      </c>
      <c r="F344" s="280" t="s">
        <v>10083</v>
      </c>
      <c r="G344" s="281" t="s">
        <v>425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410</v>
      </c>
      <c r="AT344" s="227" t="s">
        <v>296</v>
      </c>
      <c r="AU344" s="227" t="s">
        <v>80</v>
      </c>
      <c r="AY344" s="20" t="s">
        <v>182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10084</v>
      </c>
    </row>
    <row r="345" s="2" customFormat="1" ht="16.5" customHeight="1">
      <c r="A345" s="41"/>
      <c r="B345" s="42"/>
      <c r="C345" s="278" t="s">
        <v>1166</v>
      </c>
      <c r="D345" s="278" t="s">
        <v>296</v>
      </c>
      <c r="E345" s="279" t="s">
        <v>10085</v>
      </c>
      <c r="F345" s="280" t="s">
        <v>10086</v>
      </c>
      <c r="G345" s="281" t="s">
        <v>425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182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10087</v>
      </c>
    </row>
    <row r="346" s="2" customFormat="1" ht="33" customHeight="1">
      <c r="A346" s="41"/>
      <c r="B346" s="42"/>
      <c r="C346" s="216" t="s">
        <v>1172</v>
      </c>
      <c r="D346" s="216" t="s">
        <v>184</v>
      </c>
      <c r="E346" s="217" t="s">
        <v>10088</v>
      </c>
      <c r="F346" s="218" t="s">
        <v>10089</v>
      </c>
      <c r="G346" s="219" t="s">
        <v>425</v>
      </c>
      <c r="H346" s="220">
        <v>3</v>
      </c>
      <c r="I346" s="221"/>
      <c r="J346" s="222">
        <f>ROUND(I346*H346,2)</f>
        <v>0</v>
      </c>
      <c r="K346" s="218" t="s">
        <v>188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184</v>
      </c>
      <c r="AU346" s="227" t="s">
        <v>80</v>
      </c>
      <c r="AY346" s="20" t="s">
        <v>182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10090</v>
      </c>
    </row>
    <row r="347" s="2" customFormat="1">
      <c r="A347" s="41"/>
      <c r="B347" s="42"/>
      <c r="C347" s="43"/>
      <c r="D347" s="229" t="s">
        <v>191</v>
      </c>
      <c r="E347" s="43"/>
      <c r="F347" s="230" t="s">
        <v>10091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191</v>
      </c>
      <c r="AU347" s="20" t="s">
        <v>80</v>
      </c>
    </row>
    <row r="348" s="2" customFormat="1" ht="16.5" customHeight="1">
      <c r="A348" s="41"/>
      <c r="B348" s="42"/>
      <c r="C348" s="278" t="s">
        <v>1186</v>
      </c>
      <c r="D348" s="278" t="s">
        <v>296</v>
      </c>
      <c r="E348" s="279" t="s">
        <v>10092</v>
      </c>
      <c r="F348" s="280" t="s">
        <v>10093</v>
      </c>
      <c r="G348" s="281" t="s">
        <v>8246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410</v>
      </c>
      <c r="AT348" s="227" t="s">
        <v>296</v>
      </c>
      <c r="AU348" s="227" t="s">
        <v>80</v>
      </c>
      <c r="AY348" s="20" t="s">
        <v>182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10094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9705</v>
      </c>
      <c r="F349" s="214" t="s">
        <v>9706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182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1192</v>
      </c>
      <c r="D350" s="216" t="s">
        <v>184</v>
      </c>
      <c r="E350" s="217" t="s">
        <v>10095</v>
      </c>
      <c r="F350" s="218" t="s">
        <v>10096</v>
      </c>
      <c r="G350" s="219" t="s">
        <v>304</v>
      </c>
      <c r="H350" s="220">
        <v>5920</v>
      </c>
      <c r="I350" s="221"/>
      <c r="J350" s="222">
        <f>ROUND(I350*H350,2)</f>
        <v>0</v>
      </c>
      <c r="K350" s="218" t="s">
        <v>188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184</v>
      </c>
      <c r="AU350" s="227" t="s">
        <v>80</v>
      </c>
      <c r="AY350" s="20" t="s">
        <v>182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10097</v>
      </c>
    </row>
    <row r="351" s="2" customFormat="1">
      <c r="A351" s="41"/>
      <c r="B351" s="42"/>
      <c r="C351" s="43"/>
      <c r="D351" s="229" t="s">
        <v>191</v>
      </c>
      <c r="E351" s="43"/>
      <c r="F351" s="230" t="s">
        <v>10098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191</v>
      </c>
      <c r="AU351" s="20" t="s">
        <v>80</v>
      </c>
    </row>
    <row r="352" s="14" customFormat="1">
      <c r="A352" s="14"/>
      <c r="B352" s="245"/>
      <c r="C352" s="246"/>
      <c r="D352" s="236" t="s">
        <v>193</v>
      </c>
      <c r="E352" s="247" t="s">
        <v>19</v>
      </c>
      <c r="F352" s="248" t="s">
        <v>10099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193</v>
      </c>
      <c r="AU352" s="255" t="s">
        <v>80</v>
      </c>
      <c r="AV352" s="14" t="s">
        <v>80</v>
      </c>
      <c r="AW352" s="14" t="s">
        <v>195</v>
      </c>
      <c r="AX352" s="14" t="s">
        <v>71</v>
      </c>
      <c r="AY352" s="255" t="s">
        <v>182</v>
      </c>
    </row>
    <row r="353" s="2" customFormat="1" ht="24.15" customHeight="1">
      <c r="A353" s="41"/>
      <c r="B353" s="42"/>
      <c r="C353" s="278" t="s">
        <v>1197</v>
      </c>
      <c r="D353" s="278" t="s">
        <v>296</v>
      </c>
      <c r="E353" s="279" t="s">
        <v>10100</v>
      </c>
      <c r="F353" s="280" t="s">
        <v>10101</v>
      </c>
      <c r="G353" s="281" t="s">
        <v>304</v>
      </c>
      <c r="H353" s="282">
        <v>6216</v>
      </c>
      <c r="I353" s="283"/>
      <c r="J353" s="284">
        <f>ROUND(I353*H353,2)</f>
        <v>0</v>
      </c>
      <c r="K353" s="280" t="s">
        <v>188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182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10102</v>
      </c>
    </row>
    <row r="354" s="14" customFormat="1">
      <c r="A354" s="14"/>
      <c r="B354" s="245"/>
      <c r="C354" s="246"/>
      <c r="D354" s="236" t="s">
        <v>193</v>
      </c>
      <c r="E354" s="246"/>
      <c r="F354" s="248" t="s">
        <v>10103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193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182</v>
      </c>
    </row>
    <row r="355" s="2" customFormat="1" ht="24.15" customHeight="1">
      <c r="A355" s="41"/>
      <c r="B355" s="42"/>
      <c r="C355" s="216" t="s">
        <v>1203</v>
      </c>
      <c r="D355" s="216" t="s">
        <v>184</v>
      </c>
      <c r="E355" s="217" t="s">
        <v>10104</v>
      </c>
      <c r="F355" s="218" t="s">
        <v>10105</v>
      </c>
      <c r="G355" s="219" t="s">
        <v>304</v>
      </c>
      <c r="H355" s="220">
        <v>190.476</v>
      </c>
      <c r="I355" s="221"/>
      <c r="J355" s="222">
        <f>ROUND(I355*H355,2)</f>
        <v>0</v>
      </c>
      <c r="K355" s="218" t="s">
        <v>188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308</v>
      </c>
      <c r="AT355" s="227" t="s">
        <v>184</v>
      </c>
      <c r="AU355" s="227" t="s">
        <v>80</v>
      </c>
      <c r="AY355" s="20" t="s">
        <v>182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10106</v>
      </c>
    </row>
    <row r="356" s="2" customFormat="1">
      <c r="A356" s="41"/>
      <c r="B356" s="42"/>
      <c r="C356" s="43"/>
      <c r="D356" s="229" t="s">
        <v>191</v>
      </c>
      <c r="E356" s="43"/>
      <c r="F356" s="230" t="s">
        <v>10107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191</v>
      </c>
      <c r="AU356" s="20" t="s">
        <v>80</v>
      </c>
    </row>
    <row r="357" s="14" customFormat="1">
      <c r="A357" s="14"/>
      <c r="B357" s="245"/>
      <c r="C357" s="246"/>
      <c r="D357" s="236" t="s">
        <v>193</v>
      </c>
      <c r="E357" s="247" t="s">
        <v>19</v>
      </c>
      <c r="F357" s="248" t="s">
        <v>10108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193</v>
      </c>
      <c r="AU357" s="255" t="s">
        <v>80</v>
      </c>
      <c r="AV357" s="14" t="s">
        <v>80</v>
      </c>
      <c r="AW357" s="14" t="s">
        <v>195</v>
      </c>
      <c r="AX357" s="14" t="s">
        <v>71</v>
      </c>
      <c r="AY357" s="255" t="s">
        <v>182</v>
      </c>
    </row>
    <row r="358" s="2" customFormat="1" ht="16.5" customHeight="1">
      <c r="A358" s="41"/>
      <c r="B358" s="42"/>
      <c r="C358" s="278" t="s">
        <v>1209</v>
      </c>
      <c r="D358" s="278" t="s">
        <v>296</v>
      </c>
      <c r="E358" s="279" t="s">
        <v>10109</v>
      </c>
      <c r="F358" s="280" t="s">
        <v>10110</v>
      </c>
      <c r="G358" s="281" t="s">
        <v>304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182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10111</v>
      </c>
    </row>
    <row r="359" s="14" customFormat="1">
      <c r="A359" s="14"/>
      <c r="B359" s="245"/>
      <c r="C359" s="246"/>
      <c r="D359" s="236" t="s">
        <v>193</v>
      </c>
      <c r="E359" s="246"/>
      <c r="F359" s="248" t="s">
        <v>10112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193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182</v>
      </c>
    </row>
    <row r="360" s="2" customFormat="1" ht="37.8" customHeight="1">
      <c r="A360" s="41"/>
      <c r="B360" s="42"/>
      <c r="C360" s="216" t="s">
        <v>1265</v>
      </c>
      <c r="D360" s="216" t="s">
        <v>184</v>
      </c>
      <c r="E360" s="217" t="s">
        <v>10113</v>
      </c>
      <c r="F360" s="218" t="s">
        <v>10114</v>
      </c>
      <c r="G360" s="219" t="s">
        <v>425</v>
      </c>
      <c r="H360" s="220">
        <v>81</v>
      </c>
      <c r="I360" s="221"/>
      <c r="J360" s="222">
        <f>ROUND(I360*H360,2)</f>
        <v>0</v>
      </c>
      <c r="K360" s="218" t="s">
        <v>188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184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10115</v>
      </c>
    </row>
    <row r="361" s="2" customFormat="1">
      <c r="A361" s="41"/>
      <c r="B361" s="42"/>
      <c r="C361" s="43"/>
      <c r="D361" s="229" t="s">
        <v>191</v>
      </c>
      <c r="E361" s="43"/>
      <c r="F361" s="230" t="s">
        <v>10116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191</v>
      </c>
      <c r="AU361" s="20" t="s">
        <v>80</v>
      </c>
    </row>
    <row r="362" s="2" customFormat="1" ht="24.15" customHeight="1">
      <c r="A362" s="41"/>
      <c r="B362" s="42"/>
      <c r="C362" s="278" t="s">
        <v>1275</v>
      </c>
      <c r="D362" s="278" t="s">
        <v>296</v>
      </c>
      <c r="E362" s="279" t="s">
        <v>10117</v>
      </c>
      <c r="F362" s="280" t="s">
        <v>10118</v>
      </c>
      <c r="G362" s="281" t="s">
        <v>425</v>
      </c>
      <c r="H362" s="282">
        <v>76</v>
      </c>
      <c r="I362" s="283"/>
      <c r="J362" s="284">
        <f>ROUND(I362*H362,2)</f>
        <v>0</v>
      </c>
      <c r="K362" s="280" t="s">
        <v>188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182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10119</v>
      </c>
    </row>
    <row r="363" s="2" customFormat="1" ht="24.15" customHeight="1">
      <c r="A363" s="41"/>
      <c r="B363" s="42"/>
      <c r="C363" s="278" t="s">
        <v>1282</v>
      </c>
      <c r="D363" s="278" t="s">
        <v>296</v>
      </c>
      <c r="E363" s="279" t="s">
        <v>10120</v>
      </c>
      <c r="F363" s="280" t="s">
        <v>10121</v>
      </c>
      <c r="G363" s="281" t="s">
        <v>425</v>
      </c>
      <c r="H363" s="282">
        <v>4</v>
      </c>
      <c r="I363" s="283"/>
      <c r="J363" s="284">
        <f>ROUND(I363*H363,2)</f>
        <v>0</v>
      </c>
      <c r="K363" s="280" t="s">
        <v>188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10122</v>
      </c>
    </row>
    <row r="364" s="2" customFormat="1" ht="21.75" customHeight="1">
      <c r="A364" s="41"/>
      <c r="B364" s="42"/>
      <c r="C364" s="278" t="s">
        <v>1310</v>
      </c>
      <c r="D364" s="278" t="s">
        <v>296</v>
      </c>
      <c r="E364" s="279" t="s">
        <v>10123</v>
      </c>
      <c r="F364" s="280" t="s">
        <v>10124</v>
      </c>
      <c r="G364" s="281" t="s">
        <v>425</v>
      </c>
      <c r="H364" s="282">
        <v>1</v>
      </c>
      <c r="I364" s="283"/>
      <c r="J364" s="284">
        <f>ROUND(I364*H364,2)</f>
        <v>0</v>
      </c>
      <c r="K364" s="280" t="s">
        <v>188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182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10125</v>
      </c>
    </row>
    <row r="365" s="2" customFormat="1" ht="16.5" customHeight="1">
      <c r="A365" s="41"/>
      <c r="B365" s="42"/>
      <c r="C365" s="278" t="s">
        <v>1322</v>
      </c>
      <c r="D365" s="278" t="s">
        <v>296</v>
      </c>
      <c r="E365" s="279" t="s">
        <v>10126</v>
      </c>
      <c r="F365" s="280" t="s">
        <v>10127</v>
      </c>
      <c r="G365" s="281" t="s">
        <v>425</v>
      </c>
      <c r="H365" s="282">
        <v>1</v>
      </c>
      <c r="I365" s="283"/>
      <c r="J365" s="284">
        <f>ROUND(I365*H365,2)</f>
        <v>0</v>
      </c>
      <c r="K365" s="280" t="s">
        <v>188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410</v>
      </c>
      <c r="AT365" s="227" t="s">
        <v>296</v>
      </c>
      <c r="AU365" s="227" t="s">
        <v>80</v>
      </c>
      <c r="AY365" s="20" t="s">
        <v>182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10128</v>
      </c>
    </row>
    <row r="366" s="2" customFormat="1" ht="16.5" customHeight="1">
      <c r="A366" s="41"/>
      <c r="B366" s="42"/>
      <c r="C366" s="278" t="s">
        <v>1328</v>
      </c>
      <c r="D366" s="278" t="s">
        <v>296</v>
      </c>
      <c r="E366" s="279" t="s">
        <v>9056</v>
      </c>
      <c r="F366" s="280" t="s">
        <v>9057</v>
      </c>
      <c r="G366" s="281" t="s">
        <v>425</v>
      </c>
      <c r="H366" s="282">
        <v>81</v>
      </c>
      <c r="I366" s="283"/>
      <c r="J366" s="284">
        <f>ROUND(I366*H366,2)</f>
        <v>0</v>
      </c>
      <c r="K366" s="280" t="s">
        <v>188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410</v>
      </c>
      <c r="AT366" s="227" t="s">
        <v>296</v>
      </c>
      <c r="AU366" s="227" t="s">
        <v>80</v>
      </c>
      <c r="AY366" s="20" t="s">
        <v>182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308</v>
      </c>
      <c r="BM366" s="227" t="s">
        <v>10129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10130</v>
      </c>
      <c r="F367" s="214" t="s">
        <v>10131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182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1343</v>
      </c>
      <c r="D368" s="216" t="s">
        <v>184</v>
      </c>
      <c r="E368" s="217" t="s">
        <v>10088</v>
      </c>
      <c r="F368" s="218" t="s">
        <v>10089</v>
      </c>
      <c r="G368" s="219" t="s">
        <v>425</v>
      </c>
      <c r="H368" s="220">
        <v>8</v>
      </c>
      <c r="I368" s="221"/>
      <c r="J368" s="222">
        <f>ROUND(I368*H368,2)</f>
        <v>0</v>
      </c>
      <c r="K368" s="218" t="s">
        <v>188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184</v>
      </c>
      <c r="AU368" s="227" t="s">
        <v>80</v>
      </c>
      <c r="AY368" s="20" t="s">
        <v>182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10132</v>
      </c>
    </row>
    <row r="369" s="2" customFormat="1">
      <c r="A369" s="41"/>
      <c r="B369" s="42"/>
      <c r="C369" s="43"/>
      <c r="D369" s="229" t="s">
        <v>191</v>
      </c>
      <c r="E369" s="43"/>
      <c r="F369" s="230" t="s">
        <v>10091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191</v>
      </c>
      <c r="AU369" s="20" t="s">
        <v>80</v>
      </c>
    </row>
    <row r="370" s="2" customFormat="1" ht="16.5" customHeight="1">
      <c r="A370" s="41"/>
      <c r="B370" s="42"/>
      <c r="C370" s="278" t="s">
        <v>1352</v>
      </c>
      <c r="D370" s="278" t="s">
        <v>296</v>
      </c>
      <c r="E370" s="279" t="s">
        <v>10133</v>
      </c>
      <c r="F370" s="280" t="s">
        <v>10134</v>
      </c>
      <c r="G370" s="281" t="s">
        <v>425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182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10135</v>
      </c>
    </row>
    <row r="371" s="2" customFormat="1" ht="16.5" customHeight="1">
      <c r="A371" s="41"/>
      <c r="B371" s="42"/>
      <c r="C371" s="278" t="s">
        <v>1394</v>
      </c>
      <c r="D371" s="278" t="s">
        <v>296</v>
      </c>
      <c r="E371" s="279" t="s">
        <v>10136</v>
      </c>
      <c r="F371" s="280" t="s">
        <v>10137</v>
      </c>
      <c r="G371" s="281" t="s">
        <v>425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182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10138</v>
      </c>
    </row>
    <row r="372" s="2" customFormat="1" ht="21.75" customHeight="1">
      <c r="A372" s="41"/>
      <c r="B372" s="42"/>
      <c r="C372" s="278" t="s">
        <v>1400</v>
      </c>
      <c r="D372" s="278" t="s">
        <v>296</v>
      </c>
      <c r="E372" s="279" t="s">
        <v>10139</v>
      </c>
      <c r="F372" s="280" t="s">
        <v>10140</v>
      </c>
      <c r="G372" s="281" t="s">
        <v>8246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182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10141</v>
      </c>
    </row>
    <row r="373" s="2" customFormat="1" ht="24.15" customHeight="1">
      <c r="A373" s="41"/>
      <c r="B373" s="42"/>
      <c r="C373" s="216" t="s">
        <v>1407</v>
      </c>
      <c r="D373" s="216" t="s">
        <v>184</v>
      </c>
      <c r="E373" s="217" t="s">
        <v>10142</v>
      </c>
      <c r="F373" s="218" t="s">
        <v>10143</v>
      </c>
      <c r="G373" s="219" t="s">
        <v>425</v>
      </c>
      <c r="H373" s="220">
        <v>6</v>
      </c>
      <c r="I373" s="221"/>
      <c r="J373" s="222">
        <f>ROUND(I373*H373,2)</f>
        <v>0</v>
      </c>
      <c r="K373" s="218" t="s">
        <v>188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184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10144</v>
      </c>
    </row>
    <row r="374" s="2" customFormat="1">
      <c r="A374" s="41"/>
      <c r="B374" s="42"/>
      <c r="C374" s="43"/>
      <c r="D374" s="229" t="s">
        <v>191</v>
      </c>
      <c r="E374" s="43"/>
      <c r="F374" s="230" t="s">
        <v>10145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191</v>
      </c>
      <c r="AU374" s="20" t="s">
        <v>80</v>
      </c>
    </row>
    <row r="375" s="2" customFormat="1" ht="16.5" customHeight="1">
      <c r="A375" s="41"/>
      <c r="B375" s="42"/>
      <c r="C375" s="278" t="s">
        <v>1415</v>
      </c>
      <c r="D375" s="278" t="s">
        <v>296</v>
      </c>
      <c r="E375" s="279" t="s">
        <v>10146</v>
      </c>
      <c r="F375" s="280" t="s">
        <v>10147</v>
      </c>
      <c r="G375" s="281" t="s">
        <v>425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182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10148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9889</v>
      </c>
      <c r="F376" s="214" t="s">
        <v>9890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182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1424</v>
      </c>
      <c r="D377" s="278" t="s">
        <v>296</v>
      </c>
      <c r="E377" s="279" t="s">
        <v>9894</v>
      </c>
      <c r="F377" s="280" t="s">
        <v>9895</v>
      </c>
      <c r="G377" s="281" t="s">
        <v>2233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182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10149</v>
      </c>
    </row>
    <row r="378" s="2" customFormat="1" ht="16.5" customHeight="1">
      <c r="A378" s="41"/>
      <c r="B378" s="42"/>
      <c r="C378" s="216" t="s">
        <v>1439</v>
      </c>
      <c r="D378" s="216" t="s">
        <v>184</v>
      </c>
      <c r="E378" s="217" t="s">
        <v>10004</v>
      </c>
      <c r="F378" s="218" t="s">
        <v>10005</v>
      </c>
      <c r="G378" s="219" t="s">
        <v>2233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308</v>
      </c>
      <c r="AT378" s="227" t="s">
        <v>184</v>
      </c>
      <c r="AU378" s="227" t="s">
        <v>80</v>
      </c>
      <c r="AY378" s="20" t="s">
        <v>182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10150</v>
      </c>
    </row>
    <row r="379" s="2" customFormat="1" ht="16.5" customHeight="1">
      <c r="A379" s="41"/>
      <c r="B379" s="42"/>
      <c r="C379" s="216" t="s">
        <v>1454</v>
      </c>
      <c r="D379" s="216" t="s">
        <v>184</v>
      </c>
      <c r="E379" s="217" t="s">
        <v>10007</v>
      </c>
      <c r="F379" s="218" t="s">
        <v>10008</v>
      </c>
      <c r="G379" s="219" t="s">
        <v>2233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184</v>
      </c>
      <c r="AU379" s="227" t="s">
        <v>80</v>
      </c>
      <c r="AY379" s="20" t="s">
        <v>182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10151</v>
      </c>
    </row>
    <row r="380" s="2" customFormat="1" ht="24.15" customHeight="1">
      <c r="A380" s="41"/>
      <c r="B380" s="42"/>
      <c r="C380" s="216" t="s">
        <v>1460</v>
      </c>
      <c r="D380" s="216" t="s">
        <v>184</v>
      </c>
      <c r="E380" s="217" t="s">
        <v>10152</v>
      </c>
      <c r="F380" s="218" t="s">
        <v>10153</v>
      </c>
      <c r="G380" s="219" t="s">
        <v>425</v>
      </c>
      <c r="H380" s="220">
        <v>86</v>
      </c>
      <c r="I380" s="221"/>
      <c r="J380" s="222">
        <f>ROUND(I380*H380,2)</f>
        <v>0</v>
      </c>
      <c r="K380" s="218" t="s">
        <v>188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184</v>
      </c>
      <c r="AU380" s="227" t="s">
        <v>80</v>
      </c>
      <c r="AY380" s="20" t="s">
        <v>182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10154</v>
      </c>
    </row>
    <row r="381" s="2" customFormat="1">
      <c r="A381" s="41"/>
      <c r="B381" s="42"/>
      <c r="C381" s="43"/>
      <c r="D381" s="229" t="s">
        <v>191</v>
      </c>
      <c r="E381" s="43"/>
      <c r="F381" s="230" t="s">
        <v>10155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191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10156</v>
      </c>
      <c r="F382" s="214" t="s">
        <v>10157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182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9732</v>
      </c>
      <c r="F383" s="214" t="s">
        <v>9733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182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1472</v>
      </c>
      <c r="D384" s="216" t="s">
        <v>184</v>
      </c>
      <c r="E384" s="217" t="s">
        <v>10158</v>
      </c>
      <c r="F384" s="218" t="s">
        <v>10159</v>
      </c>
      <c r="G384" s="219" t="s">
        <v>425</v>
      </c>
      <c r="H384" s="220">
        <v>1</v>
      </c>
      <c r="I384" s="221"/>
      <c r="J384" s="222">
        <f>ROUND(I384*H384,2)</f>
        <v>0</v>
      </c>
      <c r="K384" s="218" t="s">
        <v>188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184</v>
      </c>
      <c r="AU384" s="227" t="s">
        <v>80</v>
      </c>
      <c r="AY384" s="20" t="s">
        <v>182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10160</v>
      </c>
    </row>
    <row r="385" s="2" customFormat="1">
      <c r="A385" s="41"/>
      <c r="B385" s="42"/>
      <c r="C385" s="43"/>
      <c r="D385" s="229" t="s">
        <v>191</v>
      </c>
      <c r="E385" s="43"/>
      <c r="F385" s="230" t="s">
        <v>10161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191</v>
      </c>
      <c r="AU385" s="20" t="s">
        <v>80</v>
      </c>
    </row>
    <row r="386" s="2" customFormat="1" ht="16.5" customHeight="1">
      <c r="A386" s="41"/>
      <c r="B386" s="42"/>
      <c r="C386" s="278" t="s">
        <v>1485</v>
      </c>
      <c r="D386" s="278" t="s">
        <v>296</v>
      </c>
      <c r="E386" s="279" t="s">
        <v>10162</v>
      </c>
      <c r="F386" s="280" t="s">
        <v>10163</v>
      </c>
      <c r="G386" s="281" t="s">
        <v>425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182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10164</v>
      </c>
    </row>
    <row r="387" s="2" customFormat="1" ht="16.5" customHeight="1">
      <c r="A387" s="41"/>
      <c r="B387" s="42"/>
      <c r="C387" s="278" t="s">
        <v>1541</v>
      </c>
      <c r="D387" s="278" t="s">
        <v>296</v>
      </c>
      <c r="E387" s="279" t="s">
        <v>10165</v>
      </c>
      <c r="F387" s="280" t="s">
        <v>10166</v>
      </c>
      <c r="G387" s="281" t="s">
        <v>425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182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10167</v>
      </c>
    </row>
    <row r="388" s="2" customFormat="1" ht="16.5" customHeight="1">
      <c r="A388" s="41"/>
      <c r="B388" s="42"/>
      <c r="C388" s="216" t="s">
        <v>1584</v>
      </c>
      <c r="D388" s="216" t="s">
        <v>184</v>
      </c>
      <c r="E388" s="217" t="s">
        <v>10168</v>
      </c>
      <c r="F388" s="218" t="s">
        <v>10169</v>
      </c>
      <c r="G388" s="219" t="s">
        <v>425</v>
      </c>
      <c r="H388" s="220">
        <v>3</v>
      </c>
      <c r="I388" s="221"/>
      <c r="J388" s="222">
        <f>ROUND(I388*H388,2)</f>
        <v>0</v>
      </c>
      <c r="K388" s="218" t="s">
        <v>188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184</v>
      </c>
      <c r="AU388" s="227" t="s">
        <v>80</v>
      </c>
      <c r="AY388" s="20" t="s">
        <v>182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10170</v>
      </c>
    </row>
    <row r="389" s="2" customFormat="1">
      <c r="A389" s="41"/>
      <c r="B389" s="42"/>
      <c r="C389" s="43"/>
      <c r="D389" s="229" t="s">
        <v>191</v>
      </c>
      <c r="E389" s="43"/>
      <c r="F389" s="230" t="s">
        <v>10171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191</v>
      </c>
      <c r="AU389" s="20" t="s">
        <v>80</v>
      </c>
    </row>
    <row r="390" s="2" customFormat="1" ht="24.15" customHeight="1">
      <c r="A390" s="41"/>
      <c r="B390" s="42"/>
      <c r="C390" s="278" t="s">
        <v>1597</v>
      </c>
      <c r="D390" s="278" t="s">
        <v>296</v>
      </c>
      <c r="E390" s="279" t="s">
        <v>10172</v>
      </c>
      <c r="F390" s="280" t="s">
        <v>10173</v>
      </c>
      <c r="G390" s="281" t="s">
        <v>425</v>
      </c>
      <c r="H390" s="282">
        <v>3</v>
      </c>
      <c r="I390" s="283"/>
      <c r="J390" s="284">
        <f>ROUND(I390*H390,2)</f>
        <v>0</v>
      </c>
      <c r="K390" s="280" t="s">
        <v>188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182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10174</v>
      </c>
    </row>
    <row r="391" s="2" customFormat="1" ht="16.5" customHeight="1">
      <c r="A391" s="41"/>
      <c r="B391" s="42"/>
      <c r="C391" s="278" t="s">
        <v>1603</v>
      </c>
      <c r="D391" s="278" t="s">
        <v>296</v>
      </c>
      <c r="E391" s="279" t="s">
        <v>10175</v>
      </c>
      <c r="F391" s="280" t="s">
        <v>10176</v>
      </c>
      <c r="G391" s="281" t="s">
        <v>8246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410</v>
      </c>
      <c r="AT391" s="227" t="s">
        <v>296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10177</v>
      </c>
    </row>
    <row r="392" s="2" customFormat="1" ht="16.5" customHeight="1">
      <c r="A392" s="41"/>
      <c r="B392" s="42"/>
      <c r="C392" s="216" t="s">
        <v>1615</v>
      </c>
      <c r="D392" s="216" t="s">
        <v>184</v>
      </c>
      <c r="E392" s="217" t="s">
        <v>10178</v>
      </c>
      <c r="F392" s="218" t="s">
        <v>10179</v>
      </c>
      <c r="G392" s="219" t="s">
        <v>425</v>
      </c>
      <c r="H392" s="220">
        <v>2</v>
      </c>
      <c r="I392" s="221"/>
      <c r="J392" s="222">
        <f>ROUND(I392*H392,2)</f>
        <v>0</v>
      </c>
      <c r="K392" s="218" t="s">
        <v>188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184</v>
      </c>
      <c r="AU392" s="227" t="s">
        <v>80</v>
      </c>
      <c r="AY392" s="20" t="s">
        <v>182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10180</v>
      </c>
    </row>
    <row r="393" s="2" customFormat="1">
      <c r="A393" s="41"/>
      <c r="B393" s="42"/>
      <c r="C393" s="43"/>
      <c r="D393" s="229" t="s">
        <v>191</v>
      </c>
      <c r="E393" s="43"/>
      <c r="F393" s="230" t="s">
        <v>10181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191</v>
      </c>
      <c r="AU393" s="20" t="s">
        <v>80</v>
      </c>
    </row>
    <row r="394" s="2" customFormat="1" ht="21.75" customHeight="1">
      <c r="A394" s="41"/>
      <c r="B394" s="42"/>
      <c r="C394" s="278" t="s">
        <v>1621</v>
      </c>
      <c r="D394" s="278" t="s">
        <v>296</v>
      </c>
      <c r="E394" s="279" t="s">
        <v>10182</v>
      </c>
      <c r="F394" s="280" t="s">
        <v>10183</v>
      </c>
      <c r="G394" s="281" t="s">
        <v>425</v>
      </c>
      <c r="H394" s="282">
        <v>2</v>
      </c>
      <c r="I394" s="283"/>
      <c r="J394" s="284">
        <f>ROUND(I394*H394,2)</f>
        <v>0</v>
      </c>
      <c r="K394" s="280" t="s">
        <v>188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410</v>
      </c>
      <c r="AT394" s="227" t="s">
        <v>296</v>
      </c>
      <c r="AU394" s="227" t="s">
        <v>80</v>
      </c>
      <c r="AY394" s="20" t="s">
        <v>182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10184</v>
      </c>
    </row>
    <row r="395" s="2" customFormat="1" ht="24.15" customHeight="1">
      <c r="A395" s="41"/>
      <c r="B395" s="42"/>
      <c r="C395" s="216" t="s">
        <v>1627</v>
      </c>
      <c r="D395" s="216" t="s">
        <v>184</v>
      </c>
      <c r="E395" s="217" t="s">
        <v>10185</v>
      </c>
      <c r="F395" s="218" t="s">
        <v>10186</v>
      </c>
      <c r="G395" s="219" t="s">
        <v>425</v>
      </c>
      <c r="H395" s="220">
        <v>2</v>
      </c>
      <c r="I395" s="221"/>
      <c r="J395" s="222">
        <f>ROUND(I395*H395,2)</f>
        <v>0</v>
      </c>
      <c r="K395" s="218" t="s">
        <v>188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308</v>
      </c>
      <c r="AT395" s="227" t="s">
        <v>184</v>
      </c>
      <c r="AU395" s="227" t="s">
        <v>80</v>
      </c>
      <c r="AY395" s="20" t="s">
        <v>182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10187</v>
      </c>
    </row>
    <row r="396" s="2" customFormat="1">
      <c r="A396" s="41"/>
      <c r="B396" s="42"/>
      <c r="C396" s="43"/>
      <c r="D396" s="229" t="s">
        <v>191</v>
      </c>
      <c r="E396" s="43"/>
      <c r="F396" s="230" t="s">
        <v>10188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191</v>
      </c>
      <c r="AU396" s="20" t="s">
        <v>80</v>
      </c>
    </row>
    <row r="397" s="2" customFormat="1" ht="21.75" customHeight="1">
      <c r="A397" s="41"/>
      <c r="B397" s="42"/>
      <c r="C397" s="278" t="s">
        <v>1634</v>
      </c>
      <c r="D397" s="278" t="s">
        <v>296</v>
      </c>
      <c r="E397" s="279" t="s">
        <v>10189</v>
      </c>
      <c r="F397" s="280" t="s">
        <v>10190</v>
      </c>
      <c r="G397" s="281" t="s">
        <v>8246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10191</v>
      </c>
    </row>
    <row r="398" s="2" customFormat="1" ht="24.15" customHeight="1">
      <c r="A398" s="41"/>
      <c r="B398" s="42"/>
      <c r="C398" s="216" t="s">
        <v>1648</v>
      </c>
      <c r="D398" s="216" t="s">
        <v>184</v>
      </c>
      <c r="E398" s="217" t="s">
        <v>10192</v>
      </c>
      <c r="F398" s="218" t="s">
        <v>10193</v>
      </c>
      <c r="G398" s="219" t="s">
        <v>425</v>
      </c>
      <c r="H398" s="220">
        <v>5</v>
      </c>
      <c r="I398" s="221"/>
      <c r="J398" s="222">
        <f>ROUND(I398*H398,2)</f>
        <v>0</v>
      </c>
      <c r="K398" s="218" t="s">
        <v>188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184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10194</v>
      </c>
    </row>
    <row r="399" s="2" customFormat="1">
      <c r="A399" s="41"/>
      <c r="B399" s="42"/>
      <c r="C399" s="43"/>
      <c r="D399" s="229" t="s">
        <v>191</v>
      </c>
      <c r="E399" s="43"/>
      <c r="F399" s="230" t="s">
        <v>10195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191</v>
      </c>
      <c r="AU399" s="20" t="s">
        <v>80</v>
      </c>
    </row>
    <row r="400" s="2" customFormat="1" ht="16.5" customHeight="1">
      <c r="A400" s="41"/>
      <c r="B400" s="42"/>
      <c r="C400" s="278" t="s">
        <v>1654</v>
      </c>
      <c r="D400" s="278" t="s">
        <v>296</v>
      </c>
      <c r="E400" s="279" t="s">
        <v>10196</v>
      </c>
      <c r="F400" s="280" t="s">
        <v>10197</v>
      </c>
      <c r="G400" s="281" t="s">
        <v>425</v>
      </c>
      <c r="H400" s="282">
        <v>3</v>
      </c>
      <c r="I400" s="283"/>
      <c r="J400" s="284">
        <f>ROUND(I400*H400,2)</f>
        <v>0</v>
      </c>
      <c r="K400" s="280" t="s">
        <v>188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410</v>
      </c>
      <c r="AT400" s="227" t="s">
        <v>296</v>
      </c>
      <c r="AU400" s="227" t="s">
        <v>80</v>
      </c>
      <c r="AY400" s="20" t="s">
        <v>182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10198</v>
      </c>
    </row>
    <row r="401" s="2" customFormat="1" ht="21.75" customHeight="1">
      <c r="A401" s="41"/>
      <c r="B401" s="42"/>
      <c r="C401" s="278" t="s">
        <v>1660</v>
      </c>
      <c r="D401" s="278" t="s">
        <v>296</v>
      </c>
      <c r="E401" s="279" t="s">
        <v>10199</v>
      </c>
      <c r="F401" s="280" t="s">
        <v>10200</v>
      </c>
      <c r="G401" s="281" t="s">
        <v>425</v>
      </c>
      <c r="H401" s="282">
        <v>2</v>
      </c>
      <c r="I401" s="283"/>
      <c r="J401" s="284">
        <f>ROUND(I401*H401,2)</f>
        <v>0</v>
      </c>
      <c r="K401" s="280" t="s">
        <v>188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182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10201</v>
      </c>
    </row>
    <row r="402" s="2" customFormat="1" ht="24.15" customHeight="1">
      <c r="A402" s="41"/>
      <c r="B402" s="42"/>
      <c r="C402" s="216" t="s">
        <v>1666</v>
      </c>
      <c r="D402" s="216" t="s">
        <v>184</v>
      </c>
      <c r="E402" s="217" t="s">
        <v>10202</v>
      </c>
      <c r="F402" s="218" t="s">
        <v>10203</v>
      </c>
      <c r="G402" s="219" t="s">
        <v>425</v>
      </c>
      <c r="H402" s="220">
        <v>13</v>
      </c>
      <c r="I402" s="221"/>
      <c r="J402" s="222">
        <f>ROUND(I402*H402,2)</f>
        <v>0</v>
      </c>
      <c r="K402" s="218" t="s">
        <v>188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184</v>
      </c>
      <c r="AU402" s="227" t="s">
        <v>80</v>
      </c>
      <c r="AY402" s="20" t="s">
        <v>182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10204</v>
      </c>
    </row>
    <row r="403" s="2" customFormat="1">
      <c r="A403" s="41"/>
      <c r="B403" s="42"/>
      <c r="C403" s="43"/>
      <c r="D403" s="229" t="s">
        <v>191</v>
      </c>
      <c r="E403" s="43"/>
      <c r="F403" s="230" t="s">
        <v>10205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191</v>
      </c>
      <c r="AU403" s="20" t="s">
        <v>80</v>
      </c>
    </row>
    <row r="404" s="2" customFormat="1" ht="16.5" customHeight="1">
      <c r="A404" s="41"/>
      <c r="B404" s="42"/>
      <c r="C404" s="278" t="s">
        <v>1672</v>
      </c>
      <c r="D404" s="278" t="s">
        <v>296</v>
      </c>
      <c r="E404" s="279" t="s">
        <v>10206</v>
      </c>
      <c r="F404" s="280" t="s">
        <v>10207</v>
      </c>
      <c r="G404" s="281" t="s">
        <v>425</v>
      </c>
      <c r="H404" s="282">
        <v>13</v>
      </c>
      <c r="I404" s="283"/>
      <c r="J404" s="284">
        <f>ROUND(I404*H404,2)</f>
        <v>0</v>
      </c>
      <c r="K404" s="280" t="s">
        <v>188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182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10208</v>
      </c>
    </row>
    <row r="405" s="2" customFormat="1" ht="16.5" customHeight="1">
      <c r="A405" s="41"/>
      <c r="B405" s="42"/>
      <c r="C405" s="278" t="s">
        <v>1679</v>
      </c>
      <c r="D405" s="278" t="s">
        <v>296</v>
      </c>
      <c r="E405" s="279" t="s">
        <v>10209</v>
      </c>
      <c r="F405" s="280" t="s">
        <v>10210</v>
      </c>
      <c r="G405" s="281" t="s">
        <v>425</v>
      </c>
      <c r="H405" s="282">
        <v>100</v>
      </c>
      <c r="I405" s="283"/>
      <c r="J405" s="284">
        <f>ROUND(I405*H405,2)</f>
        <v>0</v>
      </c>
      <c r="K405" s="280" t="s">
        <v>188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182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10211</v>
      </c>
    </row>
    <row r="406" s="2" customFormat="1" ht="16.5" customHeight="1">
      <c r="A406" s="41"/>
      <c r="B406" s="42"/>
      <c r="C406" s="216" t="s">
        <v>1685</v>
      </c>
      <c r="D406" s="216" t="s">
        <v>184</v>
      </c>
      <c r="E406" s="217" t="s">
        <v>10178</v>
      </c>
      <c r="F406" s="218" t="s">
        <v>10179</v>
      </c>
      <c r="G406" s="219" t="s">
        <v>425</v>
      </c>
      <c r="H406" s="220">
        <v>1</v>
      </c>
      <c r="I406" s="221"/>
      <c r="J406" s="222">
        <f>ROUND(I406*H406,2)</f>
        <v>0</v>
      </c>
      <c r="K406" s="218" t="s">
        <v>188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308</v>
      </c>
      <c r="AT406" s="227" t="s">
        <v>184</v>
      </c>
      <c r="AU406" s="227" t="s">
        <v>80</v>
      </c>
      <c r="AY406" s="20" t="s">
        <v>182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10212</v>
      </c>
    </row>
    <row r="407" s="2" customFormat="1">
      <c r="A407" s="41"/>
      <c r="B407" s="42"/>
      <c r="C407" s="43"/>
      <c r="D407" s="229" t="s">
        <v>191</v>
      </c>
      <c r="E407" s="43"/>
      <c r="F407" s="230" t="s">
        <v>10181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191</v>
      </c>
      <c r="AU407" s="20" t="s">
        <v>80</v>
      </c>
    </row>
    <row r="408" s="2" customFormat="1" ht="16.5" customHeight="1">
      <c r="A408" s="41"/>
      <c r="B408" s="42"/>
      <c r="C408" s="278" t="s">
        <v>1710</v>
      </c>
      <c r="D408" s="278" t="s">
        <v>296</v>
      </c>
      <c r="E408" s="279" t="s">
        <v>10213</v>
      </c>
      <c r="F408" s="280" t="s">
        <v>10214</v>
      </c>
      <c r="G408" s="281" t="s">
        <v>425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410</v>
      </c>
      <c r="AT408" s="227" t="s">
        <v>296</v>
      </c>
      <c r="AU408" s="227" t="s">
        <v>80</v>
      </c>
      <c r="AY408" s="20" t="s">
        <v>182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10215</v>
      </c>
    </row>
    <row r="409" s="2" customFormat="1" ht="21.75" customHeight="1">
      <c r="A409" s="41"/>
      <c r="B409" s="42"/>
      <c r="C409" s="216" t="s">
        <v>1716</v>
      </c>
      <c r="D409" s="216" t="s">
        <v>184</v>
      </c>
      <c r="E409" s="217" t="s">
        <v>10216</v>
      </c>
      <c r="F409" s="218" t="s">
        <v>10217</v>
      </c>
      <c r="G409" s="219" t="s">
        <v>425</v>
      </c>
      <c r="H409" s="220">
        <v>1</v>
      </c>
      <c r="I409" s="221"/>
      <c r="J409" s="222">
        <f>ROUND(I409*H409,2)</f>
        <v>0</v>
      </c>
      <c r="K409" s="218" t="s">
        <v>188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308</v>
      </c>
      <c r="AT409" s="227" t="s">
        <v>184</v>
      </c>
      <c r="AU409" s="227" t="s">
        <v>80</v>
      </c>
      <c r="AY409" s="20" t="s">
        <v>182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10218</v>
      </c>
    </row>
    <row r="410" s="2" customFormat="1">
      <c r="A410" s="41"/>
      <c r="B410" s="42"/>
      <c r="C410" s="43"/>
      <c r="D410" s="229" t="s">
        <v>191</v>
      </c>
      <c r="E410" s="43"/>
      <c r="F410" s="230" t="s">
        <v>10219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191</v>
      </c>
      <c r="AU410" s="20" t="s">
        <v>80</v>
      </c>
    </row>
    <row r="411" s="2" customFormat="1" ht="16.5" customHeight="1">
      <c r="A411" s="41"/>
      <c r="B411" s="42"/>
      <c r="C411" s="278" t="s">
        <v>1722</v>
      </c>
      <c r="D411" s="278" t="s">
        <v>296</v>
      </c>
      <c r="E411" s="279" t="s">
        <v>10220</v>
      </c>
      <c r="F411" s="280" t="s">
        <v>10221</v>
      </c>
      <c r="G411" s="281" t="s">
        <v>425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182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10222</v>
      </c>
    </row>
    <row r="412" s="2" customFormat="1" ht="21.75" customHeight="1">
      <c r="A412" s="41"/>
      <c r="B412" s="42"/>
      <c r="C412" s="216" t="s">
        <v>1731</v>
      </c>
      <c r="D412" s="216" t="s">
        <v>184</v>
      </c>
      <c r="E412" s="217" t="s">
        <v>10223</v>
      </c>
      <c r="F412" s="218" t="s">
        <v>10224</v>
      </c>
      <c r="G412" s="219" t="s">
        <v>425</v>
      </c>
      <c r="H412" s="220">
        <v>2</v>
      </c>
      <c r="I412" s="221"/>
      <c r="J412" s="222">
        <f>ROUND(I412*H412,2)</f>
        <v>0</v>
      </c>
      <c r="K412" s="218" t="s">
        <v>188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184</v>
      </c>
      <c r="AU412" s="227" t="s">
        <v>80</v>
      </c>
      <c r="AY412" s="20" t="s">
        <v>182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10225</v>
      </c>
    </row>
    <row r="413" s="2" customFormat="1">
      <c r="A413" s="41"/>
      <c r="B413" s="42"/>
      <c r="C413" s="43"/>
      <c r="D413" s="229" t="s">
        <v>191</v>
      </c>
      <c r="E413" s="43"/>
      <c r="F413" s="230" t="s">
        <v>10226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191</v>
      </c>
      <c r="AU413" s="20" t="s">
        <v>80</v>
      </c>
    </row>
    <row r="414" s="2" customFormat="1" ht="16.5" customHeight="1">
      <c r="A414" s="41"/>
      <c r="B414" s="42"/>
      <c r="C414" s="278" t="s">
        <v>1737</v>
      </c>
      <c r="D414" s="278" t="s">
        <v>296</v>
      </c>
      <c r="E414" s="279" t="s">
        <v>10227</v>
      </c>
      <c r="F414" s="280" t="s">
        <v>10228</v>
      </c>
      <c r="G414" s="281" t="s">
        <v>425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10229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9705</v>
      </c>
      <c r="F415" s="214" t="s">
        <v>9706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182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1744</v>
      </c>
      <c r="D416" s="216" t="s">
        <v>184</v>
      </c>
      <c r="E416" s="217" t="s">
        <v>10095</v>
      </c>
      <c r="F416" s="218" t="s">
        <v>10096</v>
      </c>
      <c r="G416" s="219" t="s">
        <v>304</v>
      </c>
      <c r="H416" s="220">
        <v>231.429</v>
      </c>
      <c r="I416" s="221"/>
      <c r="J416" s="222">
        <f>ROUND(I416*H416,2)</f>
        <v>0</v>
      </c>
      <c r="K416" s="218" t="s">
        <v>188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184</v>
      </c>
      <c r="AU416" s="227" t="s">
        <v>80</v>
      </c>
      <c r="AY416" s="20" t="s">
        <v>182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10230</v>
      </c>
    </row>
    <row r="417" s="2" customFormat="1">
      <c r="A417" s="41"/>
      <c r="B417" s="42"/>
      <c r="C417" s="43"/>
      <c r="D417" s="229" t="s">
        <v>191</v>
      </c>
      <c r="E417" s="43"/>
      <c r="F417" s="230" t="s">
        <v>10098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191</v>
      </c>
      <c r="AU417" s="20" t="s">
        <v>80</v>
      </c>
    </row>
    <row r="418" s="14" customFormat="1">
      <c r="A418" s="14"/>
      <c r="B418" s="245"/>
      <c r="C418" s="246"/>
      <c r="D418" s="236" t="s">
        <v>193</v>
      </c>
      <c r="E418" s="247" t="s">
        <v>19</v>
      </c>
      <c r="F418" s="248" t="s">
        <v>10231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193</v>
      </c>
      <c r="AU418" s="255" t="s">
        <v>80</v>
      </c>
      <c r="AV418" s="14" t="s">
        <v>80</v>
      </c>
      <c r="AW418" s="14" t="s">
        <v>195</v>
      </c>
      <c r="AX418" s="14" t="s">
        <v>71</v>
      </c>
      <c r="AY418" s="255" t="s">
        <v>182</v>
      </c>
    </row>
    <row r="419" s="2" customFormat="1" ht="16.5" customHeight="1">
      <c r="A419" s="41"/>
      <c r="B419" s="42"/>
      <c r="C419" s="278" t="s">
        <v>1752</v>
      </c>
      <c r="D419" s="278" t="s">
        <v>296</v>
      </c>
      <c r="E419" s="279" t="s">
        <v>10232</v>
      </c>
      <c r="F419" s="280" t="s">
        <v>10233</v>
      </c>
      <c r="G419" s="281" t="s">
        <v>304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182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10234</v>
      </c>
    </row>
    <row r="420" s="2" customFormat="1" ht="21.75" customHeight="1">
      <c r="A420" s="41"/>
      <c r="B420" s="42"/>
      <c r="C420" s="278" t="s">
        <v>1761</v>
      </c>
      <c r="D420" s="278" t="s">
        <v>296</v>
      </c>
      <c r="E420" s="279" t="s">
        <v>10235</v>
      </c>
      <c r="F420" s="280" t="s">
        <v>10236</v>
      </c>
      <c r="G420" s="281" t="s">
        <v>304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182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10237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9889</v>
      </c>
      <c r="F421" s="214" t="s">
        <v>9890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182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1768</v>
      </c>
      <c r="D422" s="278" t="s">
        <v>296</v>
      </c>
      <c r="E422" s="279" t="s">
        <v>9894</v>
      </c>
      <c r="F422" s="280" t="s">
        <v>9895</v>
      </c>
      <c r="G422" s="281" t="s">
        <v>2233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410</v>
      </c>
      <c r="AT422" s="227" t="s">
        <v>296</v>
      </c>
      <c r="AU422" s="227" t="s">
        <v>80</v>
      </c>
      <c r="AY422" s="20" t="s">
        <v>182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10238</v>
      </c>
    </row>
    <row r="423" s="2" customFormat="1" ht="16.5" customHeight="1">
      <c r="A423" s="41"/>
      <c r="B423" s="42"/>
      <c r="C423" s="216" t="s">
        <v>1775</v>
      </c>
      <c r="D423" s="216" t="s">
        <v>184</v>
      </c>
      <c r="E423" s="217" t="s">
        <v>10239</v>
      </c>
      <c r="F423" s="218" t="s">
        <v>10005</v>
      </c>
      <c r="G423" s="219" t="s">
        <v>2233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308</v>
      </c>
      <c r="AT423" s="227" t="s">
        <v>184</v>
      </c>
      <c r="AU423" s="227" t="s">
        <v>80</v>
      </c>
      <c r="AY423" s="20" t="s">
        <v>182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10240</v>
      </c>
    </row>
    <row r="424" s="2" customFormat="1" ht="21.75" customHeight="1">
      <c r="A424" s="41"/>
      <c r="B424" s="42"/>
      <c r="C424" s="216" t="s">
        <v>1781</v>
      </c>
      <c r="D424" s="216" t="s">
        <v>184</v>
      </c>
      <c r="E424" s="217" t="s">
        <v>10241</v>
      </c>
      <c r="F424" s="218" t="s">
        <v>10242</v>
      </c>
      <c r="G424" s="219" t="s">
        <v>2233</v>
      </c>
      <c r="H424" s="220">
        <v>1</v>
      </c>
      <c r="I424" s="221"/>
      <c r="J424" s="222">
        <f>ROUND(I424*H424,2)</f>
        <v>0</v>
      </c>
      <c r="K424" s="218" t="s">
        <v>188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184</v>
      </c>
      <c r="AU424" s="227" t="s">
        <v>80</v>
      </c>
      <c r="AY424" s="20" t="s">
        <v>182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10243</v>
      </c>
    </row>
    <row r="425" s="2" customFormat="1">
      <c r="A425" s="41"/>
      <c r="B425" s="42"/>
      <c r="C425" s="43"/>
      <c r="D425" s="229" t="s">
        <v>191</v>
      </c>
      <c r="E425" s="43"/>
      <c r="F425" s="230" t="s">
        <v>10244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191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10245</v>
      </c>
      <c r="F426" s="214" t="s">
        <v>10246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182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10247</v>
      </c>
      <c r="F427" s="214" t="s">
        <v>10248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182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1787</v>
      </c>
      <c r="D428" s="216" t="s">
        <v>184</v>
      </c>
      <c r="E428" s="217" t="s">
        <v>10249</v>
      </c>
      <c r="F428" s="218" t="s">
        <v>10250</v>
      </c>
      <c r="G428" s="219" t="s">
        <v>425</v>
      </c>
      <c r="H428" s="220">
        <v>1</v>
      </c>
      <c r="I428" s="221"/>
      <c r="J428" s="222">
        <f>ROUND(I428*H428,2)</f>
        <v>0</v>
      </c>
      <c r="K428" s="218" t="s">
        <v>188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308</v>
      </c>
      <c r="AT428" s="227" t="s">
        <v>184</v>
      </c>
      <c r="AU428" s="227" t="s">
        <v>80</v>
      </c>
      <c r="AY428" s="20" t="s">
        <v>182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10251</v>
      </c>
    </row>
    <row r="429" s="2" customFormat="1">
      <c r="A429" s="41"/>
      <c r="B429" s="42"/>
      <c r="C429" s="43"/>
      <c r="D429" s="229" t="s">
        <v>191</v>
      </c>
      <c r="E429" s="43"/>
      <c r="F429" s="230" t="s">
        <v>10252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191</v>
      </c>
      <c r="AU429" s="20" t="s">
        <v>80</v>
      </c>
    </row>
    <row r="430" s="2" customFormat="1" ht="24.15" customHeight="1">
      <c r="A430" s="41"/>
      <c r="B430" s="42"/>
      <c r="C430" s="278" t="s">
        <v>1797</v>
      </c>
      <c r="D430" s="278" t="s">
        <v>296</v>
      </c>
      <c r="E430" s="279" t="s">
        <v>9457</v>
      </c>
      <c r="F430" s="280" t="s">
        <v>10253</v>
      </c>
      <c r="G430" s="281" t="s">
        <v>425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410</v>
      </c>
      <c r="AT430" s="227" t="s">
        <v>296</v>
      </c>
      <c r="AU430" s="227" t="s">
        <v>80</v>
      </c>
      <c r="AY430" s="20" t="s">
        <v>182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10254</v>
      </c>
    </row>
    <row r="431" s="2" customFormat="1" ht="16.5" customHeight="1">
      <c r="A431" s="41"/>
      <c r="B431" s="42"/>
      <c r="C431" s="216" t="s">
        <v>1803</v>
      </c>
      <c r="D431" s="216" t="s">
        <v>184</v>
      </c>
      <c r="E431" s="217" t="s">
        <v>10255</v>
      </c>
      <c r="F431" s="218" t="s">
        <v>10256</v>
      </c>
      <c r="G431" s="219" t="s">
        <v>2233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308</v>
      </c>
      <c r="AT431" s="227" t="s">
        <v>184</v>
      </c>
      <c r="AU431" s="227" t="s">
        <v>80</v>
      </c>
      <c r="AY431" s="20" t="s">
        <v>182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10257</v>
      </c>
    </row>
    <row r="432" s="2" customFormat="1" ht="16.5" customHeight="1">
      <c r="A432" s="41"/>
      <c r="B432" s="42"/>
      <c r="C432" s="278" t="s">
        <v>1808</v>
      </c>
      <c r="D432" s="278" t="s">
        <v>296</v>
      </c>
      <c r="E432" s="279" t="s">
        <v>10258</v>
      </c>
      <c r="F432" s="280" t="s">
        <v>10259</v>
      </c>
      <c r="G432" s="281" t="s">
        <v>425</v>
      </c>
      <c r="H432" s="282">
        <v>1</v>
      </c>
      <c r="I432" s="283"/>
      <c r="J432" s="284">
        <f>ROUND(I432*H432,2)</f>
        <v>0</v>
      </c>
      <c r="K432" s="280" t="s">
        <v>188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410</v>
      </c>
      <c r="AT432" s="227" t="s">
        <v>296</v>
      </c>
      <c r="AU432" s="227" t="s">
        <v>80</v>
      </c>
      <c r="AY432" s="20" t="s">
        <v>182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308</v>
      </c>
      <c r="BM432" s="227" t="s">
        <v>10260</v>
      </c>
    </row>
    <row r="433" s="2" customFormat="1" ht="16.5" customHeight="1">
      <c r="A433" s="41"/>
      <c r="B433" s="42"/>
      <c r="C433" s="216" t="s">
        <v>1814</v>
      </c>
      <c r="D433" s="216" t="s">
        <v>184</v>
      </c>
      <c r="E433" s="217" t="s">
        <v>10261</v>
      </c>
      <c r="F433" s="218" t="s">
        <v>10262</v>
      </c>
      <c r="G433" s="219" t="s">
        <v>425</v>
      </c>
      <c r="H433" s="220">
        <v>1</v>
      </c>
      <c r="I433" s="221"/>
      <c r="J433" s="222">
        <f>ROUND(I433*H433,2)</f>
        <v>0</v>
      </c>
      <c r="K433" s="218" t="s">
        <v>188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184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10263</v>
      </c>
    </row>
    <row r="434" s="2" customFormat="1">
      <c r="A434" s="41"/>
      <c r="B434" s="42"/>
      <c r="C434" s="43"/>
      <c r="D434" s="229" t="s">
        <v>191</v>
      </c>
      <c r="E434" s="43"/>
      <c r="F434" s="230" t="s">
        <v>10264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191</v>
      </c>
      <c r="AU434" s="20" t="s">
        <v>80</v>
      </c>
    </row>
    <row r="435" s="2" customFormat="1" ht="24.15" customHeight="1">
      <c r="A435" s="41"/>
      <c r="B435" s="42"/>
      <c r="C435" s="278" t="s">
        <v>1822</v>
      </c>
      <c r="D435" s="278" t="s">
        <v>296</v>
      </c>
      <c r="E435" s="279" t="s">
        <v>10265</v>
      </c>
      <c r="F435" s="280" t="s">
        <v>10266</v>
      </c>
      <c r="G435" s="281" t="s">
        <v>425</v>
      </c>
      <c r="H435" s="282">
        <v>1</v>
      </c>
      <c r="I435" s="283"/>
      <c r="J435" s="284">
        <f>ROUND(I435*H435,2)</f>
        <v>0</v>
      </c>
      <c r="K435" s="280" t="s">
        <v>188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410</v>
      </c>
      <c r="AT435" s="227" t="s">
        <v>296</v>
      </c>
      <c r="AU435" s="227" t="s">
        <v>80</v>
      </c>
      <c r="AY435" s="20" t="s">
        <v>182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10267</v>
      </c>
    </row>
    <row r="436" s="2" customFormat="1" ht="33" customHeight="1">
      <c r="A436" s="41"/>
      <c r="B436" s="42"/>
      <c r="C436" s="216" t="s">
        <v>1827</v>
      </c>
      <c r="D436" s="216" t="s">
        <v>184</v>
      </c>
      <c r="E436" s="217" t="s">
        <v>10268</v>
      </c>
      <c r="F436" s="218" t="s">
        <v>10269</v>
      </c>
      <c r="G436" s="219" t="s">
        <v>425</v>
      </c>
      <c r="H436" s="220">
        <v>1</v>
      </c>
      <c r="I436" s="221"/>
      <c r="J436" s="222">
        <f>ROUND(I436*H436,2)</f>
        <v>0</v>
      </c>
      <c r="K436" s="218" t="s">
        <v>188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184</v>
      </c>
      <c r="AU436" s="227" t="s">
        <v>80</v>
      </c>
      <c r="AY436" s="20" t="s">
        <v>182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10270</v>
      </c>
    </row>
    <row r="437" s="2" customFormat="1">
      <c r="A437" s="41"/>
      <c r="B437" s="42"/>
      <c r="C437" s="43"/>
      <c r="D437" s="229" t="s">
        <v>191</v>
      </c>
      <c r="E437" s="43"/>
      <c r="F437" s="230" t="s">
        <v>10271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191</v>
      </c>
      <c r="AU437" s="20" t="s">
        <v>80</v>
      </c>
    </row>
    <row r="438" s="2" customFormat="1" ht="21.75" customHeight="1">
      <c r="A438" s="41"/>
      <c r="B438" s="42"/>
      <c r="C438" s="278" t="s">
        <v>1838</v>
      </c>
      <c r="D438" s="278" t="s">
        <v>296</v>
      </c>
      <c r="E438" s="279" t="s">
        <v>10272</v>
      </c>
      <c r="F438" s="280" t="s">
        <v>10273</v>
      </c>
      <c r="G438" s="281" t="s">
        <v>425</v>
      </c>
      <c r="H438" s="282">
        <v>1</v>
      </c>
      <c r="I438" s="283"/>
      <c r="J438" s="284">
        <f>ROUND(I438*H438,2)</f>
        <v>0</v>
      </c>
      <c r="K438" s="280" t="s">
        <v>188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410</v>
      </c>
      <c r="AT438" s="227" t="s">
        <v>296</v>
      </c>
      <c r="AU438" s="227" t="s">
        <v>80</v>
      </c>
      <c r="AY438" s="20" t="s">
        <v>182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10274</v>
      </c>
    </row>
    <row r="439" s="2" customFormat="1" ht="24.15" customHeight="1">
      <c r="A439" s="41"/>
      <c r="B439" s="42"/>
      <c r="C439" s="216" t="s">
        <v>1847</v>
      </c>
      <c r="D439" s="216" t="s">
        <v>184</v>
      </c>
      <c r="E439" s="217" t="s">
        <v>10275</v>
      </c>
      <c r="F439" s="218" t="s">
        <v>10276</v>
      </c>
      <c r="G439" s="219" t="s">
        <v>425</v>
      </c>
      <c r="H439" s="220">
        <v>1</v>
      </c>
      <c r="I439" s="221"/>
      <c r="J439" s="222">
        <f>ROUND(I439*H439,2)</f>
        <v>0</v>
      </c>
      <c r="K439" s="218" t="s">
        <v>188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184</v>
      </c>
      <c r="AU439" s="227" t="s">
        <v>80</v>
      </c>
      <c r="AY439" s="20" t="s">
        <v>182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10277</v>
      </c>
    </row>
    <row r="440" s="2" customFormat="1">
      <c r="A440" s="41"/>
      <c r="B440" s="42"/>
      <c r="C440" s="43"/>
      <c r="D440" s="229" t="s">
        <v>191</v>
      </c>
      <c r="E440" s="43"/>
      <c r="F440" s="230" t="s">
        <v>10278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191</v>
      </c>
      <c r="AU440" s="20" t="s">
        <v>80</v>
      </c>
    </row>
    <row r="441" s="2" customFormat="1" ht="16.5" customHeight="1">
      <c r="A441" s="41"/>
      <c r="B441" s="42"/>
      <c r="C441" s="278" t="s">
        <v>1853</v>
      </c>
      <c r="D441" s="278" t="s">
        <v>296</v>
      </c>
      <c r="E441" s="279" t="s">
        <v>10279</v>
      </c>
      <c r="F441" s="280" t="s">
        <v>10280</v>
      </c>
      <c r="G441" s="281" t="s">
        <v>425</v>
      </c>
      <c r="H441" s="282">
        <v>1</v>
      </c>
      <c r="I441" s="283"/>
      <c r="J441" s="284">
        <f>ROUND(I441*H441,2)</f>
        <v>0</v>
      </c>
      <c r="K441" s="280" t="s">
        <v>188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410</v>
      </c>
      <c r="AT441" s="227" t="s">
        <v>296</v>
      </c>
      <c r="AU441" s="227" t="s">
        <v>80</v>
      </c>
      <c r="AY441" s="20" t="s">
        <v>182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10281</v>
      </c>
    </row>
    <row r="442" s="2" customFormat="1" ht="24.15" customHeight="1">
      <c r="A442" s="41"/>
      <c r="B442" s="42"/>
      <c r="C442" s="216" t="s">
        <v>1859</v>
      </c>
      <c r="D442" s="216" t="s">
        <v>184</v>
      </c>
      <c r="E442" s="217" t="s">
        <v>10282</v>
      </c>
      <c r="F442" s="218" t="s">
        <v>10283</v>
      </c>
      <c r="G442" s="219" t="s">
        <v>425</v>
      </c>
      <c r="H442" s="220">
        <v>1</v>
      </c>
      <c r="I442" s="221"/>
      <c r="J442" s="222">
        <f>ROUND(I442*H442,2)</f>
        <v>0</v>
      </c>
      <c r="K442" s="218" t="s">
        <v>188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308</v>
      </c>
      <c r="AT442" s="227" t="s">
        <v>184</v>
      </c>
      <c r="AU442" s="227" t="s">
        <v>80</v>
      </c>
      <c r="AY442" s="20" t="s">
        <v>182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308</v>
      </c>
      <c r="BM442" s="227" t="s">
        <v>10284</v>
      </c>
    </row>
    <row r="443" s="2" customFormat="1">
      <c r="A443" s="41"/>
      <c r="B443" s="42"/>
      <c r="C443" s="43"/>
      <c r="D443" s="229" t="s">
        <v>191</v>
      </c>
      <c r="E443" s="43"/>
      <c r="F443" s="230" t="s">
        <v>10285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191</v>
      </c>
      <c r="AU443" s="20" t="s">
        <v>80</v>
      </c>
    </row>
    <row r="444" s="2" customFormat="1" ht="16.5" customHeight="1">
      <c r="A444" s="41"/>
      <c r="B444" s="42"/>
      <c r="C444" s="278" t="s">
        <v>1865</v>
      </c>
      <c r="D444" s="278" t="s">
        <v>296</v>
      </c>
      <c r="E444" s="279" t="s">
        <v>10286</v>
      </c>
      <c r="F444" s="280" t="s">
        <v>10287</v>
      </c>
      <c r="G444" s="281" t="s">
        <v>425</v>
      </c>
      <c r="H444" s="282">
        <v>1</v>
      </c>
      <c r="I444" s="283"/>
      <c r="J444" s="284">
        <f>ROUND(I444*H444,2)</f>
        <v>0</v>
      </c>
      <c r="K444" s="280" t="s">
        <v>188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182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10288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10289</v>
      </c>
      <c r="F445" s="214" t="s">
        <v>10290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182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1871</v>
      </c>
      <c r="D446" s="216" t="s">
        <v>184</v>
      </c>
      <c r="E446" s="217" t="s">
        <v>10291</v>
      </c>
      <c r="F446" s="218" t="s">
        <v>10292</v>
      </c>
      <c r="G446" s="219" t="s">
        <v>425</v>
      </c>
      <c r="H446" s="220">
        <v>1</v>
      </c>
      <c r="I446" s="221"/>
      <c r="J446" s="222">
        <f>ROUND(I446*H446,2)</f>
        <v>0</v>
      </c>
      <c r="K446" s="218" t="s">
        <v>188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184</v>
      </c>
      <c r="AU446" s="227" t="s">
        <v>80</v>
      </c>
      <c r="AY446" s="20" t="s">
        <v>182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10293</v>
      </c>
    </row>
    <row r="447" s="2" customFormat="1">
      <c r="A447" s="41"/>
      <c r="B447" s="42"/>
      <c r="C447" s="43"/>
      <c r="D447" s="229" t="s">
        <v>191</v>
      </c>
      <c r="E447" s="43"/>
      <c r="F447" s="230" t="s">
        <v>10294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191</v>
      </c>
      <c r="AU447" s="20" t="s">
        <v>80</v>
      </c>
    </row>
    <row r="448" s="2" customFormat="1" ht="16.5" customHeight="1">
      <c r="A448" s="41"/>
      <c r="B448" s="42"/>
      <c r="C448" s="278" t="s">
        <v>1887</v>
      </c>
      <c r="D448" s="278" t="s">
        <v>296</v>
      </c>
      <c r="E448" s="279" t="s">
        <v>10295</v>
      </c>
      <c r="F448" s="280" t="s">
        <v>10296</v>
      </c>
      <c r="G448" s="281" t="s">
        <v>425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410</v>
      </c>
      <c r="AT448" s="227" t="s">
        <v>296</v>
      </c>
      <c r="AU448" s="227" t="s">
        <v>80</v>
      </c>
      <c r="AY448" s="20" t="s">
        <v>182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10297</v>
      </c>
    </row>
    <row r="449" s="2" customFormat="1" ht="16.5" customHeight="1">
      <c r="A449" s="41"/>
      <c r="B449" s="42"/>
      <c r="C449" s="278" t="s">
        <v>1892</v>
      </c>
      <c r="D449" s="278" t="s">
        <v>296</v>
      </c>
      <c r="E449" s="279" t="s">
        <v>10298</v>
      </c>
      <c r="F449" s="280" t="s">
        <v>10299</v>
      </c>
      <c r="G449" s="281" t="s">
        <v>8246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182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10300</v>
      </c>
    </row>
    <row r="450" s="2" customFormat="1" ht="16.5" customHeight="1">
      <c r="A450" s="41"/>
      <c r="B450" s="42"/>
      <c r="C450" s="216" t="s">
        <v>1898</v>
      </c>
      <c r="D450" s="216" t="s">
        <v>184</v>
      </c>
      <c r="E450" s="217" t="s">
        <v>10291</v>
      </c>
      <c r="F450" s="218" t="s">
        <v>10292</v>
      </c>
      <c r="G450" s="219" t="s">
        <v>425</v>
      </c>
      <c r="H450" s="220">
        <v>1</v>
      </c>
      <c r="I450" s="221"/>
      <c r="J450" s="222">
        <f>ROUND(I450*H450,2)</f>
        <v>0</v>
      </c>
      <c r="K450" s="218" t="s">
        <v>188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308</v>
      </c>
      <c r="AT450" s="227" t="s">
        <v>184</v>
      </c>
      <c r="AU450" s="227" t="s">
        <v>80</v>
      </c>
      <c r="AY450" s="20" t="s">
        <v>182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10301</v>
      </c>
    </row>
    <row r="451" s="2" customFormat="1">
      <c r="A451" s="41"/>
      <c r="B451" s="42"/>
      <c r="C451" s="43"/>
      <c r="D451" s="229" t="s">
        <v>191</v>
      </c>
      <c r="E451" s="43"/>
      <c r="F451" s="230" t="s">
        <v>10294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191</v>
      </c>
      <c r="AU451" s="20" t="s">
        <v>80</v>
      </c>
    </row>
    <row r="452" s="2" customFormat="1" ht="16.5" customHeight="1">
      <c r="A452" s="41"/>
      <c r="B452" s="42"/>
      <c r="C452" s="278" t="s">
        <v>1905</v>
      </c>
      <c r="D452" s="278" t="s">
        <v>296</v>
      </c>
      <c r="E452" s="279" t="s">
        <v>10302</v>
      </c>
      <c r="F452" s="280" t="s">
        <v>10303</v>
      </c>
      <c r="G452" s="281" t="s">
        <v>425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410</v>
      </c>
      <c r="AT452" s="227" t="s">
        <v>296</v>
      </c>
      <c r="AU452" s="227" t="s">
        <v>80</v>
      </c>
      <c r="AY452" s="20" t="s">
        <v>182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10304</v>
      </c>
    </row>
    <row r="453" s="2" customFormat="1" ht="24.15" customHeight="1">
      <c r="A453" s="41"/>
      <c r="B453" s="42"/>
      <c r="C453" s="216" t="s">
        <v>1911</v>
      </c>
      <c r="D453" s="216" t="s">
        <v>184</v>
      </c>
      <c r="E453" s="217" t="s">
        <v>10305</v>
      </c>
      <c r="F453" s="218" t="s">
        <v>10306</v>
      </c>
      <c r="G453" s="219" t="s">
        <v>425</v>
      </c>
      <c r="H453" s="220">
        <v>1</v>
      </c>
      <c r="I453" s="221"/>
      <c r="J453" s="222">
        <f>ROUND(I453*H453,2)</f>
        <v>0</v>
      </c>
      <c r="K453" s="218" t="s">
        <v>188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184</v>
      </c>
      <c r="AU453" s="227" t="s">
        <v>80</v>
      </c>
      <c r="AY453" s="20" t="s">
        <v>182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10307</v>
      </c>
    </row>
    <row r="454" s="2" customFormat="1">
      <c r="A454" s="41"/>
      <c r="B454" s="42"/>
      <c r="C454" s="43"/>
      <c r="D454" s="229" t="s">
        <v>191</v>
      </c>
      <c r="E454" s="43"/>
      <c r="F454" s="230" t="s">
        <v>10308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191</v>
      </c>
      <c r="AU454" s="20" t="s">
        <v>80</v>
      </c>
    </row>
    <row r="455" s="2" customFormat="1" ht="16.5" customHeight="1">
      <c r="A455" s="41"/>
      <c r="B455" s="42"/>
      <c r="C455" s="278" t="s">
        <v>1917</v>
      </c>
      <c r="D455" s="278" t="s">
        <v>296</v>
      </c>
      <c r="E455" s="279" t="s">
        <v>10309</v>
      </c>
      <c r="F455" s="280" t="s">
        <v>10310</v>
      </c>
      <c r="G455" s="281" t="s">
        <v>425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410</v>
      </c>
      <c r="AT455" s="227" t="s">
        <v>296</v>
      </c>
      <c r="AU455" s="227" t="s">
        <v>80</v>
      </c>
      <c r="AY455" s="20" t="s">
        <v>182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10311</v>
      </c>
    </row>
    <row r="456" s="2" customFormat="1" ht="16.5" customHeight="1">
      <c r="A456" s="41"/>
      <c r="B456" s="42"/>
      <c r="C456" s="216" t="s">
        <v>1922</v>
      </c>
      <c r="D456" s="216" t="s">
        <v>184</v>
      </c>
      <c r="E456" s="217" t="s">
        <v>10312</v>
      </c>
      <c r="F456" s="218" t="s">
        <v>10313</v>
      </c>
      <c r="G456" s="219" t="s">
        <v>425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184</v>
      </c>
      <c r="AU456" s="227" t="s">
        <v>80</v>
      </c>
      <c r="AY456" s="20" t="s">
        <v>182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10314</v>
      </c>
    </row>
    <row r="457" s="2" customFormat="1" ht="16.5" customHeight="1">
      <c r="A457" s="41"/>
      <c r="B457" s="42"/>
      <c r="C457" s="278" t="s">
        <v>1928</v>
      </c>
      <c r="D457" s="278" t="s">
        <v>296</v>
      </c>
      <c r="E457" s="279" t="s">
        <v>9460</v>
      </c>
      <c r="F457" s="280" t="s">
        <v>10315</v>
      </c>
      <c r="G457" s="281" t="s">
        <v>425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410</v>
      </c>
      <c r="AT457" s="227" t="s">
        <v>296</v>
      </c>
      <c r="AU457" s="227" t="s">
        <v>80</v>
      </c>
      <c r="AY457" s="20" t="s">
        <v>182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10316</v>
      </c>
    </row>
    <row r="458" s="2" customFormat="1" ht="16.5" customHeight="1">
      <c r="A458" s="41"/>
      <c r="B458" s="42"/>
      <c r="C458" s="216" t="s">
        <v>1935</v>
      </c>
      <c r="D458" s="216" t="s">
        <v>184</v>
      </c>
      <c r="E458" s="217" t="s">
        <v>10317</v>
      </c>
      <c r="F458" s="218" t="s">
        <v>10318</v>
      </c>
      <c r="G458" s="219" t="s">
        <v>425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308</v>
      </c>
      <c r="AT458" s="227" t="s">
        <v>184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10319</v>
      </c>
    </row>
    <row r="459" s="2" customFormat="1" ht="16.5" customHeight="1">
      <c r="A459" s="41"/>
      <c r="B459" s="42"/>
      <c r="C459" s="278" t="s">
        <v>1941</v>
      </c>
      <c r="D459" s="278" t="s">
        <v>296</v>
      </c>
      <c r="E459" s="279" t="s">
        <v>10320</v>
      </c>
      <c r="F459" s="280" t="s">
        <v>10321</v>
      </c>
      <c r="G459" s="281" t="s">
        <v>8246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410</v>
      </c>
      <c r="AT459" s="227" t="s">
        <v>296</v>
      </c>
      <c r="AU459" s="227" t="s">
        <v>80</v>
      </c>
      <c r="AY459" s="20" t="s">
        <v>182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10322</v>
      </c>
    </row>
    <row r="460" s="2" customFormat="1" ht="16.5" customHeight="1">
      <c r="A460" s="41"/>
      <c r="B460" s="42"/>
      <c r="C460" s="278" t="s">
        <v>1947</v>
      </c>
      <c r="D460" s="278" t="s">
        <v>296</v>
      </c>
      <c r="E460" s="279" t="s">
        <v>10323</v>
      </c>
      <c r="F460" s="280" t="s">
        <v>10324</v>
      </c>
      <c r="G460" s="281" t="s">
        <v>8246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410</v>
      </c>
      <c r="AT460" s="227" t="s">
        <v>296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10325</v>
      </c>
    </row>
    <row r="461" s="2" customFormat="1" ht="16.5" customHeight="1">
      <c r="A461" s="41"/>
      <c r="B461" s="42"/>
      <c r="C461" s="278" t="s">
        <v>1953</v>
      </c>
      <c r="D461" s="278" t="s">
        <v>296</v>
      </c>
      <c r="E461" s="279" t="s">
        <v>10326</v>
      </c>
      <c r="F461" s="280" t="s">
        <v>10327</v>
      </c>
      <c r="G461" s="281" t="s">
        <v>8246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410</v>
      </c>
      <c r="AT461" s="227" t="s">
        <v>296</v>
      </c>
      <c r="AU461" s="227" t="s">
        <v>80</v>
      </c>
      <c r="AY461" s="20" t="s">
        <v>182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10328</v>
      </c>
    </row>
    <row r="462" s="2" customFormat="1" ht="16.5" customHeight="1">
      <c r="A462" s="41"/>
      <c r="B462" s="42"/>
      <c r="C462" s="216" t="s">
        <v>1958</v>
      </c>
      <c r="D462" s="216" t="s">
        <v>184</v>
      </c>
      <c r="E462" s="217" t="s">
        <v>10329</v>
      </c>
      <c r="F462" s="218" t="s">
        <v>10330</v>
      </c>
      <c r="G462" s="219" t="s">
        <v>425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308</v>
      </c>
      <c r="AT462" s="227" t="s">
        <v>184</v>
      </c>
      <c r="AU462" s="227" t="s">
        <v>80</v>
      </c>
      <c r="AY462" s="20" t="s">
        <v>182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10331</v>
      </c>
    </row>
    <row r="463" s="2" customFormat="1" ht="16.5" customHeight="1">
      <c r="A463" s="41"/>
      <c r="B463" s="42"/>
      <c r="C463" s="278" t="s">
        <v>1963</v>
      </c>
      <c r="D463" s="278" t="s">
        <v>296</v>
      </c>
      <c r="E463" s="279" t="s">
        <v>8550</v>
      </c>
      <c r="F463" s="280" t="s">
        <v>10332</v>
      </c>
      <c r="G463" s="281" t="s">
        <v>8246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182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10333</v>
      </c>
    </row>
    <row r="464" s="2" customFormat="1" ht="24.15" customHeight="1">
      <c r="A464" s="41"/>
      <c r="B464" s="42"/>
      <c r="C464" s="216" t="s">
        <v>1968</v>
      </c>
      <c r="D464" s="216" t="s">
        <v>184</v>
      </c>
      <c r="E464" s="217" t="s">
        <v>10334</v>
      </c>
      <c r="F464" s="218" t="s">
        <v>10335</v>
      </c>
      <c r="G464" s="219" t="s">
        <v>425</v>
      </c>
      <c r="H464" s="220">
        <v>1</v>
      </c>
      <c r="I464" s="221"/>
      <c r="J464" s="222">
        <f>ROUND(I464*H464,2)</f>
        <v>0</v>
      </c>
      <c r="K464" s="218" t="s">
        <v>188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184</v>
      </c>
      <c r="AU464" s="227" t="s">
        <v>80</v>
      </c>
      <c r="AY464" s="20" t="s">
        <v>182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10336</v>
      </c>
    </row>
    <row r="465" s="2" customFormat="1">
      <c r="A465" s="41"/>
      <c r="B465" s="42"/>
      <c r="C465" s="43"/>
      <c r="D465" s="229" t="s">
        <v>191</v>
      </c>
      <c r="E465" s="43"/>
      <c r="F465" s="230" t="s">
        <v>10337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191</v>
      </c>
      <c r="AU465" s="20" t="s">
        <v>80</v>
      </c>
    </row>
    <row r="466" s="2" customFormat="1" ht="16.5" customHeight="1">
      <c r="A466" s="41"/>
      <c r="B466" s="42"/>
      <c r="C466" s="278" t="s">
        <v>1973</v>
      </c>
      <c r="D466" s="278" t="s">
        <v>296</v>
      </c>
      <c r="E466" s="279" t="s">
        <v>10338</v>
      </c>
      <c r="F466" s="280" t="s">
        <v>10339</v>
      </c>
      <c r="G466" s="281" t="s">
        <v>425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410</v>
      </c>
      <c r="AT466" s="227" t="s">
        <v>296</v>
      </c>
      <c r="AU466" s="227" t="s">
        <v>80</v>
      </c>
      <c r="AY466" s="20" t="s">
        <v>182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10340</v>
      </c>
    </row>
    <row r="467" s="2" customFormat="1" ht="16.5" customHeight="1">
      <c r="A467" s="41"/>
      <c r="B467" s="42"/>
      <c r="C467" s="216" t="s">
        <v>1978</v>
      </c>
      <c r="D467" s="216" t="s">
        <v>184</v>
      </c>
      <c r="E467" s="217" t="s">
        <v>9948</v>
      </c>
      <c r="F467" s="218" t="s">
        <v>9949</v>
      </c>
      <c r="G467" s="219" t="s">
        <v>425</v>
      </c>
      <c r="H467" s="220">
        <v>1</v>
      </c>
      <c r="I467" s="221"/>
      <c r="J467" s="222">
        <f>ROUND(I467*H467,2)</f>
        <v>0</v>
      </c>
      <c r="K467" s="218" t="s">
        <v>188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184</v>
      </c>
      <c r="AU467" s="227" t="s">
        <v>80</v>
      </c>
      <c r="AY467" s="20" t="s">
        <v>182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10341</v>
      </c>
    </row>
    <row r="468" s="2" customFormat="1">
      <c r="A468" s="41"/>
      <c r="B468" s="42"/>
      <c r="C468" s="43"/>
      <c r="D468" s="229" t="s">
        <v>191</v>
      </c>
      <c r="E468" s="43"/>
      <c r="F468" s="230" t="s">
        <v>9951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191</v>
      </c>
      <c r="AU468" s="20" t="s">
        <v>80</v>
      </c>
    </row>
    <row r="469" s="2" customFormat="1" ht="16.5" customHeight="1">
      <c r="A469" s="41"/>
      <c r="B469" s="42"/>
      <c r="C469" s="278" t="s">
        <v>1983</v>
      </c>
      <c r="D469" s="278" t="s">
        <v>296</v>
      </c>
      <c r="E469" s="279" t="s">
        <v>10342</v>
      </c>
      <c r="F469" s="280" t="s">
        <v>10343</v>
      </c>
      <c r="G469" s="281" t="s">
        <v>425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182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10344</v>
      </c>
    </row>
    <row r="470" s="2" customFormat="1" ht="16.5" customHeight="1">
      <c r="A470" s="41"/>
      <c r="B470" s="42"/>
      <c r="C470" s="278" t="s">
        <v>1988</v>
      </c>
      <c r="D470" s="278" t="s">
        <v>296</v>
      </c>
      <c r="E470" s="279" t="s">
        <v>10345</v>
      </c>
      <c r="F470" s="280" t="s">
        <v>10346</v>
      </c>
      <c r="G470" s="281" t="s">
        <v>8246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410</v>
      </c>
      <c r="AT470" s="227" t="s">
        <v>296</v>
      </c>
      <c r="AU470" s="227" t="s">
        <v>80</v>
      </c>
      <c r="AY470" s="20" t="s">
        <v>182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10347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9705</v>
      </c>
      <c r="F471" s="214" t="s">
        <v>9706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182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1993</v>
      </c>
      <c r="D472" s="216" t="s">
        <v>184</v>
      </c>
      <c r="E472" s="217" t="s">
        <v>10095</v>
      </c>
      <c r="F472" s="218" t="s">
        <v>10096</v>
      </c>
      <c r="G472" s="219" t="s">
        <v>304</v>
      </c>
      <c r="H472" s="220">
        <v>57.143000000000001</v>
      </c>
      <c r="I472" s="221"/>
      <c r="J472" s="222">
        <f>ROUND(I472*H472,2)</f>
        <v>0</v>
      </c>
      <c r="K472" s="218" t="s">
        <v>188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184</v>
      </c>
      <c r="AU472" s="227" t="s">
        <v>80</v>
      </c>
      <c r="AY472" s="20" t="s">
        <v>182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10348</v>
      </c>
    </row>
    <row r="473" s="2" customFormat="1">
      <c r="A473" s="41"/>
      <c r="B473" s="42"/>
      <c r="C473" s="43"/>
      <c r="D473" s="229" t="s">
        <v>191</v>
      </c>
      <c r="E473" s="43"/>
      <c r="F473" s="230" t="s">
        <v>10098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191</v>
      </c>
      <c r="AU473" s="20" t="s">
        <v>80</v>
      </c>
    </row>
    <row r="474" s="14" customFormat="1">
      <c r="A474" s="14"/>
      <c r="B474" s="245"/>
      <c r="C474" s="246"/>
      <c r="D474" s="236" t="s">
        <v>193</v>
      </c>
      <c r="E474" s="247" t="s">
        <v>19</v>
      </c>
      <c r="F474" s="248" t="s">
        <v>10349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193</v>
      </c>
      <c r="AU474" s="255" t="s">
        <v>80</v>
      </c>
      <c r="AV474" s="14" t="s">
        <v>80</v>
      </c>
      <c r="AW474" s="14" t="s">
        <v>195</v>
      </c>
      <c r="AX474" s="14" t="s">
        <v>71</v>
      </c>
      <c r="AY474" s="255" t="s">
        <v>182</v>
      </c>
    </row>
    <row r="475" s="2" customFormat="1" ht="37.8" customHeight="1">
      <c r="A475" s="41"/>
      <c r="B475" s="42"/>
      <c r="C475" s="278" t="s">
        <v>1999</v>
      </c>
      <c r="D475" s="278" t="s">
        <v>296</v>
      </c>
      <c r="E475" s="279" t="s">
        <v>10350</v>
      </c>
      <c r="F475" s="280" t="s">
        <v>10351</v>
      </c>
      <c r="G475" s="281" t="s">
        <v>304</v>
      </c>
      <c r="H475" s="282">
        <v>46</v>
      </c>
      <c r="I475" s="283"/>
      <c r="J475" s="284">
        <f>ROUND(I475*H475,2)</f>
        <v>0</v>
      </c>
      <c r="K475" s="280" t="s">
        <v>188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182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10352</v>
      </c>
    </row>
    <row r="476" s="2" customFormat="1" ht="24.15" customHeight="1">
      <c r="A476" s="41"/>
      <c r="B476" s="42"/>
      <c r="C476" s="278" t="s">
        <v>2005</v>
      </c>
      <c r="D476" s="278" t="s">
        <v>296</v>
      </c>
      <c r="E476" s="279" t="s">
        <v>10353</v>
      </c>
      <c r="F476" s="280" t="s">
        <v>10354</v>
      </c>
      <c r="G476" s="281" t="s">
        <v>304</v>
      </c>
      <c r="H476" s="282">
        <v>14</v>
      </c>
      <c r="I476" s="283"/>
      <c r="J476" s="284">
        <f>ROUND(I476*H476,2)</f>
        <v>0</v>
      </c>
      <c r="K476" s="280" t="s">
        <v>188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410</v>
      </c>
      <c r="AT476" s="227" t="s">
        <v>296</v>
      </c>
      <c r="AU476" s="227" t="s">
        <v>80</v>
      </c>
      <c r="AY476" s="20" t="s">
        <v>182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10355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9889</v>
      </c>
      <c r="F477" s="214" t="s">
        <v>9890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182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2012</v>
      </c>
      <c r="D478" s="216" t="s">
        <v>184</v>
      </c>
      <c r="E478" s="217" t="s">
        <v>10216</v>
      </c>
      <c r="F478" s="218" t="s">
        <v>10217</v>
      </c>
      <c r="G478" s="219" t="s">
        <v>425</v>
      </c>
      <c r="H478" s="220">
        <v>2</v>
      </c>
      <c r="I478" s="221"/>
      <c r="J478" s="222">
        <f>ROUND(I478*H478,2)</f>
        <v>0</v>
      </c>
      <c r="K478" s="218" t="s">
        <v>188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184</v>
      </c>
      <c r="AU478" s="227" t="s">
        <v>80</v>
      </c>
      <c r="AY478" s="20" t="s">
        <v>182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10356</v>
      </c>
    </row>
    <row r="479" s="2" customFormat="1">
      <c r="A479" s="41"/>
      <c r="B479" s="42"/>
      <c r="C479" s="43"/>
      <c r="D479" s="229" t="s">
        <v>191</v>
      </c>
      <c r="E479" s="43"/>
      <c r="F479" s="230" t="s">
        <v>10219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191</v>
      </c>
      <c r="AU479" s="20" t="s">
        <v>80</v>
      </c>
    </row>
    <row r="480" s="2" customFormat="1" ht="16.5" customHeight="1">
      <c r="A480" s="41"/>
      <c r="B480" s="42"/>
      <c r="C480" s="278" t="s">
        <v>2017</v>
      </c>
      <c r="D480" s="278" t="s">
        <v>296</v>
      </c>
      <c r="E480" s="279" t="s">
        <v>10357</v>
      </c>
      <c r="F480" s="280" t="s">
        <v>10358</v>
      </c>
      <c r="G480" s="281" t="s">
        <v>425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10359</v>
      </c>
    </row>
    <row r="481" s="2" customFormat="1" ht="16.5" customHeight="1">
      <c r="A481" s="41"/>
      <c r="B481" s="42"/>
      <c r="C481" s="216" t="s">
        <v>2023</v>
      </c>
      <c r="D481" s="216" t="s">
        <v>184</v>
      </c>
      <c r="E481" s="217" t="s">
        <v>10360</v>
      </c>
      <c r="F481" s="218" t="s">
        <v>10361</v>
      </c>
      <c r="G481" s="219" t="s">
        <v>425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308</v>
      </c>
      <c r="AT481" s="227" t="s">
        <v>184</v>
      </c>
      <c r="AU481" s="227" t="s">
        <v>80</v>
      </c>
      <c r="AY481" s="20" t="s">
        <v>182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10362</v>
      </c>
    </row>
    <row r="482" s="2" customFormat="1" ht="16.5" customHeight="1">
      <c r="A482" s="41"/>
      <c r="B482" s="42"/>
      <c r="C482" s="216" t="s">
        <v>2029</v>
      </c>
      <c r="D482" s="216" t="s">
        <v>184</v>
      </c>
      <c r="E482" s="217" t="s">
        <v>10363</v>
      </c>
      <c r="F482" s="218" t="s">
        <v>10364</v>
      </c>
      <c r="G482" s="219" t="s">
        <v>425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184</v>
      </c>
      <c r="AU482" s="227" t="s">
        <v>80</v>
      </c>
      <c r="AY482" s="20" t="s">
        <v>182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10365</v>
      </c>
    </row>
    <row r="483" s="2" customFormat="1" ht="37.8" customHeight="1">
      <c r="A483" s="41"/>
      <c r="B483" s="42"/>
      <c r="C483" s="216" t="s">
        <v>2034</v>
      </c>
      <c r="D483" s="216" t="s">
        <v>184</v>
      </c>
      <c r="E483" s="217" t="s">
        <v>2824</v>
      </c>
      <c r="F483" s="218" t="s">
        <v>2825</v>
      </c>
      <c r="G483" s="219" t="s">
        <v>425</v>
      </c>
      <c r="H483" s="220">
        <v>1</v>
      </c>
      <c r="I483" s="221"/>
      <c r="J483" s="222">
        <f>ROUND(I483*H483,2)</f>
        <v>0</v>
      </c>
      <c r="K483" s="218" t="s">
        <v>188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184</v>
      </c>
      <c r="AU483" s="227" t="s">
        <v>80</v>
      </c>
      <c r="AY483" s="20" t="s">
        <v>182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10366</v>
      </c>
    </row>
    <row r="484" s="2" customFormat="1">
      <c r="A484" s="41"/>
      <c r="B484" s="42"/>
      <c r="C484" s="43"/>
      <c r="D484" s="229" t="s">
        <v>191</v>
      </c>
      <c r="E484" s="43"/>
      <c r="F484" s="230" t="s">
        <v>2827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191</v>
      </c>
      <c r="AU484" s="20" t="s">
        <v>80</v>
      </c>
    </row>
    <row r="485" s="14" customFormat="1">
      <c r="A485" s="14"/>
      <c r="B485" s="245"/>
      <c r="C485" s="246"/>
      <c r="D485" s="236" t="s">
        <v>193</v>
      </c>
      <c r="E485" s="247" t="s">
        <v>19</v>
      </c>
      <c r="F485" s="248" t="s">
        <v>10367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193</v>
      </c>
      <c r="AU485" s="255" t="s">
        <v>80</v>
      </c>
      <c r="AV485" s="14" t="s">
        <v>80</v>
      </c>
      <c r="AW485" s="14" t="s">
        <v>195</v>
      </c>
      <c r="AX485" s="14" t="s">
        <v>71</v>
      </c>
      <c r="AY485" s="255" t="s">
        <v>182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10368</v>
      </c>
      <c r="F486" s="214" t="s">
        <v>10369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182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9732</v>
      </c>
      <c r="F487" s="214" t="s">
        <v>9733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182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2040</v>
      </c>
      <c r="D488" s="216" t="s">
        <v>184</v>
      </c>
      <c r="E488" s="217" t="s">
        <v>10370</v>
      </c>
      <c r="F488" s="218" t="s">
        <v>10371</v>
      </c>
      <c r="G488" s="219" t="s">
        <v>425</v>
      </c>
      <c r="H488" s="220">
        <v>11</v>
      </c>
      <c r="I488" s="221"/>
      <c r="J488" s="222">
        <f>ROUND(I488*H488,2)</f>
        <v>0</v>
      </c>
      <c r="K488" s="218" t="s">
        <v>188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184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10372</v>
      </c>
    </row>
    <row r="489" s="2" customFormat="1">
      <c r="A489" s="41"/>
      <c r="B489" s="42"/>
      <c r="C489" s="43"/>
      <c r="D489" s="229" t="s">
        <v>191</v>
      </c>
      <c r="E489" s="43"/>
      <c r="F489" s="230" t="s">
        <v>10373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191</v>
      </c>
      <c r="AU489" s="20" t="s">
        <v>80</v>
      </c>
    </row>
    <row r="490" s="2" customFormat="1" ht="33" customHeight="1">
      <c r="A490" s="41"/>
      <c r="B490" s="42"/>
      <c r="C490" s="278" t="s">
        <v>2046</v>
      </c>
      <c r="D490" s="278" t="s">
        <v>296</v>
      </c>
      <c r="E490" s="279" t="s">
        <v>10374</v>
      </c>
      <c r="F490" s="280" t="s">
        <v>10375</v>
      </c>
      <c r="G490" s="281" t="s">
        <v>425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10376</v>
      </c>
    </row>
    <row r="491" s="2" customFormat="1" ht="24.15" customHeight="1">
      <c r="A491" s="41"/>
      <c r="B491" s="42"/>
      <c r="C491" s="216" t="s">
        <v>2051</v>
      </c>
      <c r="D491" s="216" t="s">
        <v>184</v>
      </c>
      <c r="E491" s="217" t="s">
        <v>10377</v>
      </c>
      <c r="F491" s="218" t="s">
        <v>10378</v>
      </c>
      <c r="G491" s="219" t="s">
        <v>425</v>
      </c>
      <c r="H491" s="220">
        <v>10</v>
      </c>
      <c r="I491" s="221"/>
      <c r="J491" s="222">
        <f>ROUND(I491*H491,2)</f>
        <v>0</v>
      </c>
      <c r="K491" s="218" t="s">
        <v>188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184</v>
      </c>
      <c r="AU491" s="227" t="s">
        <v>80</v>
      </c>
      <c r="AY491" s="20" t="s">
        <v>182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10379</v>
      </c>
    </row>
    <row r="492" s="2" customFormat="1">
      <c r="A492" s="41"/>
      <c r="B492" s="42"/>
      <c r="C492" s="43"/>
      <c r="D492" s="229" t="s">
        <v>191</v>
      </c>
      <c r="E492" s="43"/>
      <c r="F492" s="230" t="s">
        <v>10380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191</v>
      </c>
      <c r="AU492" s="20" t="s">
        <v>80</v>
      </c>
    </row>
    <row r="493" s="2" customFormat="1" ht="16.5" customHeight="1">
      <c r="A493" s="41"/>
      <c r="B493" s="42"/>
      <c r="C493" s="278" t="s">
        <v>2058</v>
      </c>
      <c r="D493" s="278" t="s">
        <v>296</v>
      </c>
      <c r="E493" s="279" t="s">
        <v>10381</v>
      </c>
      <c r="F493" s="280" t="s">
        <v>10382</v>
      </c>
      <c r="G493" s="281" t="s">
        <v>425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410</v>
      </c>
      <c r="AT493" s="227" t="s">
        <v>296</v>
      </c>
      <c r="AU493" s="227" t="s">
        <v>80</v>
      </c>
      <c r="AY493" s="20" t="s">
        <v>182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10383</v>
      </c>
    </row>
    <row r="494" s="2" customFormat="1" ht="24.15" customHeight="1">
      <c r="A494" s="41"/>
      <c r="B494" s="42"/>
      <c r="C494" s="216" t="s">
        <v>2064</v>
      </c>
      <c r="D494" s="216" t="s">
        <v>184</v>
      </c>
      <c r="E494" s="217" t="s">
        <v>10384</v>
      </c>
      <c r="F494" s="218" t="s">
        <v>10385</v>
      </c>
      <c r="G494" s="219" t="s">
        <v>425</v>
      </c>
      <c r="H494" s="220">
        <v>1</v>
      </c>
      <c r="I494" s="221"/>
      <c r="J494" s="222">
        <f>ROUND(I494*H494,2)</f>
        <v>0</v>
      </c>
      <c r="K494" s="218" t="s">
        <v>188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184</v>
      </c>
      <c r="AU494" s="227" t="s">
        <v>80</v>
      </c>
      <c r="AY494" s="20" t="s">
        <v>182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10386</v>
      </c>
    </row>
    <row r="495" s="2" customFormat="1">
      <c r="A495" s="41"/>
      <c r="B495" s="42"/>
      <c r="C495" s="43"/>
      <c r="D495" s="229" t="s">
        <v>191</v>
      </c>
      <c r="E495" s="43"/>
      <c r="F495" s="230" t="s">
        <v>10387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191</v>
      </c>
      <c r="AU495" s="20" t="s">
        <v>80</v>
      </c>
    </row>
    <row r="496" s="2" customFormat="1" ht="24.15" customHeight="1">
      <c r="A496" s="41"/>
      <c r="B496" s="42"/>
      <c r="C496" s="278" t="s">
        <v>2069</v>
      </c>
      <c r="D496" s="278" t="s">
        <v>296</v>
      </c>
      <c r="E496" s="279" t="s">
        <v>10388</v>
      </c>
      <c r="F496" s="280" t="s">
        <v>10389</v>
      </c>
      <c r="G496" s="281" t="s">
        <v>425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410</v>
      </c>
      <c r="AT496" s="227" t="s">
        <v>296</v>
      </c>
      <c r="AU496" s="227" t="s">
        <v>80</v>
      </c>
      <c r="AY496" s="20" t="s">
        <v>182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10390</v>
      </c>
    </row>
    <row r="497" s="2" customFormat="1" ht="16.5" customHeight="1">
      <c r="A497" s="41"/>
      <c r="B497" s="42"/>
      <c r="C497" s="278" t="s">
        <v>2076</v>
      </c>
      <c r="D497" s="278" t="s">
        <v>296</v>
      </c>
      <c r="E497" s="279" t="s">
        <v>10391</v>
      </c>
      <c r="F497" s="280" t="s">
        <v>10392</v>
      </c>
      <c r="G497" s="281" t="s">
        <v>425</v>
      </c>
      <c r="H497" s="282">
        <v>2</v>
      </c>
      <c r="I497" s="283"/>
      <c r="J497" s="284">
        <f>ROUND(I497*H497,2)</f>
        <v>0</v>
      </c>
      <c r="K497" s="280" t="s">
        <v>188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410</v>
      </c>
      <c r="AT497" s="227" t="s">
        <v>296</v>
      </c>
      <c r="AU497" s="227" t="s">
        <v>80</v>
      </c>
      <c r="AY497" s="20" t="s">
        <v>182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10393</v>
      </c>
    </row>
    <row r="498" s="2" customFormat="1" ht="21.75" customHeight="1">
      <c r="A498" s="41"/>
      <c r="B498" s="42"/>
      <c r="C498" s="216" t="s">
        <v>2082</v>
      </c>
      <c r="D498" s="216" t="s">
        <v>184</v>
      </c>
      <c r="E498" s="217" t="s">
        <v>10216</v>
      </c>
      <c r="F498" s="218" t="s">
        <v>10217</v>
      </c>
      <c r="G498" s="219" t="s">
        <v>425</v>
      </c>
      <c r="H498" s="220">
        <v>5</v>
      </c>
      <c r="I498" s="221"/>
      <c r="J498" s="222">
        <f>ROUND(I498*H498,2)</f>
        <v>0</v>
      </c>
      <c r="K498" s="218" t="s">
        <v>188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184</v>
      </c>
      <c r="AU498" s="227" t="s">
        <v>80</v>
      </c>
      <c r="AY498" s="20" t="s">
        <v>182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10394</v>
      </c>
    </row>
    <row r="499" s="2" customFormat="1">
      <c r="A499" s="41"/>
      <c r="B499" s="42"/>
      <c r="C499" s="43"/>
      <c r="D499" s="229" t="s">
        <v>191</v>
      </c>
      <c r="E499" s="43"/>
      <c r="F499" s="230" t="s">
        <v>10219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191</v>
      </c>
      <c r="AU499" s="20" t="s">
        <v>80</v>
      </c>
    </row>
    <row r="500" s="2" customFormat="1" ht="16.5" customHeight="1">
      <c r="A500" s="41"/>
      <c r="B500" s="42"/>
      <c r="C500" s="278" t="s">
        <v>2087</v>
      </c>
      <c r="D500" s="278" t="s">
        <v>296</v>
      </c>
      <c r="E500" s="279" t="s">
        <v>10357</v>
      </c>
      <c r="F500" s="280" t="s">
        <v>10358</v>
      </c>
      <c r="G500" s="281" t="s">
        <v>425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410</v>
      </c>
      <c r="AT500" s="227" t="s">
        <v>296</v>
      </c>
      <c r="AU500" s="227" t="s">
        <v>80</v>
      </c>
      <c r="AY500" s="20" t="s">
        <v>182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10395</v>
      </c>
    </row>
    <row r="501" s="2" customFormat="1" ht="21.75" customHeight="1">
      <c r="A501" s="41"/>
      <c r="B501" s="42"/>
      <c r="C501" s="278" t="s">
        <v>2101</v>
      </c>
      <c r="D501" s="278" t="s">
        <v>296</v>
      </c>
      <c r="E501" s="279" t="s">
        <v>10396</v>
      </c>
      <c r="F501" s="280" t="s">
        <v>10397</v>
      </c>
      <c r="G501" s="281" t="s">
        <v>425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410</v>
      </c>
      <c r="AT501" s="227" t="s">
        <v>296</v>
      </c>
      <c r="AU501" s="227" t="s">
        <v>80</v>
      </c>
      <c r="AY501" s="20" t="s">
        <v>182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10398</v>
      </c>
    </row>
    <row r="502" s="2" customFormat="1" ht="24.15" customHeight="1">
      <c r="A502" s="41"/>
      <c r="B502" s="42"/>
      <c r="C502" s="278" t="s">
        <v>2108</v>
      </c>
      <c r="D502" s="278" t="s">
        <v>296</v>
      </c>
      <c r="E502" s="279" t="s">
        <v>10399</v>
      </c>
      <c r="F502" s="280" t="s">
        <v>10400</v>
      </c>
      <c r="G502" s="281" t="s">
        <v>2233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10401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9705</v>
      </c>
      <c r="F503" s="214" t="s">
        <v>9706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182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2116</v>
      </c>
      <c r="D504" s="216" t="s">
        <v>184</v>
      </c>
      <c r="E504" s="217" t="s">
        <v>10095</v>
      </c>
      <c r="F504" s="218" t="s">
        <v>10096</v>
      </c>
      <c r="G504" s="219" t="s">
        <v>304</v>
      </c>
      <c r="H504" s="220">
        <v>545.71400000000006</v>
      </c>
      <c r="I504" s="221"/>
      <c r="J504" s="222">
        <f>ROUND(I504*H504,2)</f>
        <v>0</v>
      </c>
      <c r="K504" s="218" t="s">
        <v>188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184</v>
      </c>
      <c r="AU504" s="227" t="s">
        <v>80</v>
      </c>
      <c r="AY504" s="20" t="s">
        <v>182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10402</v>
      </c>
    </row>
    <row r="505" s="2" customFormat="1">
      <c r="A505" s="41"/>
      <c r="B505" s="42"/>
      <c r="C505" s="43"/>
      <c r="D505" s="229" t="s">
        <v>191</v>
      </c>
      <c r="E505" s="43"/>
      <c r="F505" s="230" t="s">
        <v>10098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191</v>
      </c>
      <c r="AU505" s="20" t="s">
        <v>80</v>
      </c>
    </row>
    <row r="506" s="14" customFormat="1">
      <c r="A506" s="14"/>
      <c r="B506" s="245"/>
      <c r="C506" s="246"/>
      <c r="D506" s="236" t="s">
        <v>193</v>
      </c>
      <c r="E506" s="247" t="s">
        <v>19</v>
      </c>
      <c r="F506" s="248" t="s">
        <v>10403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193</v>
      </c>
      <c r="AU506" s="255" t="s">
        <v>80</v>
      </c>
      <c r="AV506" s="14" t="s">
        <v>80</v>
      </c>
      <c r="AW506" s="14" t="s">
        <v>195</v>
      </c>
      <c r="AX506" s="14" t="s">
        <v>71</v>
      </c>
      <c r="AY506" s="255" t="s">
        <v>182</v>
      </c>
    </row>
    <row r="507" s="2" customFormat="1" ht="24.15" customHeight="1">
      <c r="A507" s="41"/>
      <c r="B507" s="42"/>
      <c r="C507" s="278" t="s">
        <v>2122</v>
      </c>
      <c r="D507" s="278" t="s">
        <v>296</v>
      </c>
      <c r="E507" s="279" t="s">
        <v>10404</v>
      </c>
      <c r="F507" s="280" t="s">
        <v>10405</v>
      </c>
      <c r="G507" s="281" t="s">
        <v>304</v>
      </c>
      <c r="H507" s="282">
        <v>573</v>
      </c>
      <c r="I507" s="283"/>
      <c r="J507" s="284">
        <f>ROUND(I507*H507,2)</f>
        <v>0</v>
      </c>
      <c r="K507" s="280" t="s">
        <v>188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182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10406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9889</v>
      </c>
      <c r="F508" s="214" t="s">
        <v>9890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182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2127</v>
      </c>
      <c r="D509" s="216" t="s">
        <v>184</v>
      </c>
      <c r="E509" s="217" t="s">
        <v>10360</v>
      </c>
      <c r="F509" s="218" t="s">
        <v>10361</v>
      </c>
      <c r="G509" s="219" t="s">
        <v>425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308</v>
      </c>
      <c r="AT509" s="227" t="s">
        <v>184</v>
      </c>
      <c r="AU509" s="227" t="s">
        <v>80</v>
      </c>
      <c r="AY509" s="20" t="s">
        <v>182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308</v>
      </c>
      <c r="BM509" s="227" t="s">
        <v>10407</v>
      </c>
    </row>
    <row r="510" s="2" customFormat="1" ht="16.5" customHeight="1">
      <c r="A510" s="41"/>
      <c r="B510" s="42"/>
      <c r="C510" s="278" t="s">
        <v>2133</v>
      </c>
      <c r="D510" s="278" t="s">
        <v>296</v>
      </c>
      <c r="E510" s="279" t="s">
        <v>9894</v>
      </c>
      <c r="F510" s="280" t="s">
        <v>9895</v>
      </c>
      <c r="G510" s="281" t="s">
        <v>2233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10408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10409</v>
      </c>
      <c r="F511" s="214" t="s">
        <v>10410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182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9732</v>
      </c>
      <c r="F512" s="214" t="s">
        <v>9733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182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2139</v>
      </c>
      <c r="D513" s="216" t="s">
        <v>184</v>
      </c>
      <c r="E513" s="217" t="s">
        <v>8522</v>
      </c>
      <c r="F513" s="218" t="s">
        <v>8523</v>
      </c>
      <c r="G513" s="219" t="s">
        <v>425</v>
      </c>
      <c r="H513" s="220">
        <v>68</v>
      </c>
      <c r="I513" s="221"/>
      <c r="J513" s="222">
        <f>ROUND(I513*H513,2)</f>
        <v>0</v>
      </c>
      <c r="K513" s="218" t="s">
        <v>188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189</v>
      </c>
      <c r="AT513" s="227" t="s">
        <v>184</v>
      </c>
      <c r="AU513" s="227" t="s">
        <v>80</v>
      </c>
      <c r="AY513" s="20" t="s">
        <v>182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189</v>
      </c>
      <c r="BM513" s="227" t="s">
        <v>10411</v>
      </c>
    </row>
    <row r="514" s="2" customFormat="1">
      <c r="A514" s="41"/>
      <c r="B514" s="42"/>
      <c r="C514" s="43"/>
      <c r="D514" s="229" t="s">
        <v>191</v>
      </c>
      <c r="E514" s="43"/>
      <c r="F514" s="230" t="s">
        <v>8525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191</v>
      </c>
      <c r="AU514" s="20" t="s">
        <v>80</v>
      </c>
    </row>
    <row r="515" s="2" customFormat="1" ht="24.15" customHeight="1">
      <c r="A515" s="41"/>
      <c r="B515" s="42"/>
      <c r="C515" s="278" t="s">
        <v>2144</v>
      </c>
      <c r="D515" s="278" t="s">
        <v>296</v>
      </c>
      <c r="E515" s="279" t="s">
        <v>8526</v>
      </c>
      <c r="F515" s="280" t="s">
        <v>8527</v>
      </c>
      <c r="G515" s="281" t="s">
        <v>425</v>
      </c>
      <c r="H515" s="282">
        <v>42</v>
      </c>
      <c r="I515" s="283"/>
      <c r="J515" s="284">
        <f>ROUND(I515*H515,2)</f>
        <v>0</v>
      </c>
      <c r="K515" s="280" t="s">
        <v>188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253</v>
      </c>
      <c r="AT515" s="227" t="s">
        <v>296</v>
      </c>
      <c r="AU515" s="227" t="s">
        <v>80</v>
      </c>
      <c r="AY515" s="20" t="s">
        <v>182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189</v>
      </c>
      <c r="BM515" s="227" t="s">
        <v>10412</v>
      </c>
    </row>
    <row r="516" s="2" customFormat="1" ht="24.15" customHeight="1">
      <c r="A516" s="41"/>
      <c r="B516" s="42"/>
      <c r="C516" s="278" t="s">
        <v>2150</v>
      </c>
      <c r="D516" s="278" t="s">
        <v>296</v>
      </c>
      <c r="E516" s="279" t="s">
        <v>10413</v>
      </c>
      <c r="F516" s="280" t="s">
        <v>10414</v>
      </c>
      <c r="G516" s="281" t="s">
        <v>425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253</v>
      </c>
      <c r="AT516" s="227" t="s">
        <v>296</v>
      </c>
      <c r="AU516" s="227" t="s">
        <v>80</v>
      </c>
      <c r="AY516" s="20" t="s">
        <v>182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189</v>
      </c>
      <c r="BM516" s="227" t="s">
        <v>10415</v>
      </c>
    </row>
    <row r="517" s="2" customFormat="1" ht="49.05" customHeight="1">
      <c r="A517" s="41"/>
      <c r="B517" s="42"/>
      <c r="C517" s="216" t="s">
        <v>2156</v>
      </c>
      <c r="D517" s="216" t="s">
        <v>184</v>
      </c>
      <c r="E517" s="217" t="s">
        <v>8553</v>
      </c>
      <c r="F517" s="218" t="s">
        <v>8554</v>
      </c>
      <c r="G517" s="219" t="s">
        <v>425</v>
      </c>
      <c r="H517" s="220">
        <v>80</v>
      </c>
      <c r="I517" s="221"/>
      <c r="J517" s="222">
        <f>ROUND(I517*H517,2)</f>
        <v>0</v>
      </c>
      <c r="K517" s="218" t="s">
        <v>188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189</v>
      </c>
      <c r="AT517" s="227" t="s">
        <v>184</v>
      </c>
      <c r="AU517" s="227" t="s">
        <v>80</v>
      </c>
      <c r="AY517" s="20" t="s">
        <v>182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189</v>
      </c>
      <c r="BM517" s="227" t="s">
        <v>10416</v>
      </c>
    </row>
    <row r="518" s="2" customFormat="1">
      <c r="A518" s="41"/>
      <c r="B518" s="42"/>
      <c r="C518" s="43"/>
      <c r="D518" s="229" t="s">
        <v>191</v>
      </c>
      <c r="E518" s="43"/>
      <c r="F518" s="230" t="s">
        <v>8556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191</v>
      </c>
      <c r="AU518" s="20" t="s">
        <v>80</v>
      </c>
    </row>
    <row r="519" s="2" customFormat="1" ht="21.75" customHeight="1">
      <c r="A519" s="41"/>
      <c r="B519" s="42"/>
      <c r="C519" s="278" t="s">
        <v>2161</v>
      </c>
      <c r="D519" s="278" t="s">
        <v>296</v>
      </c>
      <c r="E519" s="279" t="s">
        <v>8557</v>
      </c>
      <c r="F519" s="280" t="s">
        <v>8558</v>
      </c>
      <c r="G519" s="281" t="s">
        <v>425</v>
      </c>
      <c r="H519" s="282">
        <v>80</v>
      </c>
      <c r="I519" s="283"/>
      <c r="J519" s="284">
        <f>ROUND(I519*H519,2)</f>
        <v>0</v>
      </c>
      <c r="K519" s="280" t="s">
        <v>188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253</v>
      </c>
      <c r="AT519" s="227" t="s">
        <v>296</v>
      </c>
      <c r="AU519" s="227" t="s">
        <v>80</v>
      </c>
      <c r="AY519" s="20" t="s">
        <v>182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189</v>
      </c>
      <c r="BM519" s="227" t="s">
        <v>10417</v>
      </c>
    </row>
    <row r="520" s="2" customFormat="1" ht="49.05" customHeight="1">
      <c r="A520" s="41"/>
      <c r="B520" s="42"/>
      <c r="C520" s="216" t="s">
        <v>2167</v>
      </c>
      <c r="D520" s="216" t="s">
        <v>184</v>
      </c>
      <c r="E520" s="217" t="s">
        <v>8529</v>
      </c>
      <c r="F520" s="218" t="s">
        <v>8530</v>
      </c>
      <c r="G520" s="219" t="s">
        <v>425</v>
      </c>
      <c r="H520" s="220">
        <v>28</v>
      </c>
      <c r="I520" s="221"/>
      <c r="J520" s="222">
        <f>ROUND(I520*H520,2)</f>
        <v>0</v>
      </c>
      <c r="K520" s="218" t="s">
        <v>188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189</v>
      </c>
      <c r="AT520" s="227" t="s">
        <v>184</v>
      </c>
      <c r="AU520" s="227" t="s">
        <v>80</v>
      </c>
      <c r="AY520" s="20" t="s">
        <v>182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189</v>
      </c>
      <c r="BM520" s="227" t="s">
        <v>10418</v>
      </c>
    </row>
    <row r="521" s="2" customFormat="1">
      <c r="A521" s="41"/>
      <c r="B521" s="42"/>
      <c r="C521" s="43"/>
      <c r="D521" s="229" t="s">
        <v>191</v>
      </c>
      <c r="E521" s="43"/>
      <c r="F521" s="230" t="s">
        <v>8532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191</v>
      </c>
      <c r="AU521" s="20" t="s">
        <v>80</v>
      </c>
    </row>
    <row r="522" s="2" customFormat="1" ht="24.15" customHeight="1">
      <c r="A522" s="41"/>
      <c r="B522" s="42"/>
      <c r="C522" s="278" t="s">
        <v>2173</v>
      </c>
      <c r="D522" s="278" t="s">
        <v>296</v>
      </c>
      <c r="E522" s="279" t="s">
        <v>10419</v>
      </c>
      <c r="F522" s="280" t="s">
        <v>10420</v>
      </c>
      <c r="G522" s="281" t="s">
        <v>425</v>
      </c>
      <c r="H522" s="282">
        <v>28</v>
      </c>
      <c r="I522" s="283"/>
      <c r="J522" s="284">
        <f>ROUND(I522*H522,2)</f>
        <v>0</v>
      </c>
      <c r="K522" s="280" t="s">
        <v>188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253</v>
      </c>
      <c r="AT522" s="227" t="s">
        <v>296</v>
      </c>
      <c r="AU522" s="227" t="s">
        <v>80</v>
      </c>
      <c r="AY522" s="20" t="s">
        <v>182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189</v>
      </c>
      <c r="BM522" s="227" t="s">
        <v>10421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9705</v>
      </c>
      <c r="F523" s="214" t="s">
        <v>9706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182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2178</v>
      </c>
      <c r="D524" s="216" t="s">
        <v>184</v>
      </c>
      <c r="E524" s="217" t="s">
        <v>10422</v>
      </c>
      <c r="F524" s="218" t="s">
        <v>10423</v>
      </c>
      <c r="G524" s="219" t="s">
        <v>304</v>
      </c>
      <c r="H524" s="220">
        <v>454.286</v>
      </c>
      <c r="I524" s="221"/>
      <c r="J524" s="222">
        <f>ROUND(I524*H524,2)</f>
        <v>0</v>
      </c>
      <c r="K524" s="218" t="s">
        <v>188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189</v>
      </c>
      <c r="AT524" s="227" t="s">
        <v>184</v>
      </c>
      <c r="AU524" s="227" t="s">
        <v>80</v>
      </c>
      <c r="AY524" s="20" t="s">
        <v>182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189</v>
      </c>
      <c r="BM524" s="227" t="s">
        <v>10424</v>
      </c>
    </row>
    <row r="525" s="2" customFormat="1">
      <c r="A525" s="41"/>
      <c r="B525" s="42"/>
      <c r="C525" s="43"/>
      <c r="D525" s="229" t="s">
        <v>191</v>
      </c>
      <c r="E525" s="43"/>
      <c r="F525" s="230" t="s">
        <v>10425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191</v>
      </c>
      <c r="AU525" s="20" t="s">
        <v>80</v>
      </c>
    </row>
    <row r="526" s="14" customFormat="1">
      <c r="A526" s="14"/>
      <c r="B526" s="245"/>
      <c r="C526" s="246"/>
      <c r="D526" s="236" t="s">
        <v>193</v>
      </c>
      <c r="E526" s="247" t="s">
        <v>19</v>
      </c>
      <c r="F526" s="248" t="s">
        <v>10426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193</v>
      </c>
      <c r="AU526" s="255" t="s">
        <v>80</v>
      </c>
      <c r="AV526" s="14" t="s">
        <v>80</v>
      </c>
      <c r="AW526" s="14" t="s">
        <v>195</v>
      </c>
      <c r="AX526" s="14" t="s">
        <v>71</v>
      </c>
      <c r="AY526" s="255" t="s">
        <v>182</v>
      </c>
    </row>
    <row r="527" s="2" customFormat="1" ht="21.75" customHeight="1">
      <c r="A527" s="41"/>
      <c r="B527" s="42"/>
      <c r="C527" s="278" t="s">
        <v>2184</v>
      </c>
      <c r="D527" s="278" t="s">
        <v>296</v>
      </c>
      <c r="E527" s="279" t="s">
        <v>10427</v>
      </c>
      <c r="F527" s="280" t="s">
        <v>10428</v>
      </c>
      <c r="G527" s="281" t="s">
        <v>304</v>
      </c>
      <c r="H527" s="282">
        <v>477</v>
      </c>
      <c r="I527" s="283"/>
      <c r="J527" s="284">
        <f>ROUND(I527*H527,2)</f>
        <v>0</v>
      </c>
      <c r="K527" s="280" t="s">
        <v>188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253</v>
      </c>
      <c r="AT527" s="227" t="s">
        <v>296</v>
      </c>
      <c r="AU527" s="227" t="s">
        <v>80</v>
      </c>
      <c r="AY527" s="20" t="s">
        <v>182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189</v>
      </c>
      <c r="BM527" s="227" t="s">
        <v>10429</v>
      </c>
    </row>
    <row r="528" s="14" customFormat="1">
      <c r="A528" s="14"/>
      <c r="B528" s="245"/>
      <c r="C528" s="246"/>
      <c r="D528" s="236" t="s">
        <v>193</v>
      </c>
      <c r="E528" s="246"/>
      <c r="F528" s="248" t="s">
        <v>10430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193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182</v>
      </c>
    </row>
    <row r="529" s="2" customFormat="1" ht="44.25" customHeight="1">
      <c r="A529" s="41"/>
      <c r="B529" s="42"/>
      <c r="C529" s="216" t="s">
        <v>2189</v>
      </c>
      <c r="D529" s="216" t="s">
        <v>184</v>
      </c>
      <c r="E529" s="217" t="s">
        <v>10431</v>
      </c>
      <c r="F529" s="218" t="s">
        <v>10432</v>
      </c>
      <c r="G529" s="219" t="s">
        <v>304</v>
      </c>
      <c r="H529" s="220">
        <v>249.524</v>
      </c>
      <c r="I529" s="221"/>
      <c r="J529" s="222">
        <f>ROUND(I529*H529,2)</f>
        <v>0</v>
      </c>
      <c r="K529" s="218" t="s">
        <v>188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189</v>
      </c>
      <c r="AT529" s="227" t="s">
        <v>184</v>
      </c>
      <c r="AU529" s="227" t="s">
        <v>80</v>
      </c>
      <c r="AY529" s="20" t="s">
        <v>182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189</v>
      </c>
      <c r="BM529" s="227" t="s">
        <v>10433</v>
      </c>
    </row>
    <row r="530" s="2" customFormat="1">
      <c r="A530" s="41"/>
      <c r="B530" s="42"/>
      <c r="C530" s="43"/>
      <c r="D530" s="229" t="s">
        <v>191</v>
      </c>
      <c r="E530" s="43"/>
      <c r="F530" s="230" t="s">
        <v>10434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191</v>
      </c>
      <c r="AU530" s="20" t="s">
        <v>80</v>
      </c>
    </row>
    <row r="531" s="14" customFormat="1">
      <c r="A531" s="14"/>
      <c r="B531" s="245"/>
      <c r="C531" s="246"/>
      <c r="D531" s="236" t="s">
        <v>193</v>
      </c>
      <c r="E531" s="247" t="s">
        <v>19</v>
      </c>
      <c r="F531" s="248" t="s">
        <v>10435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193</v>
      </c>
      <c r="AU531" s="255" t="s">
        <v>80</v>
      </c>
      <c r="AV531" s="14" t="s">
        <v>80</v>
      </c>
      <c r="AW531" s="14" t="s">
        <v>195</v>
      </c>
      <c r="AX531" s="14" t="s">
        <v>71</v>
      </c>
      <c r="AY531" s="255" t="s">
        <v>182</v>
      </c>
    </row>
    <row r="532" s="2" customFormat="1" ht="21.75" customHeight="1">
      <c r="A532" s="41"/>
      <c r="B532" s="42"/>
      <c r="C532" s="278" t="s">
        <v>2195</v>
      </c>
      <c r="D532" s="278" t="s">
        <v>296</v>
      </c>
      <c r="E532" s="279" t="s">
        <v>10436</v>
      </c>
      <c r="F532" s="280" t="s">
        <v>10437</v>
      </c>
      <c r="G532" s="281" t="s">
        <v>304</v>
      </c>
      <c r="H532" s="282">
        <v>262</v>
      </c>
      <c r="I532" s="283"/>
      <c r="J532" s="284">
        <f>ROUND(I532*H532,2)</f>
        <v>0</v>
      </c>
      <c r="K532" s="280" t="s">
        <v>188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253</v>
      </c>
      <c r="AT532" s="227" t="s">
        <v>296</v>
      </c>
      <c r="AU532" s="227" t="s">
        <v>80</v>
      </c>
      <c r="AY532" s="20" t="s">
        <v>182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189</v>
      </c>
      <c r="BM532" s="227" t="s">
        <v>10438</v>
      </c>
    </row>
    <row r="533" s="14" customFormat="1">
      <c r="A533" s="14"/>
      <c r="B533" s="245"/>
      <c r="C533" s="246"/>
      <c r="D533" s="236" t="s">
        <v>193</v>
      </c>
      <c r="E533" s="246"/>
      <c r="F533" s="248" t="s">
        <v>10439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193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182</v>
      </c>
    </row>
    <row r="534" s="2" customFormat="1" ht="44.25" customHeight="1">
      <c r="A534" s="41"/>
      <c r="B534" s="42"/>
      <c r="C534" s="216" t="s">
        <v>2201</v>
      </c>
      <c r="D534" s="216" t="s">
        <v>184</v>
      </c>
      <c r="E534" s="217" t="s">
        <v>10440</v>
      </c>
      <c r="F534" s="218" t="s">
        <v>10441</v>
      </c>
      <c r="G534" s="219" t="s">
        <v>304</v>
      </c>
      <c r="H534" s="220">
        <v>295.238</v>
      </c>
      <c r="I534" s="221"/>
      <c r="J534" s="222">
        <f>ROUND(I534*H534,2)</f>
        <v>0</v>
      </c>
      <c r="K534" s="218" t="s">
        <v>188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189</v>
      </c>
      <c r="AT534" s="227" t="s">
        <v>184</v>
      </c>
      <c r="AU534" s="227" t="s">
        <v>80</v>
      </c>
      <c r="AY534" s="20" t="s">
        <v>182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189</v>
      </c>
      <c r="BM534" s="227" t="s">
        <v>10442</v>
      </c>
    </row>
    <row r="535" s="2" customFormat="1">
      <c r="A535" s="41"/>
      <c r="B535" s="42"/>
      <c r="C535" s="43"/>
      <c r="D535" s="229" t="s">
        <v>191</v>
      </c>
      <c r="E535" s="43"/>
      <c r="F535" s="230" t="s">
        <v>10443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191</v>
      </c>
      <c r="AU535" s="20" t="s">
        <v>80</v>
      </c>
    </row>
    <row r="536" s="14" customFormat="1">
      <c r="A536" s="14"/>
      <c r="B536" s="245"/>
      <c r="C536" s="246"/>
      <c r="D536" s="236" t="s">
        <v>193</v>
      </c>
      <c r="E536" s="247" t="s">
        <v>19</v>
      </c>
      <c r="F536" s="248" t="s">
        <v>10444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193</v>
      </c>
      <c r="AU536" s="255" t="s">
        <v>80</v>
      </c>
      <c r="AV536" s="14" t="s">
        <v>80</v>
      </c>
      <c r="AW536" s="14" t="s">
        <v>195</v>
      </c>
      <c r="AX536" s="14" t="s">
        <v>71</v>
      </c>
      <c r="AY536" s="255" t="s">
        <v>182</v>
      </c>
    </row>
    <row r="537" s="2" customFormat="1" ht="21.75" customHeight="1">
      <c r="A537" s="41"/>
      <c r="B537" s="42"/>
      <c r="C537" s="278" t="s">
        <v>2211</v>
      </c>
      <c r="D537" s="278" t="s">
        <v>296</v>
      </c>
      <c r="E537" s="279" t="s">
        <v>10445</v>
      </c>
      <c r="F537" s="280" t="s">
        <v>10446</v>
      </c>
      <c r="G537" s="281" t="s">
        <v>304</v>
      </c>
      <c r="H537" s="282">
        <v>310</v>
      </c>
      <c r="I537" s="283"/>
      <c r="J537" s="284">
        <f>ROUND(I537*H537,2)</f>
        <v>0</v>
      </c>
      <c r="K537" s="280" t="s">
        <v>188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253</v>
      </c>
      <c r="AT537" s="227" t="s">
        <v>296</v>
      </c>
      <c r="AU537" s="227" t="s">
        <v>80</v>
      </c>
      <c r="AY537" s="20" t="s">
        <v>182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189</v>
      </c>
      <c r="BM537" s="227" t="s">
        <v>10447</v>
      </c>
    </row>
    <row r="538" s="14" customFormat="1">
      <c r="A538" s="14"/>
      <c r="B538" s="245"/>
      <c r="C538" s="246"/>
      <c r="D538" s="236" t="s">
        <v>193</v>
      </c>
      <c r="E538" s="246"/>
      <c r="F538" s="248" t="s">
        <v>10448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193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182</v>
      </c>
    </row>
    <row r="539" s="2" customFormat="1" ht="33" customHeight="1">
      <c r="A539" s="41"/>
      <c r="B539" s="42"/>
      <c r="C539" s="216" t="s">
        <v>2219</v>
      </c>
      <c r="D539" s="216" t="s">
        <v>184</v>
      </c>
      <c r="E539" s="217" t="s">
        <v>10449</v>
      </c>
      <c r="F539" s="218" t="s">
        <v>10450</v>
      </c>
      <c r="G539" s="219" t="s">
        <v>304</v>
      </c>
      <c r="H539" s="220">
        <v>12</v>
      </c>
      <c r="I539" s="221"/>
      <c r="J539" s="222">
        <f>ROUND(I539*H539,2)</f>
        <v>0</v>
      </c>
      <c r="K539" s="218" t="s">
        <v>188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189</v>
      </c>
      <c r="AT539" s="227" t="s">
        <v>184</v>
      </c>
      <c r="AU539" s="227" t="s">
        <v>80</v>
      </c>
      <c r="AY539" s="20" t="s">
        <v>182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189</v>
      </c>
      <c r="BM539" s="227" t="s">
        <v>10451</v>
      </c>
    </row>
    <row r="540" s="2" customFormat="1">
      <c r="A540" s="41"/>
      <c r="B540" s="42"/>
      <c r="C540" s="43"/>
      <c r="D540" s="229" t="s">
        <v>191</v>
      </c>
      <c r="E540" s="43"/>
      <c r="F540" s="230" t="s">
        <v>10452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191</v>
      </c>
      <c r="AU540" s="20" t="s">
        <v>80</v>
      </c>
    </row>
    <row r="541" s="2" customFormat="1" ht="24.15" customHeight="1">
      <c r="A541" s="41"/>
      <c r="B541" s="42"/>
      <c r="C541" s="216" t="s">
        <v>2225</v>
      </c>
      <c r="D541" s="216" t="s">
        <v>184</v>
      </c>
      <c r="E541" s="217" t="s">
        <v>10453</v>
      </c>
      <c r="F541" s="218" t="s">
        <v>10454</v>
      </c>
      <c r="G541" s="219" t="s">
        <v>304</v>
      </c>
      <c r="H541" s="220">
        <v>12</v>
      </c>
      <c r="I541" s="221"/>
      <c r="J541" s="222">
        <f>ROUND(I541*H541,2)</f>
        <v>0</v>
      </c>
      <c r="K541" s="218" t="s">
        <v>188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189</v>
      </c>
      <c r="AT541" s="227" t="s">
        <v>184</v>
      </c>
      <c r="AU541" s="227" t="s">
        <v>80</v>
      </c>
      <c r="AY541" s="20" t="s">
        <v>182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189</v>
      </c>
      <c r="BM541" s="227" t="s">
        <v>10455</v>
      </c>
    </row>
    <row r="542" s="2" customFormat="1">
      <c r="A542" s="41"/>
      <c r="B542" s="42"/>
      <c r="C542" s="43"/>
      <c r="D542" s="229" t="s">
        <v>191</v>
      </c>
      <c r="E542" s="43"/>
      <c r="F542" s="230" t="s">
        <v>10456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191</v>
      </c>
      <c r="AU542" s="20" t="s">
        <v>80</v>
      </c>
    </row>
    <row r="543" s="2" customFormat="1" ht="16.5" customHeight="1">
      <c r="A543" s="41"/>
      <c r="B543" s="42"/>
      <c r="C543" s="278" t="s">
        <v>2230</v>
      </c>
      <c r="D543" s="278" t="s">
        <v>296</v>
      </c>
      <c r="E543" s="279" t="s">
        <v>10457</v>
      </c>
      <c r="F543" s="280" t="s">
        <v>10458</v>
      </c>
      <c r="G543" s="281" t="s">
        <v>304</v>
      </c>
      <c r="H543" s="282">
        <v>12.6</v>
      </c>
      <c r="I543" s="283"/>
      <c r="J543" s="284">
        <f>ROUND(I543*H543,2)</f>
        <v>0</v>
      </c>
      <c r="K543" s="280" t="s">
        <v>188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253</v>
      </c>
      <c r="AT543" s="227" t="s">
        <v>296</v>
      </c>
      <c r="AU543" s="227" t="s">
        <v>80</v>
      </c>
      <c r="AY543" s="20" t="s">
        <v>182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189</v>
      </c>
      <c r="BM543" s="227" t="s">
        <v>10459</v>
      </c>
    </row>
    <row r="544" s="14" customFormat="1">
      <c r="A544" s="14"/>
      <c r="B544" s="245"/>
      <c r="C544" s="246"/>
      <c r="D544" s="236" t="s">
        <v>193</v>
      </c>
      <c r="E544" s="246"/>
      <c r="F544" s="248" t="s">
        <v>10460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193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182</v>
      </c>
    </row>
    <row r="545" s="2" customFormat="1" ht="16.5" customHeight="1">
      <c r="A545" s="41"/>
      <c r="B545" s="42"/>
      <c r="C545" s="278" t="s">
        <v>2235</v>
      </c>
      <c r="D545" s="278" t="s">
        <v>296</v>
      </c>
      <c r="E545" s="279" t="s">
        <v>10461</v>
      </c>
      <c r="F545" s="280" t="s">
        <v>10462</v>
      </c>
      <c r="G545" s="281" t="s">
        <v>304</v>
      </c>
      <c r="H545" s="282">
        <v>12.6</v>
      </c>
      <c r="I545" s="283"/>
      <c r="J545" s="284">
        <f>ROUND(I545*H545,2)</f>
        <v>0</v>
      </c>
      <c r="K545" s="280" t="s">
        <v>188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253</v>
      </c>
      <c r="AT545" s="227" t="s">
        <v>296</v>
      </c>
      <c r="AU545" s="227" t="s">
        <v>80</v>
      </c>
      <c r="AY545" s="20" t="s">
        <v>182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189</v>
      </c>
      <c r="BM545" s="227" t="s">
        <v>10463</v>
      </c>
    </row>
    <row r="546" s="14" customFormat="1">
      <c r="A546" s="14"/>
      <c r="B546" s="245"/>
      <c r="C546" s="246"/>
      <c r="D546" s="236" t="s">
        <v>193</v>
      </c>
      <c r="E546" s="246"/>
      <c r="F546" s="248" t="s">
        <v>10460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193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182</v>
      </c>
    </row>
    <row r="547" s="2" customFormat="1" ht="44.25" customHeight="1">
      <c r="A547" s="41"/>
      <c r="B547" s="42"/>
      <c r="C547" s="216" t="s">
        <v>2239</v>
      </c>
      <c r="D547" s="216" t="s">
        <v>184</v>
      </c>
      <c r="E547" s="217" t="s">
        <v>10464</v>
      </c>
      <c r="F547" s="218" t="s">
        <v>10465</v>
      </c>
      <c r="G547" s="219" t="s">
        <v>304</v>
      </c>
      <c r="H547" s="220">
        <v>3</v>
      </c>
      <c r="I547" s="221"/>
      <c r="J547" s="222">
        <f>ROUND(I547*H547,2)</f>
        <v>0</v>
      </c>
      <c r="K547" s="218" t="s">
        <v>188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189</v>
      </c>
      <c r="AT547" s="227" t="s">
        <v>184</v>
      </c>
      <c r="AU547" s="227" t="s">
        <v>80</v>
      </c>
      <c r="AY547" s="20" t="s">
        <v>182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189</v>
      </c>
      <c r="BM547" s="227" t="s">
        <v>10466</v>
      </c>
    </row>
    <row r="548" s="2" customFormat="1">
      <c r="A548" s="41"/>
      <c r="B548" s="42"/>
      <c r="C548" s="43"/>
      <c r="D548" s="229" t="s">
        <v>191</v>
      </c>
      <c r="E548" s="43"/>
      <c r="F548" s="230" t="s">
        <v>10467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191</v>
      </c>
      <c r="AU548" s="20" t="s">
        <v>80</v>
      </c>
    </row>
    <row r="549" s="2" customFormat="1" ht="16.5" customHeight="1">
      <c r="A549" s="41"/>
      <c r="B549" s="42"/>
      <c r="C549" s="278" t="s">
        <v>2243</v>
      </c>
      <c r="D549" s="278" t="s">
        <v>296</v>
      </c>
      <c r="E549" s="279" t="s">
        <v>10468</v>
      </c>
      <c r="F549" s="280" t="s">
        <v>10469</v>
      </c>
      <c r="G549" s="281" t="s">
        <v>304</v>
      </c>
      <c r="H549" s="282">
        <v>3.1499999999999999</v>
      </c>
      <c r="I549" s="283"/>
      <c r="J549" s="284">
        <f>ROUND(I549*H549,2)</f>
        <v>0</v>
      </c>
      <c r="K549" s="280" t="s">
        <v>188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253</v>
      </c>
      <c r="AT549" s="227" t="s">
        <v>296</v>
      </c>
      <c r="AU549" s="227" t="s">
        <v>80</v>
      </c>
      <c r="AY549" s="20" t="s">
        <v>182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189</v>
      </c>
      <c r="BM549" s="227" t="s">
        <v>10470</v>
      </c>
    </row>
    <row r="550" s="14" customFormat="1">
      <c r="A550" s="14"/>
      <c r="B550" s="245"/>
      <c r="C550" s="246"/>
      <c r="D550" s="236" t="s">
        <v>193</v>
      </c>
      <c r="E550" s="246"/>
      <c r="F550" s="248" t="s">
        <v>10471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193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182</v>
      </c>
    </row>
    <row r="551" s="2" customFormat="1" ht="55.5" customHeight="1">
      <c r="A551" s="41"/>
      <c r="B551" s="42"/>
      <c r="C551" s="216" t="s">
        <v>2247</v>
      </c>
      <c r="D551" s="216" t="s">
        <v>184</v>
      </c>
      <c r="E551" s="217" t="s">
        <v>10472</v>
      </c>
      <c r="F551" s="218" t="s">
        <v>10473</v>
      </c>
      <c r="G551" s="219" t="s">
        <v>256</v>
      </c>
      <c r="H551" s="220">
        <v>1.508</v>
      </c>
      <c r="I551" s="221"/>
      <c r="J551" s="222">
        <f>ROUND(I551*H551,2)</f>
        <v>0</v>
      </c>
      <c r="K551" s="218" t="s">
        <v>188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189</v>
      </c>
      <c r="AT551" s="227" t="s">
        <v>184</v>
      </c>
      <c r="AU551" s="227" t="s">
        <v>80</v>
      </c>
      <c r="AY551" s="20" t="s">
        <v>182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189</v>
      </c>
      <c r="BM551" s="227" t="s">
        <v>10474</v>
      </c>
    </row>
    <row r="552" s="2" customFormat="1">
      <c r="A552" s="41"/>
      <c r="B552" s="42"/>
      <c r="C552" s="43"/>
      <c r="D552" s="229" t="s">
        <v>191</v>
      </c>
      <c r="E552" s="43"/>
      <c r="F552" s="230" t="s">
        <v>10475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191</v>
      </c>
      <c r="AU552" s="20" t="s">
        <v>80</v>
      </c>
    </row>
    <row r="553" s="2" customFormat="1" ht="16.5" customHeight="1">
      <c r="A553" s="41"/>
      <c r="B553" s="42"/>
      <c r="C553" s="216" t="s">
        <v>2251</v>
      </c>
      <c r="D553" s="216" t="s">
        <v>184</v>
      </c>
      <c r="E553" s="217" t="s">
        <v>10476</v>
      </c>
      <c r="F553" s="218" t="s">
        <v>10477</v>
      </c>
      <c r="G553" s="219" t="s">
        <v>304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189</v>
      </c>
      <c r="AT553" s="227" t="s">
        <v>184</v>
      </c>
      <c r="AU553" s="227" t="s">
        <v>80</v>
      </c>
      <c r="AY553" s="20" t="s">
        <v>182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189</v>
      </c>
      <c r="BM553" s="227" t="s">
        <v>10478</v>
      </c>
    </row>
    <row r="554" s="2" customFormat="1" ht="16.5" customHeight="1">
      <c r="A554" s="41"/>
      <c r="B554" s="42"/>
      <c r="C554" s="278" t="s">
        <v>2255</v>
      </c>
      <c r="D554" s="278" t="s">
        <v>296</v>
      </c>
      <c r="E554" s="279" t="s">
        <v>8543</v>
      </c>
      <c r="F554" s="280" t="s">
        <v>10479</v>
      </c>
      <c r="G554" s="281" t="s">
        <v>304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253</v>
      </c>
      <c r="AT554" s="227" t="s">
        <v>296</v>
      </c>
      <c r="AU554" s="227" t="s">
        <v>80</v>
      </c>
      <c r="AY554" s="20" t="s">
        <v>182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189</v>
      </c>
      <c r="BM554" s="227" t="s">
        <v>10480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9889</v>
      </c>
      <c r="F555" s="214" t="s">
        <v>9890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182</v>
      </c>
      <c r="BK555" s="213">
        <f>BK556</f>
        <v>0</v>
      </c>
    </row>
    <row r="556" s="2" customFormat="1" ht="16.5" customHeight="1">
      <c r="A556" s="41"/>
      <c r="B556" s="42"/>
      <c r="C556" s="278" t="s">
        <v>2259</v>
      </c>
      <c r="D556" s="278" t="s">
        <v>296</v>
      </c>
      <c r="E556" s="279" t="s">
        <v>9894</v>
      </c>
      <c r="F556" s="280" t="s">
        <v>9895</v>
      </c>
      <c r="G556" s="281" t="s">
        <v>2233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253</v>
      </c>
      <c r="AT556" s="227" t="s">
        <v>296</v>
      </c>
      <c r="AU556" s="227" t="s">
        <v>80</v>
      </c>
      <c r="AY556" s="20" t="s">
        <v>182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189</v>
      </c>
      <c r="BM556" s="227" t="s">
        <v>10481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9616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232</v>
      </c>
      <c r="AT557" s="212" t="s">
        <v>70</v>
      </c>
      <c r="AU557" s="212" t="s">
        <v>71</v>
      </c>
      <c r="AY557" s="211" t="s">
        <v>182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9617</v>
      </c>
      <c r="F558" s="214" t="s">
        <v>9618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232</v>
      </c>
      <c r="AT558" s="212" t="s">
        <v>70</v>
      </c>
      <c r="AU558" s="212" t="s">
        <v>78</v>
      </c>
      <c r="AY558" s="211" t="s">
        <v>182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2263</v>
      </c>
      <c r="D559" s="216" t="s">
        <v>184</v>
      </c>
      <c r="E559" s="217" t="s">
        <v>9619</v>
      </c>
      <c r="F559" s="218" t="s">
        <v>9620</v>
      </c>
      <c r="G559" s="219" t="s">
        <v>2233</v>
      </c>
      <c r="H559" s="220">
        <v>4</v>
      </c>
      <c r="I559" s="221"/>
      <c r="J559" s="222">
        <f>ROUND(I559*H559,2)</f>
        <v>0</v>
      </c>
      <c r="K559" s="218" t="s">
        <v>188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6713</v>
      </c>
      <c r="AT559" s="227" t="s">
        <v>184</v>
      </c>
      <c r="AU559" s="227" t="s">
        <v>80</v>
      </c>
      <c r="AY559" s="20" t="s">
        <v>182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6713</v>
      </c>
      <c r="BM559" s="227" t="s">
        <v>10482</v>
      </c>
    </row>
    <row r="560" s="2" customFormat="1">
      <c r="A560" s="41"/>
      <c r="B560" s="42"/>
      <c r="C560" s="43"/>
      <c r="D560" s="229" t="s">
        <v>191</v>
      </c>
      <c r="E560" s="43"/>
      <c r="F560" s="230" t="s">
        <v>9622</v>
      </c>
      <c r="G560" s="43"/>
      <c r="H560" s="43"/>
      <c r="I560" s="231"/>
      <c r="J560" s="43"/>
      <c r="K560" s="43"/>
      <c r="L560" s="47"/>
      <c r="M560" s="298"/>
      <c r="N560" s="299"/>
      <c r="O560" s="291"/>
      <c r="P560" s="291"/>
      <c r="Q560" s="291"/>
      <c r="R560" s="291"/>
      <c r="S560" s="291"/>
      <c r="T560" s="300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191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Lrmhu+anFghuGNlNz4bKUS6VUxi9aCZUAvYNHPIB5pZ/87HRMSABedKaYrhEGJrhkbeJ45PfdIRTP8JzY9IH1w==" hashValue="G0VEcOhwnj8ibJZ3qRhm/dITJ4/DvbtLTsWWEgoaPLa0fXvuXUtdADx4rvvTOsORCDHnHjZFJp2B/GSupbw5Zg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10483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9. 5. 2025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9. 5. 2025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7032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10484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10485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10486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10487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10488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10489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10490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10491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10492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10493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10494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10495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10496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10497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10498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10499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10500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10501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10502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10503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10504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10505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10506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167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9. 5. 2025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168</v>
      </c>
      <c r="D113" s="192" t="s">
        <v>56</v>
      </c>
      <c r="E113" s="192" t="s">
        <v>52</v>
      </c>
      <c r="F113" s="192" t="s">
        <v>53</v>
      </c>
      <c r="G113" s="192" t="s">
        <v>169</v>
      </c>
      <c r="H113" s="192" t="s">
        <v>170</v>
      </c>
      <c r="I113" s="192" t="s">
        <v>171</v>
      </c>
      <c r="J113" s="192" t="s">
        <v>130</v>
      </c>
      <c r="K113" s="193" t="s">
        <v>172</v>
      </c>
      <c r="L113" s="194"/>
      <c r="M113" s="95" t="s">
        <v>19</v>
      </c>
      <c r="N113" s="96" t="s">
        <v>41</v>
      </c>
      <c r="O113" s="96" t="s">
        <v>173</v>
      </c>
      <c r="P113" s="96" t="s">
        <v>174</v>
      </c>
      <c r="Q113" s="96" t="s">
        <v>175</v>
      </c>
      <c r="R113" s="96" t="s">
        <v>176</v>
      </c>
      <c r="S113" s="96" t="s">
        <v>177</v>
      </c>
      <c r="T113" s="97" t="s">
        <v>178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179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180</v>
      </c>
      <c r="F115" s="203" t="s">
        <v>181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182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260</v>
      </c>
      <c r="F116" s="214" t="s">
        <v>7156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182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184</v>
      </c>
      <c r="E117" s="217" t="s">
        <v>8029</v>
      </c>
      <c r="F117" s="218" t="s">
        <v>8468</v>
      </c>
      <c r="G117" s="219" t="s">
        <v>8469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189</v>
      </c>
      <c r="AT117" s="227" t="s">
        <v>184</v>
      </c>
      <c r="AU117" s="227" t="s">
        <v>80</v>
      </c>
      <c r="AY117" s="20" t="s">
        <v>182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189</v>
      </c>
      <c r="BM117" s="227" t="s">
        <v>10507</v>
      </c>
    </row>
    <row r="118" s="2" customFormat="1" ht="33" customHeight="1">
      <c r="A118" s="41"/>
      <c r="B118" s="42"/>
      <c r="C118" s="216" t="s">
        <v>80</v>
      </c>
      <c r="D118" s="216" t="s">
        <v>184</v>
      </c>
      <c r="E118" s="217" t="s">
        <v>10508</v>
      </c>
      <c r="F118" s="218" t="s">
        <v>10509</v>
      </c>
      <c r="G118" s="219" t="s">
        <v>187</v>
      </c>
      <c r="H118" s="220">
        <v>0.081000000000000003</v>
      </c>
      <c r="I118" s="221"/>
      <c r="J118" s="222">
        <f>ROUND(I118*H118,2)</f>
        <v>0</v>
      </c>
      <c r="K118" s="218" t="s">
        <v>188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189</v>
      </c>
      <c r="AT118" s="227" t="s">
        <v>184</v>
      </c>
      <c r="AU118" s="227" t="s">
        <v>80</v>
      </c>
      <c r="AY118" s="20" t="s">
        <v>182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189</v>
      </c>
      <c r="BM118" s="227" t="s">
        <v>10510</v>
      </c>
    </row>
    <row r="119" s="2" customFormat="1">
      <c r="A119" s="41"/>
      <c r="B119" s="42"/>
      <c r="C119" s="43"/>
      <c r="D119" s="229" t="s">
        <v>191</v>
      </c>
      <c r="E119" s="43"/>
      <c r="F119" s="230" t="s">
        <v>10511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191</v>
      </c>
      <c r="AU119" s="20" t="s">
        <v>80</v>
      </c>
    </row>
    <row r="120" s="14" customFormat="1">
      <c r="A120" s="14"/>
      <c r="B120" s="245"/>
      <c r="C120" s="246"/>
      <c r="D120" s="236" t="s">
        <v>193</v>
      </c>
      <c r="E120" s="247" t="s">
        <v>19</v>
      </c>
      <c r="F120" s="248" t="s">
        <v>10512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193</v>
      </c>
      <c r="AU120" s="255" t="s">
        <v>80</v>
      </c>
      <c r="AV120" s="14" t="s">
        <v>80</v>
      </c>
      <c r="AW120" s="14" t="s">
        <v>195</v>
      </c>
      <c r="AX120" s="14" t="s">
        <v>71</v>
      </c>
      <c r="AY120" s="255" t="s">
        <v>182</v>
      </c>
    </row>
    <row r="121" s="2" customFormat="1" ht="44.25" customHeight="1">
      <c r="A121" s="41"/>
      <c r="B121" s="42"/>
      <c r="C121" s="216" t="s">
        <v>97</v>
      </c>
      <c r="D121" s="216" t="s">
        <v>184</v>
      </c>
      <c r="E121" s="217" t="s">
        <v>10513</v>
      </c>
      <c r="F121" s="218" t="s">
        <v>10514</v>
      </c>
      <c r="G121" s="219" t="s">
        <v>304</v>
      </c>
      <c r="H121" s="220">
        <v>0.59999999999999998</v>
      </c>
      <c r="I121" s="221"/>
      <c r="J121" s="222">
        <f>ROUND(I121*H121,2)</f>
        <v>0</v>
      </c>
      <c r="K121" s="218" t="s">
        <v>188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189</v>
      </c>
      <c r="AT121" s="227" t="s">
        <v>184</v>
      </c>
      <c r="AU121" s="227" t="s">
        <v>80</v>
      </c>
      <c r="AY121" s="20" t="s">
        <v>182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189</v>
      </c>
      <c r="BM121" s="227" t="s">
        <v>10515</v>
      </c>
    </row>
    <row r="122" s="2" customFormat="1">
      <c r="A122" s="41"/>
      <c r="B122" s="42"/>
      <c r="C122" s="43"/>
      <c r="D122" s="229" t="s">
        <v>191</v>
      </c>
      <c r="E122" s="43"/>
      <c r="F122" s="230" t="s">
        <v>10516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191</v>
      </c>
      <c r="AU122" s="20" t="s">
        <v>80</v>
      </c>
    </row>
    <row r="123" s="14" customFormat="1">
      <c r="A123" s="14"/>
      <c r="B123" s="245"/>
      <c r="C123" s="246"/>
      <c r="D123" s="236" t="s">
        <v>193</v>
      </c>
      <c r="E123" s="247" t="s">
        <v>19</v>
      </c>
      <c r="F123" s="248" t="s">
        <v>10517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193</v>
      </c>
      <c r="AU123" s="255" t="s">
        <v>80</v>
      </c>
      <c r="AV123" s="14" t="s">
        <v>80</v>
      </c>
      <c r="AW123" s="14" t="s">
        <v>195</v>
      </c>
      <c r="AX123" s="14" t="s">
        <v>71</v>
      </c>
      <c r="AY123" s="255" t="s">
        <v>182</v>
      </c>
    </row>
    <row r="124" s="2" customFormat="1" ht="44.25" customHeight="1">
      <c r="A124" s="41"/>
      <c r="B124" s="42"/>
      <c r="C124" s="216" t="s">
        <v>189</v>
      </c>
      <c r="D124" s="216" t="s">
        <v>184</v>
      </c>
      <c r="E124" s="217" t="s">
        <v>10518</v>
      </c>
      <c r="F124" s="218" t="s">
        <v>10519</v>
      </c>
      <c r="G124" s="219" t="s">
        <v>304</v>
      </c>
      <c r="H124" s="220">
        <v>4.4500000000000002</v>
      </c>
      <c r="I124" s="221"/>
      <c r="J124" s="222">
        <f>ROUND(I124*H124,2)</f>
        <v>0</v>
      </c>
      <c r="K124" s="218" t="s">
        <v>188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189</v>
      </c>
      <c r="AT124" s="227" t="s">
        <v>184</v>
      </c>
      <c r="AU124" s="227" t="s">
        <v>80</v>
      </c>
      <c r="AY124" s="20" t="s">
        <v>182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189</v>
      </c>
      <c r="BM124" s="227" t="s">
        <v>10520</v>
      </c>
    </row>
    <row r="125" s="2" customFormat="1">
      <c r="A125" s="41"/>
      <c r="B125" s="42"/>
      <c r="C125" s="43"/>
      <c r="D125" s="229" t="s">
        <v>191</v>
      </c>
      <c r="E125" s="43"/>
      <c r="F125" s="230" t="s">
        <v>10521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191</v>
      </c>
      <c r="AU125" s="20" t="s">
        <v>80</v>
      </c>
    </row>
    <row r="126" s="14" customFormat="1">
      <c r="A126" s="14"/>
      <c r="B126" s="245"/>
      <c r="C126" s="246"/>
      <c r="D126" s="236" t="s">
        <v>193</v>
      </c>
      <c r="E126" s="247" t="s">
        <v>19</v>
      </c>
      <c r="F126" s="248" t="s">
        <v>10522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193</v>
      </c>
      <c r="AU126" s="255" t="s">
        <v>80</v>
      </c>
      <c r="AV126" s="14" t="s">
        <v>80</v>
      </c>
      <c r="AW126" s="14" t="s">
        <v>195</v>
      </c>
      <c r="AX126" s="14" t="s">
        <v>71</v>
      </c>
      <c r="AY126" s="255" t="s">
        <v>182</v>
      </c>
    </row>
    <row r="127" s="2" customFormat="1" ht="44.25" customHeight="1">
      <c r="A127" s="41"/>
      <c r="B127" s="42"/>
      <c r="C127" s="216" t="s">
        <v>232</v>
      </c>
      <c r="D127" s="216" t="s">
        <v>184</v>
      </c>
      <c r="E127" s="217" t="s">
        <v>10523</v>
      </c>
      <c r="F127" s="218" t="s">
        <v>10524</v>
      </c>
      <c r="G127" s="219" t="s">
        <v>304</v>
      </c>
      <c r="H127" s="220">
        <v>0</v>
      </c>
      <c r="I127" s="221"/>
      <c r="J127" s="222">
        <f>ROUND(I127*H127,2)</f>
        <v>0</v>
      </c>
      <c r="K127" s="218" t="s">
        <v>188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189</v>
      </c>
      <c r="AT127" s="227" t="s">
        <v>184</v>
      </c>
      <c r="AU127" s="227" t="s">
        <v>80</v>
      </c>
      <c r="AY127" s="20" t="s">
        <v>182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189</v>
      </c>
      <c r="BM127" s="227" t="s">
        <v>10525</v>
      </c>
    </row>
    <row r="128" s="2" customFormat="1">
      <c r="A128" s="41"/>
      <c r="B128" s="42"/>
      <c r="C128" s="43"/>
      <c r="D128" s="229" t="s">
        <v>191</v>
      </c>
      <c r="E128" s="43"/>
      <c r="F128" s="230" t="s">
        <v>10526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191</v>
      </c>
      <c r="AU128" s="20" t="s">
        <v>80</v>
      </c>
    </row>
    <row r="129" s="2" customFormat="1" ht="44.25" customHeight="1">
      <c r="A129" s="41"/>
      <c r="B129" s="42"/>
      <c r="C129" s="216" t="s">
        <v>238</v>
      </c>
      <c r="D129" s="216" t="s">
        <v>184</v>
      </c>
      <c r="E129" s="217" t="s">
        <v>10527</v>
      </c>
      <c r="F129" s="218" t="s">
        <v>10528</v>
      </c>
      <c r="G129" s="219" t="s">
        <v>304</v>
      </c>
      <c r="H129" s="220">
        <v>7.1500000000000004</v>
      </c>
      <c r="I129" s="221"/>
      <c r="J129" s="222">
        <f>ROUND(I129*H129,2)</f>
        <v>0</v>
      </c>
      <c r="K129" s="218" t="s">
        <v>188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189</v>
      </c>
      <c r="AT129" s="227" t="s">
        <v>184</v>
      </c>
      <c r="AU129" s="227" t="s">
        <v>80</v>
      </c>
      <c r="AY129" s="20" t="s">
        <v>182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189</v>
      </c>
      <c r="BM129" s="227" t="s">
        <v>10529</v>
      </c>
    </row>
    <row r="130" s="2" customFormat="1">
      <c r="A130" s="41"/>
      <c r="B130" s="42"/>
      <c r="C130" s="43"/>
      <c r="D130" s="229" t="s">
        <v>191</v>
      </c>
      <c r="E130" s="43"/>
      <c r="F130" s="230" t="s">
        <v>10530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191</v>
      </c>
      <c r="AU130" s="20" t="s">
        <v>80</v>
      </c>
    </row>
    <row r="131" s="14" customFormat="1">
      <c r="A131" s="14"/>
      <c r="B131" s="245"/>
      <c r="C131" s="246"/>
      <c r="D131" s="236" t="s">
        <v>193</v>
      </c>
      <c r="E131" s="247" t="s">
        <v>19</v>
      </c>
      <c r="F131" s="248" t="s">
        <v>10531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195</v>
      </c>
      <c r="AX131" s="14" t="s">
        <v>71</v>
      </c>
      <c r="AY131" s="255" t="s">
        <v>182</v>
      </c>
    </row>
    <row r="132" s="14" customFormat="1">
      <c r="A132" s="14"/>
      <c r="B132" s="245"/>
      <c r="C132" s="246"/>
      <c r="D132" s="236" t="s">
        <v>193</v>
      </c>
      <c r="E132" s="247" t="s">
        <v>19</v>
      </c>
      <c r="F132" s="248" t="s">
        <v>10532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193</v>
      </c>
      <c r="AU132" s="255" t="s">
        <v>80</v>
      </c>
      <c r="AV132" s="14" t="s">
        <v>80</v>
      </c>
      <c r="AW132" s="14" t="s">
        <v>195</v>
      </c>
      <c r="AX132" s="14" t="s">
        <v>71</v>
      </c>
      <c r="AY132" s="255" t="s">
        <v>182</v>
      </c>
    </row>
    <row r="133" s="2" customFormat="1" ht="44.25" customHeight="1">
      <c r="A133" s="41"/>
      <c r="B133" s="42"/>
      <c r="C133" s="216" t="s">
        <v>246</v>
      </c>
      <c r="D133" s="216" t="s">
        <v>184</v>
      </c>
      <c r="E133" s="217" t="s">
        <v>10533</v>
      </c>
      <c r="F133" s="218" t="s">
        <v>10534</v>
      </c>
      <c r="G133" s="219" t="s">
        <v>304</v>
      </c>
      <c r="H133" s="220">
        <v>4</v>
      </c>
      <c r="I133" s="221"/>
      <c r="J133" s="222">
        <f>ROUND(I133*H133,2)</f>
        <v>0</v>
      </c>
      <c r="K133" s="218" t="s">
        <v>188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189</v>
      </c>
      <c r="AT133" s="227" t="s">
        <v>184</v>
      </c>
      <c r="AU133" s="227" t="s">
        <v>80</v>
      </c>
      <c r="AY133" s="20" t="s">
        <v>182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189</v>
      </c>
      <c r="BM133" s="227" t="s">
        <v>10535</v>
      </c>
    </row>
    <row r="134" s="2" customFormat="1">
      <c r="A134" s="41"/>
      <c r="B134" s="42"/>
      <c r="C134" s="43"/>
      <c r="D134" s="229" t="s">
        <v>191</v>
      </c>
      <c r="E134" s="43"/>
      <c r="F134" s="230" t="s">
        <v>10536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191</v>
      </c>
      <c r="AU134" s="20" t="s">
        <v>80</v>
      </c>
    </row>
    <row r="135" s="14" customFormat="1">
      <c r="A135" s="14"/>
      <c r="B135" s="245"/>
      <c r="C135" s="246"/>
      <c r="D135" s="236" t="s">
        <v>193</v>
      </c>
      <c r="E135" s="247" t="s">
        <v>19</v>
      </c>
      <c r="F135" s="248" t="s">
        <v>10537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193</v>
      </c>
      <c r="AU135" s="255" t="s">
        <v>80</v>
      </c>
      <c r="AV135" s="14" t="s">
        <v>80</v>
      </c>
      <c r="AW135" s="14" t="s">
        <v>195</v>
      </c>
      <c r="AX135" s="14" t="s">
        <v>71</v>
      </c>
      <c r="AY135" s="255" t="s">
        <v>182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3125</v>
      </c>
      <c r="F136" s="214" t="s">
        <v>3126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182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253</v>
      </c>
      <c r="D137" s="216" t="s">
        <v>184</v>
      </c>
      <c r="E137" s="217" t="s">
        <v>3128</v>
      </c>
      <c r="F137" s="218" t="s">
        <v>3129</v>
      </c>
      <c r="G137" s="219" t="s">
        <v>256</v>
      </c>
      <c r="H137" s="220">
        <v>2.569</v>
      </c>
      <c r="I137" s="221"/>
      <c r="J137" s="222">
        <f>ROUND(I137*H137,2)</f>
        <v>0</v>
      </c>
      <c r="K137" s="218" t="s">
        <v>188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189</v>
      </c>
      <c r="AT137" s="227" t="s">
        <v>184</v>
      </c>
      <c r="AU137" s="227" t="s">
        <v>80</v>
      </c>
      <c r="AY137" s="20" t="s">
        <v>182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189</v>
      </c>
      <c r="BM137" s="227" t="s">
        <v>10538</v>
      </c>
    </row>
    <row r="138" s="2" customFormat="1">
      <c r="A138" s="41"/>
      <c r="B138" s="42"/>
      <c r="C138" s="43"/>
      <c r="D138" s="229" t="s">
        <v>191</v>
      </c>
      <c r="E138" s="43"/>
      <c r="F138" s="230" t="s">
        <v>3131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191</v>
      </c>
      <c r="AU138" s="20" t="s">
        <v>80</v>
      </c>
    </row>
    <row r="139" s="14" customFormat="1">
      <c r="A139" s="14"/>
      <c r="B139" s="245"/>
      <c r="C139" s="246"/>
      <c r="D139" s="236" t="s">
        <v>193</v>
      </c>
      <c r="E139" s="247" t="s">
        <v>19</v>
      </c>
      <c r="F139" s="248" t="s">
        <v>10539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195</v>
      </c>
      <c r="AX139" s="14" t="s">
        <v>71</v>
      </c>
      <c r="AY139" s="255" t="s">
        <v>182</v>
      </c>
    </row>
    <row r="140" s="2" customFormat="1" ht="37.8" customHeight="1">
      <c r="A140" s="41"/>
      <c r="B140" s="42"/>
      <c r="C140" s="216" t="s">
        <v>260</v>
      </c>
      <c r="D140" s="216" t="s">
        <v>184</v>
      </c>
      <c r="E140" s="217" t="s">
        <v>3140</v>
      </c>
      <c r="F140" s="218" t="s">
        <v>3141</v>
      </c>
      <c r="G140" s="219" t="s">
        <v>256</v>
      </c>
      <c r="H140" s="220">
        <v>1.712</v>
      </c>
      <c r="I140" s="221"/>
      <c r="J140" s="222">
        <f>ROUND(I140*H140,2)</f>
        <v>0</v>
      </c>
      <c r="K140" s="218" t="s">
        <v>188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189</v>
      </c>
      <c r="AT140" s="227" t="s">
        <v>184</v>
      </c>
      <c r="AU140" s="227" t="s">
        <v>80</v>
      </c>
      <c r="AY140" s="20" t="s">
        <v>182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189</v>
      </c>
      <c r="BM140" s="227" t="s">
        <v>10540</v>
      </c>
    </row>
    <row r="141" s="2" customFormat="1">
      <c r="A141" s="41"/>
      <c r="B141" s="42"/>
      <c r="C141" s="43"/>
      <c r="D141" s="229" t="s">
        <v>191</v>
      </c>
      <c r="E141" s="43"/>
      <c r="F141" s="230" t="s">
        <v>3143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191</v>
      </c>
      <c r="AU141" s="20" t="s">
        <v>80</v>
      </c>
    </row>
    <row r="142" s="14" customFormat="1">
      <c r="A142" s="14"/>
      <c r="B142" s="245"/>
      <c r="C142" s="246"/>
      <c r="D142" s="236" t="s">
        <v>193</v>
      </c>
      <c r="E142" s="247" t="s">
        <v>19</v>
      </c>
      <c r="F142" s="248" t="s">
        <v>10541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193</v>
      </c>
      <c r="AU142" s="255" t="s">
        <v>80</v>
      </c>
      <c r="AV142" s="14" t="s">
        <v>80</v>
      </c>
      <c r="AW142" s="14" t="s">
        <v>195</v>
      </c>
      <c r="AX142" s="14" t="s">
        <v>71</v>
      </c>
      <c r="AY142" s="255" t="s">
        <v>182</v>
      </c>
    </row>
    <row r="143" s="2" customFormat="1" ht="33" customHeight="1">
      <c r="A143" s="41"/>
      <c r="B143" s="42"/>
      <c r="C143" s="216" t="s">
        <v>266</v>
      </c>
      <c r="D143" s="216" t="s">
        <v>184</v>
      </c>
      <c r="E143" s="217" t="s">
        <v>3173</v>
      </c>
      <c r="F143" s="218" t="s">
        <v>3174</v>
      </c>
      <c r="G143" s="219" t="s">
        <v>256</v>
      </c>
      <c r="H143" s="220">
        <v>4.2809999999999997</v>
      </c>
      <c r="I143" s="221"/>
      <c r="J143" s="222">
        <f>ROUND(I143*H143,2)</f>
        <v>0</v>
      </c>
      <c r="K143" s="218" t="s">
        <v>3175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189</v>
      </c>
      <c r="AT143" s="227" t="s">
        <v>184</v>
      </c>
      <c r="AU143" s="227" t="s">
        <v>80</v>
      </c>
      <c r="AY143" s="20" t="s">
        <v>182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189</v>
      </c>
      <c r="BM143" s="227" t="s">
        <v>10542</v>
      </c>
    </row>
    <row r="144" s="2" customFormat="1" ht="44.25" customHeight="1">
      <c r="A144" s="41"/>
      <c r="B144" s="42"/>
      <c r="C144" s="216" t="s">
        <v>273</v>
      </c>
      <c r="D144" s="216" t="s">
        <v>184</v>
      </c>
      <c r="E144" s="217" t="s">
        <v>3179</v>
      </c>
      <c r="F144" s="218" t="s">
        <v>3180</v>
      </c>
      <c r="G144" s="219" t="s">
        <v>256</v>
      </c>
      <c r="H144" s="220">
        <v>25.686</v>
      </c>
      <c r="I144" s="221"/>
      <c r="J144" s="222">
        <f>ROUND(I144*H144,2)</f>
        <v>0</v>
      </c>
      <c r="K144" s="218" t="s">
        <v>188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10543</v>
      </c>
    </row>
    <row r="145" s="2" customFormat="1">
      <c r="A145" s="41"/>
      <c r="B145" s="42"/>
      <c r="C145" s="43"/>
      <c r="D145" s="229" t="s">
        <v>191</v>
      </c>
      <c r="E145" s="43"/>
      <c r="F145" s="230" t="s">
        <v>3182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191</v>
      </c>
      <c r="AU145" s="20" t="s">
        <v>80</v>
      </c>
    </row>
    <row r="146" s="14" customFormat="1">
      <c r="A146" s="14"/>
      <c r="B146" s="245"/>
      <c r="C146" s="246"/>
      <c r="D146" s="236" t="s">
        <v>193</v>
      </c>
      <c r="E146" s="246"/>
      <c r="F146" s="248" t="s">
        <v>10544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193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182</v>
      </c>
    </row>
    <row r="147" s="2" customFormat="1" ht="37.8" customHeight="1">
      <c r="A147" s="41"/>
      <c r="B147" s="42"/>
      <c r="C147" s="216" t="s">
        <v>8</v>
      </c>
      <c r="D147" s="216" t="s">
        <v>184</v>
      </c>
      <c r="E147" s="217" t="s">
        <v>3185</v>
      </c>
      <c r="F147" s="218" t="s">
        <v>3186</v>
      </c>
      <c r="G147" s="219" t="s">
        <v>256</v>
      </c>
      <c r="H147" s="220">
        <v>2.141</v>
      </c>
      <c r="I147" s="221"/>
      <c r="J147" s="222">
        <f>ROUND(I147*H147,2)</f>
        <v>0</v>
      </c>
      <c r="K147" s="218" t="s">
        <v>188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189</v>
      </c>
      <c r="AT147" s="227" t="s">
        <v>184</v>
      </c>
      <c r="AU147" s="227" t="s">
        <v>80</v>
      </c>
      <c r="AY147" s="20" t="s">
        <v>182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189</v>
      </c>
      <c r="BM147" s="227" t="s">
        <v>10545</v>
      </c>
    </row>
    <row r="148" s="2" customFormat="1">
      <c r="A148" s="41"/>
      <c r="B148" s="42"/>
      <c r="C148" s="43"/>
      <c r="D148" s="229" t="s">
        <v>191</v>
      </c>
      <c r="E148" s="43"/>
      <c r="F148" s="230" t="s">
        <v>3188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191</v>
      </c>
      <c r="AU148" s="20" t="s">
        <v>80</v>
      </c>
    </row>
    <row r="149" s="14" customFormat="1">
      <c r="A149" s="14"/>
      <c r="B149" s="245"/>
      <c r="C149" s="246"/>
      <c r="D149" s="236" t="s">
        <v>193</v>
      </c>
      <c r="E149" s="247" t="s">
        <v>19</v>
      </c>
      <c r="F149" s="248" t="s">
        <v>10546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193</v>
      </c>
      <c r="AU149" s="255" t="s">
        <v>80</v>
      </c>
      <c r="AV149" s="14" t="s">
        <v>80</v>
      </c>
      <c r="AW149" s="14" t="s">
        <v>195</v>
      </c>
      <c r="AX149" s="14" t="s">
        <v>71</v>
      </c>
      <c r="AY149" s="255" t="s">
        <v>182</v>
      </c>
    </row>
    <row r="150" s="2" customFormat="1" ht="49.05" customHeight="1">
      <c r="A150" s="41"/>
      <c r="B150" s="42"/>
      <c r="C150" s="216" t="s">
        <v>289</v>
      </c>
      <c r="D150" s="216" t="s">
        <v>184</v>
      </c>
      <c r="E150" s="217" t="s">
        <v>3226</v>
      </c>
      <c r="F150" s="218" t="s">
        <v>3227</v>
      </c>
      <c r="G150" s="219" t="s">
        <v>256</v>
      </c>
      <c r="H150" s="220">
        <v>4.2809999999999997</v>
      </c>
      <c r="I150" s="221"/>
      <c r="J150" s="222">
        <f>ROUND(I150*H150,2)</f>
        <v>0</v>
      </c>
      <c r="K150" s="218" t="s">
        <v>188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189</v>
      </c>
      <c r="AT150" s="227" t="s">
        <v>184</v>
      </c>
      <c r="AU150" s="227" t="s">
        <v>80</v>
      </c>
      <c r="AY150" s="20" t="s">
        <v>182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189</v>
      </c>
      <c r="BM150" s="227" t="s">
        <v>10547</v>
      </c>
    </row>
    <row r="151" s="2" customFormat="1">
      <c r="A151" s="41"/>
      <c r="B151" s="42"/>
      <c r="C151" s="43"/>
      <c r="D151" s="229" t="s">
        <v>191</v>
      </c>
      <c r="E151" s="43"/>
      <c r="F151" s="230" t="s">
        <v>3229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191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3231</v>
      </c>
      <c r="F152" s="214" t="s">
        <v>3232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182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295</v>
      </c>
      <c r="D153" s="216" t="s">
        <v>184</v>
      </c>
      <c r="E153" s="217" t="s">
        <v>3234</v>
      </c>
      <c r="F153" s="218" t="s">
        <v>3235</v>
      </c>
      <c r="G153" s="219" t="s">
        <v>256</v>
      </c>
      <c r="H153" s="220">
        <v>2.0569999999999999</v>
      </c>
      <c r="I153" s="221"/>
      <c r="J153" s="222">
        <f>ROUND(I153*H153,2)</f>
        <v>0</v>
      </c>
      <c r="K153" s="218" t="s">
        <v>188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189</v>
      </c>
      <c r="AT153" s="227" t="s">
        <v>184</v>
      </c>
      <c r="AU153" s="227" t="s">
        <v>80</v>
      </c>
      <c r="AY153" s="20" t="s">
        <v>182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189</v>
      </c>
      <c r="BM153" s="227" t="s">
        <v>10548</v>
      </c>
    </row>
    <row r="154" s="2" customFormat="1">
      <c r="A154" s="41"/>
      <c r="B154" s="42"/>
      <c r="C154" s="43"/>
      <c r="D154" s="229" t="s">
        <v>191</v>
      </c>
      <c r="E154" s="43"/>
      <c r="F154" s="230" t="s">
        <v>3237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191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3251</v>
      </c>
      <c r="F155" s="203" t="s">
        <v>3252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182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3519</v>
      </c>
      <c r="F156" s="214" t="s">
        <v>3520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182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301</v>
      </c>
      <c r="D157" s="216" t="s">
        <v>184</v>
      </c>
      <c r="E157" s="217" t="s">
        <v>10549</v>
      </c>
      <c r="F157" s="218" t="s">
        <v>10550</v>
      </c>
      <c r="G157" s="219" t="s">
        <v>425</v>
      </c>
      <c r="H157" s="220">
        <v>6</v>
      </c>
      <c r="I157" s="221"/>
      <c r="J157" s="222">
        <f>ROUND(I157*H157,2)</f>
        <v>0</v>
      </c>
      <c r="K157" s="218" t="s">
        <v>188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184</v>
      </c>
      <c r="AU157" s="227" t="s">
        <v>80</v>
      </c>
      <c r="AY157" s="20" t="s">
        <v>182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10551</v>
      </c>
    </row>
    <row r="158" s="2" customFormat="1">
      <c r="A158" s="41"/>
      <c r="B158" s="42"/>
      <c r="C158" s="43"/>
      <c r="D158" s="229" t="s">
        <v>191</v>
      </c>
      <c r="E158" s="43"/>
      <c r="F158" s="230" t="s">
        <v>10552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191</v>
      </c>
      <c r="AU158" s="20" t="s">
        <v>80</v>
      </c>
    </row>
    <row r="159" s="14" customFormat="1">
      <c r="A159" s="14"/>
      <c r="B159" s="245"/>
      <c r="C159" s="246"/>
      <c r="D159" s="236" t="s">
        <v>193</v>
      </c>
      <c r="E159" s="247" t="s">
        <v>19</v>
      </c>
      <c r="F159" s="248" t="s">
        <v>10553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193</v>
      </c>
      <c r="AU159" s="255" t="s">
        <v>80</v>
      </c>
      <c r="AV159" s="14" t="s">
        <v>80</v>
      </c>
      <c r="AW159" s="14" t="s">
        <v>195</v>
      </c>
      <c r="AX159" s="14" t="s">
        <v>71</v>
      </c>
      <c r="AY159" s="255" t="s">
        <v>182</v>
      </c>
    </row>
    <row r="160" s="2" customFormat="1" ht="24.15" customHeight="1">
      <c r="A160" s="41"/>
      <c r="B160" s="42"/>
      <c r="C160" s="216" t="s">
        <v>308</v>
      </c>
      <c r="D160" s="216" t="s">
        <v>184</v>
      </c>
      <c r="E160" s="217" t="s">
        <v>7944</v>
      </c>
      <c r="F160" s="218" t="s">
        <v>7945</v>
      </c>
      <c r="G160" s="219" t="s">
        <v>425</v>
      </c>
      <c r="H160" s="220">
        <v>1</v>
      </c>
      <c r="I160" s="221"/>
      <c r="J160" s="222">
        <f>ROUND(I160*H160,2)</f>
        <v>0</v>
      </c>
      <c r="K160" s="218" t="s">
        <v>188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184</v>
      </c>
      <c r="AU160" s="227" t="s">
        <v>80</v>
      </c>
      <c r="AY160" s="20" t="s">
        <v>182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10554</v>
      </c>
    </row>
    <row r="161" s="2" customFormat="1">
      <c r="A161" s="41"/>
      <c r="B161" s="42"/>
      <c r="C161" s="43"/>
      <c r="D161" s="229" t="s">
        <v>191</v>
      </c>
      <c r="E161" s="43"/>
      <c r="F161" s="230" t="s">
        <v>7947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191</v>
      </c>
      <c r="AU161" s="20" t="s">
        <v>80</v>
      </c>
    </row>
    <row r="162" s="14" customFormat="1">
      <c r="A162" s="14"/>
      <c r="B162" s="245"/>
      <c r="C162" s="246"/>
      <c r="D162" s="236" t="s">
        <v>193</v>
      </c>
      <c r="E162" s="247" t="s">
        <v>19</v>
      </c>
      <c r="F162" s="248" t="s">
        <v>7948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193</v>
      </c>
      <c r="AU162" s="255" t="s">
        <v>80</v>
      </c>
      <c r="AV162" s="14" t="s">
        <v>80</v>
      </c>
      <c r="AW162" s="14" t="s">
        <v>195</v>
      </c>
      <c r="AX162" s="14" t="s">
        <v>71</v>
      </c>
      <c r="AY162" s="255" t="s">
        <v>182</v>
      </c>
    </row>
    <row r="163" s="2" customFormat="1" ht="37.8" customHeight="1">
      <c r="A163" s="41"/>
      <c r="B163" s="42"/>
      <c r="C163" s="216" t="s">
        <v>314</v>
      </c>
      <c r="D163" s="216" t="s">
        <v>184</v>
      </c>
      <c r="E163" s="217" t="s">
        <v>7950</v>
      </c>
      <c r="F163" s="218" t="s">
        <v>7951</v>
      </c>
      <c r="G163" s="219" t="s">
        <v>425</v>
      </c>
      <c r="H163" s="220">
        <v>1</v>
      </c>
      <c r="I163" s="221"/>
      <c r="J163" s="222">
        <f>ROUND(I163*H163,2)</f>
        <v>0</v>
      </c>
      <c r="K163" s="218" t="s">
        <v>188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184</v>
      </c>
      <c r="AU163" s="227" t="s">
        <v>80</v>
      </c>
      <c r="AY163" s="20" t="s">
        <v>182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10555</v>
      </c>
    </row>
    <row r="164" s="2" customFormat="1">
      <c r="A164" s="41"/>
      <c r="B164" s="42"/>
      <c r="C164" s="43"/>
      <c r="D164" s="229" t="s">
        <v>191</v>
      </c>
      <c r="E164" s="43"/>
      <c r="F164" s="230" t="s">
        <v>7953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191</v>
      </c>
      <c r="AU164" s="20" t="s">
        <v>80</v>
      </c>
    </row>
    <row r="165" s="14" customFormat="1">
      <c r="A165" s="14"/>
      <c r="B165" s="245"/>
      <c r="C165" s="246"/>
      <c r="D165" s="236" t="s">
        <v>193</v>
      </c>
      <c r="E165" s="247" t="s">
        <v>19</v>
      </c>
      <c r="F165" s="248" t="s">
        <v>7948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195</v>
      </c>
      <c r="AX165" s="14" t="s">
        <v>71</v>
      </c>
      <c r="AY165" s="255" t="s">
        <v>182</v>
      </c>
    </row>
    <row r="166" s="2" customFormat="1" ht="33" customHeight="1">
      <c r="A166" s="41"/>
      <c r="B166" s="42"/>
      <c r="C166" s="216" t="s">
        <v>319</v>
      </c>
      <c r="D166" s="216" t="s">
        <v>184</v>
      </c>
      <c r="E166" s="217" t="s">
        <v>10556</v>
      </c>
      <c r="F166" s="218" t="s">
        <v>10557</v>
      </c>
      <c r="G166" s="219" t="s">
        <v>425</v>
      </c>
      <c r="H166" s="220">
        <v>6</v>
      </c>
      <c r="I166" s="221"/>
      <c r="J166" s="222">
        <f>ROUND(I166*H166,2)</f>
        <v>0</v>
      </c>
      <c r="K166" s="218" t="s">
        <v>188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184</v>
      </c>
      <c r="AU166" s="227" t="s">
        <v>80</v>
      </c>
      <c r="AY166" s="20" t="s">
        <v>182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10558</v>
      </c>
    </row>
    <row r="167" s="2" customFormat="1">
      <c r="A167" s="41"/>
      <c r="B167" s="42"/>
      <c r="C167" s="43"/>
      <c r="D167" s="229" t="s">
        <v>191</v>
      </c>
      <c r="E167" s="43"/>
      <c r="F167" s="230" t="s">
        <v>10559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191</v>
      </c>
      <c r="AU167" s="20" t="s">
        <v>80</v>
      </c>
    </row>
    <row r="168" s="14" customFormat="1">
      <c r="A168" s="14"/>
      <c r="B168" s="245"/>
      <c r="C168" s="246"/>
      <c r="D168" s="236" t="s">
        <v>193</v>
      </c>
      <c r="E168" s="247" t="s">
        <v>19</v>
      </c>
      <c r="F168" s="248" t="s">
        <v>10553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193</v>
      </c>
      <c r="AU168" s="255" t="s">
        <v>80</v>
      </c>
      <c r="AV168" s="14" t="s">
        <v>80</v>
      </c>
      <c r="AW168" s="14" t="s">
        <v>195</v>
      </c>
      <c r="AX168" s="14" t="s">
        <v>71</v>
      </c>
      <c r="AY168" s="255" t="s">
        <v>182</v>
      </c>
    </row>
    <row r="169" s="2" customFormat="1" ht="37.8" customHeight="1">
      <c r="A169" s="41"/>
      <c r="B169" s="42"/>
      <c r="C169" s="216" t="s">
        <v>328</v>
      </c>
      <c r="D169" s="216" t="s">
        <v>184</v>
      </c>
      <c r="E169" s="217" t="s">
        <v>10560</v>
      </c>
      <c r="F169" s="218" t="s">
        <v>10561</v>
      </c>
      <c r="G169" s="219" t="s">
        <v>425</v>
      </c>
      <c r="H169" s="220">
        <v>2</v>
      </c>
      <c r="I169" s="221"/>
      <c r="J169" s="222">
        <f>ROUND(I169*H169,2)</f>
        <v>0</v>
      </c>
      <c r="K169" s="218" t="s">
        <v>188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184</v>
      </c>
      <c r="AU169" s="227" t="s">
        <v>80</v>
      </c>
      <c r="AY169" s="20" t="s">
        <v>182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10562</v>
      </c>
    </row>
    <row r="170" s="2" customFormat="1">
      <c r="A170" s="41"/>
      <c r="B170" s="42"/>
      <c r="C170" s="43"/>
      <c r="D170" s="229" t="s">
        <v>191</v>
      </c>
      <c r="E170" s="43"/>
      <c r="F170" s="230" t="s">
        <v>10563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191</v>
      </c>
      <c r="AU170" s="20" t="s">
        <v>80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10564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2" customFormat="1" ht="37.8" customHeight="1">
      <c r="A172" s="41"/>
      <c r="B172" s="42"/>
      <c r="C172" s="216" t="s">
        <v>334</v>
      </c>
      <c r="D172" s="216" t="s">
        <v>184</v>
      </c>
      <c r="E172" s="217" t="s">
        <v>7954</v>
      </c>
      <c r="F172" s="218" t="s">
        <v>7955</v>
      </c>
      <c r="G172" s="219" t="s">
        <v>304</v>
      </c>
      <c r="H172" s="220">
        <v>13.5</v>
      </c>
      <c r="I172" s="221"/>
      <c r="J172" s="222">
        <f>ROUND(I172*H172,2)</f>
        <v>0</v>
      </c>
      <c r="K172" s="218" t="s">
        <v>188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308</v>
      </c>
      <c r="AT172" s="227" t="s">
        <v>184</v>
      </c>
      <c r="AU172" s="227" t="s">
        <v>80</v>
      </c>
      <c r="AY172" s="20" t="s">
        <v>182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308</v>
      </c>
      <c r="BM172" s="227" t="s">
        <v>10565</v>
      </c>
    </row>
    <row r="173" s="2" customFormat="1">
      <c r="A173" s="41"/>
      <c r="B173" s="42"/>
      <c r="C173" s="43"/>
      <c r="D173" s="229" t="s">
        <v>191</v>
      </c>
      <c r="E173" s="43"/>
      <c r="F173" s="230" t="s">
        <v>7957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191</v>
      </c>
      <c r="AU173" s="20" t="s">
        <v>80</v>
      </c>
    </row>
    <row r="174" s="14" customFormat="1">
      <c r="A174" s="14"/>
      <c r="B174" s="245"/>
      <c r="C174" s="246"/>
      <c r="D174" s="236" t="s">
        <v>193</v>
      </c>
      <c r="E174" s="247" t="s">
        <v>19</v>
      </c>
      <c r="F174" s="248" t="s">
        <v>7958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193</v>
      </c>
      <c r="AU174" s="255" t="s">
        <v>80</v>
      </c>
      <c r="AV174" s="14" t="s">
        <v>80</v>
      </c>
      <c r="AW174" s="14" t="s">
        <v>195</v>
      </c>
      <c r="AX174" s="14" t="s">
        <v>71</v>
      </c>
      <c r="AY174" s="255" t="s">
        <v>182</v>
      </c>
    </row>
    <row r="175" s="14" customFormat="1">
      <c r="A175" s="14"/>
      <c r="B175" s="245"/>
      <c r="C175" s="246"/>
      <c r="D175" s="236" t="s">
        <v>193</v>
      </c>
      <c r="E175" s="247" t="s">
        <v>19</v>
      </c>
      <c r="F175" s="248" t="s">
        <v>10566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193</v>
      </c>
      <c r="AU175" s="255" t="s">
        <v>80</v>
      </c>
      <c r="AV175" s="14" t="s">
        <v>80</v>
      </c>
      <c r="AW175" s="14" t="s">
        <v>195</v>
      </c>
      <c r="AX175" s="14" t="s">
        <v>71</v>
      </c>
      <c r="AY175" s="255" t="s">
        <v>182</v>
      </c>
    </row>
    <row r="176" s="2" customFormat="1" ht="44.25" customHeight="1">
      <c r="A176" s="41"/>
      <c r="B176" s="42"/>
      <c r="C176" s="216" t="s">
        <v>7</v>
      </c>
      <c r="D176" s="216" t="s">
        <v>184</v>
      </c>
      <c r="E176" s="217" t="s">
        <v>10567</v>
      </c>
      <c r="F176" s="218" t="s">
        <v>10568</v>
      </c>
      <c r="G176" s="219" t="s">
        <v>304</v>
      </c>
      <c r="H176" s="220">
        <v>5</v>
      </c>
      <c r="I176" s="221"/>
      <c r="J176" s="222">
        <f>ROUND(I176*H176,2)</f>
        <v>0</v>
      </c>
      <c r="K176" s="218" t="s">
        <v>188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184</v>
      </c>
      <c r="AU176" s="227" t="s">
        <v>80</v>
      </c>
      <c r="AY176" s="20" t="s">
        <v>182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10569</v>
      </c>
    </row>
    <row r="177" s="2" customFormat="1">
      <c r="A177" s="41"/>
      <c r="B177" s="42"/>
      <c r="C177" s="43"/>
      <c r="D177" s="229" t="s">
        <v>191</v>
      </c>
      <c r="E177" s="43"/>
      <c r="F177" s="230" t="s">
        <v>10570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191</v>
      </c>
      <c r="AU177" s="20" t="s">
        <v>80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10571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10572</v>
      </c>
      <c r="F179" s="203" t="s">
        <v>10573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182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10574</v>
      </c>
      <c r="F180" s="214" t="s">
        <v>10575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182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347</v>
      </c>
      <c r="D181" s="216" t="s">
        <v>184</v>
      </c>
      <c r="E181" s="217" t="s">
        <v>10576</v>
      </c>
      <c r="F181" s="218" t="s">
        <v>10577</v>
      </c>
      <c r="G181" s="219" t="s">
        <v>8246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308</v>
      </c>
      <c r="AT181" s="227" t="s">
        <v>184</v>
      </c>
      <c r="AU181" s="227" t="s">
        <v>80</v>
      </c>
      <c r="AY181" s="20" t="s">
        <v>182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308</v>
      </c>
      <c r="BM181" s="227" t="s">
        <v>10578</v>
      </c>
    </row>
    <row r="182" s="2" customFormat="1">
      <c r="A182" s="41"/>
      <c r="B182" s="42"/>
      <c r="C182" s="43"/>
      <c r="D182" s="236" t="s">
        <v>1123</v>
      </c>
      <c r="E182" s="43"/>
      <c r="F182" s="288" t="s">
        <v>10579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1123</v>
      </c>
      <c r="AU182" s="20" t="s">
        <v>80</v>
      </c>
    </row>
    <row r="183" s="2" customFormat="1" ht="33" customHeight="1">
      <c r="A183" s="41"/>
      <c r="B183" s="42"/>
      <c r="C183" s="278" t="s">
        <v>354</v>
      </c>
      <c r="D183" s="278" t="s">
        <v>296</v>
      </c>
      <c r="E183" s="279" t="s">
        <v>10580</v>
      </c>
      <c r="F183" s="280" t="s">
        <v>10581</v>
      </c>
      <c r="G183" s="281" t="s">
        <v>8246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182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10582</v>
      </c>
    </row>
    <row r="184" s="2" customFormat="1">
      <c r="A184" s="41"/>
      <c r="B184" s="42"/>
      <c r="C184" s="43"/>
      <c r="D184" s="236" t="s">
        <v>1123</v>
      </c>
      <c r="E184" s="43"/>
      <c r="F184" s="288" t="s">
        <v>10583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1123</v>
      </c>
      <c r="AU184" s="20" t="s">
        <v>80</v>
      </c>
    </row>
    <row r="185" s="2" customFormat="1" ht="33" customHeight="1">
      <c r="A185" s="41"/>
      <c r="B185" s="42"/>
      <c r="C185" s="216" t="s">
        <v>360</v>
      </c>
      <c r="D185" s="216" t="s">
        <v>184</v>
      </c>
      <c r="E185" s="217" t="s">
        <v>10584</v>
      </c>
      <c r="F185" s="218" t="s">
        <v>10585</v>
      </c>
      <c r="G185" s="219" t="s">
        <v>8246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308</v>
      </c>
      <c r="AT185" s="227" t="s">
        <v>184</v>
      </c>
      <c r="AU185" s="227" t="s">
        <v>80</v>
      </c>
      <c r="AY185" s="20" t="s">
        <v>182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308</v>
      </c>
      <c r="BM185" s="227" t="s">
        <v>10586</v>
      </c>
    </row>
    <row r="186" s="2" customFormat="1">
      <c r="A186" s="41"/>
      <c r="B186" s="42"/>
      <c r="C186" s="43"/>
      <c r="D186" s="236" t="s">
        <v>1123</v>
      </c>
      <c r="E186" s="43"/>
      <c r="F186" s="288" t="s">
        <v>10587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1123</v>
      </c>
      <c r="AU186" s="20" t="s">
        <v>80</v>
      </c>
    </row>
    <row r="187" s="2" customFormat="1" ht="33" customHeight="1">
      <c r="A187" s="41"/>
      <c r="B187" s="42"/>
      <c r="C187" s="278" t="s">
        <v>365</v>
      </c>
      <c r="D187" s="278" t="s">
        <v>296</v>
      </c>
      <c r="E187" s="279" t="s">
        <v>10588</v>
      </c>
      <c r="F187" s="280" t="s">
        <v>10589</v>
      </c>
      <c r="G187" s="281" t="s">
        <v>8246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410</v>
      </c>
      <c r="AT187" s="227" t="s">
        <v>296</v>
      </c>
      <c r="AU187" s="227" t="s">
        <v>80</v>
      </c>
      <c r="AY187" s="20" t="s">
        <v>182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10590</v>
      </c>
    </row>
    <row r="188" s="2" customFormat="1">
      <c r="A188" s="41"/>
      <c r="B188" s="42"/>
      <c r="C188" s="43"/>
      <c r="D188" s="236" t="s">
        <v>1123</v>
      </c>
      <c r="E188" s="43"/>
      <c r="F188" s="288" t="s">
        <v>10591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1123</v>
      </c>
      <c r="AU188" s="20" t="s">
        <v>80</v>
      </c>
    </row>
    <row r="189" s="2" customFormat="1" ht="24.15" customHeight="1">
      <c r="A189" s="41"/>
      <c r="B189" s="42"/>
      <c r="C189" s="216" t="s">
        <v>372</v>
      </c>
      <c r="D189" s="216" t="s">
        <v>184</v>
      </c>
      <c r="E189" s="217" t="s">
        <v>10592</v>
      </c>
      <c r="F189" s="218" t="s">
        <v>10593</v>
      </c>
      <c r="G189" s="219" t="s">
        <v>8246</v>
      </c>
      <c r="H189" s="220">
        <v>6</v>
      </c>
      <c r="I189" s="221"/>
      <c r="J189" s="222">
        <f>ROUND(I189*H189,2)</f>
        <v>0</v>
      </c>
      <c r="K189" s="218" t="s">
        <v>188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308</v>
      </c>
      <c r="AT189" s="227" t="s">
        <v>184</v>
      </c>
      <c r="AU189" s="227" t="s">
        <v>80</v>
      </c>
      <c r="AY189" s="20" t="s">
        <v>182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308</v>
      </c>
      <c r="BM189" s="227" t="s">
        <v>10594</v>
      </c>
    </row>
    <row r="190" s="2" customFormat="1">
      <c r="A190" s="41"/>
      <c r="B190" s="42"/>
      <c r="C190" s="43"/>
      <c r="D190" s="229" t="s">
        <v>191</v>
      </c>
      <c r="E190" s="43"/>
      <c r="F190" s="230" t="s">
        <v>10595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191</v>
      </c>
      <c r="AU190" s="20" t="s">
        <v>80</v>
      </c>
    </row>
    <row r="191" s="2" customFormat="1">
      <c r="A191" s="41"/>
      <c r="B191" s="42"/>
      <c r="C191" s="43"/>
      <c r="D191" s="236" t="s">
        <v>1123</v>
      </c>
      <c r="E191" s="43"/>
      <c r="F191" s="288" t="s">
        <v>10596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1123</v>
      </c>
      <c r="AU191" s="20" t="s">
        <v>80</v>
      </c>
    </row>
    <row r="192" s="2" customFormat="1" ht="16.5" customHeight="1">
      <c r="A192" s="41"/>
      <c r="B192" s="42"/>
      <c r="C192" s="278" t="s">
        <v>380</v>
      </c>
      <c r="D192" s="278" t="s">
        <v>296</v>
      </c>
      <c r="E192" s="279" t="s">
        <v>10597</v>
      </c>
      <c r="F192" s="280" t="s">
        <v>10598</v>
      </c>
      <c r="G192" s="281" t="s">
        <v>8246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410</v>
      </c>
      <c r="AT192" s="227" t="s">
        <v>296</v>
      </c>
      <c r="AU192" s="227" t="s">
        <v>80</v>
      </c>
      <c r="AY192" s="20" t="s">
        <v>182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308</v>
      </c>
      <c r="BM192" s="227" t="s">
        <v>10599</v>
      </c>
    </row>
    <row r="193" s="2" customFormat="1">
      <c r="A193" s="41"/>
      <c r="B193" s="42"/>
      <c r="C193" s="43"/>
      <c r="D193" s="236" t="s">
        <v>1123</v>
      </c>
      <c r="E193" s="43"/>
      <c r="F193" s="288" t="s">
        <v>10600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1123</v>
      </c>
      <c r="AU193" s="20" t="s">
        <v>80</v>
      </c>
    </row>
    <row r="194" s="2" customFormat="1" ht="16.5" customHeight="1">
      <c r="A194" s="41"/>
      <c r="B194" s="42"/>
      <c r="C194" s="278" t="s">
        <v>386</v>
      </c>
      <c r="D194" s="278" t="s">
        <v>296</v>
      </c>
      <c r="E194" s="279" t="s">
        <v>10601</v>
      </c>
      <c r="F194" s="280" t="s">
        <v>10602</v>
      </c>
      <c r="G194" s="281" t="s">
        <v>8246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182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10603</v>
      </c>
    </row>
    <row r="195" s="2" customFormat="1">
      <c r="A195" s="41"/>
      <c r="B195" s="42"/>
      <c r="C195" s="43"/>
      <c r="D195" s="236" t="s">
        <v>1123</v>
      </c>
      <c r="E195" s="43"/>
      <c r="F195" s="288" t="s">
        <v>10600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1123</v>
      </c>
      <c r="AU195" s="20" t="s">
        <v>80</v>
      </c>
    </row>
    <row r="196" s="2" customFormat="1" ht="37.8" customHeight="1">
      <c r="A196" s="41"/>
      <c r="B196" s="42"/>
      <c r="C196" s="216" t="s">
        <v>392</v>
      </c>
      <c r="D196" s="216" t="s">
        <v>184</v>
      </c>
      <c r="E196" s="217" t="s">
        <v>10604</v>
      </c>
      <c r="F196" s="218" t="s">
        <v>10605</v>
      </c>
      <c r="G196" s="219" t="s">
        <v>8246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184</v>
      </c>
      <c r="AU196" s="227" t="s">
        <v>80</v>
      </c>
      <c r="AY196" s="20" t="s">
        <v>182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10606</v>
      </c>
    </row>
    <row r="197" s="2" customFormat="1">
      <c r="A197" s="41"/>
      <c r="B197" s="42"/>
      <c r="C197" s="43"/>
      <c r="D197" s="236" t="s">
        <v>1123</v>
      </c>
      <c r="E197" s="43"/>
      <c r="F197" s="288" t="s">
        <v>10607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1123</v>
      </c>
      <c r="AU197" s="20" t="s">
        <v>80</v>
      </c>
    </row>
    <row r="198" s="2" customFormat="1" ht="16.5" customHeight="1">
      <c r="A198" s="41"/>
      <c r="B198" s="42"/>
      <c r="C198" s="278" t="s">
        <v>398</v>
      </c>
      <c r="D198" s="278" t="s">
        <v>296</v>
      </c>
      <c r="E198" s="279" t="s">
        <v>10608</v>
      </c>
      <c r="F198" s="280" t="s">
        <v>10609</v>
      </c>
      <c r="G198" s="281" t="s">
        <v>8246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410</v>
      </c>
      <c r="AT198" s="227" t="s">
        <v>296</v>
      </c>
      <c r="AU198" s="227" t="s">
        <v>80</v>
      </c>
      <c r="AY198" s="20" t="s">
        <v>182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308</v>
      </c>
      <c r="BM198" s="227" t="s">
        <v>10610</v>
      </c>
    </row>
    <row r="199" s="2" customFormat="1">
      <c r="A199" s="41"/>
      <c r="B199" s="42"/>
      <c r="C199" s="43"/>
      <c r="D199" s="236" t="s">
        <v>1123</v>
      </c>
      <c r="E199" s="43"/>
      <c r="F199" s="288" t="s">
        <v>10611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1123</v>
      </c>
      <c r="AU199" s="20" t="s">
        <v>80</v>
      </c>
    </row>
    <row r="200" s="2" customFormat="1" ht="16.5" customHeight="1">
      <c r="A200" s="41"/>
      <c r="B200" s="42"/>
      <c r="C200" s="216" t="s">
        <v>404</v>
      </c>
      <c r="D200" s="216" t="s">
        <v>184</v>
      </c>
      <c r="E200" s="217" t="s">
        <v>10612</v>
      </c>
      <c r="F200" s="218" t="s">
        <v>10613</v>
      </c>
      <c r="G200" s="219" t="s">
        <v>8246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308</v>
      </c>
      <c r="AT200" s="227" t="s">
        <v>184</v>
      </c>
      <c r="AU200" s="227" t="s">
        <v>80</v>
      </c>
      <c r="AY200" s="20" t="s">
        <v>182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10614</v>
      </c>
    </row>
    <row r="201" s="2" customFormat="1">
      <c r="A201" s="41"/>
      <c r="B201" s="42"/>
      <c r="C201" s="43"/>
      <c r="D201" s="236" t="s">
        <v>1123</v>
      </c>
      <c r="E201" s="43"/>
      <c r="F201" s="288" t="s">
        <v>10615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1123</v>
      </c>
      <c r="AU201" s="20" t="s">
        <v>80</v>
      </c>
    </row>
    <row r="202" s="2" customFormat="1" ht="24.15" customHeight="1">
      <c r="A202" s="41"/>
      <c r="B202" s="42"/>
      <c r="C202" s="278" t="s">
        <v>410</v>
      </c>
      <c r="D202" s="278" t="s">
        <v>296</v>
      </c>
      <c r="E202" s="279" t="s">
        <v>10616</v>
      </c>
      <c r="F202" s="280" t="s">
        <v>10617</v>
      </c>
      <c r="G202" s="281" t="s">
        <v>8246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182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10618</v>
      </c>
    </row>
    <row r="203" s="2" customFormat="1">
      <c r="A203" s="41"/>
      <c r="B203" s="42"/>
      <c r="C203" s="43"/>
      <c r="D203" s="236" t="s">
        <v>1123</v>
      </c>
      <c r="E203" s="43"/>
      <c r="F203" s="288" t="s">
        <v>10619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1123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10620</v>
      </c>
      <c r="F204" s="214" t="s">
        <v>10621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182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417</v>
      </c>
      <c r="D205" s="216" t="s">
        <v>184</v>
      </c>
      <c r="E205" s="217" t="s">
        <v>10622</v>
      </c>
      <c r="F205" s="218" t="s">
        <v>10623</v>
      </c>
      <c r="G205" s="219" t="s">
        <v>283</v>
      </c>
      <c r="H205" s="220">
        <v>55</v>
      </c>
      <c r="I205" s="221"/>
      <c r="J205" s="222">
        <f>ROUND(I205*H205,2)</f>
        <v>0</v>
      </c>
      <c r="K205" s="218" t="s">
        <v>188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184</v>
      </c>
      <c r="AU205" s="227" t="s">
        <v>80</v>
      </c>
      <c r="AY205" s="20" t="s">
        <v>182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10624</v>
      </c>
    </row>
    <row r="206" s="2" customFormat="1">
      <c r="A206" s="41"/>
      <c r="B206" s="42"/>
      <c r="C206" s="43"/>
      <c r="D206" s="229" t="s">
        <v>191</v>
      </c>
      <c r="E206" s="43"/>
      <c r="F206" s="230" t="s">
        <v>10625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191</v>
      </c>
      <c r="AU206" s="20" t="s">
        <v>80</v>
      </c>
    </row>
    <row r="207" s="2" customFormat="1">
      <c r="A207" s="41"/>
      <c r="B207" s="42"/>
      <c r="C207" s="43"/>
      <c r="D207" s="236" t="s">
        <v>1123</v>
      </c>
      <c r="E207" s="43"/>
      <c r="F207" s="288" t="s">
        <v>10626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1123</v>
      </c>
      <c r="AU207" s="20" t="s">
        <v>80</v>
      </c>
    </row>
    <row r="208" s="2" customFormat="1" ht="33" customHeight="1">
      <c r="A208" s="41"/>
      <c r="B208" s="42"/>
      <c r="C208" s="278" t="s">
        <v>422</v>
      </c>
      <c r="D208" s="278" t="s">
        <v>296</v>
      </c>
      <c r="E208" s="279" t="s">
        <v>10627</v>
      </c>
      <c r="F208" s="280" t="s">
        <v>10628</v>
      </c>
      <c r="G208" s="281" t="s">
        <v>283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182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10629</v>
      </c>
    </row>
    <row r="209" s="2" customFormat="1" ht="37.8" customHeight="1">
      <c r="A209" s="41"/>
      <c r="B209" s="42"/>
      <c r="C209" s="278" t="s">
        <v>431</v>
      </c>
      <c r="D209" s="278" t="s">
        <v>296</v>
      </c>
      <c r="E209" s="279" t="s">
        <v>10630</v>
      </c>
      <c r="F209" s="280" t="s">
        <v>10631</v>
      </c>
      <c r="G209" s="281" t="s">
        <v>283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182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10632</v>
      </c>
    </row>
    <row r="210" s="2" customFormat="1" ht="24.15" customHeight="1">
      <c r="A210" s="41"/>
      <c r="B210" s="42"/>
      <c r="C210" s="216" t="s">
        <v>437</v>
      </c>
      <c r="D210" s="216" t="s">
        <v>184</v>
      </c>
      <c r="E210" s="217" t="s">
        <v>10633</v>
      </c>
      <c r="F210" s="218" t="s">
        <v>10634</v>
      </c>
      <c r="G210" s="219" t="s">
        <v>8246</v>
      </c>
      <c r="H210" s="220">
        <v>2</v>
      </c>
      <c r="I210" s="221"/>
      <c r="J210" s="222">
        <f>ROUND(I210*H210,2)</f>
        <v>0</v>
      </c>
      <c r="K210" s="218" t="s">
        <v>188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184</v>
      </c>
      <c r="AU210" s="227" t="s">
        <v>80</v>
      </c>
      <c r="AY210" s="20" t="s">
        <v>182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10635</v>
      </c>
    </row>
    <row r="211" s="2" customFormat="1">
      <c r="A211" s="41"/>
      <c r="B211" s="42"/>
      <c r="C211" s="43"/>
      <c r="D211" s="229" t="s">
        <v>191</v>
      </c>
      <c r="E211" s="43"/>
      <c r="F211" s="230" t="s">
        <v>10636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191</v>
      </c>
      <c r="AU211" s="20" t="s">
        <v>80</v>
      </c>
    </row>
    <row r="212" s="2" customFormat="1">
      <c r="A212" s="41"/>
      <c r="B212" s="42"/>
      <c r="C212" s="43"/>
      <c r="D212" s="236" t="s">
        <v>1123</v>
      </c>
      <c r="E212" s="43"/>
      <c r="F212" s="288" t="s">
        <v>10637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1123</v>
      </c>
      <c r="AU212" s="20" t="s">
        <v>80</v>
      </c>
    </row>
    <row r="213" s="2" customFormat="1" ht="21.75" customHeight="1">
      <c r="A213" s="41"/>
      <c r="B213" s="42"/>
      <c r="C213" s="278" t="s">
        <v>443</v>
      </c>
      <c r="D213" s="278" t="s">
        <v>296</v>
      </c>
      <c r="E213" s="279" t="s">
        <v>10638</v>
      </c>
      <c r="F213" s="280" t="s">
        <v>10639</v>
      </c>
      <c r="G213" s="281" t="s">
        <v>8246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182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10640</v>
      </c>
    </row>
    <row r="214" s="2" customFormat="1">
      <c r="A214" s="41"/>
      <c r="B214" s="42"/>
      <c r="C214" s="43"/>
      <c r="D214" s="236" t="s">
        <v>1123</v>
      </c>
      <c r="E214" s="43"/>
      <c r="F214" s="288" t="s">
        <v>10641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1123</v>
      </c>
      <c r="AU214" s="20" t="s">
        <v>80</v>
      </c>
    </row>
    <row r="215" s="2" customFormat="1" ht="21.75" customHeight="1">
      <c r="A215" s="41"/>
      <c r="B215" s="42"/>
      <c r="C215" s="278" t="s">
        <v>450</v>
      </c>
      <c r="D215" s="278" t="s">
        <v>296</v>
      </c>
      <c r="E215" s="279" t="s">
        <v>10642</v>
      </c>
      <c r="F215" s="280" t="s">
        <v>10643</v>
      </c>
      <c r="G215" s="281" t="s">
        <v>8246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182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10644</v>
      </c>
    </row>
    <row r="216" s="2" customFormat="1">
      <c r="A216" s="41"/>
      <c r="B216" s="42"/>
      <c r="C216" s="43"/>
      <c r="D216" s="236" t="s">
        <v>1123</v>
      </c>
      <c r="E216" s="43"/>
      <c r="F216" s="288" t="s">
        <v>10641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1123</v>
      </c>
      <c r="AU216" s="20" t="s">
        <v>80</v>
      </c>
    </row>
    <row r="217" s="2" customFormat="1" ht="24.15" customHeight="1">
      <c r="A217" s="41"/>
      <c r="B217" s="42"/>
      <c r="C217" s="216" t="s">
        <v>468</v>
      </c>
      <c r="D217" s="216" t="s">
        <v>184</v>
      </c>
      <c r="E217" s="217" t="s">
        <v>10645</v>
      </c>
      <c r="F217" s="218" t="s">
        <v>10646</v>
      </c>
      <c r="G217" s="219" t="s">
        <v>8246</v>
      </c>
      <c r="H217" s="220">
        <v>1</v>
      </c>
      <c r="I217" s="221"/>
      <c r="J217" s="222">
        <f>ROUND(I217*H217,2)</f>
        <v>0</v>
      </c>
      <c r="K217" s="218" t="s">
        <v>188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184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10647</v>
      </c>
    </row>
    <row r="218" s="2" customFormat="1">
      <c r="A218" s="41"/>
      <c r="B218" s="42"/>
      <c r="C218" s="43"/>
      <c r="D218" s="229" t="s">
        <v>191</v>
      </c>
      <c r="E218" s="43"/>
      <c r="F218" s="230" t="s">
        <v>10648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191</v>
      </c>
      <c r="AU218" s="20" t="s">
        <v>80</v>
      </c>
    </row>
    <row r="219" s="2" customFormat="1">
      <c r="A219" s="41"/>
      <c r="B219" s="42"/>
      <c r="C219" s="43"/>
      <c r="D219" s="236" t="s">
        <v>1123</v>
      </c>
      <c r="E219" s="43"/>
      <c r="F219" s="288" t="s">
        <v>10649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1123</v>
      </c>
      <c r="AU219" s="20" t="s">
        <v>80</v>
      </c>
    </row>
    <row r="220" s="2" customFormat="1" ht="21.75" customHeight="1">
      <c r="A220" s="41"/>
      <c r="B220" s="42"/>
      <c r="C220" s="278" t="s">
        <v>476</v>
      </c>
      <c r="D220" s="278" t="s">
        <v>296</v>
      </c>
      <c r="E220" s="279" t="s">
        <v>10650</v>
      </c>
      <c r="F220" s="280" t="s">
        <v>10651</v>
      </c>
      <c r="G220" s="281" t="s">
        <v>8246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410</v>
      </c>
      <c r="AT220" s="227" t="s">
        <v>296</v>
      </c>
      <c r="AU220" s="227" t="s">
        <v>80</v>
      </c>
      <c r="AY220" s="20" t="s">
        <v>182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10652</v>
      </c>
    </row>
    <row r="221" s="2" customFormat="1">
      <c r="A221" s="41"/>
      <c r="B221" s="42"/>
      <c r="C221" s="43"/>
      <c r="D221" s="236" t="s">
        <v>1123</v>
      </c>
      <c r="E221" s="43"/>
      <c r="F221" s="288" t="s">
        <v>10641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1123</v>
      </c>
      <c r="AU221" s="20" t="s">
        <v>80</v>
      </c>
    </row>
    <row r="222" s="2" customFormat="1" ht="24.15" customHeight="1">
      <c r="A222" s="41"/>
      <c r="B222" s="42"/>
      <c r="C222" s="216" t="s">
        <v>483</v>
      </c>
      <c r="D222" s="216" t="s">
        <v>184</v>
      </c>
      <c r="E222" s="217" t="s">
        <v>10653</v>
      </c>
      <c r="F222" s="218" t="s">
        <v>10654</v>
      </c>
      <c r="G222" s="219" t="s">
        <v>8246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184</v>
      </c>
      <c r="AU222" s="227" t="s">
        <v>80</v>
      </c>
      <c r="AY222" s="20" t="s">
        <v>182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10655</v>
      </c>
    </row>
    <row r="223" s="2" customFormat="1">
      <c r="A223" s="41"/>
      <c r="B223" s="42"/>
      <c r="C223" s="43"/>
      <c r="D223" s="236" t="s">
        <v>1123</v>
      </c>
      <c r="E223" s="43"/>
      <c r="F223" s="288" t="s">
        <v>10649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1123</v>
      </c>
      <c r="AU223" s="20" t="s">
        <v>80</v>
      </c>
    </row>
    <row r="224" s="2" customFormat="1" ht="33" customHeight="1">
      <c r="A224" s="41"/>
      <c r="B224" s="42"/>
      <c r="C224" s="278" t="s">
        <v>488</v>
      </c>
      <c r="D224" s="278" t="s">
        <v>296</v>
      </c>
      <c r="E224" s="279" t="s">
        <v>10656</v>
      </c>
      <c r="F224" s="280" t="s">
        <v>10657</v>
      </c>
      <c r="G224" s="281" t="s">
        <v>8246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10658</v>
      </c>
    </row>
    <row r="225" s="2" customFormat="1">
      <c r="A225" s="41"/>
      <c r="B225" s="42"/>
      <c r="C225" s="43"/>
      <c r="D225" s="236" t="s">
        <v>1123</v>
      </c>
      <c r="E225" s="43"/>
      <c r="F225" s="288" t="s">
        <v>10659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1123</v>
      </c>
      <c r="AU225" s="20" t="s">
        <v>80</v>
      </c>
    </row>
    <row r="226" s="2" customFormat="1" ht="24.15" customHeight="1">
      <c r="A226" s="41"/>
      <c r="B226" s="42"/>
      <c r="C226" s="216" t="s">
        <v>496</v>
      </c>
      <c r="D226" s="216" t="s">
        <v>184</v>
      </c>
      <c r="E226" s="217" t="s">
        <v>10660</v>
      </c>
      <c r="F226" s="218" t="s">
        <v>10661</v>
      </c>
      <c r="G226" s="219" t="s">
        <v>8246</v>
      </c>
      <c r="H226" s="220">
        <v>10</v>
      </c>
      <c r="I226" s="221"/>
      <c r="J226" s="222">
        <f>ROUND(I226*H226,2)</f>
        <v>0</v>
      </c>
      <c r="K226" s="218" t="s">
        <v>188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308</v>
      </c>
      <c r="AT226" s="227" t="s">
        <v>184</v>
      </c>
      <c r="AU226" s="227" t="s">
        <v>80</v>
      </c>
      <c r="AY226" s="20" t="s">
        <v>182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10662</v>
      </c>
    </row>
    <row r="227" s="2" customFormat="1">
      <c r="A227" s="41"/>
      <c r="B227" s="42"/>
      <c r="C227" s="43"/>
      <c r="D227" s="229" t="s">
        <v>191</v>
      </c>
      <c r="E227" s="43"/>
      <c r="F227" s="230" t="s">
        <v>10663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191</v>
      </c>
      <c r="AU227" s="20" t="s">
        <v>80</v>
      </c>
    </row>
    <row r="228" s="2" customFormat="1">
      <c r="A228" s="41"/>
      <c r="B228" s="42"/>
      <c r="C228" s="43"/>
      <c r="D228" s="236" t="s">
        <v>1123</v>
      </c>
      <c r="E228" s="43"/>
      <c r="F228" s="288" t="s">
        <v>10664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1123</v>
      </c>
      <c r="AU228" s="20" t="s">
        <v>80</v>
      </c>
    </row>
    <row r="229" s="2" customFormat="1" ht="24.15" customHeight="1">
      <c r="A229" s="41"/>
      <c r="B229" s="42"/>
      <c r="C229" s="278" t="s">
        <v>502</v>
      </c>
      <c r="D229" s="278" t="s">
        <v>296</v>
      </c>
      <c r="E229" s="279" t="s">
        <v>10665</v>
      </c>
      <c r="F229" s="280" t="s">
        <v>10666</v>
      </c>
      <c r="G229" s="281" t="s">
        <v>8246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410</v>
      </c>
      <c r="AT229" s="227" t="s">
        <v>296</v>
      </c>
      <c r="AU229" s="227" t="s">
        <v>80</v>
      </c>
      <c r="AY229" s="20" t="s">
        <v>182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10667</v>
      </c>
    </row>
    <row r="230" s="2" customFormat="1">
      <c r="A230" s="41"/>
      <c r="B230" s="42"/>
      <c r="C230" s="43"/>
      <c r="D230" s="236" t="s">
        <v>1123</v>
      </c>
      <c r="E230" s="43"/>
      <c r="F230" s="288" t="s">
        <v>10668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1123</v>
      </c>
      <c r="AU230" s="20" t="s">
        <v>80</v>
      </c>
    </row>
    <row r="231" s="2" customFormat="1" ht="24.15" customHeight="1">
      <c r="A231" s="41"/>
      <c r="B231" s="42"/>
      <c r="C231" s="278" t="s">
        <v>508</v>
      </c>
      <c r="D231" s="278" t="s">
        <v>296</v>
      </c>
      <c r="E231" s="279" t="s">
        <v>10669</v>
      </c>
      <c r="F231" s="280" t="s">
        <v>10670</v>
      </c>
      <c r="G231" s="281" t="s">
        <v>8246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182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10671</v>
      </c>
    </row>
    <row r="232" s="2" customFormat="1">
      <c r="A232" s="41"/>
      <c r="B232" s="42"/>
      <c r="C232" s="43"/>
      <c r="D232" s="236" t="s">
        <v>1123</v>
      </c>
      <c r="E232" s="43"/>
      <c r="F232" s="288" t="s">
        <v>10668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1123</v>
      </c>
      <c r="AU232" s="20" t="s">
        <v>80</v>
      </c>
    </row>
    <row r="233" s="2" customFormat="1" ht="24.15" customHeight="1">
      <c r="A233" s="41"/>
      <c r="B233" s="42"/>
      <c r="C233" s="278" t="s">
        <v>514</v>
      </c>
      <c r="D233" s="278" t="s">
        <v>296</v>
      </c>
      <c r="E233" s="279" t="s">
        <v>10672</v>
      </c>
      <c r="F233" s="280" t="s">
        <v>10673</v>
      </c>
      <c r="G233" s="281" t="s">
        <v>8246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182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10674</v>
      </c>
    </row>
    <row r="234" s="2" customFormat="1">
      <c r="A234" s="41"/>
      <c r="B234" s="42"/>
      <c r="C234" s="43"/>
      <c r="D234" s="236" t="s">
        <v>1123</v>
      </c>
      <c r="E234" s="43"/>
      <c r="F234" s="288" t="s">
        <v>10668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1123</v>
      </c>
      <c r="AU234" s="20" t="s">
        <v>80</v>
      </c>
    </row>
    <row r="235" s="2" customFormat="1" ht="37.8" customHeight="1">
      <c r="A235" s="41"/>
      <c r="B235" s="42"/>
      <c r="C235" s="216" t="s">
        <v>522</v>
      </c>
      <c r="D235" s="216" t="s">
        <v>184</v>
      </c>
      <c r="E235" s="217" t="s">
        <v>10675</v>
      </c>
      <c r="F235" s="218" t="s">
        <v>10676</v>
      </c>
      <c r="G235" s="219" t="s">
        <v>8246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184</v>
      </c>
      <c r="AU235" s="227" t="s">
        <v>80</v>
      </c>
      <c r="AY235" s="20" t="s">
        <v>182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10677</v>
      </c>
    </row>
    <row r="236" s="2" customFormat="1">
      <c r="A236" s="41"/>
      <c r="B236" s="42"/>
      <c r="C236" s="43"/>
      <c r="D236" s="236" t="s">
        <v>1123</v>
      </c>
      <c r="E236" s="43"/>
      <c r="F236" s="288" t="s">
        <v>10678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1123</v>
      </c>
      <c r="AU236" s="20" t="s">
        <v>80</v>
      </c>
    </row>
    <row r="237" s="2" customFormat="1" ht="24.15" customHeight="1">
      <c r="A237" s="41"/>
      <c r="B237" s="42"/>
      <c r="C237" s="278" t="s">
        <v>530</v>
      </c>
      <c r="D237" s="278" t="s">
        <v>296</v>
      </c>
      <c r="E237" s="279" t="s">
        <v>10679</v>
      </c>
      <c r="F237" s="280" t="s">
        <v>10680</v>
      </c>
      <c r="G237" s="281" t="s">
        <v>8246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410</v>
      </c>
      <c r="AT237" s="227" t="s">
        <v>296</v>
      </c>
      <c r="AU237" s="227" t="s">
        <v>80</v>
      </c>
      <c r="AY237" s="20" t="s">
        <v>182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10681</v>
      </c>
    </row>
    <row r="238" s="2" customFormat="1">
      <c r="A238" s="41"/>
      <c r="B238" s="42"/>
      <c r="C238" s="43"/>
      <c r="D238" s="236" t="s">
        <v>1123</v>
      </c>
      <c r="E238" s="43"/>
      <c r="F238" s="288" t="s">
        <v>10682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1123</v>
      </c>
      <c r="AU238" s="20" t="s">
        <v>80</v>
      </c>
    </row>
    <row r="239" s="2" customFormat="1" ht="37.8" customHeight="1">
      <c r="A239" s="41"/>
      <c r="B239" s="42"/>
      <c r="C239" s="216" t="s">
        <v>536</v>
      </c>
      <c r="D239" s="216" t="s">
        <v>184</v>
      </c>
      <c r="E239" s="217" t="s">
        <v>10683</v>
      </c>
      <c r="F239" s="218" t="s">
        <v>10684</v>
      </c>
      <c r="G239" s="219" t="s">
        <v>304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308</v>
      </c>
      <c r="AT239" s="227" t="s">
        <v>184</v>
      </c>
      <c r="AU239" s="227" t="s">
        <v>80</v>
      </c>
      <c r="AY239" s="20" t="s">
        <v>182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10685</v>
      </c>
    </row>
    <row r="240" s="2" customFormat="1">
      <c r="A240" s="41"/>
      <c r="B240" s="42"/>
      <c r="C240" s="43"/>
      <c r="D240" s="236" t="s">
        <v>1123</v>
      </c>
      <c r="E240" s="43"/>
      <c r="F240" s="288" t="s">
        <v>10678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1123</v>
      </c>
      <c r="AU240" s="20" t="s">
        <v>80</v>
      </c>
    </row>
    <row r="241" s="2" customFormat="1" ht="21.75" customHeight="1">
      <c r="A241" s="41"/>
      <c r="B241" s="42"/>
      <c r="C241" s="278" t="s">
        <v>540</v>
      </c>
      <c r="D241" s="278" t="s">
        <v>296</v>
      </c>
      <c r="E241" s="279" t="s">
        <v>10686</v>
      </c>
      <c r="F241" s="280" t="s">
        <v>10687</v>
      </c>
      <c r="G241" s="281" t="s">
        <v>304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410</v>
      </c>
      <c r="AT241" s="227" t="s">
        <v>296</v>
      </c>
      <c r="AU241" s="227" t="s">
        <v>80</v>
      </c>
      <c r="AY241" s="20" t="s">
        <v>182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308</v>
      </c>
      <c r="BM241" s="227" t="s">
        <v>10688</v>
      </c>
    </row>
    <row r="242" s="2" customFormat="1">
      <c r="A242" s="41"/>
      <c r="B242" s="42"/>
      <c r="C242" s="43"/>
      <c r="D242" s="236" t="s">
        <v>1123</v>
      </c>
      <c r="E242" s="43"/>
      <c r="F242" s="288" t="s">
        <v>10689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1123</v>
      </c>
      <c r="AU242" s="20" t="s">
        <v>80</v>
      </c>
    </row>
    <row r="243" s="2" customFormat="1" ht="37.8" customHeight="1">
      <c r="A243" s="41"/>
      <c r="B243" s="42"/>
      <c r="C243" s="216" t="s">
        <v>546</v>
      </c>
      <c r="D243" s="216" t="s">
        <v>184</v>
      </c>
      <c r="E243" s="217" t="s">
        <v>10690</v>
      </c>
      <c r="F243" s="218" t="s">
        <v>10691</v>
      </c>
      <c r="G243" s="219" t="s">
        <v>304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184</v>
      </c>
      <c r="AU243" s="227" t="s">
        <v>80</v>
      </c>
      <c r="AY243" s="20" t="s">
        <v>182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10692</v>
      </c>
    </row>
    <row r="244" s="2" customFormat="1">
      <c r="A244" s="41"/>
      <c r="B244" s="42"/>
      <c r="C244" s="43"/>
      <c r="D244" s="236" t="s">
        <v>1123</v>
      </c>
      <c r="E244" s="43"/>
      <c r="F244" s="288" t="s">
        <v>10678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1123</v>
      </c>
      <c r="AU244" s="20" t="s">
        <v>80</v>
      </c>
    </row>
    <row r="245" s="2" customFormat="1" ht="16.5" customHeight="1">
      <c r="A245" s="41"/>
      <c r="B245" s="42"/>
      <c r="C245" s="278" t="s">
        <v>552</v>
      </c>
      <c r="D245" s="278" t="s">
        <v>296</v>
      </c>
      <c r="E245" s="279" t="s">
        <v>10693</v>
      </c>
      <c r="F245" s="280" t="s">
        <v>10694</v>
      </c>
      <c r="G245" s="281" t="s">
        <v>304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182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10695</v>
      </c>
    </row>
    <row r="246" s="2" customFormat="1">
      <c r="A246" s="41"/>
      <c r="B246" s="42"/>
      <c r="C246" s="43"/>
      <c r="D246" s="236" t="s">
        <v>1123</v>
      </c>
      <c r="E246" s="43"/>
      <c r="F246" s="288" t="s">
        <v>10689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1123</v>
      </c>
      <c r="AU246" s="20" t="s">
        <v>80</v>
      </c>
    </row>
    <row r="247" s="2" customFormat="1" ht="37.8" customHeight="1">
      <c r="A247" s="41"/>
      <c r="B247" s="42"/>
      <c r="C247" s="216" t="s">
        <v>558</v>
      </c>
      <c r="D247" s="216" t="s">
        <v>184</v>
      </c>
      <c r="E247" s="217" t="s">
        <v>10696</v>
      </c>
      <c r="F247" s="218" t="s">
        <v>10697</v>
      </c>
      <c r="G247" s="219" t="s">
        <v>304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184</v>
      </c>
      <c r="AU247" s="227" t="s">
        <v>80</v>
      </c>
      <c r="AY247" s="20" t="s">
        <v>182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10698</v>
      </c>
    </row>
    <row r="248" s="2" customFormat="1">
      <c r="A248" s="41"/>
      <c r="B248" s="42"/>
      <c r="C248" s="43"/>
      <c r="D248" s="236" t="s">
        <v>1123</v>
      </c>
      <c r="E248" s="43"/>
      <c r="F248" s="288" t="s">
        <v>10678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1123</v>
      </c>
      <c r="AU248" s="20" t="s">
        <v>80</v>
      </c>
    </row>
    <row r="249" s="2" customFormat="1" ht="16.5" customHeight="1">
      <c r="A249" s="41"/>
      <c r="B249" s="42"/>
      <c r="C249" s="278" t="s">
        <v>566</v>
      </c>
      <c r="D249" s="278" t="s">
        <v>296</v>
      </c>
      <c r="E249" s="279" t="s">
        <v>10699</v>
      </c>
      <c r="F249" s="280" t="s">
        <v>10700</v>
      </c>
      <c r="G249" s="281" t="s">
        <v>304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182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10701</v>
      </c>
    </row>
    <row r="250" s="2" customFormat="1">
      <c r="A250" s="41"/>
      <c r="B250" s="42"/>
      <c r="C250" s="43"/>
      <c r="D250" s="236" t="s">
        <v>1123</v>
      </c>
      <c r="E250" s="43"/>
      <c r="F250" s="288" t="s">
        <v>10689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1123</v>
      </c>
      <c r="AU250" s="20" t="s">
        <v>80</v>
      </c>
    </row>
    <row r="251" s="2" customFormat="1" ht="33" customHeight="1">
      <c r="A251" s="41"/>
      <c r="B251" s="42"/>
      <c r="C251" s="216" t="s">
        <v>574</v>
      </c>
      <c r="D251" s="216" t="s">
        <v>184</v>
      </c>
      <c r="E251" s="217" t="s">
        <v>10702</v>
      </c>
      <c r="F251" s="218" t="s">
        <v>10703</v>
      </c>
      <c r="G251" s="219" t="s">
        <v>283</v>
      </c>
      <c r="H251" s="220">
        <v>20</v>
      </c>
      <c r="I251" s="221"/>
      <c r="J251" s="222">
        <f>ROUND(I251*H251,2)</f>
        <v>0</v>
      </c>
      <c r="K251" s="218" t="s">
        <v>188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184</v>
      </c>
      <c r="AU251" s="227" t="s">
        <v>80</v>
      </c>
      <c r="AY251" s="20" t="s">
        <v>182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10704</v>
      </c>
    </row>
    <row r="252" s="2" customFormat="1">
      <c r="A252" s="41"/>
      <c r="B252" s="42"/>
      <c r="C252" s="43"/>
      <c r="D252" s="229" t="s">
        <v>191</v>
      </c>
      <c r="E252" s="43"/>
      <c r="F252" s="230" t="s">
        <v>10705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191</v>
      </c>
      <c r="AU252" s="20" t="s">
        <v>80</v>
      </c>
    </row>
    <row r="253" s="2" customFormat="1">
      <c r="A253" s="41"/>
      <c r="B253" s="42"/>
      <c r="C253" s="43"/>
      <c r="D253" s="236" t="s">
        <v>1123</v>
      </c>
      <c r="E253" s="43"/>
      <c r="F253" s="288" t="s">
        <v>10678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1123</v>
      </c>
      <c r="AU253" s="20" t="s">
        <v>80</v>
      </c>
    </row>
    <row r="254" s="2" customFormat="1" ht="24.15" customHeight="1">
      <c r="A254" s="41"/>
      <c r="B254" s="42"/>
      <c r="C254" s="278" t="s">
        <v>580</v>
      </c>
      <c r="D254" s="278" t="s">
        <v>296</v>
      </c>
      <c r="E254" s="279" t="s">
        <v>10706</v>
      </c>
      <c r="F254" s="280" t="s">
        <v>10707</v>
      </c>
      <c r="G254" s="281" t="s">
        <v>283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410</v>
      </c>
      <c r="AT254" s="227" t="s">
        <v>296</v>
      </c>
      <c r="AU254" s="227" t="s">
        <v>80</v>
      </c>
      <c r="AY254" s="20" t="s">
        <v>182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10708</v>
      </c>
    </row>
    <row r="255" s="2" customFormat="1">
      <c r="A255" s="41"/>
      <c r="B255" s="42"/>
      <c r="C255" s="43"/>
      <c r="D255" s="236" t="s">
        <v>1123</v>
      </c>
      <c r="E255" s="43"/>
      <c r="F255" s="288" t="s">
        <v>10709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1123</v>
      </c>
      <c r="AU255" s="20" t="s">
        <v>80</v>
      </c>
    </row>
    <row r="256" s="2" customFormat="1" ht="37.8" customHeight="1">
      <c r="A256" s="41"/>
      <c r="B256" s="42"/>
      <c r="C256" s="216" t="s">
        <v>585</v>
      </c>
      <c r="D256" s="216" t="s">
        <v>184</v>
      </c>
      <c r="E256" s="217" t="s">
        <v>10710</v>
      </c>
      <c r="F256" s="218" t="s">
        <v>10711</v>
      </c>
      <c r="G256" s="219" t="s">
        <v>283</v>
      </c>
      <c r="H256" s="220">
        <v>30</v>
      </c>
      <c r="I256" s="221"/>
      <c r="J256" s="222">
        <f>ROUND(I256*H256,2)</f>
        <v>0</v>
      </c>
      <c r="K256" s="218" t="s">
        <v>188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308</v>
      </c>
      <c r="AT256" s="227" t="s">
        <v>184</v>
      </c>
      <c r="AU256" s="227" t="s">
        <v>80</v>
      </c>
      <c r="AY256" s="20" t="s">
        <v>182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10712</v>
      </c>
    </row>
    <row r="257" s="2" customFormat="1">
      <c r="A257" s="41"/>
      <c r="B257" s="42"/>
      <c r="C257" s="43"/>
      <c r="D257" s="229" t="s">
        <v>191</v>
      </c>
      <c r="E257" s="43"/>
      <c r="F257" s="230" t="s">
        <v>10713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191</v>
      </c>
      <c r="AU257" s="20" t="s">
        <v>80</v>
      </c>
    </row>
    <row r="258" s="2" customFormat="1">
      <c r="A258" s="41"/>
      <c r="B258" s="42"/>
      <c r="C258" s="43"/>
      <c r="D258" s="236" t="s">
        <v>1123</v>
      </c>
      <c r="E258" s="43"/>
      <c r="F258" s="288" t="s">
        <v>10678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1123</v>
      </c>
      <c r="AU258" s="20" t="s">
        <v>80</v>
      </c>
    </row>
    <row r="259" s="2" customFormat="1" ht="24.15" customHeight="1">
      <c r="A259" s="41"/>
      <c r="B259" s="42"/>
      <c r="C259" s="278" t="s">
        <v>593</v>
      </c>
      <c r="D259" s="278" t="s">
        <v>296</v>
      </c>
      <c r="E259" s="279" t="s">
        <v>10714</v>
      </c>
      <c r="F259" s="280" t="s">
        <v>10715</v>
      </c>
      <c r="G259" s="281" t="s">
        <v>283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410</v>
      </c>
      <c r="AT259" s="227" t="s">
        <v>296</v>
      </c>
      <c r="AU259" s="227" t="s">
        <v>80</v>
      </c>
      <c r="AY259" s="20" t="s">
        <v>182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10716</v>
      </c>
    </row>
    <row r="260" s="2" customFormat="1">
      <c r="A260" s="41"/>
      <c r="B260" s="42"/>
      <c r="C260" s="43"/>
      <c r="D260" s="236" t="s">
        <v>1123</v>
      </c>
      <c r="E260" s="43"/>
      <c r="F260" s="288" t="s">
        <v>10709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1123</v>
      </c>
      <c r="AU260" s="20" t="s">
        <v>80</v>
      </c>
    </row>
    <row r="261" s="2" customFormat="1" ht="37.8" customHeight="1">
      <c r="A261" s="41"/>
      <c r="B261" s="42"/>
      <c r="C261" s="216" t="s">
        <v>599</v>
      </c>
      <c r="D261" s="216" t="s">
        <v>184</v>
      </c>
      <c r="E261" s="217" t="s">
        <v>10717</v>
      </c>
      <c r="F261" s="218" t="s">
        <v>10718</v>
      </c>
      <c r="G261" s="219" t="s">
        <v>283</v>
      </c>
      <c r="H261" s="220">
        <v>5</v>
      </c>
      <c r="I261" s="221"/>
      <c r="J261" s="222">
        <f>ROUND(I261*H261,2)</f>
        <v>0</v>
      </c>
      <c r="K261" s="218" t="s">
        <v>188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184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10719</v>
      </c>
    </row>
    <row r="262" s="2" customFormat="1">
      <c r="A262" s="41"/>
      <c r="B262" s="42"/>
      <c r="C262" s="43"/>
      <c r="D262" s="229" t="s">
        <v>191</v>
      </c>
      <c r="E262" s="43"/>
      <c r="F262" s="230" t="s">
        <v>10720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191</v>
      </c>
      <c r="AU262" s="20" t="s">
        <v>80</v>
      </c>
    </row>
    <row r="263" s="2" customFormat="1">
      <c r="A263" s="41"/>
      <c r="B263" s="42"/>
      <c r="C263" s="43"/>
      <c r="D263" s="236" t="s">
        <v>1123</v>
      </c>
      <c r="E263" s="43"/>
      <c r="F263" s="288" t="s">
        <v>10678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1123</v>
      </c>
      <c r="AU263" s="20" t="s">
        <v>80</v>
      </c>
    </row>
    <row r="264" s="2" customFormat="1" ht="24.15" customHeight="1">
      <c r="A264" s="41"/>
      <c r="B264" s="42"/>
      <c r="C264" s="278" t="s">
        <v>605</v>
      </c>
      <c r="D264" s="278" t="s">
        <v>296</v>
      </c>
      <c r="E264" s="279" t="s">
        <v>10721</v>
      </c>
      <c r="F264" s="280" t="s">
        <v>10722</v>
      </c>
      <c r="G264" s="281" t="s">
        <v>283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410</v>
      </c>
      <c r="AT264" s="227" t="s">
        <v>296</v>
      </c>
      <c r="AU264" s="227" t="s">
        <v>80</v>
      </c>
      <c r="AY264" s="20" t="s">
        <v>182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10723</v>
      </c>
    </row>
    <row r="265" s="2" customFormat="1">
      <c r="A265" s="41"/>
      <c r="B265" s="42"/>
      <c r="C265" s="43"/>
      <c r="D265" s="236" t="s">
        <v>1123</v>
      </c>
      <c r="E265" s="43"/>
      <c r="F265" s="288" t="s">
        <v>10709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1123</v>
      </c>
      <c r="AU265" s="20" t="s">
        <v>80</v>
      </c>
    </row>
    <row r="266" s="2" customFormat="1" ht="37.8" customHeight="1">
      <c r="A266" s="41"/>
      <c r="B266" s="42"/>
      <c r="C266" s="216" t="s">
        <v>611</v>
      </c>
      <c r="D266" s="216" t="s">
        <v>184</v>
      </c>
      <c r="E266" s="217" t="s">
        <v>10724</v>
      </c>
      <c r="F266" s="218" t="s">
        <v>10725</v>
      </c>
      <c r="G266" s="219" t="s">
        <v>8246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184</v>
      </c>
      <c r="AU266" s="227" t="s">
        <v>80</v>
      </c>
      <c r="AY266" s="20" t="s">
        <v>182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10726</v>
      </c>
    </row>
    <row r="267" s="2" customFormat="1">
      <c r="A267" s="41"/>
      <c r="B267" s="42"/>
      <c r="C267" s="43"/>
      <c r="D267" s="236" t="s">
        <v>1123</v>
      </c>
      <c r="E267" s="43"/>
      <c r="F267" s="288" t="s">
        <v>10727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1123</v>
      </c>
      <c r="AU267" s="20" t="s">
        <v>80</v>
      </c>
    </row>
    <row r="268" s="2" customFormat="1" ht="16.5" customHeight="1">
      <c r="A268" s="41"/>
      <c r="B268" s="42"/>
      <c r="C268" s="278" t="s">
        <v>616</v>
      </c>
      <c r="D268" s="278" t="s">
        <v>296</v>
      </c>
      <c r="E268" s="279" t="s">
        <v>10728</v>
      </c>
      <c r="F268" s="280" t="s">
        <v>10729</v>
      </c>
      <c r="G268" s="281" t="s">
        <v>8246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410</v>
      </c>
      <c r="AT268" s="227" t="s">
        <v>296</v>
      </c>
      <c r="AU268" s="227" t="s">
        <v>80</v>
      </c>
      <c r="AY268" s="20" t="s">
        <v>182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10730</v>
      </c>
    </row>
    <row r="269" s="2" customFormat="1">
      <c r="A269" s="41"/>
      <c r="B269" s="42"/>
      <c r="C269" s="43"/>
      <c r="D269" s="236" t="s">
        <v>1123</v>
      </c>
      <c r="E269" s="43"/>
      <c r="F269" s="288" t="s">
        <v>10731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1123</v>
      </c>
      <c r="AU269" s="20" t="s">
        <v>80</v>
      </c>
    </row>
    <row r="270" s="2" customFormat="1" ht="37.8" customHeight="1">
      <c r="A270" s="41"/>
      <c r="B270" s="42"/>
      <c r="C270" s="216" t="s">
        <v>629</v>
      </c>
      <c r="D270" s="216" t="s">
        <v>184</v>
      </c>
      <c r="E270" s="217" t="s">
        <v>10732</v>
      </c>
      <c r="F270" s="218" t="s">
        <v>10733</v>
      </c>
      <c r="G270" s="219" t="s">
        <v>8246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184</v>
      </c>
      <c r="AU270" s="227" t="s">
        <v>80</v>
      </c>
      <c r="AY270" s="20" t="s">
        <v>182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10734</v>
      </c>
    </row>
    <row r="271" s="2" customFormat="1">
      <c r="A271" s="41"/>
      <c r="B271" s="42"/>
      <c r="C271" s="43"/>
      <c r="D271" s="236" t="s">
        <v>1123</v>
      </c>
      <c r="E271" s="43"/>
      <c r="F271" s="288" t="s">
        <v>10678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1123</v>
      </c>
      <c r="AU271" s="20" t="s">
        <v>80</v>
      </c>
    </row>
    <row r="272" s="2" customFormat="1" ht="16.5" customHeight="1">
      <c r="A272" s="41"/>
      <c r="B272" s="42"/>
      <c r="C272" s="278" t="s">
        <v>635</v>
      </c>
      <c r="D272" s="278" t="s">
        <v>296</v>
      </c>
      <c r="E272" s="279" t="s">
        <v>10735</v>
      </c>
      <c r="F272" s="280" t="s">
        <v>10736</v>
      </c>
      <c r="G272" s="281" t="s">
        <v>8246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182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10737</v>
      </c>
    </row>
    <row r="273" s="2" customFormat="1">
      <c r="A273" s="41"/>
      <c r="B273" s="42"/>
      <c r="C273" s="43"/>
      <c r="D273" s="236" t="s">
        <v>1123</v>
      </c>
      <c r="E273" s="43"/>
      <c r="F273" s="288" t="s">
        <v>10738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1123</v>
      </c>
      <c r="AU273" s="20" t="s">
        <v>80</v>
      </c>
    </row>
    <row r="274" s="2" customFormat="1" ht="37.8" customHeight="1">
      <c r="A274" s="41"/>
      <c r="B274" s="42"/>
      <c r="C274" s="216" t="s">
        <v>641</v>
      </c>
      <c r="D274" s="216" t="s">
        <v>184</v>
      </c>
      <c r="E274" s="217" t="s">
        <v>10739</v>
      </c>
      <c r="F274" s="218" t="s">
        <v>10740</v>
      </c>
      <c r="G274" s="219" t="s">
        <v>8246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308</v>
      </c>
      <c r="AT274" s="227" t="s">
        <v>184</v>
      </c>
      <c r="AU274" s="227" t="s">
        <v>80</v>
      </c>
      <c r="AY274" s="20" t="s">
        <v>182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308</v>
      </c>
      <c r="BM274" s="227" t="s">
        <v>10741</v>
      </c>
    </row>
    <row r="275" s="2" customFormat="1">
      <c r="A275" s="41"/>
      <c r="B275" s="42"/>
      <c r="C275" s="43"/>
      <c r="D275" s="236" t="s">
        <v>1123</v>
      </c>
      <c r="E275" s="43"/>
      <c r="F275" s="288" t="s">
        <v>10678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1123</v>
      </c>
      <c r="AU275" s="20" t="s">
        <v>80</v>
      </c>
    </row>
    <row r="276" s="2" customFormat="1" ht="24.15" customHeight="1">
      <c r="A276" s="41"/>
      <c r="B276" s="42"/>
      <c r="C276" s="278" t="s">
        <v>646</v>
      </c>
      <c r="D276" s="278" t="s">
        <v>296</v>
      </c>
      <c r="E276" s="279" t="s">
        <v>10742</v>
      </c>
      <c r="F276" s="280" t="s">
        <v>10743</v>
      </c>
      <c r="G276" s="281" t="s">
        <v>8246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410</v>
      </c>
      <c r="AT276" s="227" t="s">
        <v>296</v>
      </c>
      <c r="AU276" s="227" t="s">
        <v>80</v>
      </c>
      <c r="AY276" s="20" t="s">
        <v>182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10744</v>
      </c>
    </row>
    <row r="277" s="2" customFormat="1" ht="24.15" customHeight="1">
      <c r="A277" s="41"/>
      <c r="B277" s="42"/>
      <c r="C277" s="278" t="s">
        <v>658</v>
      </c>
      <c r="D277" s="278" t="s">
        <v>296</v>
      </c>
      <c r="E277" s="279" t="s">
        <v>10745</v>
      </c>
      <c r="F277" s="280" t="s">
        <v>10746</v>
      </c>
      <c r="G277" s="281" t="s">
        <v>8246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410</v>
      </c>
      <c r="AT277" s="227" t="s">
        <v>296</v>
      </c>
      <c r="AU277" s="227" t="s">
        <v>80</v>
      </c>
      <c r="AY277" s="20" t="s">
        <v>182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10747</v>
      </c>
    </row>
    <row r="278" s="2" customFormat="1">
      <c r="A278" s="41"/>
      <c r="B278" s="42"/>
      <c r="C278" s="43"/>
      <c r="D278" s="236" t="s">
        <v>1123</v>
      </c>
      <c r="E278" s="43"/>
      <c r="F278" s="288" t="s">
        <v>10748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1123</v>
      </c>
      <c r="AU278" s="20" t="s">
        <v>80</v>
      </c>
    </row>
    <row r="279" s="2" customFormat="1" ht="37.8" customHeight="1">
      <c r="A279" s="41"/>
      <c r="B279" s="42"/>
      <c r="C279" s="216" t="s">
        <v>664</v>
      </c>
      <c r="D279" s="216" t="s">
        <v>184</v>
      </c>
      <c r="E279" s="217" t="s">
        <v>10749</v>
      </c>
      <c r="F279" s="218" t="s">
        <v>10750</v>
      </c>
      <c r="G279" s="219" t="s">
        <v>8246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10751</v>
      </c>
    </row>
    <row r="280" s="2" customFormat="1">
      <c r="A280" s="41"/>
      <c r="B280" s="42"/>
      <c r="C280" s="43"/>
      <c r="D280" s="236" t="s">
        <v>1123</v>
      </c>
      <c r="E280" s="43"/>
      <c r="F280" s="288" t="s">
        <v>10678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1123</v>
      </c>
      <c r="AU280" s="20" t="s">
        <v>80</v>
      </c>
    </row>
    <row r="281" s="2" customFormat="1" ht="78" customHeight="1">
      <c r="A281" s="41"/>
      <c r="B281" s="42"/>
      <c r="C281" s="278" t="s">
        <v>670</v>
      </c>
      <c r="D281" s="278" t="s">
        <v>296</v>
      </c>
      <c r="E281" s="279" t="s">
        <v>10752</v>
      </c>
      <c r="F281" s="280" t="s">
        <v>10753</v>
      </c>
      <c r="G281" s="281" t="s">
        <v>8246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182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10754</v>
      </c>
    </row>
    <row r="282" s="2" customFormat="1">
      <c r="A282" s="41"/>
      <c r="B282" s="42"/>
      <c r="C282" s="43"/>
      <c r="D282" s="236" t="s">
        <v>1123</v>
      </c>
      <c r="E282" s="43"/>
      <c r="F282" s="288" t="s">
        <v>10755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1123</v>
      </c>
      <c r="AU282" s="20" t="s">
        <v>80</v>
      </c>
    </row>
    <row r="283" s="2" customFormat="1" ht="21.75" customHeight="1">
      <c r="A283" s="41"/>
      <c r="B283" s="42"/>
      <c r="C283" s="216" t="s">
        <v>677</v>
      </c>
      <c r="D283" s="216" t="s">
        <v>184</v>
      </c>
      <c r="E283" s="217" t="s">
        <v>10756</v>
      </c>
      <c r="F283" s="218" t="s">
        <v>10757</v>
      </c>
      <c r="G283" s="219" t="s">
        <v>8246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184</v>
      </c>
      <c r="AU283" s="227" t="s">
        <v>80</v>
      </c>
      <c r="AY283" s="20" t="s">
        <v>182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10758</v>
      </c>
    </row>
    <row r="284" s="2" customFormat="1" ht="16.5" customHeight="1">
      <c r="A284" s="41"/>
      <c r="B284" s="42"/>
      <c r="C284" s="216" t="s">
        <v>691</v>
      </c>
      <c r="D284" s="216" t="s">
        <v>184</v>
      </c>
      <c r="E284" s="217" t="s">
        <v>10759</v>
      </c>
      <c r="F284" s="218" t="s">
        <v>10760</v>
      </c>
      <c r="G284" s="219" t="s">
        <v>8246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184</v>
      </c>
      <c r="AU284" s="227" t="s">
        <v>80</v>
      </c>
      <c r="AY284" s="20" t="s">
        <v>182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10761</v>
      </c>
    </row>
    <row r="285" s="2" customFormat="1">
      <c r="A285" s="41"/>
      <c r="B285" s="42"/>
      <c r="C285" s="43"/>
      <c r="D285" s="236" t="s">
        <v>1123</v>
      </c>
      <c r="E285" s="43"/>
      <c r="F285" s="288" t="s">
        <v>10762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1123</v>
      </c>
      <c r="AU285" s="20" t="s">
        <v>80</v>
      </c>
    </row>
    <row r="286" s="2" customFormat="1" ht="33" customHeight="1">
      <c r="A286" s="41"/>
      <c r="B286" s="42"/>
      <c r="C286" s="278" t="s">
        <v>712</v>
      </c>
      <c r="D286" s="278" t="s">
        <v>296</v>
      </c>
      <c r="E286" s="279" t="s">
        <v>10763</v>
      </c>
      <c r="F286" s="280" t="s">
        <v>10764</v>
      </c>
      <c r="G286" s="281" t="s">
        <v>8246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410</v>
      </c>
      <c r="AT286" s="227" t="s">
        <v>296</v>
      </c>
      <c r="AU286" s="227" t="s">
        <v>80</v>
      </c>
      <c r="AY286" s="20" t="s">
        <v>182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10765</v>
      </c>
    </row>
    <row r="287" s="2" customFormat="1">
      <c r="A287" s="41"/>
      <c r="B287" s="42"/>
      <c r="C287" s="43"/>
      <c r="D287" s="236" t="s">
        <v>1123</v>
      </c>
      <c r="E287" s="43"/>
      <c r="F287" s="288" t="s">
        <v>10766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1123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10767</v>
      </c>
      <c r="F288" s="214" t="s">
        <v>10768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182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721</v>
      </c>
      <c r="D289" s="216" t="s">
        <v>184</v>
      </c>
      <c r="E289" s="217" t="s">
        <v>10622</v>
      </c>
      <c r="F289" s="218" t="s">
        <v>10623</v>
      </c>
      <c r="G289" s="219" t="s">
        <v>283</v>
      </c>
      <c r="H289" s="220">
        <v>1</v>
      </c>
      <c r="I289" s="221"/>
      <c r="J289" s="222">
        <f>ROUND(I289*H289,2)</f>
        <v>0</v>
      </c>
      <c r="K289" s="218" t="s">
        <v>188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184</v>
      </c>
      <c r="AU289" s="227" t="s">
        <v>80</v>
      </c>
      <c r="AY289" s="20" t="s">
        <v>182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10769</v>
      </c>
    </row>
    <row r="290" s="2" customFormat="1">
      <c r="A290" s="41"/>
      <c r="B290" s="42"/>
      <c r="C290" s="43"/>
      <c r="D290" s="229" t="s">
        <v>191</v>
      </c>
      <c r="E290" s="43"/>
      <c r="F290" s="230" t="s">
        <v>10625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191</v>
      </c>
      <c r="AU290" s="20" t="s">
        <v>80</v>
      </c>
    </row>
    <row r="291" s="2" customFormat="1">
      <c r="A291" s="41"/>
      <c r="B291" s="42"/>
      <c r="C291" s="43"/>
      <c r="D291" s="236" t="s">
        <v>1123</v>
      </c>
      <c r="E291" s="43"/>
      <c r="F291" s="288" t="s">
        <v>10770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1123</v>
      </c>
      <c r="AU291" s="20" t="s">
        <v>80</v>
      </c>
    </row>
    <row r="292" s="2" customFormat="1" ht="37.8" customHeight="1">
      <c r="A292" s="41"/>
      <c r="B292" s="42"/>
      <c r="C292" s="278" t="s">
        <v>727</v>
      </c>
      <c r="D292" s="278" t="s">
        <v>296</v>
      </c>
      <c r="E292" s="279" t="s">
        <v>10771</v>
      </c>
      <c r="F292" s="280" t="s">
        <v>10631</v>
      </c>
      <c r="G292" s="281" t="s">
        <v>283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410</v>
      </c>
      <c r="AT292" s="227" t="s">
        <v>296</v>
      </c>
      <c r="AU292" s="227" t="s">
        <v>80</v>
      </c>
      <c r="AY292" s="20" t="s">
        <v>182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10772</v>
      </c>
    </row>
    <row r="293" s="2" customFormat="1" ht="24.15" customHeight="1">
      <c r="A293" s="41"/>
      <c r="B293" s="42"/>
      <c r="C293" s="216" t="s">
        <v>735</v>
      </c>
      <c r="D293" s="216" t="s">
        <v>184</v>
      </c>
      <c r="E293" s="217" t="s">
        <v>10773</v>
      </c>
      <c r="F293" s="218" t="s">
        <v>10774</v>
      </c>
      <c r="G293" s="219" t="s">
        <v>8246</v>
      </c>
      <c r="H293" s="220">
        <v>1</v>
      </c>
      <c r="I293" s="221"/>
      <c r="J293" s="222">
        <f>ROUND(I293*H293,2)</f>
        <v>0</v>
      </c>
      <c r="K293" s="218" t="s">
        <v>188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184</v>
      </c>
      <c r="AU293" s="227" t="s">
        <v>80</v>
      </c>
      <c r="AY293" s="20" t="s">
        <v>182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10775</v>
      </c>
    </row>
    <row r="294" s="2" customFormat="1">
      <c r="A294" s="41"/>
      <c r="B294" s="42"/>
      <c r="C294" s="43"/>
      <c r="D294" s="229" t="s">
        <v>191</v>
      </c>
      <c r="E294" s="43"/>
      <c r="F294" s="230" t="s">
        <v>10776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191</v>
      </c>
      <c r="AU294" s="20" t="s">
        <v>80</v>
      </c>
    </row>
    <row r="295" s="2" customFormat="1" ht="21.75" customHeight="1">
      <c r="A295" s="41"/>
      <c r="B295" s="42"/>
      <c r="C295" s="278" t="s">
        <v>741</v>
      </c>
      <c r="D295" s="278" t="s">
        <v>296</v>
      </c>
      <c r="E295" s="279" t="s">
        <v>10777</v>
      </c>
      <c r="F295" s="280" t="s">
        <v>10778</v>
      </c>
      <c r="G295" s="281" t="s">
        <v>8246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10779</v>
      </c>
    </row>
    <row r="296" s="2" customFormat="1">
      <c r="A296" s="41"/>
      <c r="B296" s="42"/>
      <c r="C296" s="43"/>
      <c r="D296" s="236" t="s">
        <v>1123</v>
      </c>
      <c r="E296" s="43"/>
      <c r="F296" s="288" t="s">
        <v>10780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1123</v>
      </c>
      <c r="AU296" s="20" t="s">
        <v>80</v>
      </c>
    </row>
    <row r="297" s="2" customFormat="1" ht="24.15" customHeight="1">
      <c r="A297" s="41"/>
      <c r="B297" s="42"/>
      <c r="C297" s="216" t="s">
        <v>752</v>
      </c>
      <c r="D297" s="216" t="s">
        <v>184</v>
      </c>
      <c r="E297" s="217" t="s">
        <v>10781</v>
      </c>
      <c r="F297" s="218" t="s">
        <v>10782</v>
      </c>
      <c r="G297" s="219" t="s">
        <v>8246</v>
      </c>
      <c r="H297" s="220">
        <v>1</v>
      </c>
      <c r="I297" s="221"/>
      <c r="J297" s="222">
        <f>ROUND(I297*H297,2)</f>
        <v>0</v>
      </c>
      <c r="K297" s="218" t="s">
        <v>188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184</v>
      </c>
      <c r="AU297" s="227" t="s">
        <v>80</v>
      </c>
      <c r="AY297" s="20" t="s">
        <v>182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10783</v>
      </c>
    </row>
    <row r="298" s="2" customFormat="1">
      <c r="A298" s="41"/>
      <c r="B298" s="42"/>
      <c r="C298" s="43"/>
      <c r="D298" s="229" t="s">
        <v>191</v>
      </c>
      <c r="E298" s="43"/>
      <c r="F298" s="230" t="s">
        <v>10784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191</v>
      </c>
      <c r="AU298" s="20" t="s">
        <v>80</v>
      </c>
    </row>
    <row r="299" s="2" customFormat="1" ht="21.75" customHeight="1">
      <c r="A299" s="41"/>
      <c r="B299" s="42"/>
      <c r="C299" s="278" t="s">
        <v>762</v>
      </c>
      <c r="D299" s="278" t="s">
        <v>296</v>
      </c>
      <c r="E299" s="279" t="s">
        <v>10785</v>
      </c>
      <c r="F299" s="280" t="s">
        <v>10786</v>
      </c>
      <c r="G299" s="281" t="s">
        <v>8246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410</v>
      </c>
      <c r="AT299" s="227" t="s">
        <v>296</v>
      </c>
      <c r="AU299" s="227" t="s">
        <v>80</v>
      </c>
      <c r="AY299" s="20" t="s">
        <v>182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10787</v>
      </c>
    </row>
    <row r="300" s="2" customFormat="1">
      <c r="A300" s="41"/>
      <c r="B300" s="42"/>
      <c r="C300" s="43"/>
      <c r="D300" s="236" t="s">
        <v>1123</v>
      </c>
      <c r="E300" s="43"/>
      <c r="F300" s="288" t="s">
        <v>10641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1123</v>
      </c>
      <c r="AU300" s="20" t="s">
        <v>80</v>
      </c>
    </row>
    <row r="301" s="2" customFormat="1" ht="24.15" customHeight="1">
      <c r="A301" s="41"/>
      <c r="B301" s="42"/>
      <c r="C301" s="216" t="s">
        <v>768</v>
      </c>
      <c r="D301" s="216" t="s">
        <v>184</v>
      </c>
      <c r="E301" s="217" t="s">
        <v>10645</v>
      </c>
      <c r="F301" s="218" t="s">
        <v>10646</v>
      </c>
      <c r="G301" s="219" t="s">
        <v>8246</v>
      </c>
      <c r="H301" s="220">
        <v>1</v>
      </c>
      <c r="I301" s="221"/>
      <c r="J301" s="222">
        <f>ROUND(I301*H301,2)</f>
        <v>0</v>
      </c>
      <c r="K301" s="218" t="s">
        <v>188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184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10788</v>
      </c>
    </row>
    <row r="302" s="2" customFormat="1">
      <c r="A302" s="41"/>
      <c r="B302" s="42"/>
      <c r="C302" s="43"/>
      <c r="D302" s="229" t="s">
        <v>191</v>
      </c>
      <c r="E302" s="43"/>
      <c r="F302" s="230" t="s">
        <v>10648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191</v>
      </c>
      <c r="AU302" s="20" t="s">
        <v>80</v>
      </c>
    </row>
    <row r="303" s="2" customFormat="1">
      <c r="A303" s="41"/>
      <c r="B303" s="42"/>
      <c r="C303" s="43"/>
      <c r="D303" s="236" t="s">
        <v>1123</v>
      </c>
      <c r="E303" s="43"/>
      <c r="F303" s="288" t="s">
        <v>10649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1123</v>
      </c>
      <c r="AU303" s="20" t="s">
        <v>80</v>
      </c>
    </row>
    <row r="304" s="2" customFormat="1" ht="21.75" customHeight="1">
      <c r="A304" s="41"/>
      <c r="B304" s="42"/>
      <c r="C304" s="278" t="s">
        <v>784</v>
      </c>
      <c r="D304" s="278" t="s">
        <v>296</v>
      </c>
      <c r="E304" s="279" t="s">
        <v>10789</v>
      </c>
      <c r="F304" s="280" t="s">
        <v>10790</v>
      </c>
      <c r="G304" s="281" t="s">
        <v>8246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182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10791</v>
      </c>
    </row>
    <row r="305" s="2" customFormat="1" ht="33" customHeight="1">
      <c r="A305" s="41"/>
      <c r="B305" s="42"/>
      <c r="C305" s="216" t="s">
        <v>798</v>
      </c>
      <c r="D305" s="216" t="s">
        <v>184</v>
      </c>
      <c r="E305" s="217" t="s">
        <v>10792</v>
      </c>
      <c r="F305" s="218" t="s">
        <v>10793</v>
      </c>
      <c r="G305" s="219" t="s">
        <v>8246</v>
      </c>
      <c r="H305" s="220">
        <v>20</v>
      </c>
      <c r="I305" s="221"/>
      <c r="J305" s="222">
        <f>ROUND(I305*H305,2)</f>
        <v>0</v>
      </c>
      <c r="K305" s="218" t="s">
        <v>188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308</v>
      </c>
      <c r="AT305" s="227" t="s">
        <v>184</v>
      </c>
      <c r="AU305" s="227" t="s">
        <v>80</v>
      </c>
      <c r="AY305" s="20" t="s">
        <v>182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10794</v>
      </c>
    </row>
    <row r="306" s="2" customFormat="1">
      <c r="A306" s="41"/>
      <c r="B306" s="42"/>
      <c r="C306" s="43"/>
      <c r="D306" s="229" t="s">
        <v>191</v>
      </c>
      <c r="E306" s="43"/>
      <c r="F306" s="230" t="s">
        <v>10795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191</v>
      </c>
      <c r="AU306" s="20" t="s">
        <v>80</v>
      </c>
    </row>
    <row r="307" s="2" customFormat="1">
      <c r="A307" s="41"/>
      <c r="B307" s="42"/>
      <c r="C307" s="43"/>
      <c r="D307" s="236" t="s">
        <v>1123</v>
      </c>
      <c r="E307" s="43"/>
      <c r="F307" s="288" t="s">
        <v>10796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1123</v>
      </c>
      <c r="AU307" s="20" t="s">
        <v>80</v>
      </c>
    </row>
    <row r="308" s="2" customFormat="1" ht="16.5" customHeight="1">
      <c r="A308" s="41"/>
      <c r="B308" s="42"/>
      <c r="C308" s="278" t="s">
        <v>811</v>
      </c>
      <c r="D308" s="278" t="s">
        <v>296</v>
      </c>
      <c r="E308" s="279" t="s">
        <v>10797</v>
      </c>
      <c r="F308" s="280" t="s">
        <v>10798</v>
      </c>
      <c r="G308" s="281" t="s">
        <v>8246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182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10799</v>
      </c>
    </row>
    <row r="309" s="2" customFormat="1">
      <c r="A309" s="41"/>
      <c r="B309" s="42"/>
      <c r="C309" s="43"/>
      <c r="D309" s="236" t="s">
        <v>1123</v>
      </c>
      <c r="E309" s="43"/>
      <c r="F309" s="288" t="s">
        <v>10800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1123</v>
      </c>
      <c r="AU309" s="20" t="s">
        <v>80</v>
      </c>
    </row>
    <row r="310" s="2" customFormat="1" ht="16.5" customHeight="1">
      <c r="A310" s="41"/>
      <c r="B310" s="42"/>
      <c r="C310" s="278" t="s">
        <v>817</v>
      </c>
      <c r="D310" s="278" t="s">
        <v>296</v>
      </c>
      <c r="E310" s="279" t="s">
        <v>10801</v>
      </c>
      <c r="F310" s="280" t="s">
        <v>10802</v>
      </c>
      <c r="G310" s="281" t="s">
        <v>8246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182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10803</v>
      </c>
    </row>
    <row r="311" s="2" customFormat="1">
      <c r="A311" s="41"/>
      <c r="B311" s="42"/>
      <c r="C311" s="43"/>
      <c r="D311" s="236" t="s">
        <v>1123</v>
      </c>
      <c r="E311" s="43"/>
      <c r="F311" s="288" t="s">
        <v>10800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1123</v>
      </c>
      <c r="AU311" s="20" t="s">
        <v>80</v>
      </c>
    </row>
    <row r="312" s="2" customFormat="1" ht="16.5" customHeight="1">
      <c r="A312" s="41"/>
      <c r="B312" s="42"/>
      <c r="C312" s="278" t="s">
        <v>823</v>
      </c>
      <c r="D312" s="278" t="s">
        <v>296</v>
      </c>
      <c r="E312" s="279" t="s">
        <v>10804</v>
      </c>
      <c r="F312" s="280" t="s">
        <v>10805</v>
      </c>
      <c r="G312" s="281" t="s">
        <v>8246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410</v>
      </c>
      <c r="AT312" s="227" t="s">
        <v>296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10806</v>
      </c>
    </row>
    <row r="313" s="2" customFormat="1">
      <c r="A313" s="41"/>
      <c r="B313" s="42"/>
      <c r="C313" s="43"/>
      <c r="D313" s="236" t="s">
        <v>1123</v>
      </c>
      <c r="E313" s="43"/>
      <c r="F313" s="288" t="s">
        <v>10800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1123</v>
      </c>
      <c r="AU313" s="20" t="s">
        <v>80</v>
      </c>
    </row>
    <row r="314" s="2" customFormat="1" ht="24.15" customHeight="1">
      <c r="A314" s="41"/>
      <c r="B314" s="42"/>
      <c r="C314" s="216" t="s">
        <v>832</v>
      </c>
      <c r="D314" s="216" t="s">
        <v>184</v>
      </c>
      <c r="E314" s="217" t="s">
        <v>10807</v>
      </c>
      <c r="F314" s="218" t="s">
        <v>10808</v>
      </c>
      <c r="G314" s="219" t="s">
        <v>8246</v>
      </c>
      <c r="H314" s="220">
        <v>5</v>
      </c>
      <c r="I314" s="221"/>
      <c r="J314" s="222">
        <f>ROUND(I314*H314,2)</f>
        <v>0</v>
      </c>
      <c r="K314" s="218" t="s">
        <v>188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184</v>
      </c>
      <c r="AU314" s="227" t="s">
        <v>80</v>
      </c>
      <c r="AY314" s="20" t="s">
        <v>182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10809</v>
      </c>
    </row>
    <row r="315" s="2" customFormat="1">
      <c r="A315" s="41"/>
      <c r="B315" s="42"/>
      <c r="C315" s="43"/>
      <c r="D315" s="229" t="s">
        <v>191</v>
      </c>
      <c r="E315" s="43"/>
      <c r="F315" s="230" t="s">
        <v>10810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191</v>
      </c>
      <c r="AU315" s="20" t="s">
        <v>80</v>
      </c>
    </row>
    <row r="316" s="2" customFormat="1">
      <c r="A316" s="41"/>
      <c r="B316" s="42"/>
      <c r="C316" s="43"/>
      <c r="D316" s="236" t="s">
        <v>1123</v>
      </c>
      <c r="E316" s="43"/>
      <c r="F316" s="288" t="s">
        <v>10811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1123</v>
      </c>
      <c r="AU316" s="20" t="s">
        <v>80</v>
      </c>
    </row>
    <row r="317" s="2" customFormat="1" ht="24.15" customHeight="1">
      <c r="A317" s="41"/>
      <c r="B317" s="42"/>
      <c r="C317" s="278" t="s">
        <v>838</v>
      </c>
      <c r="D317" s="278" t="s">
        <v>296</v>
      </c>
      <c r="E317" s="279" t="s">
        <v>10812</v>
      </c>
      <c r="F317" s="280" t="s">
        <v>10813</v>
      </c>
      <c r="G317" s="281" t="s">
        <v>8246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182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10814</v>
      </c>
    </row>
    <row r="318" s="2" customFormat="1">
      <c r="A318" s="41"/>
      <c r="B318" s="42"/>
      <c r="C318" s="43"/>
      <c r="D318" s="236" t="s">
        <v>1123</v>
      </c>
      <c r="E318" s="43"/>
      <c r="F318" s="288" t="s">
        <v>10668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1123</v>
      </c>
      <c r="AU318" s="20" t="s">
        <v>80</v>
      </c>
    </row>
    <row r="319" s="2" customFormat="1" ht="24.15" customHeight="1">
      <c r="A319" s="41"/>
      <c r="B319" s="42"/>
      <c r="C319" s="278" t="s">
        <v>847</v>
      </c>
      <c r="D319" s="278" t="s">
        <v>296</v>
      </c>
      <c r="E319" s="279" t="s">
        <v>10815</v>
      </c>
      <c r="F319" s="280" t="s">
        <v>10816</v>
      </c>
      <c r="G319" s="281" t="s">
        <v>8246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410</v>
      </c>
      <c r="AT319" s="227" t="s">
        <v>296</v>
      </c>
      <c r="AU319" s="227" t="s">
        <v>80</v>
      </c>
      <c r="AY319" s="20" t="s">
        <v>182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10817</v>
      </c>
    </row>
    <row r="320" s="2" customFormat="1">
      <c r="A320" s="41"/>
      <c r="B320" s="42"/>
      <c r="C320" s="43"/>
      <c r="D320" s="236" t="s">
        <v>1123</v>
      </c>
      <c r="E320" s="43"/>
      <c r="F320" s="288" t="s">
        <v>10668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1123</v>
      </c>
      <c r="AU320" s="20" t="s">
        <v>80</v>
      </c>
    </row>
    <row r="321" s="2" customFormat="1" ht="37.8" customHeight="1">
      <c r="A321" s="41"/>
      <c r="B321" s="42"/>
      <c r="C321" s="216" t="s">
        <v>855</v>
      </c>
      <c r="D321" s="216" t="s">
        <v>184</v>
      </c>
      <c r="E321" s="217" t="s">
        <v>10818</v>
      </c>
      <c r="F321" s="218" t="s">
        <v>10819</v>
      </c>
      <c r="G321" s="219" t="s">
        <v>8246</v>
      </c>
      <c r="H321" s="220">
        <v>2</v>
      </c>
      <c r="I321" s="221"/>
      <c r="J321" s="222">
        <f>ROUND(I321*H321,2)</f>
        <v>0</v>
      </c>
      <c r="K321" s="218" t="s">
        <v>188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184</v>
      </c>
      <c r="AU321" s="227" t="s">
        <v>80</v>
      </c>
      <c r="AY321" s="20" t="s">
        <v>182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10820</v>
      </c>
    </row>
    <row r="322" s="2" customFormat="1">
      <c r="A322" s="41"/>
      <c r="B322" s="42"/>
      <c r="C322" s="43"/>
      <c r="D322" s="229" t="s">
        <v>191</v>
      </c>
      <c r="E322" s="43"/>
      <c r="F322" s="230" t="s">
        <v>10821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191</v>
      </c>
      <c r="AU322" s="20" t="s">
        <v>80</v>
      </c>
    </row>
    <row r="323" s="2" customFormat="1">
      <c r="A323" s="41"/>
      <c r="B323" s="42"/>
      <c r="C323" s="43"/>
      <c r="D323" s="236" t="s">
        <v>1123</v>
      </c>
      <c r="E323" s="43"/>
      <c r="F323" s="288" t="s">
        <v>10822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1123</v>
      </c>
      <c r="AU323" s="20" t="s">
        <v>80</v>
      </c>
    </row>
    <row r="324" s="2" customFormat="1" ht="24.15" customHeight="1">
      <c r="A324" s="41"/>
      <c r="B324" s="42"/>
      <c r="C324" s="278" t="s">
        <v>861</v>
      </c>
      <c r="D324" s="278" t="s">
        <v>296</v>
      </c>
      <c r="E324" s="279" t="s">
        <v>10823</v>
      </c>
      <c r="F324" s="280" t="s">
        <v>10824</v>
      </c>
      <c r="G324" s="281" t="s">
        <v>8246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410</v>
      </c>
      <c r="AT324" s="227" t="s">
        <v>296</v>
      </c>
      <c r="AU324" s="227" t="s">
        <v>80</v>
      </c>
      <c r="AY324" s="20" t="s">
        <v>182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10825</v>
      </c>
    </row>
    <row r="325" s="2" customFormat="1">
      <c r="A325" s="41"/>
      <c r="B325" s="42"/>
      <c r="C325" s="43"/>
      <c r="D325" s="236" t="s">
        <v>1123</v>
      </c>
      <c r="E325" s="43"/>
      <c r="F325" s="288" t="s">
        <v>10826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1123</v>
      </c>
      <c r="AU325" s="20" t="s">
        <v>80</v>
      </c>
    </row>
    <row r="326" s="2" customFormat="1" ht="37.8" customHeight="1">
      <c r="A326" s="41"/>
      <c r="B326" s="42"/>
      <c r="C326" s="216" t="s">
        <v>865</v>
      </c>
      <c r="D326" s="216" t="s">
        <v>184</v>
      </c>
      <c r="E326" s="217" t="s">
        <v>10683</v>
      </c>
      <c r="F326" s="218" t="s">
        <v>10684</v>
      </c>
      <c r="G326" s="219" t="s">
        <v>304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184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10827</v>
      </c>
    </row>
    <row r="327" s="2" customFormat="1" ht="21.75" customHeight="1">
      <c r="A327" s="41"/>
      <c r="B327" s="42"/>
      <c r="C327" s="278" t="s">
        <v>871</v>
      </c>
      <c r="D327" s="278" t="s">
        <v>296</v>
      </c>
      <c r="E327" s="279" t="s">
        <v>10828</v>
      </c>
      <c r="F327" s="280" t="s">
        <v>10829</v>
      </c>
      <c r="G327" s="281" t="s">
        <v>304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410</v>
      </c>
      <c r="AT327" s="227" t="s">
        <v>296</v>
      </c>
      <c r="AU327" s="227" t="s">
        <v>80</v>
      </c>
      <c r="AY327" s="20" t="s">
        <v>182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10830</v>
      </c>
    </row>
    <row r="328" s="2" customFormat="1">
      <c r="A328" s="41"/>
      <c r="B328" s="42"/>
      <c r="C328" s="43"/>
      <c r="D328" s="236" t="s">
        <v>1123</v>
      </c>
      <c r="E328" s="43"/>
      <c r="F328" s="288" t="s">
        <v>10689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1123</v>
      </c>
      <c r="AU328" s="20" t="s">
        <v>80</v>
      </c>
    </row>
    <row r="329" s="2" customFormat="1" ht="21.75" customHeight="1">
      <c r="A329" s="41"/>
      <c r="B329" s="42"/>
      <c r="C329" s="278" t="s">
        <v>877</v>
      </c>
      <c r="D329" s="278" t="s">
        <v>296</v>
      </c>
      <c r="E329" s="279" t="s">
        <v>10831</v>
      </c>
      <c r="F329" s="280" t="s">
        <v>10832</v>
      </c>
      <c r="G329" s="281" t="s">
        <v>304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10833</v>
      </c>
    </row>
    <row r="330" s="2" customFormat="1">
      <c r="A330" s="41"/>
      <c r="B330" s="42"/>
      <c r="C330" s="43"/>
      <c r="D330" s="236" t="s">
        <v>1123</v>
      </c>
      <c r="E330" s="43"/>
      <c r="F330" s="288" t="s">
        <v>10689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1123</v>
      </c>
      <c r="AU330" s="20" t="s">
        <v>80</v>
      </c>
    </row>
    <row r="331" s="2" customFormat="1" ht="21.75" customHeight="1">
      <c r="A331" s="41"/>
      <c r="B331" s="42"/>
      <c r="C331" s="278" t="s">
        <v>883</v>
      </c>
      <c r="D331" s="278" t="s">
        <v>296</v>
      </c>
      <c r="E331" s="279" t="s">
        <v>10834</v>
      </c>
      <c r="F331" s="280" t="s">
        <v>10835</v>
      </c>
      <c r="G331" s="281" t="s">
        <v>304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182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10836</v>
      </c>
    </row>
    <row r="332" s="2" customFormat="1">
      <c r="A332" s="41"/>
      <c r="B332" s="42"/>
      <c r="C332" s="43"/>
      <c r="D332" s="236" t="s">
        <v>1123</v>
      </c>
      <c r="E332" s="43"/>
      <c r="F332" s="288" t="s">
        <v>10689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1123</v>
      </c>
      <c r="AU332" s="20" t="s">
        <v>80</v>
      </c>
    </row>
    <row r="333" s="2" customFormat="1" ht="37.8" customHeight="1">
      <c r="A333" s="41"/>
      <c r="B333" s="42"/>
      <c r="C333" s="216" t="s">
        <v>890</v>
      </c>
      <c r="D333" s="216" t="s">
        <v>184</v>
      </c>
      <c r="E333" s="217" t="s">
        <v>10690</v>
      </c>
      <c r="F333" s="218" t="s">
        <v>10691</v>
      </c>
      <c r="G333" s="219" t="s">
        <v>304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184</v>
      </c>
      <c r="AU333" s="227" t="s">
        <v>80</v>
      </c>
      <c r="AY333" s="20" t="s">
        <v>182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10837</v>
      </c>
    </row>
    <row r="334" s="2" customFormat="1">
      <c r="A334" s="41"/>
      <c r="B334" s="42"/>
      <c r="C334" s="43"/>
      <c r="D334" s="236" t="s">
        <v>1123</v>
      </c>
      <c r="E334" s="43"/>
      <c r="F334" s="288" t="s">
        <v>10678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1123</v>
      </c>
      <c r="AU334" s="20" t="s">
        <v>80</v>
      </c>
    </row>
    <row r="335" s="2" customFormat="1" ht="21.75" customHeight="1">
      <c r="A335" s="41"/>
      <c r="B335" s="42"/>
      <c r="C335" s="278" t="s">
        <v>896</v>
      </c>
      <c r="D335" s="278" t="s">
        <v>296</v>
      </c>
      <c r="E335" s="279" t="s">
        <v>10838</v>
      </c>
      <c r="F335" s="280" t="s">
        <v>10839</v>
      </c>
      <c r="G335" s="281" t="s">
        <v>304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410</v>
      </c>
      <c r="AT335" s="227" t="s">
        <v>296</v>
      </c>
      <c r="AU335" s="227" t="s">
        <v>80</v>
      </c>
      <c r="AY335" s="20" t="s">
        <v>182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10840</v>
      </c>
    </row>
    <row r="336" s="2" customFormat="1">
      <c r="A336" s="41"/>
      <c r="B336" s="42"/>
      <c r="C336" s="43"/>
      <c r="D336" s="236" t="s">
        <v>1123</v>
      </c>
      <c r="E336" s="43"/>
      <c r="F336" s="288" t="s">
        <v>10689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1123</v>
      </c>
      <c r="AU336" s="20" t="s">
        <v>80</v>
      </c>
    </row>
    <row r="337" s="2" customFormat="1" ht="21.75" customHeight="1">
      <c r="A337" s="41"/>
      <c r="B337" s="42"/>
      <c r="C337" s="278" t="s">
        <v>901</v>
      </c>
      <c r="D337" s="278" t="s">
        <v>296</v>
      </c>
      <c r="E337" s="279" t="s">
        <v>10841</v>
      </c>
      <c r="F337" s="280" t="s">
        <v>10842</v>
      </c>
      <c r="G337" s="281" t="s">
        <v>304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182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10843</v>
      </c>
    </row>
    <row r="338" s="2" customFormat="1">
      <c r="A338" s="41"/>
      <c r="B338" s="42"/>
      <c r="C338" s="43"/>
      <c r="D338" s="236" t="s">
        <v>1123</v>
      </c>
      <c r="E338" s="43"/>
      <c r="F338" s="288" t="s">
        <v>10689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1123</v>
      </c>
      <c r="AU338" s="20" t="s">
        <v>80</v>
      </c>
    </row>
    <row r="339" s="2" customFormat="1" ht="21.75" customHeight="1">
      <c r="A339" s="41"/>
      <c r="B339" s="42"/>
      <c r="C339" s="278" t="s">
        <v>907</v>
      </c>
      <c r="D339" s="278" t="s">
        <v>296</v>
      </c>
      <c r="E339" s="279" t="s">
        <v>10844</v>
      </c>
      <c r="F339" s="280" t="s">
        <v>10845</v>
      </c>
      <c r="G339" s="281" t="s">
        <v>304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410</v>
      </c>
      <c r="AT339" s="227" t="s">
        <v>296</v>
      </c>
      <c r="AU339" s="227" t="s">
        <v>80</v>
      </c>
      <c r="AY339" s="20" t="s">
        <v>182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10846</v>
      </c>
    </row>
    <row r="340" s="2" customFormat="1">
      <c r="A340" s="41"/>
      <c r="B340" s="42"/>
      <c r="C340" s="43"/>
      <c r="D340" s="236" t="s">
        <v>1123</v>
      </c>
      <c r="E340" s="43"/>
      <c r="F340" s="288" t="s">
        <v>10689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1123</v>
      </c>
      <c r="AU340" s="20" t="s">
        <v>80</v>
      </c>
    </row>
    <row r="341" s="2" customFormat="1" ht="37.8" customHeight="1">
      <c r="A341" s="41"/>
      <c r="B341" s="42"/>
      <c r="C341" s="216" t="s">
        <v>915</v>
      </c>
      <c r="D341" s="216" t="s">
        <v>184</v>
      </c>
      <c r="E341" s="217" t="s">
        <v>10696</v>
      </c>
      <c r="F341" s="218" t="s">
        <v>10697</v>
      </c>
      <c r="G341" s="219" t="s">
        <v>304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10847</v>
      </c>
    </row>
    <row r="342" s="2" customFormat="1">
      <c r="A342" s="41"/>
      <c r="B342" s="42"/>
      <c r="C342" s="43"/>
      <c r="D342" s="236" t="s">
        <v>1123</v>
      </c>
      <c r="E342" s="43"/>
      <c r="F342" s="288" t="s">
        <v>10678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1123</v>
      </c>
      <c r="AU342" s="20" t="s">
        <v>80</v>
      </c>
    </row>
    <row r="343" s="2" customFormat="1" ht="21.75" customHeight="1">
      <c r="A343" s="41"/>
      <c r="B343" s="42"/>
      <c r="C343" s="278" t="s">
        <v>920</v>
      </c>
      <c r="D343" s="278" t="s">
        <v>296</v>
      </c>
      <c r="E343" s="279" t="s">
        <v>10848</v>
      </c>
      <c r="F343" s="280" t="s">
        <v>10849</v>
      </c>
      <c r="G343" s="281" t="s">
        <v>304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10850</v>
      </c>
    </row>
    <row r="344" s="2" customFormat="1">
      <c r="A344" s="41"/>
      <c r="B344" s="42"/>
      <c r="C344" s="43"/>
      <c r="D344" s="236" t="s">
        <v>1123</v>
      </c>
      <c r="E344" s="43"/>
      <c r="F344" s="288" t="s">
        <v>10689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1123</v>
      </c>
      <c r="AU344" s="20" t="s">
        <v>80</v>
      </c>
    </row>
    <row r="345" s="2" customFormat="1" ht="21.75" customHeight="1">
      <c r="A345" s="41"/>
      <c r="B345" s="42"/>
      <c r="C345" s="278" t="s">
        <v>927</v>
      </c>
      <c r="D345" s="278" t="s">
        <v>296</v>
      </c>
      <c r="E345" s="279" t="s">
        <v>10851</v>
      </c>
      <c r="F345" s="280" t="s">
        <v>10852</v>
      </c>
      <c r="G345" s="281" t="s">
        <v>304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182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10853</v>
      </c>
    </row>
    <row r="346" s="2" customFormat="1">
      <c r="A346" s="41"/>
      <c r="B346" s="42"/>
      <c r="C346" s="43"/>
      <c r="D346" s="236" t="s">
        <v>1123</v>
      </c>
      <c r="E346" s="43"/>
      <c r="F346" s="288" t="s">
        <v>10689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1123</v>
      </c>
      <c r="AU346" s="20" t="s">
        <v>80</v>
      </c>
    </row>
    <row r="347" s="2" customFormat="1" ht="16.5" customHeight="1">
      <c r="A347" s="41"/>
      <c r="B347" s="42"/>
      <c r="C347" s="278" t="s">
        <v>932</v>
      </c>
      <c r="D347" s="278" t="s">
        <v>296</v>
      </c>
      <c r="E347" s="279" t="s">
        <v>10854</v>
      </c>
      <c r="F347" s="280" t="s">
        <v>10855</v>
      </c>
      <c r="G347" s="281" t="s">
        <v>304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182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10856</v>
      </c>
    </row>
    <row r="348" s="2" customFormat="1">
      <c r="A348" s="41"/>
      <c r="B348" s="42"/>
      <c r="C348" s="43"/>
      <c r="D348" s="236" t="s">
        <v>1123</v>
      </c>
      <c r="E348" s="43"/>
      <c r="F348" s="288" t="s">
        <v>10689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1123</v>
      </c>
      <c r="AU348" s="20" t="s">
        <v>80</v>
      </c>
    </row>
    <row r="349" s="2" customFormat="1" ht="33" customHeight="1">
      <c r="A349" s="41"/>
      <c r="B349" s="42"/>
      <c r="C349" s="216" t="s">
        <v>940</v>
      </c>
      <c r="D349" s="216" t="s">
        <v>184</v>
      </c>
      <c r="E349" s="217" t="s">
        <v>10702</v>
      </c>
      <c r="F349" s="218" t="s">
        <v>10703</v>
      </c>
      <c r="G349" s="219" t="s">
        <v>283</v>
      </c>
      <c r="H349" s="220">
        <v>5</v>
      </c>
      <c r="I349" s="221"/>
      <c r="J349" s="222">
        <f>ROUND(I349*H349,2)</f>
        <v>0</v>
      </c>
      <c r="K349" s="218" t="s">
        <v>188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184</v>
      </c>
      <c r="AU349" s="227" t="s">
        <v>80</v>
      </c>
      <c r="AY349" s="20" t="s">
        <v>182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10857</v>
      </c>
    </row>
    <row r="350" s="2" customFormat="1">
      <c r="A350" s="41"/>
      <c r="B350" s="42"/>
      <c r="C350" s="43"/>
      <c r="D350" s="229" t="s">
        <v>191</v>
      </c>
      <c r="E350" s="43"/>
      <c r="F350" s="230" t="s">
        <v>10705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191</v>
      </c>
      <c r="AU350" s="20" t="s">
        <v>80</v>
      </c>
    </row>
    <row r="351" s="2" customFormat="1">
      <c r="A351" s="41"/>
      <c r="B351" s="42"/>
      <c r="C351" s="43"/>
      <c r="D351" s="236" t="s">
        <v>1123</v>
      </c>
      <c r="E351" s="43"/>
      <c r="F351" s="288" t="s">
        <v>10678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1123</v>
      </c>
      <c r="AU351" s="20" t="s">
        <v>80</v>
      </c>
    </row>
    <row r="352" s="2" customFormat="1" ht="24.15" customHeight="1">
      <c r="A352" s="41"/>
      <c r="B352" s="42"/>
      <c r="C352" s="278" t="s">
        <v>946</v>
      </c>
      <c r="D352" s="278" t="s">
        <v>296</v>
      </c>
      <c r="E352" s="279" t="s">
        <v>10858</v>
      </c>
      <c r="F352" s="280" t="s">
        <v>10859</v>
      </c>
      <c r="G352" s="281" t="s">
        <v>283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410</v>
      </c>
      <c r="AT352" s="227" t="s">
        <v>296</v>
      </c>
      <c r="AU352" s="227" t="s">
        <v>80</v>
      </c>
      <c r="AY352" s="20" t="s">
        <v>182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10860</v>
      </c>
    </row>
    <row r="353" s="2" customFormat="1">
      <c r="A353" s="41"/>
      <c r="B353" s="42"/>
      <c r="C353" s="43"/>
      <c r="D353" s="236" t="s">
        <v>1123</v>
      </c>
      <c r="E353" s="43"/>
      <c r="F353" s="288" t="s">
        <v>10861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1123</v>
      </c>
      <c r="AU353" s="20" t="s">
        <v>80</v>
      </c>
    </row>
    <row r="354" s="2" customFormat="1" ht="37.8" customHeight="1">
      <c r="A354" s="41"/>
      <c r="B354" s="42"/>
      <c r="C354" s="216" t="s">
        <v>951</v>
      </c>
      <c r="D354" s="216" t="s">
        <v>184</v>
      </c>
      <c r="E354" s="217" t="s">
        <v>10710</v>
      </c>
      <c r="F354" s="218" t="s">
        <v>10711</v>
      </c>
      <c r="G354" s="219" t="s">
        <v>283</v>
      </c>
      <c r="H354" s="220">
        <v>29</v>
      </c>
      <c r="I354" s="221"/>
      <c r="J354" s="222">
        <f>ROUND(I354*H354,2)</f>
        <v>0</v>
      </c>
      <c r="K354" s="218" t="s">
        <v>188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184</v>
      </c>
      <c r="AU354" s="227" t="s">
        <v>80</v>
      </c>
      <c r="AY354" s="20" t="s">
        <v>182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10862</v>
      </c>
    </row>
    <row r="355" s="2" customFormat="1">
      <c r="A355" s="41"/>
      <c r="B355" s="42"/>
      <c r="C355" s="43"/>
      <c r="D355" s="229" t="s">
        <v>191</v>
      </c>
      <c r="E355" s="43"/>
      <c r="F355" s="230" t="s">
        <v>10713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191</v>
      </c>
      <c r="AU355" s="20" t="s">
        <v>80</v>
      </c>
    </row>
    <row r="356" s="2" customFormat="1" ht="24.15" customHeight="1">
      <c r="A356" s="41"/>
      <c r="B356" s="42"/>
      <c r="C356" s="278" t="s">
        <v>957</v>
      </c>
      <c r="D356" s="278" t="s">
        <v>296</v>
      </c>
      <c r="E356" s="279" t="s">
        <v>10863</v>
      </c>
      <c r="F356" s="280" t="s">
        <v>10864</v>
      </c>
      <c r="G356" s="281" t="s">
        <v>283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182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10865</v>
      </c>
    </row>
    <row r="357" s="2" customFormat="1">
      <c r="A357" s="41"/>
      <c r="B357" s="42"/>
      <c r="C357" s="43"/>
      <c r="D357" s="236" t="s">
        <v>1123</v>
      </c>
      <c r="E357" s="43"/>
      <c r="F357" s="288" t="s">
        <v>10861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1123</v>
      </c>
      <c r="AU357" s="20" t="s">
        <v>80</v>
      </c>
    </row>
    <row r="358" s="2" customFormat="1" ht="24.15" customHeight="1">
      <c r="A358" s="41"/>
      <c r="B358" s="42"/>
      <c r="C358" s="278" t="s">
        <v>963</v>
      </c>
      <c r="D358" s="278" t="s">
        <v>296</v>
      </c>
      <c r="E358" s="279" t="s">
        <v>10866</v>
      </c>
      <c r="F358" s="280" t="s">
        <v>10867</v>
      </c>
      <c r="G358" s="281" t="s">
        <v>283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182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10868</v>
      </c>
    </row>
    <row r="359" s="2" customFormat="1">
      <c r="A359" s="41"/>
      <c r="B359" s="42"/>
      <c r="C359" s="43"/>
      <c r="D359" s="236" t="s">
        <v>1123</v>
      </c>
      <c r="E359" s="43"/>
      <c r="F359" s="288" t="s">
        <v>10861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1123</v>
      </c>
      <c r="AU359" s="20" t="s">
        <v>80</v>
      </c>
    </row>
    <row r="360" s="2" customFormat="1" ht="37.8" customHeight="1">
      <c r="A360" s="41"/>
      <c r="B360" s="42"/>
      <c r="C360" s="216" t="s">
        <v>969</v>
      </c>
      <c r="D360" s="216" t="s">
        <v>184</v>
      </c>
      <c r="E360" s="217" t="s">
        <v>10717</v>
      </c>
      <c r="F360" s="218" t="s">
        <v>10718</v>
      </c>
      <c r="G360" s="219" t="s">
        <v>283</v>
      </c>
      <c r="H360" s="220">
        <v>1</v>
      </c>
      <c r="I360" s="221"/>
      <c r="J360" s="222">
        <f>ROUND(I360*H360,2)</f>
        <v>0</v>
      </c>
      <c r="K360" s="218" t="s">
        <v>188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184</v>
      </c>
      <c r="AU360" s="227" t="s">
        <v>80</v>
      </c>
      <c r="AY360" s="20" t="s">
        <v>182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10869</v>
      </c>
    </row>
    <row r="361" s="2" customFormat="1">
      <c r="A361" s="41"/>
      <c r="B361" s="42"/>
      <c r="C361" s="43"/>
      <c r="D361" s="229" t="s">
        <v>191</v>
      </c>
      <c r="E361" s="43"/>
      <c r="F361" s="230" t="s">
        <v>10720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191</v>
      </c>
      <c r="AU361" s="20" t="s">
        <v>80</v>
      </c>
    </row>
    <row r="362" s="2" customFormat="1" ht="24.15" customHeight="1">
      <c r="A362" s="41"/>
      <c r="B362" s="42"/>
      <c r="C362" s="278" t="s">
        <v>975</v>
      </c>
      <c r="D362" s="278" t="s">
        <v>296</v>
      </c>
      <c r="E362" s="279" t="s">
        <v>10870</v>
      </c>
      <c r="F362" s="280" t="s">
        <v>10871</v>
      </c>
      <c r="G362" s="281" t="s">
        <v>283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182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10872</v>
      </c>
    </row>
    <row r="363" s="2" customFormat="1">
      <c r="A363" s="41"/>
      <c r="B363" s="42"/>
      <c r="C363" s="43"/>
      <c r="D363" s="236" t="s">
        <v>1123</v>
      </c>
      <c r="E363" s="43"/>
      <c r="F363" s="288" t="s">
        <v>10873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1123</v>
      </c>
      <c r="AU363" s="20" t="s">
        <v>80</v>
      </c>
    </row>
    <row r="364" s="2" customFormat="1" ht="33" customHeight="1">
      <c r="A364" s="41"/>
      <c r="B364" s="42"/>
      <c r="C364" s="216" t="s">
        <v>981</v>
      </c>
      <c r="D364" s="216" t="s">
        <v>184</v>
      </c>
      <c r="E364" s="217" t="s">
        <v>10874</v>
      </c>
      <c r="F364" s="218" t="s">
        <v>10875</v>
      </c>
      <c r="G364" s="219" t="s">
        <v>8246</v>
      </c>
      <c r="H364" s="220">
        <v>4</v>
      </c>
      <c r="I364" s="221"/>
      <c r="J364" s="222">
        <f>ROUND(I364*H364,2)</f>
        <v>0</v>
      </c>
      <c r="K364" s="218" t="s">
        <v>188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184</v>
      </c>
      <c r="AU364" s="227" t="s">
        <v>80</v>
      </c>
      <c r="AY364" s="20" t="s">
        <v>182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10876</v>
      </c>
    </row>
    <row r="365" s="2" customFormat="1">
      <c r="A365" s="41"/>
      <c r="B365" s="42"/>
      <c r="C365" s="43"/>
      <c r="D365" s="229" t="s">
        <v>191</v>
      </c>
      <c r="E365" s="43"/>
      <c r="F365" s="230" t="s">
        <v>10877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191</v>
      </c>
      <c r="AU365" s="20" t="s">
        <v>80</v>
      </c>
    </row>
    <row r="366" s="2" customFormat="1">
      <c r="A366" s="41"/>
      <c r="B366" s="42"/>
      <c r="C366" s="43"/>
      <c r="D366" s="236" t="s">
        <v>1123</v>
      </c>
      <c r="E366" s="43"/>
      <c r="F366" s="288" t="s">
        <v>10878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1123</v>
      </c>
      <c r="AU366" s="20" t="s">
        <v>80</v>
      </c>
    </row>
    <row r="367" s="2" customFormat="1" ht="16.5" customHeight="1">
      <c r="A367" s="41"/>
      <c r="B367" s="42"/>
      <c r="C367" s="278" t="s">
        <v>987</v>
      </c>
      <c r="D367" s="278" t="s">
        <v>296</v>
      </c>
      <c r="E367" s="279" t="s">
        <v>10879</v>
      </c>
      <c r="F367" s="280" t="s">
        <v>10880</v>
      </c>
      <c r="G367" s="281" t="s">
        <v>8246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182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10881</v>
      </c>
    </row>
    <row r="368" s="2" customFormat="1">
      <c r="A368" s="41"/>
      <c r="B368" s="42"/>
      <c r="C368" s="43"/>
      <c r="D368" s="236" t="s">
        <v>1123</v>
      </c>
      <c r="E368" s="43"/>
      <c r="F368" s="288" t="s">
        <v>10882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1123</v>
      </c>
      <c r="AU368" s="20" t="s">
        <v>80</v>
      </c>
    </row>
    <row r="369" s="2" customFormat="1" ht="37.8" customHeight="1">
      <c r="A369" s="41"/>
      <c r="B369" s="42"/>
      <c r="C369" s="216" t="s">
        <v>993</v>
      </c>
      <c r="D369" s="216" t="s">
        <v>184</v>
      </c>
      <c r="E369" s="217" t="s">
        <v>10883</v>
      </c>
      <c r="F369" s="218" t="s">
        <v>10884</v>
      </c>
      <c r="G369" s="219" t="s">
        <v>8246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308</v>
      </c>
      <c r="AT369" s="227" t="s">
        <v>184</v>
      </c>
      <c r="AU369" s="227" t="s">
        <v>80</v>
      </c>
      <c r="AY369" s="20" t="s">
        <v>182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308</v>
      </c>
      <c r="BM369" s="227" t="s">
        <v>10885</v>
      </c>
    </row>
    <row r="370" s="2" customFormat="1">
      <c r="A370" s="41"/>
      <c r="B370" s="42"/>
      <c r="C370" s="43"/>
      <c r="D370" s="236" t="s">
        <v>1123</v>
      </c>
      <c r="E370" s="43"/>
      <c r="F370" s="288" t="s">
        <v>10678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1123</v>
      </c>
      <c r="AU370" s="20" t="s">
        <v>80</v>
      </c>
    </row>
    <row r="371" s="2" customFormat="1" ht="16.5" customHeight="1">
      <c r="A371" s="41"/>
      <c r="B371" s="42"/>
      <c r="C371" s="278" t="s">
        <v>998</v>
      </c>
      <c r="D371" s="278" t="s">
        <v>296</v>
      </c>
      <c r="E371" s="279" t="s">
        <v>10886</v>
      </c>
      <c r="F371" s="280" t="s">
        <v>10887</v>
      </c>
      <c r="G371" s="281" t="s">
        <v>8246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182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10888</v>
      </c>
    </row>
    <row r="372" s="2" customFormat="1">
      <c r="A372" s="41"/>
      <c r="B372" s="42"/>
      <c r="C372" s="43"/>
      <c r="D372" s="236" t="s">
        <v>1123</v>
      </c>
      <c r="E372" s="43"/>
      <c r="F372" s="288" t="s">
        <v>10738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1123</v>
      </c>
      <c r="AU372" s="20" t="s">
        <v>80</v>
      </c>
    </row>
    <row r="373" s="2" customFormat="1" ht="37.8" customHeight="1">
      <c r="A373" s="41"/>
      <c r="B373" s="42"/>
      <c r="C373" s="216" t="s">
        <v>1003</v>
      </c>
      <c r="D373" s="216" t="s">
        <v>184</v>
      </c>
      <c r="E373" s="217" t="s">
        <v>10889</v>
      </c>
      <c r="F373" s="218" t="s">
        <v>10740</v>
      </c>
      <c r="G373" s="219" t="s">
        <v>8246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184</v>
      </c>
      <c r="AU373" s="227" t="s">
        <v>80</v>
      </c>
      <c r="AY373" s="20" t="s">
        <v>182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10890</v>
      </c>
    </row>
    <row r="374" s="2" customFormat="1">
      <c r="A374" s="41"/>
      <c r="B374" s="42"/>
      <c r="C374" s="43"/>
      <c r="D374" s="236" t="s">
        <v>1123</v>
      </c>
      <c r="E374" s="43"/>
      <c r="F374" s="288" t="s">
        <v>10678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1123</v>
      </c>
      <c r="AU374" s="20" t="s">
        <v>80</v>
      </c>
    </row>
    <row r="375" s="2" customFormat="1" ht="24.15" customHeight="1">
      <c r="A375" s="41"/>
      <c r="B375" s="42"/>
      <c r="C375" s="278" t="s">
        <v>1009</v>
      </c>
      <c r="D375" s="278" t="s">
        <v>296</v>
      </c>
      <c r="E375" s="279" t="s">
        <v>10891</v>
      </c>
      <c r="F375" s="280" t="s">
        <v>10892</v>
      </c>
      <c r="G375" s="281" t="s">
        <v>8246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182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10893</v>
      </c>
    </row>
    <row r="376" s="2" customFormat="1">
      <c r="A376" s="41"/>
      <c r="B376" s="42"/>
      <c r="C376" s="43"/>
      <c r="D376" s="236" t="s">
        <v>1123</v>
      </c>
      <c r="E376" s="43"/>
      <c r="F376" s="288" t="s">
        <v>10748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1123</v>
      </c>
      <c r="AU376" s="20" t="s">
        <v>80</v>
      </c>
    </row>
    <row r="377" s="2" customFormat="1" ht="37.8" customHeight="1">
      <c r="A377" s="41"/>
      <c r="B377" s="42"/>
      <c r="C377" s="216" t="s">
        <v>1014</v>
      </c>
      <c r="D377" s="216" t="s">
        <v>184</v>
      </c>
      <c r="E377" s="217" t="s">
        <v>10894</v>
      </c>
      <c r="F377" s="218" t="s">
        <v>10895</v>
      </c>
      <c r="G377" s="219" t="s">
        <v>8246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184</v>
      </c>
      <c r="AU377" s="227" t="s">
        <v>80</v>
      </c>
      <c r="AY377" s="20" t="s">
        <v>182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10896</v>
      </c>
    </row>
    <row r="378" s="2" customFormat="1">
      <c r="A378" s="41"/>
      <c r="B378" s="42"/>
      <c r="C378" s="43"/>
      <c r="D378" s="236" t="s">
        <v>1123</v>
      </c>
      <c r="E378" s="43"/>
      <c r="F378" s="288" t="s">
        <v>10897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1123</v>
      </c>
      <c r="AU378" s="20" t="s">
        <v>80</v>
      </c>
    </row>
    <row r="379" s="2" customFormat="1" ht="24.15" customHeight="1">
      <c r="A379" s="41"/>
      <c r="B379" s="42"/>
      <c r="C379" s="278" t="s">
        <v>1025</v>
      </c>
      <c r="D379" s="278" t="s">
        <v>296</v>
      </c>
      <c r="E379" s="279" t="s">
        <v>10898</v>
      </c>
      <c r="F379" s="280" t="s">
        <v>10899</v>
      </c>
      <c r="G379" s="281" t="s">
        <v>8246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182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10900</v>
      </c>
    </row>
    <row r="380" s="2" customFormat="1">
      <c r="A380" s="41"/>
      <c r="B380" s="42"/>
      <c r="C380" s="43"/>
      <c r="D380" s="236" t="s">
        <v>1123</v>
      </c>
      <c r="E380" s="43"/>
      <c r="F380" s="288" t="s">
        <v>10901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1123</v>
      </c>
      <c r="AU380" s="20" t="s">
        <v>80</v>
      </c>
    </row>
    <row r="381" s="2" customFormat="1" ht="24.15" customHeight="1">
      <c r="A381" s="41"/>
      <c r="B381" s="42"/>
      <c r="C381" s="278" t="s">
        <v>1030</v>
      </c>
      <c r="D381" s="278" t="s">
        <v>296</v>
      </c>
      <c r="E381" s="279" t="s">
        <v>10902</v>
      </c>
      <c r="F381" s="280" t="s">
        <v>10903</v>
      </c>
      <c r="G381" s="281" t="s">
        <v>8246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182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10904</v>
      </c>
    </row>
    <row r="382" s="2" customFormat="1">
      <c r="A382" s="41"/>
      <c r="B382" s="42"/>
      <c r="C382" s="43"/>
      <c r="D382" s="236" t="s">
        <v>1123</v>
      </c>
      <c r="E382" s="43"/>
      <c r="F382" s="288" t="s">
        <v>10901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1123</v>
      </c>
      <c r="AU382" s="20" t="s">
        <v>80</v>
      </c>
    </row>
    <row r="383" s="2" customFormat="1" ht="24.15" customHeight="1">
      <c r="A383" s="41"/>
      <c r="B383" s="42"/>
      <c r="C383" s="278" t="s">
        <v>1036</v>
      </c>
      <c r="D383" s="278" t="s">
        <v>296</v>
      </c>
      <c r="E383" s="279" t="s">
        <v>10905</v>
      </c>
      <c r="F383" s="280" t="s">
        <v>10906</v>
      </c>
      <c r="G383" s="281" t="s">
        <v>8246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182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10907</v>
      </c>
    </row>
    <row r="384" s="2" customFormat="1">
      <c r="A384" s="41"/>
      <c r="B384" s="42"/>
      <c r="C384" s="43"/>
      <c r="D384" s="236" t="s">
        <v>1123</v>
      </c>
      <c r="E384" s="43"/>
      <c r="F384" s="288" t="s">
        <v>10901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1123</v>
      </c>
      <c r="AU384" s="20" t="s">
        <v>80</v>
      </c>
    </row>
    <row r="385" s="2" customFormat="1" ht="24.15" customHeight="1">
      <c r="A385" s="41"/>
      <c r="B385" s="42"/>
      <c r="C385" s="278" t="s">
        <v>1043</v>
      </c>
      <c r="D385" s="278" t="s">
        <v>296</v>
      </c>
      <c r="E385" s="279" t="s">
        <v>10908</v>
      </c>
      <c r="F385" s="280" t="s">
        <v>10909</v>
      </c>
      <c r="G385" s="281" t="s">
        <v>8246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410</v>
      </c>
      <c r="AT385" s="227" t="s">
        <v>296</v>
      </c>
      <c r="AU385" s="227" t="s">
        <v>80</v>
      </c>
      <c r="AY385" s="20" t="s">
        <v>182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308</v>
      </c>
      <c r="BM385" s="227" t="s">
        <v>10910</v>
      </c>
    </row>
    <row r="386" s="2" customFormat="1">
      <c r="A386" s="41"/>
      <c r="B386" s="42"/>
      <c r="C386" s="43"/>
      <c r="D386" s="236" t="s">
        <v>1123</v>
      </c>
      <c r="E386" s="43"/>
      <c r="F386" s="288" t="s">
        <v>10901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1123</v>
      </c>
      <c r="AU386" s="20" t="s">
        <v>80</v>
      </c>
    </row>
    <row r="387" s="2" customFormat="1" ht="37.8" customHeight="1">
      <c r="A387" s="41"/>
      <c r="B387" s="42"/>
      <c r="C387" s="216" t="s">
        <v>1051</v>
      </c>
      <c r="D387" s="216" t="s">
        <v>184</v>
      </c>
      <c r="E387" s="217" t="s">
        <v>10911</v>
      </c>
      <c r="F387" s="218" t="s">
        <v>10912</v>
      </c>
      <c r="G387" s="219" t="s">
        <v>8246</v>
      </c>
      <c r="H387" s="220">
        <v>1</v>
      </c>
      <c r="I387" s="221"/>
      <c r="J387" s="222">
        <f>ROUND(I387*H387,2)</f>
        <v>0</v>
      </c>
      <c r="K387" s="218" t="s">
        <v>188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184</v>
      </c>
      <c r="AU387" s="227" t="s">
        <v>80</v>
      </c>
      <c r="AY387" s="20" t="s">
        <v>182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10913</v>
      </c>
    </row>
    <row r="388" s="2" customFormat="1">
      <c r="A388" s="41"/>
      <c r="B388" s="42"/>
      <c r="C388" s="43"/>
      <c r="D388" s="229" t="s">
        <v>191</v>
      </c>
      <c r="E388" s="43"/>
      <c r="F388" s="230" t="s">
        <v>10914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191</v>
      </c>
      <c r="AU388" s="20" t="s">
        <v>80</v>
      </c>
    </row>
    <row r="389" s="2" customFormat="1">
      <c r="A389" s="41"/>
      <c r="B389" s="42"/>
      <c r="C389" s="43"/>
      <c r="D389" s="236" t="s">
        <v>1123</v>
      </c>
      <c r="E389" s="43"/>
      <c r="F389" s="288" t="s">
        <v>10897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1123</v>
      </c>
      <c r="AU389" s="20" t="s">
        <v>80</v>
      </c>
    </row>
    <row r="390" s="2" customFormat="1" ht="78" customHeight="1">
      <c r="A390" s="41"/>
      <c r="B390" s="42"/>
      <c r="C390" s="278" t="s">
        <v>1056</v>
      </c>
      <c r="D390" s="278" t="s">
        <v>296</v>
      </c>
      <c r="E390" s="279" t="s">
        <v>10915</v>
      </c>
      <c r="F390" s="280" t="s">
        <v>10916</v>
      </c>
      <c r="G390" s="281" t="s">
        <v>8246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182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10917</v>
      </c>
    </row>
    <row r="391" s="2" customFormat="1">
      <c r="A391" s="41"/>
      <c r="B391" s="42"/>
      <c r="C391" s="43"/>
      <c r="D391" s="236" t="s">
        <v>1123</v>
      </c>
      <c r="E391" s="43"/>
      <c r="F391" s="288" t="s">
        <v>10918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1123</v>
      </c>
      <c r="AU391" s="20" t="s">
        <v>80</v>
      </c>
    </row>
    <row r="392" s="2" customFormat="1" ht="21.75" customHeight="1">
      <c r="A392" s="41"/>
      <c r="B392" s="42"/>
      <c r="C392" s="216" t="s">
        <v>1061</v>
      </c>
      <c r="D392" s="216" t="s">
        <v>184</v>
      </c>
      <c r="E392" s="217" t="s">
        <v>10756</v>
      </c>
      <c r="F392" s="218" t="s">
        <v>10757</v>
      </c>
      <c r="G392" s="219" t="s">
        <v>8246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184</v>
      </c>
      <c r="AU392" s="227" t="s">
        <v>80</v>
      </c>
      <c r="AY392" s="20" t="s">
        <v>182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10919</v>
      </c>
    </row>
    <row r="393" s="2" customFormat="1" ht="16.5" customHeight="1">
      <c r="A393" s="41"/>
      <c r="B393" s="42"/>
      <c r="C393" s="216" t="s">
        <v>1067</v>
      </c>
      <c r="D393" s="216" t="s">
        <v>184</v>
      </c>
      <c r="E393" s="217" t="s">
        <v>10759</v>
      </c>
      <c r="F393" s="218" t="s">
        <v>10760</v>
      </c>
      <c r="G393" s="219" t="s">
        <v>8246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184</v>
      </c>
      <c r="AU393" s="227" t="s">
        <v>80</v>
      </c>
      <c r="AY393" s="20" t="s">
        <v>182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10920</v>
      </c>
    </row>
    <row r="394" s="2" customFormat="1">
      <c r="A394" s="41"/>
      <c r="B394" s="42"/>
      <c r="C394" s="43"/>
      <c r="D394" s="236" t="s">
        <v>1123</v>
      </c>
      <c r="E394" s="43"/>
      <c r="F394" s="288" t="s">
        <v>10762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1123</v>
      </c>
      <c r="AU394" s="20" t="s">
        <v>80</v>
      </c>
    </row>
    <row r="395" s="2" customFormat="1" ht="33" customHeight="1">
      <c r="A395" s="41"/>
      <c r="B395" s="42"/>
      <c r="C395" s="278" t="s">
        <v>1071</v>
      </c>
      <c r="D395" s="278" t="s">
        <v>296</v>
      </c>
      <c r="E395" s="279" t="s">
        <v>10921</v>
      </c>
      <c r="F395" s="280" t="s">
        <v>10764</v>
      </c>
      <c r="G395" s="281" t="s">
        <v>8246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410</v>
      </c>
      <c r="AT395" s="227" t="s">
        <v>296</v>
      </c>
      <c r="AU395" s="227" t="s">
        <v>80</v>
      </c>
      <c r="AY395" s="20" t="s">
        <v>182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10922</v>
      </c>
    </row>
    <row r="396" s="2" customFormat="1">
      <c r="A396" s="41"/>
      <c r="B396" s="42"/>
      <c r="C396" s="43"/>
      <c r="D396" s="236" t="s">
        <v>1123</v>
      </c>
      <c r="E396" s="43"/>
      <c r="F396" s="288" t="s">
        <v>10766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1123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10923</v>
      </c>
      <c r="F397" s="214" t="s">
        <v>10924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182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1077</v>
      </c>
      <c r="D398" s="216" t="s">
        <v>184</v>
      </c>
      <c r="E398" s="217" t="s">
        <v>10925</v>
      </c>
      <c r="F398" s="218" t="s">
        <v>10926</v>
      </c>
      <c r="G398" s="219" t="s">
        <v>8246</v>
      </c>
      <c r="H398" s="220">
        <v>4</v>
      </c>
      <c r="I398" s="221"/>
      <c r="J398" s="222">
        <f>ROUND(I398*H398,2)</f>
        <v>0</v>
      </c>
      <c r="K398" s="218" t="s">
        <v>188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184</v>
      </c>
      <c r="AU398" s="227" t="s">
        <v>80</v>
      </c>
      <c r="AY398" s="20" t="s">
        <v>182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10927</v>
      </c>
    </row>
    <row r="399" s="2" customFormat="1">
      <c r="A399" s="41"/>
      <c r="B399" s="42"/>
      <c r="C399" s="43"/>
      <c r="D399" s="229" t="s">
        <v>191</v>
      </c>
      <c r="E399" s="43"/>
      <c r="F399" s="230" t="s">
        <v>10928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191</v>
      </c>
      <c r="AU399" s="20" t="s">
        <v>80</v>
      </c>
    </row>
    <row r="400" s="2" customFormat="1">
      <c r="A400" s="41"/>
      <c r="B400" s="42"/>
      <c r="C400" s="43"/>
      <c r="D400" s="236" t="s">
        <v>1123</v>
      </c>
      <c r="E400" s="43"/>
      <c r="F400" s="288" t="s">
        <v>10929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1123</v>
      </c>
      <c r="AU400" s="20" t="s">
        <v>80</v>
      </c>
    </row>
    <row r="401" s="2" customFormat="1" ht="66.75" customHeight="1">
      <c r="A401" s="41"/>
      <c r="B401" s="42"/>
      <c r="C401" s="278" t="s">
        <v>1086</v>
      </c>
      <c r="D401" s="278" t="s">
        <v>296</v>
      </c>
      <c r="E401" s="279" t="s">
        <v>10930</v>
      </c>
      <c r="F401" s="280" t="s">
        <v>10931</v>
      </c>
      <c r="G401" s="281" t="s">
        <v>8246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182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10932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10933</v>
      </c>
      <c r="F402" s="214" t="s">
        <v>10934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182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1096</v>
      </c>
      <c r="D403" s="216" t="s">
        <v>184</v>
      </c>
      <c r="E403" s="217" t="s">
        <v>10935</v>
      </c>
      <c r="F403" s="218" t="s">
        <v>10936</v>
      </c>
      <c r="G403" s="219" t="s">
        <v>8246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308</v>
      </c>
      <c r="AT403" s="227" t="s">
        <v>184</v>
      </c>
      <c r="AU403" s="227" t="s">
        <v>80</v>
      </c>
      <c r="AY403" s="20" t="s">
        <v>182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308</v>
      </c>
      <c r="BM403" s="227" t="s">
        <v>10937</v>
      </c>
    </row>
    <row r="404" s="2" customFormat="1">
      <c r="A404" s="41"/>
      <c r="B404" s="42"/>
      <c r="C404" s="43"/>
      <c r="D404" s="236" t="s">
        <v>1123</v>
      </c>
      <c r="E404" s="43"/>
      <c r="F404" s="288" t="s">
        <v>10938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1123</v>
      </c>
      <c r="AU404" s="20" t="s">
        <v>80</v>
      </c>
    </row>
    <row r="405" s="2" customFormat="1" ht="37.8" customHeight="1">
      <c r="A405" s="41"/>
      <c r="B405" s="42"/>
      <c r="C405" s="278" t="s">
        <v>1101</v>
      </c>
      <c r="D405" s="278" t="s">
        <v>296</v>
      </c>
      <c r="E405" s="279" t="s">
        <v>10939</v>
      </c>
      <c r="F405" s="280" t="s">
        <v>10940</v>
      </c>
      <c r="G405" s="281" t="s">
        <v>8246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182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10941</v>
      </c>
    </row>
    <row r="406" s="2" customFormat="1">
      <c r="A406" s="41"/>
      <c r="B406" s="42"/>
      <c r="C406" s="43"/>
      <c r="D406" s="236" t="s">
        <v>1123</v>
      </c>
      <c r="E406" s="43"/>
      <c r="F406" s="288" t="s">
        <v>10942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1123</v>
      </c>
      <c r="AU406" s="20" t="s">
        <v>80</v>
      </c>
    </row>
    <row r="407" s="2" customFormat="1" ht="24.15" customHeight="1">
      <c r="A407" s="41"/>
      <c r="B407" s="42"/>
      <c r="C407" s="216" t="s">
        <v>1108</v>
      </c>
      <c r="D407" s="216" t="s">
        <v>184</v>
      </c>
      <c r="E407" s="217" t="s">
        <v>10943</v>
      </c>
      <c r="F407" s="218" t="s">
        <v>10944</v>
      </c>
      <c r="G407" s="219" t="s">
        <v>8246</v>
      </c>
      <c r="H407" s="220">
        <v>1</v>
      </c>
      <c r="I407" s="221"/>
      <c r="J407" s="222">
        <f>ROUND(I407*H407,2)</f>
        <v>0</v>
      </c>
      <c r="K407" s="218" t="s">
        <v>188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308</v>
      </c>
      <c r="AT407" s="227" t="s">
        <v>184</v>
      </c>
      <c r="AU407" s="227" t="s">
        <v>80</v>
      </c>
      <c r="AY407" s="20" t="s">
        <v>182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10945</v>
      </c>
    </row>
    <row r="408" s="2" customFormat="1">
      <c r="A408" s="41"/>
      <c r="B408" s="42"/>
      <c r="C408" s="43"/>
      <c r="D408" s="229" t="s">
        <v>191</v>
      </c>
      <c r="E408" s="43"/>
      <c r="F408" s="230" t="s">
        <v>10946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191</v>
      </c>
      <c r="AU408" s="20" t="s">
        <v>80</v>
      </c>
    </row>
    <row r="409" s="2" customFormat="1">
      <c r="A409" s="41"/>
      <c r="B409" s="42"/>
      <c r="C409" s="43"/>
      <c r="D409" s="236" t="s">
        <v>1123</v>
      </c>
      <c r="E409" s="43"/>
      <c r="F409" s="288" t="s">
        <v>10947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1123</v>
      </c>
      <c r="AU409" s="20" t="s">
        <v>80</v>
      </c>
    </row>
    <row r="410" s="2" customFormat="1" ht="16.5" customHeight="1">
      <c r="A410" s="41"/>
      <c r="B410" s="42"/>
      <c r="C410" s="278" t="s">
        <v>1113</v>
      </c>
      <c r="D410" s="278" t="s">
        <v>296</v>
      </c>
      <c r="E410" s="279" t="s">
        <v>10948</v>
      </c>
      <c r="F410" s="280" t="s">
        <v>10949</v>
      </c>
      <c r="G410" s="281" t="s">
        <v>8246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182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10950</v>
      </c>
    </row>
    <row r="411" s="2" customFormat="1">
      <c r="A411" s="41"/>
      <c r="B411" s="42"/>
      <c r="C411" s="43"/>
      <c r="D411" s="236" t="s">
        <v>1123</v>
      </c>
      <c r="E411" s="43"/>
      <c r="F411" s="288" t="s">
        <v>10951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1123</v>
      </c>
      <c r="AU411" s="20" t="s">
        <v>80</v>
      </c>
    </row>
    <row r="412" s="2" customFormat="1" ht="37.8" customHeight="1">
      <c r="A412" s="41"/>
      <c r="B412" s="42"/>
      <c r="C412" s="216" t="s">
        <v>1119</v>
      </c>
      <c r="D412" s="216" t="s">
        <v>184</v>
      </c>
      <c r="E412" s="217" t="s">
        <v>10952</v>
      </c>
      <c r="F412" s="218" t="s">
        <v>10953</v>
      </c>
      <c r="G412" s="219" t="s">
        <v>8246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184</v>
      </c>
      <c r="AU412" s="227" t="s">
        <v>80</v>
      </c>
      <c r="AY412" s="20" t="s">
        <v>182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10954</v>
      </c>
    </row>
    <row r="413" s="2" customFormat="1">
      <c r="A413" s="41"/>
      <c r="B413" s="42"/>
      <c r="C413" s="43"/>
      <c r="D413" s="236" t="s">
        <v>1123</v>
      </c>
      <c r="E413" s="43"/>
      <c r="F413" s="288" t="s">
        <v>10955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1123</v>
      </c>
      <c r="AU413" s="20" t="s">
        <v>80</v>
      </c>
    </row>
    <row r="414" s="2" customFormat="1" ht="24.15" customHeight="1">
      <c r="A414" s="41"/>
      <c r="B414" s="42"/>
      <c r="C414" s="278" t="s">
        <v>1127</v>
      </c>
      <c r="D414" s="278" t="s">
        <v>296</v>
      </c>
      <c r="E414" s="279" t="s">
        <v>10956</v>
      </c>
      <c r="F414" s="280" t="s">
        <v>10957</v>
      </c>
      <c r="G414" s="281" t="s">
        <v>8246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10958</v>
      </c>
    </row>
    <row r="415" s="2" customFormat="1">
      <c r="A415" s="41"/>
      <c r="B415" s="42"/>
      <c r="C415" s="43"/>
      <c r="D415" s="236" t="s">
        <v>1123</v>
      </c>
      <c r="E415" s="43"/>
      <c r="F415" s="288" t="s">
        <v>10959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1123</v>
      </c>
      <c r="AU415" s="20" t="s">
        <v>80</v>
      </c>
    </row>
    <row r="416" s="2" customFormat="1" ht="24.15" customHeight="1">
      <c r="A416" s="41"/>
      <c r="B416" s="42"/>
      <c r="C416" s="216" t="s">
        <v>1132</v>
      </c>
      <c r="D416" s="216" t="s">
        <v>184</v>
      </c>
      <c r="E416" s="217" t="s">
        <v>10960</v>
      </c>
      <c r="F416" s="218" t="s">
        <v>10961</v>
      </c>
      <c r="G416" s="219" t="s">
        <v>8246</v>
      </c>
      <c r="H416" s="220">
        <v>1</v>
      </c>
      <c r="I416" s="221"/>
      <c r="J416" s="222">
        <f>ROUND(I416*H416,2)</f>
        <v>0</v>
      </c>
      <c r="K416" s="218" t="s">
        <v>188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184</v>
      </c>
      <c r="AU416" s="227" t="s">
        <v>80</v>
      </c>
      <c r="AY416" s="20" t="s">
        <v>182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10962</v>
      </c>
    </row>
    <row r="417" s="2" customFormat="1">
      <c r="A417" s="41"/>
      <c r="B417" s="42"/>
      <c r="C417" s="43"/>
      <c r="D417" s="229" t="s">
        <v>191</v>
      </c>
      <c r="E417" s="43"/>
      <c r="F417" s="230" t="s">
        <v>10963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191</v>
      </c>
      <c r="AU417" s="20" t="s">
        <v>80</v>
      </c>
    </row>
    <row r="418" s="2" customFormat="1">
      <c r="A418" s="41"/>
      <c r="B418" s="42"/>
      <c r="C418" s="43"/>
      <c r="D418" s="236" t="s">
        <v>1123</v>
      </c>
      <c r="E418" s="43"/>
      <c r="F418" s="288" t="s">
        <v>10964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1123</v>
      </c>
      <c r="AU418" s="20" t="s">
        <v>80</v>
      </c>
    </row>
    <row r="419" s="2" customFormat="1" ht="16.5" customHeight="1">
      <c r="A419" s="41"/>
      <c r="B419" s="42"/>
      <c r="C419" s="278" t="s">
        <v>1138</v>
      </c>
      <c r="D419" s="278" t="s">
        <v>296</v>
      </c>
      <c r="E419" s="279" t="s">
        <v>10965</v>
      </c>
      <c r="F419" s="280" t="s">
        <v>10598</v>
      </c>
      <c r="G419" s="281" t="s">
        <v>8246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182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10966</v>
      </c>
    </row>
    <row r="420" s="2" customFormat="1">
      <c r="A420" s="41"/>
      <c r="B420" s="42"/>
      <c r="C420" s="43"/>
      <c r="D420" s="236" t="s">
        <v>1123</v>
      </c>
      <c r="E420" s="43"/>
      <c r="F420" s="288" t="s">
        <v>10600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1123</v>
      </c>
      <c r="AU420" s="20" t="s">
        <v>80</v>
      </c>
    </row>
    <row r="421" s="2" customFormat="1" ht="37.8" customHeight="1">
      <c r="A421" s="41"/>
      <c r="B421" s="42"/>
      <c r="C421" s="216" t="s">
        <v>1144</v>
      </c>
      <c r="D421" s="216" t="s">
        <v>184</v>
      </c>
      <c r="E421" s="217" t="s">
        <v>10967</v>
      </c>
      <c r="F421" s="218" t="s">
        <v>10697</v>
      </c>
      <c r="G421" s="219" t="s">
        <v>304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184</v>
      </c>
      <c r="AU421" s="227" t="s">
        <v>80</v>
      </c>
      <c r="AY421" s="20" t="s">
        <v>182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10968</v>
      </c>
    </row>
    <row r="422" s="2" customFormat="1">
      <c r="A422" s="41"/>
      <c r="B422" s="42"/>
      <c r="C422" s="43"/>
      <c r="D422" s="236" t="s">
        <v>1123</v>
      </c>
      <c r="E422" s="43"/>
      <c r="F422" s="288" t="s">
        <v>10969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1123</v>
      </c>
      <c r="AU422" s="20" t="s">
        <v>80</v>
      </c>
    </row>
    <row r="423" s="2" customFormat="1" ht="21.75" customHeight="1">
      <c r="A423" s="41"/>
      <c r="B423" s="42"/>
      <c r="C423" s="278" t="s">
        <v>1151</v>
      </c>
      <c r="D423" s="278" t="s">
        <v>296</v>
      </c>
      <c r="E423" s="279" t="s">
        <v>10970</v>
      </c>
      <c r="F423" s="280" t="s">
        <v>10971</v>
      </c>
      <c r="G423" s="281" t="s">
        <v>304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410</v>
      </c>
      <c r="AT423" s="227" t="s">
        <v>296</v>
      </c>
      <c r="AU423" s="227" t="s">
        <v>80</v>
      </c>
      <c r="AY423" s="20" t="s">
        <v>182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10972</v>
      </c>
    </row>
    <row r="424" s="2" customFormat="1">
      <c r="A424" s="41"/>
      <c r="B424" s="42"/>
      <c r="C424" s="43"/>
      <c r="D424" s="236" t="s">
        <v>1123</v>
      </c>
      <c r="E424" s="43"/>
      <c r="F424" s="288" t="s">
        <v>10689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1123</v>
      </c>
      <c r="AU424" s="20" t="s">
        <v>80</v>
      </c>
    </row>
    <row r="425" s="2" customFormat="1" ht="37.8" customHeight="1">
      <c r="A425" s="41"/>
      <c r="B425" s="42"/>
      <c r="C425" s="216" t="s">
        <v>1166</v>
      </c>
      <c r="D425" s="216" t="s">
        <v>184</v>
      </c>
      <c r="E425" s="217" t="s">
        <v>10973</v>
      </c>
      <c r="F425" s="218" t="s">
        <v>10974</v>
      </c>
      <c r="G425" s="219" t="s">
        <v>8246</v>
      </c>
      <c r="H425" s="220">
        <v>2</v>
      </c>
      <c r="I425" s="221"/>
      <c r="J425" s="222">
        <f>ROUND(I425*H425,2)</f>
        <v>0</v>
      </c>
      <c r="K425" s="218" t="s">
        <v>188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308</v>
      </c>
      <c r="AT425" s="227" t="s">
        <v>184</v>
      </c>
      <c r="AU425" s="227" t="s">
        <v>80</v>
      </c>
      <c r="AY425" s="20" t="s">
        <v>182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308</v>
      </c>
      <c r="BM425" s="227" t="s">
        <v>10975</v>
      </c>
    </row>
    <row r="426" s="2" customFormat="1">
      <c r="A426" s="41"/>
      <c r="B426" s="42"/>
      <c r="C426" s="43"/>
      <c r="D426" s="229" t="s">
        <v>191</v>
      </c>
      <c r="E426" s="43"/>
      <c r="F426" s="230" t="s">
        <v>10976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191</v>
      </c>
      <c r="AU426" s="20" t="s">
        <v>80</v>
      </c>
    </row>
    <row r="427" s="2" customFormat="1">
      <c r="A427" s="41"/>
      <c r="B427" s="42"/>
      <c r="C427" s="43"/>
      <c r="D427" s="236" t="s">
        <v>1123</v>
      </c>
      <c r="E427" s="43"/>
      <c r="F427" s="288" t="s">
        <v>10977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1123</v>
      </c>
      <c r="AU427" s="20" t="s">
        <v>80</v>
      </c>
    </row>
    <row r="428" s="2" customFormat="1" ht="16.5" customHeight="1">
      <c r="A428" s="41"/>
      <c r="B428" s="42"/>
      <c r="C428" s="278" t="s">
        <v>1172</v>
      </c>
      <c r="D428" s="278" t="s">
        <v>296</v>
      </c>
      <c r="E428" s="279" t="s">
        <v>10978</v>
      </c>
      <c r="F428" s="280" t="s">
        <v>10979</v>
      </c>
      <c r="G428" s="281" t="s">
        <v>8246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410</v>
      </c>
      <c r="AT428" s="227" t="s">
        <v>296</v>
      </c>
      <c r="AU428" s="227" t="s">
        <v>80</v>
      </c>
      <c r="AY428" s="20" t="s">
        <v>182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10980</v>
      </c>
    </row>
    <row r="429" s="2" customFormat="1">
      <c r="A429" s="41"/>
      <c r="B429" s="42"/>
      <c r="C429" s="43"/>
      <c r="D429" s="236" t="s">
        <v>1123</v>
      </c>
      <c r="E429" s="43"/>
      <c r="F429" s="288" t="s">
        <v>10882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1123</v>
      </c>
      <c r="AU429" s="20" t="s">
        <v>80</v>
      </c>
    </row>
    <row r="430" s="2" customFormat="1" ht="37.8" customHeight="1">
      <c r="A430" s="41"/>
      <c r="B430" s="42"/>
      <c r="C430" s="216" t="s">
        <v>1186</v>
      </c>
      <c r="D430" s="216" t="s">
        <v>184</v>
      </c>
      <c r="E430" s="217" t="s">
        <v>10981</v>
      </c>
      <c r="F430" s="218" t="s">
        <v>10982</v>
      </c>
      <c r="G430" s="219" t="s">
        <v>8246</v>
      </c>
      <c r="H430" s="220">
        <v>2</v>
      </c>
      <c r="I430" s="221"/>
      <c r="J430" s="222">
        <f>ROUND(I430*H430,2)</f>
        <v>0</v>
      </c>
      <c r="K430" s="218" t="s">
        <v>188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184</v>
      </c>
      <c r="AU430" s="227" t="s">
        <v>80</v>
      </c>
      <c r="AY430" s="20" t="s">
        <v>182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10983</v>
      </c>
    </row>
    <row r="431" s="2" customFormat="1">
      <c r="A431" s="41"/>
      <c r="B431" s="42"/>
      <c r="C431" s="43"/>
      <c r="D431" s="229" t="s">
        <v>191</v>
      </c>
      <c r="E431" s="43"/>
      <c r="F431" s="230" t="s">
        <v>10984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191</v>
      </c>
      <c r="AU431" s="20" t="s">
        <v>80</v>
      </c>
    </row>
    <row r="432" s="2" customFormat="1">
      <c r="A432" s="41"/>
      <c r="B432" s="42"/>
      <c r="C432" s="43"/>
      <c r="D432" s="236" t="s">
        <v>1123</v>
      </c>
      <c r="E432" s="43"/>
      <c r="F432" s="288" t="s">
        <v>10727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1123</v>
      </c>
      <c r="AU432" s="20" t="s">
        <v>80</v>
      </c>
    </row>
    <row r="433" s="2" customFormat="1" ht="16.5" customHeight="1">
      <c r="A433" s="41"/>
      <c r="B433" s="42"/>
      <c r="C433" s="278" t="s">
        <v>1192</v>
      </c>
      <c r="D433" s="278" t="s">
        <v>296</v>
      </c>
      <c r="E433" s="279" t="s">
        <v>10985</v>
      </c>
      <c r="F433" s="280" t="s">
        <v>10986</v>
      </c>
      <c r="G433" s="281" t="s">
        <v>8246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410</v>
      </c>
      <c r="AT433" s="227" t="s">
        <v>296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10987</v>
      </c>
    </row>
    <row r="434" s="2" customFormat="1">
      <c r="A434" s="41"/>
      <c r="B434" s="42"/>
      <c r="C434" s="43"/>
      <c r="D434" s="236" t="s">
        <v>1123</v>
      </c>
      <c r="E434" s="43"/>
      <c r="F434" s="288" t="s">
        <v>10731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1123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10988</v>
      </c>
      <c r="F435" s="214" t="s">
        <v>10989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182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1197</v>
      </c>
      <c r="D436" s="216" t="s">
        <v>184</v>
      </c>
      <c r="E436" s="217" t="s">
        <v>10622</v>
      </c>
      <c r="F436" s="218" t="s">
        <v>10623</v>
      </c>
      <c r="G436" s="219" t="s">
        <v>283</v>
      </c>
      <c r="H436" s="220">
        <v>30</v>
      </c>
      <c r="I436" s="221"/>
      <c r="J436" s="222">
        <f>ROUND(I436*H436,2)</f>
        <v>0</v>
      </c>
      <c r="K436" s="218" t="s">
        <v>188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184</v>
      </c>
      <c r="AU436" s="227" t="s">
        <v>80</v>
      </c>
      <c r="AY436" s="20" t="s">
        <v>182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10990</v>
      </c>
    </row>
    <row r="437" s="2" customFormat="1">
      <c r="A437" s="41"/>
      <c r="B437" s="42"/>
      <c r="C437" s="43"/>
      <c r="D437" s="229" t="s">
        <v>191</v>
      </c>
      <c r="E437" s="43"/>
      <c r="F437" s="230" t="s">
        <v>10625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191</v>
      </c>
      <c r="AU437" s="20" t="s">
        <v>80</v>
      </c>
    </row>
    <row r="438" s="2" customFormat="1">
      <c r="A438" s="41"/>
      <c r="B438" s="42"/>
      <c r="C438" s="43"/>
      <c r="D438" s="236" t="s">
        <v>1123</v>
      </c>
      <c r="E438" s="43"/>
      <c r="F438" s="288" t="s">
        <v>10991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1123</v>
      </c>
      <c r="AU438" s="20" t="s">
        <v>80</v>
      </c>
    </row>
    <row r="439" s="2" customFormat="1" ht="33" customHeight="1">
      <c r="A439" s="41"/>
      <c r="B439" s="42"/>
      <c r="C439" s="278" t="s">
        <v>1203</v>
      </c>
      <c r="D439" s="278" t="s">
        <v>296</v>
      </c>
      <c r="E439" s="279" t="s">
        <v>10627</v>
      </c>
      <c r="F439" s="280" t="s">
        <v>10628</v>
      </c>
      <c r="G439" s="281" t="s">
        <v>283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410</v>
      </c>
      <c r="AT439" s="227" t="s">
        <v>296</v>
      </c>
      <c r="AU439" s="227" t="s">
        <v>80</v>
      </c>
      <c r="AY439" s="20" t="s">
        <v>182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10992</v>
      </c>
    </row>
    <row r="440" s="2" customFormat="1" ht="37.8" customHeight="1">
      <c r="A440" s="41"/>
      <c r="B440" s="42"/>
      <c r="C440" s="216" t="s">
        <v>1209</v>
      </c>
      <c r="D440" s="216" t="s">
        <v>184</v>
      </c>
      <c r="E440" s="217" t="s">
        <v>10993</v>
      </c>
      <c r="F440" s="218" t="s">
        <v>10994</v>
      </c>
      <c r="G440" s="219" t="s">
        <v>8246</v>
      </c>
      <c r="H440" s="220">
        <v>4</v>
      </c>
      <c r="I440" s="221"/>
      <c r="J440" s="222">
        <f>ROUND(I440*H440,2)</f>
        <v>0</v>
      </c>
      <c r="K440" s="218" t="s">
        <v>188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308</v>
      </c>
      <c r="AT440" s="227" t="s">
        <v>184</v>
      </c>
      <c r="AU440" s="227" t="s">
        <v>80</v>
      </c>
      <c r="AY440" s="20" t="s">
        <v>182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10995</v>
      </c>
    </row>
    <row r="441" s="2" customFormat="1">
      <c r="A441" s="41"/>
      <c r="B441" s="42"/>
      <c r="C441" s="43"/>
      <c r="D441" s="229" t="s">
        <v>191</v>
      </c>
      <c r="E441" s="43"/>
      <c r="F441" s="230" t="s">
        <v>10996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191</v>
      </c>
      <c r="AU441" s="20" t="s">
        <v>80</v>
      </c>
    </row>
    <row r="442" s="2" customFormat="1">
      <c r="A442" s="41"/>
      <c r="B442" s="42"/>
      <c r="C442" s="43"/>
      <c r="D442" s="236" t="s">
        <v>1123</v>
      </c>
      <c r="E442" s="43"/>
      <c r="F442" s="288" t="s">
        <v>10997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1123</v>
      </c>
      <c r="AU442" s="20" t="s">
        <v>80</v>
      </c>
    </row>
    <row r="443" s="2" customFormat="1" ht="37.8" customHeight="1">
      <c r="A443" s="41"/>
      <c r="B443" s="42"/>
      <c r="C443" s="278" t="s">
        <v>1265</v>
      </c>
      <c r="D443" s="278" t="s">
        <v>296</v>
      </c>
      <c r="E443" s="279" t="s">
        <v>10998</v>
      </c>
      <c r="F443" s="280" t="s">
        <v>10999</v>
      </c>
      <c r="G443" s="281" t="s">
        <v>8246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410</v>
      </c>
      <c r="AT443" s="227" t="s">
        <v>296</v>
      </c>
      <c r="AU443" s="227" t="s">
        <v>80</v>
      </c>
      <c r="AY443" s="20" t="s">
        <v>182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11000</v>
      </c>
    </row>
    <row r="444" s="2" customFormat="1" ht="37.8" customHeight="1">
      <c r="A444" s="41"/>
      <c r="B444" s="42"/>
      <c r="C444" s="278" t="s">
        <v>1275</v>
      </c>
      <c r="D444" s="278" t="s">
        <v>296</v>
      </c>
      <c r="E444" s="279" t="s">
        <v>11001</v>
      </c>
      <c r="F444" s="280" t="s">
        <v>11002</v>
      </c>
      <c r="G444" s="281" t="s">
        <v>8246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182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11003</v>
      </c>
    </row>
    <row r="445" s="2" customFormat="1">
      <c r="A445" s="41"/>
      <c r="B445" s="42"/>
      <c r="C445" s="43"/>
      <c r="D445" s="236" t="s">
        <v>1123</v>
      </c>
      <c r="E445" s="43"/>
      <c r="F445" s="288" t="s">
        <v>11004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1123</v>
      </c>
      <c r="AU445" s="20" t="s">
        <v>80</v>
      </c>
    </row>
    <row r="446" s="2" customFormat="1" ht="33" customHeight="1">
      <c r="A446" s="41"/>
      <c r="B446" s="42"/>
      <c r="C446" s="216" t="s">
        <v>1282</v>
      </c>
      <c r="D446" s="216" t="s">
        <v>184</v>
      </c>
      <c r="E446" s="217" t="s">
        <v>10792</v>
      </c>
      <c r="F446" s="218" t="s">
        <v>10793</v>
      </c>
      <c r="G446" s="219" t="s">
        <v>8246</v>
      </c>
      <c r="H446" s="220">
        <v>19</v>
      </c>
      <c r="I446" s="221"/>
      <c r="J446" s="222">
        <f>ROUND(I446*H446,2)</f>
        <v>0</v>
      </c>
      <c r="K446" s="218" t="s">
        <v>188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184</v>
      </c>
      <c r="AU446" s="227" t="s">
        <v>80</v>
      </c>
      <c r="AY446" s="20" t="s">
        <v>182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11005</v>
      </c>
    </row>
    <row r="447" s="2" customFormat="1">
      <c r="A447" s="41"/>
      <c r="B447" s="42"/>
      <c r="C447" s="43"/>
      <c r="D447" s="229" t="s">
        <v>191</v>
      </c>
      <c r="E447" s="43"/>
      <c r="F447" s="230" t="s">
        <v>10795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191</v>
      </c>
      <c r="AU447" s="20" t="s">
        <v>80</v>
      </c>
    </row>
    <row r="448" s="2" customFormat="1">
      <c r="A448" s="41"/>
      <c r="B448" s="42"/>
      <c r="C448" s="43"/>
      <c r="D448" s="236" t="s">
        <v>1123</v>
      </c>
      <c r="E448" s="43"/>
      <c r="F448" s="288" t="s">
        <v>11006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1123</v>
      </c>
      <c r="AU448" s="20" t="s">
        <v>80</v>
      </c>
    </row>
    <row r="449" s="2" customFormat="1" ht="24.15" customHeight="1">
      <c r="A449" s="41"/>
      <c r="B449" s="42"/>
      <c r="C449" s="278" t="s">
        <v>1310</v>
      </c>
      <c r="D449" s="278" t="s">
        <v>296</v>
      </c>
      <c r="E449" s="279" t="s">
        <v>11007</v>
      </c>
      <c r="F449" s="280" t="s">
        <v>11008</v>
      </c>
      <c r="G449" s="281" t="s">
        <v>8246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182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11009</v>
      </c>
    </row>
    <row r="450" s="2" customFormat="1">
      <c r="A450" s="41"/>
      <c r="B450" s="42"/>
      <c r="C450" s="43"/>
      <c r="D450" s="236" t="s">
        <v>1123</v>
      </c>
      <c r="E450" s="43"/>
      <c r="F450" s="288" t="s">
        <v>11010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1123</v>
      </c>
      <c r="AU450" s="20" t="s">
        <v>80</v>
      </c>
    </row>
    <row r="451" s="2" customFormat="1" ht="24.15" customHeight="1">
      <c r="A451" s="41"/>
      <c r="B451" s="42"/>
      <c r="C451" s="278" t="s">
        <v>1322</v>
      </c>
      <c r="D451" s="278" t="s">
        <v>296</v>
      </c>
      <c r="E451" s="279" t="s">
        <v>11011</v>
      </c>
      <c r="F451" s="280" t="s">
        <v>11012</v>
      </c>
      <c r="G451" s="281" t="s">
        <v>8246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410</v>
      </c>
      <c r="AT451" s="227" t="s">
        <v>296</v>
      </c>
      <c r="AU451" s="227" t="s">
        <v>80</v>
      </c>
      <c r="AY451" s="20" t="s">
        <v>182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11013</v>
      </c>
    </row>
    <row r="452" s="2" customFormat="1">
      <c r="A452" s="41"/>
      <c r="B452" s="42"/>
      <c r="C452" s="43"/>
      <c r="D452" s="236" t="s">
        <v>1123</v>
      </c>
      <c r="E452" s="43"/>
      <c r="F452" s="288" t="s">
        <v>11010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1123</v>
      </c>
      <c r="AU452" s="20" t="s">
        <v>80</v>
      </c>
    </row>
    <row r="453" s="2" customFormat="1" ht="24.15" customHeight="1">
      <c r="A453" s="41"/>
      <c r="B453" s="42"/>
      <c r="C453" s="278" t="s">
        <v>1328</v>
      </c>
      <c r="D453" s="278" t="s">
        <v>296</v>
      </c>
      <c r="E453" s="279" t="s">
        <v>11014</v>
      </c>
      <c r="F453" s="280" t="s">
        <v>11015</v>
      </c>
      <c r="G453" s="281" t="s">
        <v>8246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410</v>
      </c>
      <c r="AT453" s="227" t="s">
        <v>296</v>
      </c>
      <c r="AU453" s="227" t="s">
        <v>80</v>
      </c>
      <c r="AY453" s="20" t="s">
        <v>182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11016</v>
      </c>
    </row>
    <row r="454" s="2" customFormat="1">
      <c r="A454" s="41"/>
      <c r="B454" s="42"/>
      <c r="C454" s="43"/>
      <c r="D454" s="236" t="s">
        <v>1123</v>
      </c>
      <c r="E454" s="43"/>
      <c r="F454" s="288" t="s">
        <v>11010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1123</v>
      </c>
      <c r="AU454" s="20" t="s">
        <v>80</v>
      </c>
    </row>
    <row r="455" s="2" customFormat="1" ht="24.15" customHeight="1">
      <c r="A455" s="41"/>
      <c r="B455" s="42"/>
      <c r="C455" s="216" t="s">
        <v>1343</v>
      </c>
      <c r="D455" s="216" t="s">
        <v>184</v>
      </c>
      <c r="E455" s="217" t="s">
        <v>11017</v>
      </c>
      <c r="F455" s="218" t="s">
        <v>11018</v>
      </c>
      <c r="G455" s="219" t="s">
        <v>8246</v>
      </c>
      <c r="H455" s="220">
        <v>1</v>
      </c>
      <c r="I455" s="221"/>
      <c r="J455" s="222">
        <f>ROUND(I455*H455,2)</f>
        <v>0</v>
      </c>
      <c r="K455" s="218" t="s">
        <v>188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184</v>
      </c>
      <c r="AU455" s="227" t="s">
        <v>80</v>
      </c>
      <c r="AY455" s="20" t="s">
        <v>182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11019</v>
      </c>
    </row>
    <row r="456" s="2" customFormat="1">
      <c r="A456" s="41"/>
      <c r="B456" s="42"/>
      <c r="C456" s="43"/>
      <c r="D456" s="229" t="s">
        <v>191</v>
      </c>
      <c r="E456" s="43"/>
      <c r="F456" s="230" t="s">
        <v>11020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191</v>
      </c>
      <c r="AU456" s="20" t="s">
        <v>80</v>
      </c>
    </row>
    <row r="457" s="2" customFormat="1">
      <c r="A457" s="41"/>
      <c r="B457" s="42"/>
      <c r="C457" s="43"/>
      <c r="D457" s="236" t="s">
        <v>1123</v>
      </c>
      <c r="E457" s="43"/>
      <c r="F457" s="288" t="s">
        <v>10947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1123</v>
      </c>
      <c r="AU457" s="20" t="s">
        <v>80</v>
      </c>
    </row>
    <row r="458" s="2" customFormat="1" ht="16.5" customHeight="1">
      <c r="A458" s="41"/>
      <c r="B458" s="42"/>
      <c r="C458" s="278" t="s">
        <v>1352</v>
      </c>
      <c r="D458" s="278" t="s">
        <v>296</v>
      </c>
      <c r="E458" s="279" t="s">
        <v>11021</v>
      </c>
      <c r="F458" s="280" t="s">
        <v>11022</v>
      </c>
      <c r="G458" s="281" t="s">
        <v>8246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410</v>
      </c>
      <c r="AT458" s="227" t="s">
        <v>296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11023</v>
      </c>
    </row>
    <row r="459" s="2" customFormat="1">
      <c r="A459" s="41"/>
      <c r="B459" s="42"/>
      <c r="C459" s="43"/>
      <c r="D459" s="236" t="s">
        <v>1123</v>
      </c>
      <c r="E459" s="43"/>
      <c r="F459" s="288" t="s">
        <v>10951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1123</v>
      </c>
      <c r="AU459" s="20" t="s">
        <v>80</v>
      </c>
    </row>
    <row r="460" s="2" customFormat="1" ht="24.15" customHeight="1">
      <c r="A460" s="41"/>
      <c r="B460" s="42"/>
      <c r="C460" s="216" t="s">
        <v>1394</v>
      </c>
      <c r="D460" s="216" t="s">
        <v>184</v>
      </c>
      <c r="E460" s="217" t="s">
        <v>11024</v>
      </c>
      <c r="F460" s="218" t="s">
        <v>11025</v>
      </c>
      <c r="G460" s="219" t="s">
        <v>8246</v>
      </c>
      <c r="H460" s="220">
        <v>1</v>
      </c>
      <c r="I460" s="221"/>
      <c r="J460" s="222">
        <f>ROUND(I460*H460,2)</f>
        <v>0</v>
      </c>
      <c r="K460" s="218" t="s">
        <v>188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184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11026</v>
      </c>
    </row>
    <row r="461" s="2" customFormat="1">
      <c r="A461" s="41"/>
      <c r="B461" s="42"/>
      <c r="C461" s="43"/>
      <c r="D461" s="229" t="s">
        <v>191</v>
      </c>
      <c r="E461" s="43"/>
      <c r="F461" s="230" t="s">
        <v>11027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191</v>
      </c>
      <c r="AU461" s="20" t="s">
        <v>80</v>
      </c>
    </row>
    <row r="462" s="2" customFormat="1">
      <c r="A462" s="41"/>
      <c r="B462" s="42"/>
      <c r="C462" s="43"/>
      <c r="D462" s="236" t="s">
        <v>1123</v>
      </c>
      <c r="E462" s="43"/>
      <c r="F462" s="288" t="s">
        <v>10607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1123</v>
      </c>
      <c r="AU462" s="20" t="s">
        <v>80</v>
      </c>
    </row>
    <row r="463" s="2" customFormat="1" ht="24.15" customHeight="1">
      <c r="A463" s="41"/>
      <c r="B463" s="42"/>
      <c r="C463" s="278" t="s">
        <v>1400</v>
      </c>
      <c r="D463" s="278" t="s">
        <v>296</v>
      </c>
      <c r="E463" s="279" t="s">
        <v>11007</v>
      </c>
      <c r="F463" s="280" t="s">
        <v>11008</v>
      </c>
      <c r="G463" s="281" t="s">
        <v>8246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182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11028</v>
      </c>
    </row>
    <row r="464" s="2" customFormat="1">
      <c r="A464" s="41"/>
      <c r="B464" s="42"/>
      <c r="C464" s="43"/>
      <c r="D464" s="236" t="s">
        <v>1123</v>
      </c>
      <c r="E464" s="43"/>
      <c r="F464" s="288" t="s">
        <v>11029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1123</v>
      </c>
      <c r="AU464" s="20" t="s">
        <v>80</v>
      </c>
    </row>
    <row r="465" s="2" customFormat="1" ht="37.8" customHeight="1">
      <c r="A465" s="41"/>
      <c r="B465" s="42"/>
      <c r="C465" s="216" t="s">
        <v>1407</v>
      </c>
      <c r="D465" s="216" t="s">
        <v>184</v>
      </c>
      <c r="E465" s="217" t="s">
        <v>10683</v>
      </c>
      <c r="F465" s="218" t="s">
        <v>10684</v>
      </c>
      <c r="G465" s="219" t="s">
        <v>304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184</v>
      </c>
      <c r="AU465" s="227" t="s">
        <v>80</v>
      </c>
      <c r="AY465" s="20" t="s">
        <v>182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11030</v>
      </c>
    </row>
    <row r="466" s="2" customFormat="1">
      <c r="A466" s="41"/>
      <c r="B466" s="42"/>
      <c r="C466" s="43"/>
      <c r="D466" s="236" t="s">
        <v>1123</v>
      </c>
      <c r="E466" s="43"/>
      <c r="F466" s="288" t="s">
        <v>10991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1123</v>
      </c>
      <c r="AU466" s="20" t="s">
        <v>80</v>
      </c>
    </row>
    <row r="467" s="2" customFormat="1" ht="21.75" customHeight="1">
      <c r="A467" s="41"/>
      <c r="B467" s="42"/>
      <c r="C467" s="278" t="s">
        <v>1415</v>
      </c>
      <c r="D467" s="278" t="s">
        <v>296</v>
      </c>
      <c r="E467" s="279" t="s">
        <v>11031</v>
      </c>
      <c r="F467" s="280" t="s">
        <v>11032</v>
      </c>
      <c r="G467" s="281" t="s">
        <v>304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410</v>
      </c>
      <c r="AT467" s="227" t="s">
        <v>296</v>
      </c>
      <c r="AU467" s="227" t="s">
        <v>80</v>
      </c>
      <c r="AY467" s="20" t="s">
        <v>182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11033</v>
      </c>
    </row>
    <row r="468" s="2" customFormat="1">
      <c r="A468" s="41"/>
      <c r="B468" s="42"/>
      <c r="C468" s="43"/>
      <c r="D468" s="236" t="s">
        <v>1123</v>
      </c>
      <c r="E468" s="43"/>
      <c r="F468" s="288" t="s">
        <v>10689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1123</v>
      </c>
      <c r="AU468" s="20" t="s">
        <v>80</v>
      </c>
    </row>
    <row r="469" s="2" customFormat="1" ht="21.75" customHeight="1">
      <c r="A469" s="41"/>
      <c r="B469" s="42"/>
      <c r="C469" s="278" t="s">
        <v>1424</v>
      </c>
      <c r="D469" s="278" t="s">
        <v>296</v>
      </c>
      <c r="E469" s="279" t="s">
        <v>11034</v>
      </c>
      <c r="F469" s="280" t="s">
        <v>11035</v>
      </c>
      <c r="G469" s="281" t="s">
        <v>304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182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11036</v>
      </c>
    </row>
    <row r="470" s="2" customFormat="1">
      <c r="A470" s="41"/>
      <c r="B470" s="42"/>
      <c r="C470" s="43"/>
      <c r="D470" s="236" t="s">
        <v>1123</v>
      </c>
      <c r="E470" s="43"/>
      <c r="F470" s="288" t="s">
        <v>10689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1123</v>
      </c>
      <c r="AU470" s="20" t="s">
        <v>80</v>
      </c>
    </row>
    <row r="471" s="2" customFormat="1" ht="21.75" customHeight="1">
      <c r="A471" s="41"/>
      <c r="B471" s="42"/>
      <c r="C471" s="278" t="s">
        <v>1439</v>
      </c>
      <c r="D471" s="278" t="s">
        <v>296</v>
      </c>
      <c r="E471" s="279" t="s">
        <v>11037</v>
      </c>
      <c r="F471" s="280" t="s">
        <v>11038</v>
      </c>
      <c r="G471" s="281" t="s">
        <v>304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410</v>
      </c>
      <c r="AT471" s="227" t="s">
        <v>296</v>
      </c>
      <c r="AU471" s="227" t="s">
        <v>80</v>
      </c>
      <c r="AY471" s="20" t="s">
        <v>182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11039</v>
      </c>
    </row>
    <row r="472" s="2" customFormat="1">
      <c r="A472" s="41"/>
      <c r="B472" s="42"/>
      <c r="C472" s="43"/>
      <c r="D472" s="236" t="s">
        <v>1123</v>
      </c>
      <c r="E472" s="43"/>
      <c r="F472" s="288" t="s">
        <v>10689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1123</v>
      </c>
      <c r="AU472" s="20" t="s">
        <v>80</v>
      </c>
    </row>
    <row r="473" s="2" customFormat="1" ht="37.8" customHeight="1">
      <c r="A473" s="41"/>
      <c r="B473" s="42"/>
      <c r="C473" s="216" t="s">
        <v>1454</v>
      </c>
      <c r="D473" s="216" t="s">
        <v>184</v>
      </c>
      <c r="E473" s="217" t="s">
        <v>10690</v>
      </c>
      <c r="F473" s="218" t="s">
        <v>10691</v>
      </c>
      <c r="G473" s="219" t="s">
        <v>304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184</v>
      </c>
      <c r="AU473" s="227" t="s">
        <v>80</v>
      </c>
      <c r="AY473" s="20" t="s">
        <v>182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11040</v>
      </c>
    </row>
    <row r="474" s="2" customFormat="1">
      <c r="A474" s="41"/>
      <c r="B474" s="42"/>
      <c r="C474" s="43"/>
      <c r="D474" s="236" t="s">
        <v>1123</v>
      </c>
      <c r="E474" s="43"/>
      <c r="F474" s="288" t="s">
        <v>10991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1123</v>
      </c>
      <c r="AU474" s="20" t="s">
        <v>80</v>
      </c>
    </row>
    <row r="475" s="2" customFormat="1" ht="21.75" customHeight="1">
      <c r="A475" s="41"/>
      <c r="B475" s="42"/>
      <c r="C475" s="278" t="s">
        <v>1460</v>
      </c>
      <c r="D475" s="278" t="s">
        <v>296</v>
      </c>
      <c r="E475" s="279" t="s">
        <v>10838</v>
      </c>
      <c r="F475" s="280" t="s">
        <v>10839</v>
      </c>
      <c r="G475" s="281" t="s">
        <v>304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182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11041</v>
      </c>
    </row>
    <row r="476" s="2" customFormat="1">
      <c r="A476" s="41"/>
      <c r="B476" s="42"/>
      <c r="C476" s="43"/>
      <c r="D476" s="236" t="s">
        <v>1123</v>
      </c>
      <c r="E476" s="43"/>
      <c r="F476" s="288" t="s">
        <v>10689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1123</v>
      </c>
      <c r="AU476" s="20" t="s">
        <v>80</v>
      </c>
    </row>
    <row r="477" s="2" customFormat="1" ht="37.8" customHeight="1">
      <c r="A477" s="41"/>
      <c r="B477" s="42"/>
      <c r="C477" s="216" t="s">
        <v>1472</v>
      </c>
      <c r="D477" s="216" t="s">
        <v>184</v>
      </c>
      <c r="E477" s="217" t="s">
        <v>11042</v>
      </c>
      <c r="F477" s="218" t="s">
        <v>11043</v>
      </c>
      <c r="G477" s="219" t="s">
        <v>8246</v>
      </c>
      <c r="H477" s="220">
        <v>4</v>
      </c>
      <c r="I477" s="221"/>
      <c r="J477" s="222">
        <f>ROUND(I477*H477,2)</f>
        <v>0</v>
      </c>
      <c r="K477" s="218" t="s">
        <v>188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184</v>
      </c>
      <c r="AU477" s="227" t="s">
        <v>80</v>
      </c>
      <c r="AY477" s="20" t="s">
        <v>182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11044</v>
      </c>
    </row>
    <row r="478" s="2" customFormat="1">
      <c r="A478" s="41"/>
      <c r="B478" s="42"/>
      <c r="C478" s="43"/>
      <c r="D478" s="229" t="s">
        <v>191</v>
      </c>
      <c r="E478" s="43"/>
      <c r="F478" s="230" t="s">
        <v>11045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191</v>
      </c>
      <c r="AU478" s="20" t="s">
        <v>80</v>
      </c>
    </row>
    <row r="479" s="2" customFormat="1">
      <c r="A479" s="41"/>
      <c r="B479" s="42"/>
      <c r="C479" s="43"/>
      <c r="D479" s="236" t="s">
        <v>1123</v>
      </c>
      <c r="E479" s="43"/>
      <c r="F479" s="288" t="s">
        <v>10997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1123</v>
      </c>
      <c r="AU479" s="20" t="s">
        <v>80</v>
      </c>
    </row>
    <row r="480" s="2" customFormat="1" ht="16.5" customHeight="1">
      <c r="A480" s="41"/>
      <c r="B480" s="42"/>
      <c r="C480" s="278" t="s">
        <v>1485</v>
      </c>
      <c r="D480" s="278" t="s">
        <v>296</v>
      </c>
      <c r="E480" s="279" t="s">
        <v>11046</v>
      </c>
      <c r="F480" s="280" t="s">
        <v>10880</v>
      </c>
      <c r="G480" s="281" t="s">
        <v>8246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182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11047</v>
      </c>
    </row>
    <row r="481" s="2" customFormat="1">
      <c r="A481" s="41"/>
      <c r="B481" s="42"/>
      <c r="C481" s="43"/>
      <c r="D481" s="236" t="s">
        <v>1123</v>
      </c>
      <c r="E481" s="43"/>
      <c r="F481" s="288" t="s">
        <v>10882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1123</v>
      </c>
      <c r="AU481" s="20" t="s">
        <v>80</v>
      </c>
    </row>
    <row r="482" s="2" customFormat="1" ht="16.5" customHeight="1">
      <c r="A482" s="41"/>
      <c r="B482" s="42"/>
      <c r="C482" s="278" t="s">
        <v>1541</v>
      </c>
      <c r="D482" s="278" t="s">
        <v>296</v>
      </c>
      <c r="E482" s="279" t="s">
        <v>11048</v>
      </c>
      <c r="F482" s="280" t="s">
        <v>11049</v>
      </c>
      <c r="G482" s="281" t="s">
        <v>8246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182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11050</v>
      </c>
    </row>
    <row r="483" s="2" customFormat="1">
      <c r="A483" s="41"/>
      <c r="B483" s="42"/>
      <c r="C483" s="43"/>
      <c r="D483" s="236" t="s">
        <v>1123</v>
      </c>
      <c r="E483" s="43"/>
      <c r="F483" s="288" t="s">
        <v>10882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1123</v>
      </c>
      <c r="AU483" s="20" t="s">
        <v>80</v>
      </c>
    </row>
    <row r="484" s="2" customFormat="1" ht="37.8" customHeight="1">
      <c r="A484" s="41"/>
      <c r="B484" s="42"/>
      <c r="C484" s="216" t="s">
        <v>1584</v>
      </c>
      <c r="D484" s="216" t="s">
        <v>184</v>
      </c>
      <c r="E484" s="217" t="s">
        <v>11051</v>
      </c>
      <c r="F484" s="218" t="s">
        <v>10725</v>
      </c>
      <c r="G484" s="219" t="s">
        <v>8246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184</v>
      </c>
      <c r="AU484" s="227" t="s">
        <v>80</v>
      </c>
      <c r="AY484" s="20" t="s">
        <v>182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11052</v>
      </c>
    </row>
    <row r="485" s="2" customFormat="1">
      <c r="A485" s="41"/>
      <c r="B485" s="42"/>
      <c r="C485" s="43"/>
      <c r="D485" s="236" t="s">
        <v>1123</v>
      </c>
      <c r="E485" s="43"/>
      <c r="F485" s="288" t="s">
        <v>10727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1123</v>
      </c>
      <c r="AU485" s="20" t="s">
        <v>80</v>
      </c>
    </row>
    <row r="486" s="2" customFormat="1" ht="16.5" customHeight="1">
      <c r="A486" s="41"/>
      <c r="B486" s="42"/>
      <c r="C486" s="278" t="s">
        <v>1597</v>
      </c>
      <c r="D486" s="278" t="s">
        <v>296</v>
      </c>
      <c r="E486" s="279" t="s">
        <v>11053</v>
      </c>
      <c r="F486" s="280" t="s">
        <v>11054</v>
      </c>
      <c r="G486" s="281" t="s">
        <v>8246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410</v>
      </c>
      <c r="AT486" s="227" t="s">
        <v>296</v>
      </c>
      <c r="AU486" s="227" t="s">
        <v>80</v>
      </c>
      <c r="AY486" s="20" t="s">
        <v>182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11055</v>
      </c>
    </row>
    <row r="487" s="2" customFormat="1">
      <c r="A487" s="41"/>
      <c r="B487" s="42"/>
      <c r="C487" s="43"/>
      <c r="D487" s="236" t="s">
        <v>1123</v>
      </c>
      <c r="E487" s="43"/>
      <c r="F487" s="288" t="s">
        <v>10731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1123</v>
      </c>
      <c r="AU487" s="20" t="s">
        <v>80</v>
      </c>
    </row>
    <row r="488" s="2" customFormat="1" ht="37.8" customHeight="1">
      <c r="A488" s="41"/>
      <c r="B488" s="42"/>
      <c r="C488" s="216" t="s">
        <v>1603</v>
      </c>
      <c r="D488" s="216" t="s">
        <v>184</v>
      </c>
      <c r="E488" s="217" t="s">
        <v>11056</v>
      </c>
      <c r="F488" s="218" t="s">
        <v>11057</v>
      </c>
      <c r="G488" s="219" t="s">
        <v>304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184</v>
      </c>
      <c r="AU488" s="227" t="s">
        <v>80</v>
      </c>
      <c r="AY488" s="20" t="s">
        <v>182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11058</v>
      </c>
    </row>
    <row r="489" s="2" customFormat="1">
      <c r="A489" s="41"/>
      <c r="B489" s="42"/>
      <c r="C489" s="43"/>
      <c r="D489" s="236" t="s">
        <v>1123</v>
      </c>
      <c r="E489" s="43"/>
      <c r="F489" s="288" t="s">
        <v>11059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1123</v>
      </c>
      <c r="AU489" s="20" t="s">
        <v>80</v>
      </c>
    </row>
    <row r="490" s="2" customFormat="1" ht="16.5" customHeight="1">
      <c r="A490" s="41"/>
      <c r="B490" s="42"/>
      <c r="C490" s="278" t="s">
        <v>1615</v>
      </c>
      <c r="D490" s="278" t="s">
        <v>296</v>
      </c>
      <c r="E490" s="279" t="s">
        <v>11060</v>
      </c>
      <c r="F490" s="280" t="s">
        <v>11061</v>
      </c>
      <c r="G490" s="281" t="s">
        <v>304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11062</v>
      </c>
    </row>
    <row r="491" s="2" customFormat="1">
      <c r="A491" s="41"/>
      <c r="B491" s="42"/>
      <c r="C491" s="43"/>
      <c r="D491" s="236" t="s">
        <v>1123</v>
      </c>
      <c r="E491" s="43"/>
      <c r="F491" s="288" t="s">
        <v>11063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1123</v>
      </c>
      <c r="AU491" s="20" t="s">
        <v>80</v>
      </c>
    </row>
    <row r="492" s="2" customFormat="1" ht="16.5" customHeight="1">
      <c r="A492" s="41"/>
      <c r="B492" s="42"/>
      <c r="C492" s="278" t="s">
        <v>1621</v>
      </c>
      <c r="D492" s="278" t="s">
        <v>296</v>
      </c>
      <c r="E492" s="279" t="s">
        <v>11064</v>
      </c>
      <c r="F492" s="280" t="s">
        <v>11065</v>
      </c>
      <c r="G492" s="281" t="s">
        <v>304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410</v>
      </c>
      <c r="AT492" s="227" t="s">
        <v>296</v>
      </c>
      <c r="AU492" s="227" t="s">
        <v>80</v>
      </c>
      <c r="AY492" s="20" t="s">
        <v>182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11066</v>
      </c>
    </row>
    <row r="493" s="2" customFormat="1">
      <c r="A493" s="41"/>
      <c r="B493" s="42"/>
      <c r="C493" s="43"/>
      <c r="D493" s="236" t="s">
        <v>1123</v>
      </c>
      <c r="E493" s="43"/>
      <c r="F493" s="288" t="s">
        <v>11063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1123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11067</v>
      </c>
      <c r="F494" s="214" t="s">
        <v>11068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182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1627</v>
      </c>
      <c r="D495" s="216" t="s">
        <v>184</v>
      </c>
      <c r="E495" s="217" t="s">
        <v>10622</v>
      </c>
      <c r="F495" s="218" t="s">
        <v>10623</v>
      </c>
      <c r="G495" s="219" t="s">
        <v>283</v>
      </c>
      <c r="H495" s="220">
        <v>20</v>
      </c>
      <c r="I495" s="221"/>
      <c r="J495" s="222">
        <f>ROUND(I495*H495,2)</f>
        <v>0</v>
      </c>
      <c r="K495" s="218" t="s">
        <v>188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184</v>
      </c>
      <c r="AU495" s="227" t="s">
        <v>80</v>
      </c>
      <c r="AY495" s="20" t="s">
        <v>182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11069</v>
      </c>
    </row>
    <row r="496" s="2" customFormat="1">
      <c r="A496" s="41"/>
      <c r="B496" s="42"/>
      <c r="C496" s="43"/>
      <c r="D496" s="229" t="s">
        <v>191</v>
      </c>
      <c r="E496" s="43"/>
      <c r="F496" s="230" t="s">
        <v>10625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191</v>
      </c>
      <c r="AU496" s="20" t="s">
        <v>80</v>
      </c>
    </row>
    <row r="497" s="2" customFormat="1">
      <c r="A497" s="41"/>
      <c r="B497" s="42"/>
      <c r="C497" s="43"/>
      <c r="D497" s="236" t="s">
        <v>1123</v>
      </c>
      <c r="E497" s="43"/>
      <c r="F497" s="288" t="s">
        <v>11070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1123</v>
      </c>
      <c r="AU497" s="20" t="s">
        <v>80</v>
      </c>
    </row>
    <row r="498" s="2" customFormat="1" ht="33" customHeight="1">
      <c r="A498" s="41"/>
      <c r="B498" s="42"/>
      <c r="C498" s="278" t="s">
        <v>1634</v>
      </c>
      <c r="D498" s="278" t="s">
        <v>296</v>
      </c>
      <c r="E498" s="279" t="s">
        <v>10627</v>
      </c>
      <c r="F498" s="280" t="s">
        <v>10628</v>
      </c>
      <c r="G498" s="281" t="s">
        <v>283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410</v>
      </c>
      <c r="AT498" s="227" t="s">
        <v>296</v>
      </c>
      <c r="AU498" s="227" t="s">
        <v>80</v>
      </c>
      <c r="AY498" s="20" t="s">
        <v>182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11071</v>
      </c>
    </row>
    <row r="499" s="2" customFormat="1" ht="37.8" customHeight="1">
      <c r="A499" s="41"/>
      <c r="B499" s="42"/>
      <c r="C499" s="216" t="s">
        <v>1648</v>
      </c>
      <c r="D499" s="216" t="s">
        <v>184</v>
      </c>
      <c r="E499" s="217" t="s">
        <v>10993</v>
      </c>
      <c r="F499" s="218" t="s">
        <v>10994</v>
      </c>
      <c r="G499" s="219" t="s">
        <v>8246</v>
      </c>
      <c r="H499" s="220">
        <v>2</v>
      </c>
      <c r="I499" s="221"/>
      <c r="J499" s="222">
        <f>ROUND(I499*H499,2)</f>
        <v>0</v>
      </c>
      <c r="K499" s="218" t="s">
        <v>188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184</v>
      </c>
      <c r="AU499" s="227" t="s">
        <v>80</v>
      </c>
      <c r="AY499" s="20" t="s">
        <v>182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11072</v>
      </c>
    </row>
    <row r="500" s="2" customFormat="1">
      <c r="A500" s="41"/>
      <c r="B500" s="42"/>
      <c r="C500" s="43"/>
      <c r="D500" s="229" t="s">
        <v>191</v>
      </c>
      <c r="E500" s="43"/>
      <c r="F500" s="230" t="s">
        <v>10996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191</v>
      </c>
      <c r="AU500" s="20" t="s">
        <v>80</v>
      </c>
    </row>
    <row r="501" s="2" customFormat="1">
      <c r="A501" s="41"/>
      <c r="B501" s="42"/>
      <c r="C501" s="43"/>
      <c r="D501" s="236" t="s">
        <v>1123</v>
      </c>
      <c r="E501" s="43"/>
      <c r="F501" s="288" t="s">
        <v>11073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1123</v>
      </c>
      <c r="AU501" s="20" t="s">
        <v>80</v>
      </c>
    </row>
    <row r="502" s="2" customFormat="1" ht="37.8" customHeight="1">
      <c r="A502" s="41"/>
      <c r="B502" s="42"/>
      <c r="C502" s="278" t="s">
        <v>1654</v>
      </c>
      <c r="D502" s="278" t="s">
        <v>296</v>
      </c>
      <c r="E502" s="279" t="s">
        <v>11074</v>
      </c>
      <c r="F502" s="280" t="s">
        <v>11075</v>
      </c>
      <c r="G502" s="281" t="s">
        <v>8246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11076</v>
      </c>
    </row>
    <row r="503" s="2" customFormat="1">
      <c r="A503" s="41"/>
      <c r="B503" s="42"/>
      <c r="C503" s="43"/>
      <c r="D503" s="236" t="s">
        <v>1123</v>
      </c>
      <c r="E503" s="43"/>
      <c r="F503" s="288" t="s">
        <v>11004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1123</v>
      </c>
      <c r="AU503" s="20" t="s">
        <v>80</v>
      </c>
    </row>
    <row r="504" s="2" customFormat="1" ht="33" customHeight="1">
      <c r="A504" s="41"/>
      <c r="B504" s="42"/>
      <c r="C504" s="216" t="s">
        <v>1660</v>
      </c>
      <c r="D504" s="216" t="s">
        <v>184</v>
      </c>
      <c r="E504" s="217" t="s">
        <v>10792</v>
      </c>
      <c r="F504" s="218" t="s">
        <v>10793</v>
      </c>
      <c r="G504" s="219" t="s">
        <v>8246</v>
      </c>
      <c r="H504" s="220">
        <v>12</v>
      </c>
      <c r="I504" s="221"/>
      <c r="J504" s="222">
        <f>ROUND(I504*H504,2)</f>
        <v>0</v>
      </c>
      <c r="K504" s="218" t="s">
        <v>188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184</v>
      </c>
      <c r="AU504" s="227" t="s">
        <v>80</v>
      </c>
      <c r="AY504" s="20" t="s">
        <v>182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11077</v>
      </c>
    </row>
    <row r="505" s="2" customFormat="1">
      <c r="A505" s="41"/>
      <c r="B505" s="42"/>
      <c r="C505" s="43"/>
      <c r="D505" s="229" t="s">
        <v>191</v>
      </c>
      <c r="E505" s="43"/>
      <c r="F505" s="230" t="s">
        <v>10795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191</v>
      </c>
      <c r="AU505" s="20" t="s">
        <v>80</v>
      </c>
    </row>
    <row r="506" s="2" customFormat="1">
      <c r="A506" s="41"/>
      <c r="B506" s="42"/>
      <c r="C506" s="43"/>
      <c r="D506" s="236" t="s">
        <v>1123</v>
      </c>
      <c r="E506" s="43"/>
      <c r="F506" s="288" t="s">
        <v>11073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1123</v>
      </c>
      <c r="AU506" s="20" t="s">
        <v>80</v>
      </c>
    </row>
    <row r="507" s="2" customFormat="1" ht="24.15" customHeight="1">
      <c r="A507" s="41"/>
      <c r="B507" s="42"/>
      <c r="C507" s="278" t="s">
        <v>1666</v>
      </c>
      <c r="D507" s="278" t="s">
        <v>296</v>
      </c>
      <c r="E507" s="279" t="s">
        <v>11078</v>
      </c>
      <c r="F507" s="280" t="s">
        <v>11012</v>
      </c>
      <c r="G507" s="281" t="s">
        <v>8246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182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11079</v>
      </c>
    </row>
    <row r="508" s="2" customFormat="1" ht="24.15" customHeight="1">
      <c r="A508" s="41"/>
      <c r="B508" s="42"/>
      <c r="C508" s="278" t="s">
        <v>1672</v>
      </c>
      <c r="D508" s="278" t="s">
        <v>296</v>
      </c>
      <c r="E508" s="279" t="s">
        <v>11080</v>
      </c>
      <c r="F508" s="280" t="s">
        <v>11015</v>
      </c>
      <c r="G508" s="281" t="s">
        <v>8246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410</v>
      </c>
      <c r="AT508" s="227" t="s">
        <v>296</v>
      </c>
      <c r="AU508" s="227" t="s">
        <v>80</v>
      </c>
      <c r="AY508" s="20" t="s">
        <v>182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11081</v>
      </c>
    </row>
    <row r="509" s="2" customFormat="1">
      <c r="A509" s="41"/>
      <c r="B509" s="42"/>
      <c r="C509" s="43"/>
      <c r="D509" s="236" t="s">
        <v>1123</v>
      </c>
      <c r="E509" s="43"/>
      <c r="F509" s="288" t="s">
        <v>11010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1123</v>
      </c>
      <c r="AU509" s="20" t="s">
        <v>80</v>
      </c>
    </row>
    <row r="510" s="2" customFormat="1" ht="24.15" customHeight="1">
      <c r="A510" s="41"/>
      <c r="B510" s="42"/>
      <c r="C510" s="216" t="s">
        <v>1679</v>
      </c>
      <c r="D510" s="216" t="s">
        <v>184</v>
      </c>
      <c r="E510" s="217" t="s">
        <v>11082</v>
      </c>
      <c r="F510" s="218" t="s">
        <v>11083</v>
      </c>
      <c r="G510" s="219" t="s">
        <v>8246</v>
      </c>
      <c r="H510" s="220">
        <v>1</v>
      </c>
      <c r="I510" s="221"/>
      <c r="J510" s="222">
        <f>ROUND(I510*H510,2)</f>
        <v>0</v>
      </c>
      <c r="K510" s="218" t="s">
        <v>188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308</v>
      </c>
      <c r="AT510" s="227" t="s">
        <v>184</v>
      </c>
      <c r="AU510" s="227" t="s">
        <v>80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11084</v>
      </c>
    </row>
    <row r="511" s="2" customFormat="1">
      <c r="A511" s="41"/>
      <c r="B511" s="42"/>
      <c r="C511" s="43"/>
      <c r="D511" s="229" t="s">
        <v>191</v>
      </c>
      <c r="E511" s="43"/>
      <c r="F511" s="230" t="s">
        <v>11085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191</v>
      </c>
      <c r="AU511" s="20" t="s">
        <v>80</v>
      </c>
    </row>
    <row r="512" s="2" customFormat="1">
      <c r="A512" s="41"/>
      <c r="B512" s="42"/>
      <c r="C512" s="43"/>
      <c r="D512" s="236" t="s">
        <v>1123</v>
      </c>
      <c r="E512" s="43"/>
      <c r="F512" s="288" t="s">
        <v>11086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1123</v>
      </c>
      <c r="AU512" s="20" t="s">
        <v>80</v>
      </c>
    </row>
    <row r="513" s="2" customFormat="1" ht="16.5" customHeight="1">
      <c r="A513" s="41"/>
      <c r="B513" s="42"/>
      <c r="C513" s="278" t="s">
        <v>1685</v>
      </c>
      <c r="D513" s="278" t="s">
        <v>296</v>
      </c>
      <c r="E513" s="279" t="s">
        <v>11087</v>
      </c>
      <c r="F513" s="280" t="s">
        <v>11022</v>
      </c>
      <c r="G513" s="281" t="s">
        <v>8246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182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11088</v>
      </c>
    </row>
    <row r="514" s="2" customFormat="1">
      <c r="A514" s="41"/>
      <c r="B514" s="42"/>
      <c r="C514" s="43"/>
      <c r="D514" s="236" t="s">
        <v>1123</v>
      </c>
      <c r="E514" s="43"/>
      <c r="F514" s="288" t="s">
        <v>10951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1123</v>
      </c>
      <c r="AU514" s="20" t="s">
        <v>80</v>
      </c>
    </row>
    <row r="515" s="2" customFormat="1" ht="37.8" customHeight="1">
      <c r="A515" s="41"/>
      <c r="B515" s="42"/>
      <c r="C515" s="216" t="s">
        <v>1710</v>
      </c>
      <c r="D515" s="216" t="s">
        <v>184</v>
      </c>
      <c r="E515" s="217" t="s">
        <v>10683</v>
      </c>
      <c r="F515" s="218" t="s">
        <v>10684</v>
      </c>
      <c r="G515" s="219" t="s">
        <v>304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184</v>
      </c>
      <c r="AU515" s="227" t="s">
        <v>80</v>
      </c>
      <c r="AY515" s="20" t="s">
        <v>182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11089</v>
      </c>
    </row>
    <row r="516" s="2" customFormat="1">
      <c r="A516" s="41"/>
      <c r="B516" s="42"/>
      <c r="C516" s="43"/>
      <c r="D516" s="236" t="s">
        <v>1123</v>
      </c>
      <c r="E516" s="43"/>
      <c r="F516" s="288" t="s">
        <v>11070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1123</v>
      </c>
      <c r="AU516" s="20" t="s">
        <v>80</v>
      </c>
    </row>
    <row r="517" s="2" customFormat="1" ht="21.75" customHeight="1">
      <c r="A517" s="41"/>
      <c r="B517" s="42"/>
      <c r="C517" s="278" t="s">
        <v>1716</v>
      </c>
      <c r="D517" s="278" t="s">
        <v>296</v>
      </c>
      <c r="E517" s="279" t="s">
        <v>11031</v>
      </c>
      <c r="F517" s="280" t="s">
        <v>11032</v>
      </c>
      <c r="G517" s="281" t="s">
        <v>304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410</v>
      </c>
      <c r="AT517" s="227" t="s">
        <v>296</v>
      </c>
      <c r="AU517" s="227" t="s">
        <v>80</v>
      </c>
      <c r="AY517" s="20" t="s">
        <v>182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11090</v>
      </c>
    </row>
    <row r="518" s="2" customFormat="1">
      <c r="A518" s="41"/>
      <c r="B518" s="42"/>
      <c r="C518" s="43"/>
      <c r="D518" s="236" t="s">
        <v>1123</v>
      </c>
      <c r="E518" s="43"/>
      <c r="F518" s="288" t="s">
        <v>10689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1123</v>
      </c>
      <c r="AU518" s="20" t="s">
        <v>80</v>
      </c>
    </row>
    <row r="519" s="2" customFormat="1" ht="37.8" customHeight="1">
      <c r="A519" s="41"/>
      <c r="B519" s="42"/>
      <c r="C519" s="216" t="s">
        <v>1722</v>
      </c>
      <c r="D519" s="216" t="s">
        <v>184</v>
      </c>
      <c r="E519" s="217" t="s">
        <v>10683</v>
      </c>
      <c r="F519" s="218" t="s">
        <v>10684</v>
      </c>
      <c r="G519" s="219" t="s">
        <v>304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308</v>
      </c>
      <c r="AT519" s="227" t="s">
        <v>184</v>
      </c>
      <c r="AU519" s="227" t="s">
        <v>80</v>
      </c>
      <c r="AY519" s="20" t="s">
        <v>182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11091</v>
      </c>
    </row>
    <row r="520" s="2" customFormat="1">
      <c r="A520" s="41"/>
      <c r="B520" s="42"/>
      <c r="C520" s="43"/>
      <c r="D520" s="236" t="s">
        <v>1123</v>
      </c>
      <c r="E520" s="43"/>
      <c r="F520" s="288" t="s">
        <v>11070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1123</v>
      </c>
      <c r="AU520" s="20" t="s">
        <v>80</v>
      </c>
    </row>
    <row r="521" s="2" customFormat="1" ht="21.75" customHeight="1">
      <c r="A521" s="41"/>
      <c r="B521" s="42"/>
      <c r="C521" s="278" t="s">
        <v>1731</v>
      </c>
      <c r="D521" s="278" t="s">
        <v>296</v>
      </c>
      <c r="E521" s="279" t="s">
        <v>11092</v>
      </c>
      <c r="F521" s="280" t="s">
        <v>11035</v>
      </c>
      <c r="G521" s="281" t="s">
        <v>304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410</v>
      </c>
      <c r="AT521" s="227" t="s">
        <v>296</v>
      </c>
      <c r="AU521" s="227" t="s">
        <v>80</v>
      </c>
      <c r="AY521" s="20" t="s">
        <v>182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308</v>
      </c>
      <c r="BM521" s="227" t="s">
        <v>11093</v>
      </c>
    </row>
    <row r="522" s="2" customFormat="1">
      <c r="A522" s="41"/>
      <c r="B522" s="42"/>
      <c r="C522" s="43"/>
      <c r="D522" s="236" t="s">
        <v>1123</v>
      </c>
      <c r="E522" s="43"/>
      <c r="F522" s="288" t="s">
        <v>10689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1123</v>
      </c>
      <c r="AU522" s="20" t="s">
        <v>80</v>
      </c>
    </row>
    <row r="523" s="2" customFormat="1" ht="21.75" customHeight="1">
      <c r="A523" s="41"/>
      <c r="B523" s="42"/>
      <c r="C523" s="278" t="s">
        <v>1737</v>
      </c>
      <c r="D523" s="278" t="s">
        <v>296</v>
      </c>
      <c r="E523" s="279" t="s">
        <v>11094</v>
      </c>
      <c r="F523" s="280" t="s">
        <v>10687</v>
      </c>
      <c r="G523" s="281" t="s">
        <v>304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182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11095</v>
      </c>
    </row>
    <row r="524" s="2" customFormat="1">
      <c r="A524" s="41"/>
      <c r="B524" s="42"/>
      <c r="C524" s="43"/>
      <c r="D524" s="236" t="s">
        <v>1123</v>
      </c>
      <c r="E524" s="43"/>
      <c r="F524" s="288" t="s">
        <v>10689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1123</v>
      </c>
      <c r="AU524" s="20" t="s">
        <v>80</v>
      </c>
    </row>
    <row r="525" s="2" customFormat="1" ht="37.8" customHeight="1">
      <c r="A525" s="41"/>
      <c r="B525" s="42"/>
      <c r="C525" s="216" t="s">
        <v>1744</v>
      </c>
      <c r="D525" s="216" t="s">
        <v>184</v>
      </c>
      <c r="E525" s="217" t="s">
        <v>10690</v>
      </c>
      <c r="F525" s="218" t="s">
        <v>10691</v>
      </c>
      <c r="G525" s="219" t="s">
        <v>304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308</v>
      </c>
      <c r="AT525" s="227" t="s">
        <v>184</v>
      </c>
      <c r="AU525" s="227" t="s">
        <v>80</v>
      </c>
      <c r="AY525" s="20" t="s">
        <v>182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308</v>
      </c>
      <c r="BM525" s="227" t="s">
        <v>11096</v>
      </c>
    </row>
    <row r="526" s="2" customFormat="1">
      <c r="A526" s="41"/>
      <c r="B526" s="42"/>
      <c r="C526" s="43"/>
      <c r="D526" s="236" t="s">
        <v>1123</v>
      </c>
      <c r="E526" s="43"/>
      <c r="F526" s="288" t="s">
        <v>11070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1123</v>
      </c>
      <c r="AU526" s="20" t="s">
        <v>80</v>
      </c>
    </row>
    <row r="527" s="2" customFormat="1" ht="21.75" customHeight="1">
      <c r="A527" s="41"/>
      <c r="B527" s="42"/>
      <c r="C527" s="278" t="s">
        <v>1752</v>
      </c>
      <c r="D527" s="278" t="s">
        <v>296</v>
      </c>
      <c r="E527" s="279" t="s">
        <v>11097</v>
      </c>
      <c r="F527" s="280" t="s">
        <v>10839</v>
      </c>
      <c r="G527" s="281" t="s">
        <v>304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182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11098</v>
      </c>
    </row>
    <row r="528" s="2" customFormat="1">
      <c r="A528" s="41"/>
      <c r="B528" s="42"/>
      <c r="C528" s="43"/>
      <c r="D528" s="236" t="s">
        <v>1123</v>
      </c>
      <c r="E528" s="43"/>
      <c r="F528" s="288" t="s">
        <v>10689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1123</v>
      </c>
      <c r="AU528" s="20" t="s">
        <v>80</v>
      </c>
    </row>
    <row r="529" s="2" customFormat="1" ht="37.8" customHeight="1">
      <c r="A529" s="41"/>
      <c r="B529" s="42"/>
      <c r="C529" s="216" t="s">
        <v>1761</v>
      </c>
      <c r="D529" s="216" t="s">
        <v>184</v>
      </c>
      <c r="E529" s="217" t="s">
        <v>11042</v>
      </c>
      <c r="F529" s="218" t="s">
        <v>11043</v>
      </c>
      <c r="G529" s="219" t="s">
        <v>8246</v>
      </c>
      <c r="H529" s="220">
        <v>2</v>
      </c>
      <c r="I529" s="221"/>
      <c r="J529" s="222">
        <f>ROUND(I529*H529,2)</f>
        <v>0</v>
      </c>
      <c r="K529" s="218" t="s">
        <v>188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184</v>
      </c>
      <c r="AU529" s="227" t="s">
        <v>80</v>
      </c>
      <c r="AY529" s="20" t="s">
        <v>182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11099</v>
      </c>
    </row>
    <row r="530" s="2" customFormat="1">
      <c r="A530" s="41"/>
      <c r="B530" s="42"/>
      <c r="C530" s="43"/>
      <c r="D530" s="229" t="s">
        <v>191</v>
      </c>
      <c r="E530" s="43"/>
      <c r="F530" s="230" t="s">
        <v>11045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191</v>
      </c>
      <c r="AU530" s="20" t="s">
        <v>80</v>
      </c>
    </row>
    <row r="531" s="2" customFormat="1">
      <c r="A531" s="41"/>
      <c r="B531" s="42"/>
      <c r="C531" s="43"/>
      <c r="D531" s="236" t="s">
        <v>1123</v>
      </c>
      <c r="E531" s="43"/>
      <c r="F531" s="288" t="s">
        <v>11073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1123</v>
      </c>
      <c r="AU531" s="20" t="s">
        <v>80</v>
      </c>
    </row>
    <row r="532" s="2" customFormat="1" ht="16.5" customHeight="1">
      <c r="A532" s="41"/>
      <c r="B532" s="42"/>
      <c r="C532" s="278" t="s">
        <v>1768</v>
      </c>
      <c r="D532" s="278" t="s">
        <v>296</v>
      </c>
      <c r="E532" s="279" t="s">
        <v>11100</v>
      </c>
      <c r="F532" s="280" t="s">
        <v>11049</v>
      </c>
      <c r="G532" s="281" t="s">
        <v>8246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410</v>
      </c>
      <c r="AT532" s="227" t="s">
        <v>296</v>
      </c>
      <c r="AU532" s="227" t="s">
        <v>80</v>
      </c>
      <c r="AY532" s="20" t="s">
        <v>182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11101</v>
      </c>
    </row>
    <row r="533" s="2" customFormat="1">
      <c r="A533" s="41"/>
      <c r="B533" s="42"/>
      <c r="C533" s="43"/>
      <c r="D533" s="236" t="s">
        <v>1123</v>
      </c>
      <c r="E533" s="43"/>
      <c r="F533" s="288" t="s">
        <v>10882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1123</v>
      </c>
      <c r="AU533" s="20" t="s">
        <v>80</v>
      </c>
    </row>
    <row r="534" s="2" customFormat="1" ht="37.8" customHeight="1">
      <c r="A534" s="41"/>
      <c r="B534" s="42"/>
      <c r="C534" s="216" t="s">
        <v>1775</v>
      </c>
      <c r="D534" s="216" t="s">
        <v>184</v>
      </c>
      <c r="E534" s="217" t="s">
        <v>11102</v>
      </c>
      <c r="F534" s="218" t="s">
        <v>10725</v>
      </c>
      <c r="G534" s="219" t="s">
        <v>8246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184</v>
      </c>
      <c r="AU534" s="227" t="s">
        <v>80</v>
      </c>
      <c r="AY534" s="20" t="s">
        <v>182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11103</v>
      </c>
    </row>
    <row r="535" s="2" customFormat="1">
      <c r="A535" s="41"/>
      <c r="B535" s="42"/>
      <c r="C535" s="43"/>
      <c r="D535" s="236" t="s">
        <v>1123</v>
      </c>
      <c r="E535" s="43"/>
      <c r="F535" s="288" t="s">
        <v>10727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1123</v>
      </c>
      <c r="AU535" s="20" t="s">
        <v>80</v>
      </c>
    </row>
    <row r="536" s="2" customFormat="1" ht="16.5" customHeight="1">
      <c r="A536" s="41"/>
      <c r="B536" s="42"/>
      <c r="C536" s="278" t="s">
        <v>1781</v>
      </c>
      <c r="D536" s="278" t="s">
        <v>296</v>
      </c>
      <c r="E536" s="279" t="s">
        <v>11104</v>
      </c>
      <c r="F536" s="280" t="s">
        <v>11054</v>
      </c>
      <c r="G536" s="281" t="s">
        <v>8246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410</v>
      </c>
      <c r="AT536" s="227" t="s">
        <v>296</v>
      </c>
      <c r="AU536" s="227" t="s">
        <v>80</v>
      </c>
      <c r="AY536" s="20" t="s">
        <v>182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308</v>
      </c>
      <c r="BM536" s="227" t="s">
        <v>11105</v>
      </c>
    </row>
    <row r="537" s="2" customFormat="1">
      <c r="A537" s="41"/>
      <c r="B537" s="42"/>
      <c r="C537" s="43"/>
      <c r="D537" s="236" t="s">
        <v>1123</v>
      </c>
      <c r="E537" s="43"/>
      <c r="F537" s="288" t="s">
        <v>10731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1123</v>
      </c>
      <c r="AU537" s="20" t="s">
        <v>80</v>
      </c>
    </row>
    <row r="538" s="2" customFormat="1" ht="37.8" customHeight="1">
      <c r="A538" s="41"/>
      <c r="B538" s="42"/>
      <c r="C538" s="216" t="s">
        <v>1787</v>
      </c>
      <c r="D538" s="216" t="s">
        <v>184</v>
      </c>
      <c r="E538" s="217" t="s">
        <v>11056</v>
      </c>
      <c r="F538" s="218" t="s">
        <v>11057</v>
      </c>
      <c r="G538" s="219" t="s">
        <v>304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184</v>
      </c>
      <c r="AU538" s="227" t="s">
        <v>80</v>
      </c>
      <c r="AY538" s="20" t="s">
        <v>182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11106</v>
      </c>
    </row>
    <row r="539" s="2" customFormat="1">
      <c r="A539" s="41"/>
      <c r="B539" s="42"/>
      <c r="C539" s="43"/>
      <c r="D539" s="236" t="s">
        <v>1123</v>
      </c>
      <c r="E539" s="43"/>
      <c r="F539" s="288" t="s">
        <v>11073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1123</v>
      </c>
      <c r="AU539" s="20" t="s">
        <v>80</v>
      </c>
    </row>
    <row r="540" s="2" customFormat="1" ht="16.5" customHeight="1">
      <c r="A540" s="41"/>
      <c r="B540" s="42"/>
      <c r="C540" s="278" t="s">
        <v>1797</v>
      </c>
      <c r="D540" s="278" t="s">
        <v>296</v>
      </c>
      <c r="E540" s="279" t="s">
        <v>11107</v>
      </c>
      <c r="F540" s="280" t="s">
        <v>11061</v>
      </c>
      <c r="G540" s="281" t="s">
        <v>304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410</v>
      </c>
      <c r="AT540" s="227" t="s">
        <v>296</v>
      </c>
      <c r="AU540" s="227" t="s">
        <v>80</v>
      </c>
      <c r="AY540" s="20" t="s">
        <v>182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11108</v>
      </c>
    </row>
    <row r="541" s="2" customFormat="1" ht="16.5" customHeight="1">
      <c r="A541" s="41"/>
      <c r="B541" s="42"/>
      <c r="C541" s="278" t="s">
        <v>1803</v>
      </c>
      <c r="D541" s="278" t="s">
        <v>296</v>
      </c>
      <c r="E541" s="279" t="s">
        <v>11109</v>
      </c>
      <c r="F541" s="280" t="s">
        <v>11110</v>
      </c>
      <c r="G541" s="281" t="s">
        <v>304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410</v>
      </c>
      <c r="AT541" s="227" t="s">
        <v>296</v>
      </c>
      <c r="AU541" s="227" t="s">
        <v>80</v>
      </c>
      <c r="AY541" s="20" t="s">
        <v>182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308</v>
      </c>
      <c r="BM541" s="227" t="s">
        <v>11111</v>
      </c>
    </row>
    <row r="542" s="2" customFormat="1">
      <c r="A542" s="41"/>
      <c r="B542" s="42"/>
      <c r="C542" s="43"/>
      <c r="D542" s="236" t="s">
        <v>1123</v>
      </c>
      <c r="E542" s="43"/>
      <c r="F542" s="288" t="s">
        <v>11063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1123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11112</v>
      </c>
      <c r="F543" s="214" t="s">
        <v>11113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182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1808</v>
      </c>
      <c r="D544" s="216" t="s">
        <v>184</v>
      </c>
      <c r="E544" s="217" t="s">
        <v>10622</v>
      </c>
      <c r="F544" s="218" t="s">
        <v>10623</v>
      </c>
      <c r="G544" s="219" t="s">
        <v>283</v>
      </c>
      <c r="H544" s="220">
        <v>1</v>
      </c>
      <c r="I544" s="221"/>
      <c r="J544" s="222">
        <f>ROUND(I544*H544,2)</f>
        <v>0</v>
      </c>
      <c r="K544" s="218" t="s">
        <v>188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308</v>
      </c>
      <c r="AT544" s="227" t="s">
        <v>184</v>
      </c>
      <c r="AU544" s="227" t="s">
        <v>80</v>
      </c>
      <c r="AY544" s="20" t="s">
        <v>182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11114</v>
      </c>
    </row>
    <row r="545" s="2" customFormat="1">
      <c r="A545" s="41"/>
      <c r="B545" s="42"/>
      <c r="C545" s="43"/>
      <c r="D545" s="229" t="s">
        <v>191</v>
      </c>
      <c r="E545" s="43"/>
      <c r="F545" s="230" t="s">
        <v>10625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191</v>
      </c>
      <c r="AU545" s="20" t="s">
        <v>80</v>
      </c>
    </row>
    <row r="546" s="2" customFormat="1">
      <c r="A546" s="41"/>
      <c r="B546" s="42"/>
      <c r="C546" s="43"/>
      <c r="D546" s="236" t="s">
        <v>1123</v>
      </c>
      <c r="E546" s="43"/>
      <c r="F546" s="288" t="s">
        <v>11115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1123</v>
      </c>
      <c r="AU546" s="20" t="s">
        <v>80</v>
      </c>
    </row>
    <row r="547" s="2" customFormat="1" ht="33" customHeight="1">
      <c r="A547" s="41"/>
      <c r="B547" s="42"/>
      <c r="C547" s="278" t="s">
        <v>1814</v>
      </c>
      <c r="D547" s="278" t="s">
        <v>296</v>
      </c>
      <c r="E547" s="279" t="s">
        <v>10627</v>
      </c>
      <c r="F547" s="280" t="s">
        <v>10628</v>
      </c>
      <c r="G547" s="281" t="s">
        <v>283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410</v>
      </c>
      <c r="AT547" s="227" t="s">
        <v>296</v>
      </c>
      <c r="AU547" s="227" t="s">
        <v>80</v>
      </c>
      <c r="AY547" s="20" t="s">
        <v>182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11116</v>
      </c>
    </row>
    <row r="548" s="2" customFormat="1" ht="24.15" customHeight="1">
      <c r="A548" s="41"/>
      <c r="B548" s="42"/>
      <c r="C548" s="216" t="s">
        <v>1822</v>
      </c>
      <c r="D548" s="216" t="s">
        <v>184</v>
      </c>
      <c r="E548" s="217" t="s">
        <v>10781</v>
      </c>
      <c r="F548" s="218" t="s">
        <v>10782</v>
      </c>
      <c r="G548" s="219" t="s">
        <v>8246</v>
      </c>
      <c r="H548" s="220">
        <v>2</v>
      </c>
      <c r="I548" s="221"/>
      <c r="J548" s="222">
        <f>ROUND(I548*H548,2)</f>
        <v>0</v>
      </c>
      <c r="K548" s="218" t="s">
        <v>188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184</v>
      </c>
      <c r="AU548" s="227" t="s">
        <v>80</v>
      </c>
      <c r="AY548" s="20" t="s">
        <v>182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11117</v>
      </c>
    </row>
    <row r="549" s="2" customFormat="1">
      <c r="A549" s="41"/>
      <c r="B549" s="42"/>
      <c r="C549" s="43"/>
      <c r="D549" s="229" t="s">
        <v>191</v>
      </c>
      <c r="E549" s="43"/>
      <c r="F549" s="230" t="s">
        <v>10784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191</v>
      </c>
      <c r="AU549" s="20" t="s">
        <v>80</v>
      </c>
    </row>
    <row r="550" s="2" customFormat="1">
      <c r="A550" s="41"/>
      <c r="B550" s="42"/>
      <c r="C550" s="43"/>
      <c r="D550" s="236" t="s">
        <v>1123</v>
      </c>
      <c r="E550" s="43"/>
      <c r="F550" s="288" t="s">
        <v>11118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1123</v>
      </c>
      <c r="AU550" s="20" t="s">
        <v>80</v>
      </c>
    </row>
    <row r="551" s="2" customFormat="1" ht="24.15" customHeight="1">
      <c r="A551" s="41"/>
      <c r="B551" s="42"/>
      <c r="C551" s="278" t="s">
        <v>1827</v>
      </c>
      <c r="D551" s="278" t="s">
        <v>296</v>
      </c>
      <c r="E551" s="279" t="s">
        <v>11119</v>
      </c>
      <c r="F551" s="280" t="s">
        <v>11120</v>
      </c>
      <c r="G551" s="281" t="s">
        <v>8246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182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11121</v>
      </c>
    </row>
    <row r="552" s="2" customFormat="1">
      <c r="A552" s="41"/>
      <c r="B552" s="42"/>
      <c r="C552" s="43"/>
      <c r="D552" s="236" t="s">
        <v>1123</v>
      </c>
      <c r="E552" s="43"/>
      <c r="F552" s="288" t="s">
        <v>11122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1123</v>
      </c>
      <c r="AU552" s="20" t="s">
        <v>80</v>
      </c>
    </row>
    <row r="553" s="2" customFormat="1" ht="24.15" customHeight="1">
      <c r="A553" s="41"/>
      <c r="B553" s="42"/>
      <c r="C553" s="216" t="s">
        <v>1838</v>
      </c>
      <c r="D553" s="216" t="s">
        <v>184</v>
      </c>
      <c r="E553" s="217" t="s">
        <v>11082</v>
      </c>
      <c r="F553" s="218" t="s">
        <v>11083</v>
      </c>
      <c r="G553" s="219" t="s">
        <v>8246</v>
      </c>
      <c r="H553" s="220">
        <v>2</v>
      </c>
      <c r="I553" s="221"/>
      <c r="J553" s="222">
        <f>ROUND(I553*H553,2)</f>
        <v>0</v>
      </c>
      <c r="K553" s="218" t="s">
        <v>188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308</v>
      </c>
      <c r="AT553" s="227" t="s">
        <v>184</v>
      </c>
      <c r="AU553" s="227" t="s">
        <v>80</v>
      </c>
      <c r="AY553" s="20" t="s">
        <v>182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11123</v>
      </c>
    </row>
    <row r="554" s="2" customFormat="1">
      <c r="A554" s="41"/>
      <c r="B554" s="42"/>
      <c r="C554" s="43"/>
      <c r="D554" s="229" t="s">
        <v>191</v>
      </c>
      <c r="E554" s="43"/>
      <c r="F554" s="230" t="s">
        <v>11085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191</v>
      </c>
      <c r="AU554" s="20" t="s">
        <v>80</v>
      </c>
    </row>
    <row r="555" s="2" customFormat="1">
      <c r="A555" s="41"/>
      <c r="B555" s="42"/>
      <c r="C555" s="43"/>
      <c r="D555" s="236" t="s">
        <v>1123</v>
      </c>
      <c r="E555" s="43"/>
      <c r="F555" s="288" t="s">
        <v>11124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1123</v>
      </c>
      <c r="AU555" s="20" t="s">
        <v>80</v>
      </c>
    </row>
    <row r="556" s="2" customFormat="1" ht="24.15" customHeight="1">
      <c r="A556" s="41"/>
      <c r="B556" s="42"/>
      <c r="C556" s="278" t="s">
        <v>1847</v>
      </c>
      <c r="D556" s="278" t="s">
        <v>296</v>
      </c>
      <c r="E556" s="279" t="s">
        <v>11125</v>
      </c>
      <c r="F556" s="280" t="s">
        <v>11126</v>
      </c>
      <c r="G556" s="281" t="s">
        <v>8246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410</v>
      </c>
      <c r="AT556" s="227" t="s">
        <v>296</v>
      </c>
      <c r="AU556" s="227" t="s">
        <v>80</v>
      </c>
      <c r="AY556" s="20" t="s">
        <v>182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11127</v>
      </c>
    </row>
    <row r="557" s="2" customFormat="1">
      <c r="A557" s="41"/>
      <c r="B557" s="42"/>
      <c r="C557" s="43"/>
      <c r="D557" s="236" t="s">
        <v>1123</v>
      </c>
      <c r="E557" s="43"/>
      <c r="F557" s="288" t="s">
        <v>11128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1123</v>
      </c>
      <c r="AU557" s="20" t="s">
        <v>80</v>
      </c>
    </row>
    <row r="558" s="2" customFormat="1" ht="24.15" customHeight="1">
      <c r="A558" s="41"/>
      <c r="B558" s="42"/>
      <c r="C558" s="216" t="s">
        <v>1853</v>
      </c>
      <c r="D558" s="216" t="s">
        <v>184</v>
      </c>
      <c r="E558" s="217" t="s">
        <v>11024</v>
      </c>
      <c r="F558" s="218" t="s">
        <v>11025</v>
      </c>
      <c r="G558" s="219" t="s">
        <v>8246</v>
      </c>
      <c r="H558" s="220">
        <v>1</v>
      </c>
      <c r="I558" s="221"/>
      <c r="J558" s="222">
        <f>ROUND(I558*H558,2)</f>
        <v>0</v>
      </c>
      <c r="K558" s="218" t="s">
        <v>188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308</v>
      </c>
      <c r="AT558" s="227" t="s">
        <v>184</v>
      </c>
      <c r="AU558" s="227" t="s">
        <v>80</v>
      </c>
      <c r="AY558" s="20" t="s">
        <v>182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11129</v>
      </c>
    </row>
    <row r="559" s="2" customFormat="1">
      <c r="A559" s="41"/>
      <c r="B559" s="42"/>
      <c r="C559" s="43"/>
      <c r="D559" s="229" t="s">
        <v>191</v>
      </c>
      <c r="E559" s="43"/>
      <c r="F559" s="230" t="s">
        <v>11027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191</v>
      </c>
      <c r="AU559" s="20" t="s">
        <v>80</v>
      </c>
    </row>
    <row r="560" s="2" customFormat="1">
      <c r="A560" s="41"/>
      <c r="B560" s="42"/>
      <c r="C560" s="43"/>
      <c r="D560" s="236" t="s">
        <v>1123</v>
      </c>
      <c r="E560" s="43"/>
      <c r="F560" s="288" t="s">
        <v>11130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1123</v>
      </c>
      <c r="AU560" s="20" t="s">
        <v>80</v>
      </c>
    </row>
    <row r="561" s="2" customFormat="1" ht="16.5" customHeight="1">
      <c r="A561" s="41"/>
      <c r="B561" s="42"/>
      <c r="C561" s="278" t="s">
        <v>1859</v>
      </c>
      <c r="D561" s="278" t="s">
        <v>296</v>
      </c>
      <c r="E561" s="279" t="s">
        <v>11131</v>
      </c>
      <c r="F561" s="280" t="s">
        <v>11132</v>
      </c>
      <c r="G561" s="281" t="s">
        <v>8246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182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11133</v>
      </c>
    </row>
    <row r="562" s="2" customFormat="1">
      <c r="A562" s="41"/>
      <c r="B562" s="42"/>
      <c r="C562" s="43"/>
      <c r="D562" s="236" t="s">
        <v>1123</v>
      </c>
      <c r="E562" s="43"/>
      <c r="F562" s="288" t="s">
        <v>11029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1123</v>
      </c>
      <c r="AU562" s="20" t="s">
        <v>80</v>
      </c>
    </row>
    <row r="563" s="2" customFormat="1" ht="24.15" customHeight="1">
      <c r="A563" s="41"/>
      <c r="B563" s="42"/>
      <c r="C563" s="216" t="s">
        <v>1865</v>
      </c>
      <c r="D563" s="216" t="s">
        <v>184</v>
      </c>
      <c r="E563" s="217" t="s">
        <v>11024</v>
      </c>
      <c r="F563" s="218" t="s">
        <v>11025</v>
      </c>
      <c r="G563" s="219" t="s">
        <v>8246</v>
      </c>
      <c r="H563" s="220">
        <v>2</v>
      </c>
      <c r="I563" s="221"/>
      <c r="J563" s="222">
        <f>ROUND(I563*H563,2)</f>
        <v>0</v>
      </c>
      <c r="K563" s="218" t="s">
        <v>188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308</v>
      </c>
      <c r="AT563" s="227" t="s">
        <v>184</v>
      </c>
      <c r="AU563" s="227" t="s">
        <v>80</v>
      </c>
      <c r="AY563" s="20" t="s">
        <v>182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308</v>
      </c>
      <c r="BM563" s="227" t="s">
        <v>11134</v>
      </c>
    </row>
    <row r="564" s="2" customFormat="1">
      <c r="A564" s="41"/>
      <c r="B564" s="42"/>
      <c r="C564" s="43"/>
      <c r="D564" s="229" t="s">
        <v>191</v>
      </c>
      <c r="E564" s="43"/>
      <c r="F564" s="230" t="s">
        <v>11027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191</v>
      </c>
      <c r="AU564" s="20" t="s">
        <v>80</v>
      </c>
    </row>
    <row r="565" s="2" customFormat="1">
      <c r="A565" s="41"/>
      <c r="B565" s="42"/>
      <c r="C565" s="43"/>
      <c r="D565" s="236" t="s">
        <v>1123</v>
      </c>
      <c r="E565" s="43"/>
      <c r="F565" s="288" t="s">
        <v>11135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1123</v>
      </c>
      <c r="AU565" s="20" t="s">
        <v>80</v>
      </c>
    </row>
    <row r="566" s="2" customFormat="1" ht="16.5" customHeight="1">
      <c r="A566" s="41"/>
      <c r="B566" s="42"/>
      <c r="C566" s="278" t="s">
        <v>1871</v>
      </c>
      <c r="D566" s="278" t="s">
        <v>296</v>
      </c>
      <c r="E566" s="279" t="s">
        <v>11136</v>
      </c>
      <c r="F566" s="280" t="s">
        <v>11137</v>
      </c>
      <c r="G566" s="281" t="s">
        <v>8246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182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11138</v>
      </c>
    </row>
    <row r="567" s="2" customFormat="1" ht="16.5" customHeight="1">
      <c r="A567" s="41"/>
      <c r="B567" s="42"/>
      <c r="C567" s="278" t="s">
        <v>1887</v>
      </c>
      <c r="D567" s="278" t="s">
        <v>296</v>
      </c>
      <c r="E567" s="279" t="s">
        <v>11139</v>
      </c>
      <c r="F567" s="280" t="s">
        <v>11140</v>
      </c>
      <c r="G567" s="281" t="s">
        <v>8246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410</v>
      </c>
      <c r="AT567" s="227" t="s">
        <v>296</v>
      </c>
      <c r="AU567" s="227" t="s">
        <v>80</v>
      </c>
      <c r="AY567" s="20" t="s">
        <v>182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11141</v>
      </c>
    </row>
    <row r="568" s="2" customFormat="1" ht="24.15" customHeight="1">
      <c r="A568" s="41"/>
      <c r="B568" s="42"/>
      <c r="C568" s="216" t="s">
        <v>1892</v>
      </c>
      <c r="D568" s="216" t="s">
        <v>184</v>
      </c>
      <c r="E568" s="217" t="s">
        <v>11142</v>
      </c>
      <c r="F568" s="218" t="s">
        <v>11143</v>
      </c>
      <c r="G568" s="219" t="s">
        <v>8246</v>
      </c>
      <c r="H568" s="220">
        <v>1</v>
      </c>
      <c r="I568" s="221"/>
      <c r="J568" s="222">
        <f>ROUND(I568*H568,2)</f>
        <v>0</v>
      </c>
      <c r="K568" s="218" t="s">
        <v>188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184</v>
      </c>
      <c r="AU568" s="227" t="s">
        <v>80</v>
      </c>
      <c r="AY568" s="20" t="s">
        <v>182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11144</v>
      </c>
    </row>
    <row r="569" s="2" customFormat="1">
      <c r="A569" s="41"/>
      <c r="B569" s="42"/>
      <c r="C569" s="43"/>
      <c r="D569" s="229" t="s">
        <v>191</v>
      </c>
      <c r="E569" s="43"/>
      <c r="F569" s="230" t="s">
        <v>11145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191</v>
      </c>
      <c r="AU569" s="20" t="s">
        <v>80</v>
      </c>
    </row>
    <row r="570" s="2" customFormat="1">
      <c r="A570" s="41"/>
      <c r="B570" s="42"/>
      <c r="C570" s="43"/>
      <c r="D570" s="236" t="s">
        <v>1123</v>
      </c>
      <c r="E570" s="43"/>
      <c r="F570" s="288" t="s">
        <v>11135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1123</v>
      </c>
      <c r="AU570" s="20" t="s">
        <v>80</v>
      </c>
    </row>
    <row r="571" s="2" customFormat="1" ht="16.5" customHeight="1">
      <c r="A571" s="41"/>
      <c r="B571" s="42"/>
      <c r="C571" s="278" t="s">
        <v>1898</v>
      </c>
      <c r="D571" s="278" t="s">
        <v>296</v>
      </c>
      <c r="E571" s="279" t="s">
        <v>11146</v>
      </c>
      <c r="F571" s="280" t="s">
        <v>11147</v>
      </c>
      <c r="G571" s="281" t="s">
        <v>8246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410</v>
      </c>
      <c r="AT571" s="227" t="s">
        <v>296</v>
      </c>
      <c r="AU571" s="227" t="s">
        <v>80</v>
      </c>
      <c r="AY571" s="20" t="s">
        <v>182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11148</v>
      </c>
    </row>
    <row r="572" s="2" customFormat="1" ht="37.8" customHeight="1">
      <c r="A572" s="41"/>
      <c r="B572" s="42"/>
      <c r="C572" s="216" t="s">
        <v>1905</v>
      </c>
      <c r="D572" s="216" t="s">
        <v>184</v>
      </c>
      <c r="E572" s="217" t="s">
        <v>11149</v>
      </c>
      <c r="F572" s="218" t="s">
        <v>10676</v>
      </c>
      <c r="G572" s="219" t="s">
        <v>8246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184</v>
      </c>
      <c r="AU572" s="227" t="s">
        <v>80</v>
      </c>
      <c r="AY572" s="20" t="s">
        <v>182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11150</v>
      </c>
    </row>
    <row r="573" s="2" customFormat="1">
      <c r="A573" s="41"/>
      <c r="B573" s="42"/>
      <c r="C573" s="43"/>
      <c r="D573" s="236" t="s">
        <v>1123</v>
      </c>
      <c r="E573" s="43"/>
      <c r="F573" s="288" t="s">
        <v>11135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1123</v>
      </c>
      <c r="AU573" s="20" t="s">
        <v>80</v>
      </c>
    </row>
    <row r="574" s="2" customFormat="1" ht="16.5" customHeight="1">
      <c r="A574" s="41"/>
      <c r="B574" s="42"/>
      <c r="C574" s="278" t="s">
        <v>1911</v>
      </c>
      <c r="D574" s="278" t="s">
        <v>296</v>
      </c>
      <c r="E574" s="279" t="s">
        <v>11151</v>
      </c>
      <c r="F574" s="280" t="s">
        <v>11152</v>
      </c>
      <c r="G574" s="281" t="s">
        <v>8246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410</v>
      </c>
      <c r="AT574" s="227" t="s">
        <v>296</v>
      </c>
      <c r="AU574" s="227" t="s">
        <v>80</v>
      </c>
      <c r="AY574" s="20" t="s">
        <v>182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11153</v>
      </c>
    </row>
    <row r="575" s="2" customFormat="1" ht="16.5" customHeight="1">
      <c r="A575" s="41"/>
      <c r="B575" s="42"/>
      <c r="C575" s="216" t="s">
        <v>1917</v>
      </c>
      <c r="D575" s="216" t="s">
        <v>184</v>
      </c>
      <c r="E575" s="217" t="s">
        <v>11154</v>
      </c>
      <c r="F575" s="218" t="s">
        <v>11155</v>
      </c>
      <c r="G575" s="219" t="s">
        <v>283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184</v>
      </c>
      <c r="AU575" s="227" t="s">
        <v>80</v>
      </c>
      <c r="AY575" s="20" t="s">
        <v>182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11156</v>
      </c>
    </row>
    <row r="576" s="2" customFormat="1">
      <c r="A576" s="41"/>
      <c r="B576" s="42"/>
      <c r="C576" s="43"/>
      <c r="D576" s="236" t="s">
        <v>1123</v>
      </c>
      <c r="E576" s="43"/>
      <c r="F576" s="288" t="s">
        <v>10770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1123</v>
      </c>
      <c r="AU576" s="20" t="s">
        <v>80</v>
      </c>
    </row>
    <row r="577" s="2" customFormat="1" ht="37.8" customHeight="1">
      <c r="A577" s="41"/>
      <c r="B577" s="42"/>
      <c r="C577" s="216" t="s">
        <v>1922</v>
      </c>
      <c r="D577" s="216" t="s">
        <v>184</v>
      </c>
      <c r="E577" s="217" t="s">
        <v>10683</v>
      </c>
      <c r="F577" s="218" t="s">
        <v>10684</v>
      </c>
      <c r="G577" s="219" t="s">
        <v>304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184</v>
      </c>
      <c r="AU577" s="227" t="s">
        <v>80</v>
      </c>
      <c r="AY577" s="20" t="s">
        <v>182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11157</v>
      </c>
    </row>
    <row r="578" s="2" customFormat="1">
      <c r="A578" s="41"/>
      <c r="B578" s="42"/>
      <c r="C578" s="43"/>
      <c r="D578" s="236" t="s">
        <v>1123</v>
      </c>
      <c r="E578" s="43"/>
      <c r="F578" s="288" t="s">
        <v>11070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1123</v>
      </c>
      <c r="AU578" s="20" t="s">
        <v>80</v>
      </c>
    </row>
    <row r="579" s="2" customFormat="1" ht="21.75" customHeight="1">
      <c r="A579" s="41"/>
      <c r="B579" s="42"/>
      <c r="C579" s="278" t="s">
        <v>1928</v>
      </c>
      <c r="D579" s="278" t="s">
        <v>296</v>
      </c>
      <c r="E579" s="279" t="s">
        <v>11092</v>
      </c>
      <c r="F579" s="280" t="s">
        <v>11035</v>
      </c>
      <c r="G579" s="281" t="s">
        <v>304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182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11158</v>
      </c>
    </row>
    <row r="580" s="2" customFormat="1">
      <c r="A580" s="41"/>
      <c r="B580" s="42"/>
      <c r="C580" s="43"/>
      <c r="D580" s="236" t="s">
        <v>1123</v>
      </c>
      <c r="E580" s="43"/>
      <c r="F580" s="288" t="s">
        <v>10689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1123</v>
      </c>
      <c r="AU580" s="20" t="s">
        <v>80</v>
      </c>
    </row>
    <row r="581" s="2" customFormat="1" ht="37.8" customHeight="1">
      <c r="A581" s="41"/>
      <c r="B581" s="42"/>
      <c r="C581" s="216" t="s">
        <v>1935</v>
      </c>
      <c r="D581" s="216" t="s">
        <v>184</v>
      </c>
      <c r="E581" s="217" t="s">
        <v>10690</v>
      </c>
      <c r="F581" s="218" t="s">
        <v>10691</v>
      </c>
      <c r="G581" s="219" t="s">
        <v>304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184</v>
      </c>
      <c r="AU581" s="227" t="s">
        <v>80</v>
      </c>
      <c r="AY581" s="20" t="s">
        <v>182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11159</v>
      </c>
    </row>
    <row r="582" s="2" customFormat="1">
      <c r="A582" s="41"/>
      <c r="B582" s="42"/>
      <c r="C582" s="43"/>
      <c r="D582" s="236" t="s">
        <v>1123</v>
      </c>
      <c r="E582" s="43"/>
      <c r="F582" s="288" t="s">
        <v>11070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1123</v>
      </c>
      <c r="AU582" s="20" t="s">
        <v>80</v>
      </c>
    </row>
    <row r="583" s="2" customFormat="1" ht="21.75" customHeight="1">
      <c r="A583" s="41"/>
      <c r="B583" s="42"/>
      <c r="C583" s="278" t="s">
        <v>1941</v>
      </c>
      <c r="D583" s="278" t="s">
        <v>296</v>
      </c>
      <c r="E583" s="279" t="s">
        <v>11097</v>
      </c>
      <c r="F583" s="280" t="s">
        <v>10839</v>
      </c>
      <c r="G583" s="281" t="s">
        <v>304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410</v>
      </c>
      <c r="AT583" s="227" t="s">
        <v>296</v>
      </c>
      <c r="AU583" s="227" t="s">
        <v>80</v>
      </c>
      <c r="AY583" s="20" t="s">
        <v>182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308</v>
      </c>
      <c r="BM583" s="227" t="s">
        <v>11160</v>
      </c>
    </row>
    <row r="584" s="2" customFormat="1">
      <c r="A584" s="41"/>
      <c r="B584" s="42"/>
      <c r="C584" s="43"/>
      <c r="D584" s="236" t="s">
        <v>1123</v>
      </c>
      <c r="E584" s="43"/>
      <c r="F584" s="288" t="s">
        <v>10689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1123</v>
      </c>
      <c r="AU584" s="20" t="s">
        <v>80</v>
      </c>
    </row>
    <row r="585" s="2" customFormat="1" ht="21.75" customHeight="1">
      <c r="A585" s="41"/>
      <c r="B585" s="42"/>
      <c r="C585" s="278" t="s">
        <v>1947</v>
      </c>
      <c r="D585" s="278" t="s">
        <v>296</v>
      </c>
      <c r="E585" s="279" t="s">
        <v>10844</v>
      </c>
      <c r="F585" s="280" t="s">
        <v>10845</v>
      </c>
      <c r="G585" s="281" t="s">
        <v>304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410</v>
      </c>
      <c r="AT585" s="227" t="s">
        <v>296</v>
      </c>
      <c r="AU585" s="227" t="s">
        <v>80</v>
      </c>
      <c r="AY585" s="20" t="s">
        <v>182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11161</v>
      </c>
    </row>
    <row r="586" s="2" customFormat="1">
      <c r="A586" s="41"/>
      <c r="B586" s="42"/>
      <c r="C586" s="43"/>
      <c r="D586" s="236" t="s">
        <v>1123</v>
      </c>
      <c r="E586" s="43"/>
      <c r="F586" s="288" t="s">
        <v>10689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1123</v>
      </c>
      <c r="AU586" s="20" t="s">
        <v>80</v>
      </c>
    </row>
    <row r="587" s="2" customFormat="1" ht="37.8" customHeight="1">
      <c r="A587" s="41"/>
      <c r="B587" s="42"/>
      <c r="C587" s="216" t="s">
        <v>1953</v>
      </c>
      <c r="D587" s="216" t="s">
        <v>184</v>
      </c>
      <c r="E587" s="217" t="s">
        <v>10710</v>
      </c>
      <c r="F587" s="218" t="s">
        <v>10711</v>
      </c>
      <c r="G587" s="219" t="s">
        <v>283</v>
      </c>
      <c r="H587" s="220">
        <v>2</v>
      </c>
      <c r="I587" s="221"/>
      <c r="J587" s="222">
        <f>ROUND(I587*H587,2)</f>
        <v>0</v>
      </c>
      <c r="K587" s="218" t="s">
        <v>188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308</v>
      </c>
      <c r="AT587" s="227" t="s">
        <v>184</v>
      </c>
      <c r="AU587" s="227" t="s">
        <v>80</v>
      </c>
      <c r="AY587" s="20" t="s">
        <v>182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11162</v>
      </c>
    </row>
    <row r="588" s="2" customFormat="1">
      <c r="A588" s="41"/>
      <c r="B588" s="42"/>
      <c r="C588" s="43"/>
      <c r="D588" s="229" t="s">
        <v>191</v>
      </c>
      <c r="E588" s="43"/>
      <c r="F588" s="230" t="s">
        <v>10713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191</v>
      </c>
      <c r="AU588" s="20" t="s">
        <v>80</v>
      </c>
    </row>
    <row r="589" s="2" customFormat="1">
      <c r="A589" s="41"/>
      <c r="B589" s="42"/>
      <c r="C589" s="43"/>
      <c r="D589" s="236" t="s">
        <v>1123</v>
      </c>
      <c r="E589" s="43"/>
      <c r="F589" s="288" t="s">
        <v>10770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1123</v>
      </c>
      <c r="AU589" s="20" t="s">
        <v>80</v>
      </c>
    </row>
    <row r="590" s="2" customFormat="1" ht="21.75" customHeight="1">
      <c r="A590" s="41"/>
      <c r="B590" s="42"/>
      <c r="C590" s="278" t="s">
        <v>1958</v>
      </c>
      <c r="D590" s="278" t="s">
        <v>296</v>
      </c>
      <c r="E590" s="279" t="s">
        <v>11163</v>
      </c>
      <c r="F590" s="280" t="s">
        <v>11164</v>
      </c>
      <c r="G590" s="281" t="s">
        <v>283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182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11165</v>
      </c>
    </row>
    <row r="591" s="2" customFormat="1">
      <c r="A591" s="41"/>
      <c r="B591" s="42"/>
      <c r="C591" s="43"/>
      <c r="D591" s="236" t="s">
        <v>1123</v>
      </c>
      <c r="E591" s="43"/>
      <c r="F591" s="288" t="s">
        <v>10861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1123</v>
      </c>
      <c r="AU591" s="20" t="s">
        <v>80</v>
      </c>
    </row>
    <row r="592" s="2" customFormat="1" ht="21.75" customHeight="1">
      <c r="A592" s="41"/>
      <c r="B592" s="42"/>
      <c r="C592" s="278" t="s">
        <v>1963</v>
      </c>
      <c r="D592" s="278" t="s">
        <v>296</v>
      </c>
      <c r="E592" s="279" t="s">
        <v>11166</v>
      </c>
      <c r="F592" s="280" t="s">
        <v>11167</v>
      </c>
      <c r="G592" s="281" t="s">
        <v>283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410</v>
      </c>
      <c r="AT592" s="227" t="s">
        <v>296</v>
      </c>
      <c r="AU592" s="227" t="s">
        <v>80</v>
      </c>
      <c r="AY592" s="20" t="s">
        <v>182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11168</v>
      </c>
    </row>
    <row r="593" s="2" customFormat="1">
      <c r="A593" s="41"/>
      <c r="B593" s="42"/>
      <c r="C593" s="43"/>
      <c r="D593" s="236" t="s">
        <v>1123</v>
      </c>
      <c r="E593" s="43"/>
      <c r="F593" s="288" t="s">
        <v>10861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1123</v>
      </c>
      <c r="AU593" s="20" t="s">
        <v>80</v>
      </c>
    </row>
    <row r="594" s="2" customFormat="1" ht="37.8" customHeight="1">
      <c r="A594" s="41"/>
      <c r="B594" s="42"/>
      <c r="C594" s="216" t="s">
        <v>1968</v>
      </c>
      <c r="D594" s="216" t="s">
        <v>184</v>
      </c>
      <c r="E594" s="217" t="s">
        <v>11042</v>
      </c>
      <c r="F594" s="218" t="s">
        <v>11043</v>
      </c>
      <c r="G594" s="219" t="s">
        <v>8246</v>
      </c>
      <c r="H594" s="220">
        <v>1</v>
      </c>
      <c r="I594" s="221"/>
      <c r="J594" s="222">
        <f>ROUND(I594*H594,2)</f>
        <v>0</v>
      </c>
      <c r="K594" s="218" t="s">
        <v>188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184</v>
      </c>
      <c r="AU594" s="227" t="s">
        <v>80</v>
      </c>
      <c r="AY594" s="20" t="s">
        <v>182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11169</v>
      </c>
    </row>
    <row r="595" s="2" customFormat="1">
      <c r="A595" s="41"/>
      <c r="B595" s="42"/>
      <c r="C595" s="43"/>
      <c r="D595" s="229" t="s">
        <v>191</v>
      </c>
      <c r="E595" s="43"/>
      <c r="F595" s="230" t="s">
        <v>11045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191</v>
      </c>
      <c r="AU595" s="20" t="s">
        <v>80</v>
      </c>
    </row>
    <row r="596" s="2" customFormat="1">
      <c r="A596" s="41"/>
      <c r="B596" s="42"/>
      <c r="C596" s="43"/>
      <c r="D596" s="236" t="s">
        <v>1123</v>
      </c>
      <c r="E596" s="43"/>
      <c r="F596" s="288" t="s">
        <v>11135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1123</v>
      </c>
      <c r="AU596" s="20" t="s">
        <v>80</v>
      </c>
    </row>
    <row r="597" s="2" customFormat="1" ht="16.5" customHeight="1">
      <c r="A597" s="41"/>
      <c r="B597" s="42"/>
      <c r="C597" s="278" t="s">
        <v>1973</v>
      </c>
      <c r="D597" s="278" t="s">
        <v>296</v>
      </c>
      <c r="E597" s="279" t="s">
        <v>11170</v>
      </c>
      <c r="F597" s="280" t="s">
        <v>11171</v>
      </c>
      <c r="G597" s="281" t="s">
        <v>8246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410</v>
      </c>
      <c r="AT597" s="227" t="s">
        <v>296</v>
      </c>
      <c r="AU597" s="227" t="s">
        <v>80</v>
      </c>
      <c r="AY597" s="20" t="s">
        <v>182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11172</v>
      </c>
    </row>
    <row r="598" s="2" customFormat="1">
      <c r="A598" s="41"/>
      <c r="B598" s="42"/>
      <c r="C598" s="43"/>
      <c r="D598" s="236" t="s">
        <v>1123</v>
      </c>
      <c r="E598" s="43"/>
      <c r="F598" s="288" t="s">
        <v>10882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1123</v>
      </c>
      <c r="AU598" s="20" t="s">
        <v>80</v>
      </c>
    </row>
    <row r="599" s="2" customFormat="1" ht="37.8" customHeight="1">
      <c r="A599" s="41"/>
      <c r="B599" s="42"/>
      <c r="C599" s="216" t="s">
        <v>1978</v>
      </c>
      <c r="D599" s="216" t="s">
        <v>184</v>
      </c>
      <c r="E599" s="217" t="s">
        <v>11173</v>
      </c>
      <c r="F599" s="218" t="s">
        <v>11174</v>
      </c>
      <c r="G599" s="219" t="s">
        <v>8246</v>
      </c>
      <c r="H599" s="220">
        <v>1</v>
      </c>
      <c r="I599" s="221"/>
      <c r="J599" s="222">
        <f>ROUND(I599*H599,2)</f>
        <v>0</v>
      </c>
      <c r="K599" s="218" t="s">
        <v>188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308</v>
      </c>
      <c r="AT599" s="227" t="s">
        <v>184</v>
      </c>
      <c r="AU599" s="227" t="s">
        <v>80</v>
      </c>
      <c r="AY599" s="20" t="s">
        <v>182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11175</v>
      </c>
    </row>
    <row r="600" s="2" customFormat="1">
      <c r="A600" s="41"/>
      <c r="B600" s="42"/>
      <c r="C600" s="43"/>
      <c r="D600" s="229" t="s">
        <v>191</v>
      </c>
      <c r="E600" s="43"/>
      <c r="F600" s="230" t="s">
        <v>11176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191</v>
      </c>
      <c r="AU600" s="20" t="s">
        <v>80</v>
      </c>
    </row>
    <row r="601" s="2" customFormat="1">
      <c r="A601" s="41"/>
      <c r="B601" s="42"/>
      <c r="C601" s="43"/>
      <c r="D601" s="236" t="s">
        <v>1123</v>
      </c>
      <c r="E601" s="43"/>
      <c r="F601" s="288" t="s">
        <v>11135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1123</v>
      </c>
      <c r="AU601" s="20" t="s">
        <v>80</v>
      </c>
    </row>
    <row r="602" s="2" customFormat="1" ht="16.5" customHeight="1">
      <c r="A602" s="41"/>
      <c r="B602" s="42"/>
      <c r="C602" s="278" t="s">
        <v>1983</v>
      </c>
      <c r="D602" s="278" t="s">
        <v>296</v>
      </c>
      <c r="E602" s="279" t="s">
        <v>11177</v>
      </c>
      <c r="F602" s="280" t="s">
        <v>11178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410</v>
      </c>
      <c r="AT602" s="227" t="s">
        <v>296</v>
      </c>
      <c r="AU602" s="227" t="s">
        <v>80</v>
      </c>
      <c r="AY602" s="20" t="s">
        <v>182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308</v>
      </c>
      <c r="BM602" s="227" t="s">
        <v>11179</v>
      </c>
    </row>
    <row r="603" s="2" customFormat="1">
      <c r="A603" s="41"/>
      <c r="B603" s="42"/>
      <c r="C603" s="43"/>
      <c r="D603" s="236" t="s">
        <v>1123</v>
      </c>
      <c r="E603" s="43"/>
      <c r="F603" s="288" t="s">
        <v>10882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1123</v>
      </c>
      <c r="AU603" s="20" t="s">
        <v>80</v>
      </c>
    </row>
    <row r="604" s="2" customFormat="1" ht="37.8" customHeight="1">
      <c r="A604" s="41"/>
      <c r="B604" s="42"/>
      <c r="C604" s="216" t="s">
        <v>1988</v>
      </c>
      <c r="D604" s="216" t="s">
        <v>184</v>
      </c>
      <c r="E604" s="217" t="s">
        <v>11180</v>
      </c>
      <c r="F604" s="218" t="s">
        <v>10884</v>
      </c>
      <c r="G604" s="219" t="s">
        <v>8246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184</v>
      </c>
      <c r="AU604" s="227" t="s">
        <v>80</v>
      </c>
      <c r="AY604" s="20" t="s">
        <v>182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11181</v>
      </c>
    </row>
    <row r="605" s="2" customFormat="1">
      <c r="A605" s="41"/>
      <c r="B605" s="42"/>
      <c r="C605" s="43"/>
      <c r="D605" s="236" t="s">
        <v>1123</v>
      </c>
      <c r="E605" s="43"/>
      <c r="F605" s="288" t="s">
        <v>11182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1123</v>
      </c>
      <c r="AU605" s="20" t="s">
        <v>80</v>
      </c>
    </row>
    <row r="606" s="2" customFormat="1" ht="24.15" customHeight="1">
      <c r="A606" s="41"/>
      <c r="B606" s="42"/>
      <c r="C606" s="278" t="s">
        <v>1993</v>
      </c>
      <c r="D606" s="278" t="s">
        <v>296</v>
      </c>
      <c r="E606" s="279" t="s">
        <v>11183</v>
      </c>
      <c r="F606" s="280" t="s">
        <v>11184</v>
      </c>
      <c r="G606" s="281" t="s">
        <v>8246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182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11185</v>
      </c>
    </row>
    <row r="607" s="2" customFormat="1" ht="37.8" customHeight="1">
      <c r="A607" s="41"/>
      <c r="B607" s="42"/>
      <c r="C607" s="216" t="s">
        <v>1999</v>
      </c>
      <c r="D607" s="216" t="s">
        <v>184</v>
      </c>
      <c r="E607" s="217" t="s">
        <v>11186</v>
      </c>
      <c r="F607" s="218" t="s">
        <v>10740</v>
      </c>
      <c r="G607" s="219" t="s">
        <v>8246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184</v>
      </c>
      <c r="AU607" s="227" t="s">
        <v>80</v>
      </c>
      <c r="AY607" s="20" t="s">
        <v>182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11187</v>
      </c>
    </row>
    <row r="608" s="2" customFormat="1">
      <c r="A608" s="41"/>
      <c r="B608" s="42"/>
      <c r="C608" s="43"/>
      <c r="D608" s="236" t="s">
        <v>1123</v>
      </c>
      <c r="E608" s="43"/>
      <c r="F608" s="288" t="s">
        <v>11188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1123</v>
      </c>
      <c r="AU608" s="20" t="s">
        <v>80</v>
      </c>
    </row>
    <row r="609" s="2" customFormat="1" ht="24.15" customHeight="1">
      <c r="A609" s="41"/>
      <c r="B609" s="42"/>
      <c r="C609" s="278" t="s">
        <v>2005</v>
      </c>
      <c r="D609" s="278" t="s">
        <v>296</v>
      </c>
      <c r="E609" s="279" t="s">
        <v>11189</v>
      </c>
      <c r="F609" s="280" t="s">
        <v>11190</v>
      </c>
      <c r="G609" s="281" t="s">
        <v>8246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410</v>
      </c>
      <c r="AT609" s="227" t="s">
        <v>296</v>
      </c>
      <c r="AU609" s="227" t="s">
        <v>80</v>
      </c>
      <c r="AY609" s="20" t="s">
        <v>182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308</v>
      </c>
      <c r="BM609" s="227" t="s">
        <v>11191</v>
      </c>
    </row>
    <row r="610" s="2" customFormat="1">
      <c r="A610" s="41"/>
      <c r="B610" s="42"/>
      <c r="C610" s="43"/>
      <c r="D610" s="236" t="s">
        <v>1123</v>
      </c>
      <c r="E610" s="43"/>
      <c r="F610" s="288" t="s">
        <v>10619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1123</v>
      </c>
      <c r="AU610" s="20" t="s">
        <v>80</v>
      </c>
    </row>
    <row r="611" s="2" customFormat="1" ht="16.5" customHeight="1">
      <c r="A611" s="41"/>
      <c r="B611" s="42"/>
      <c r="C611" s="216" t="s">
        <v>2012</v>
      </c>
      <c r="D611" s="216" t="s">
        <v>184</v>
      </c>
      <c r="E611" s="217" t="s">
        <v>11192</v>
      </c>
      <c r="F611" s="218" t="s">
        <v>11193</v>
      </c>
      <c r="G611" s="219" t="s">
        <v>8246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184</v>
      </c>
      <c r="AU611" s="227" t="s">
        <v>80</v>
      </c>
      <c r="AY611" s="20" t="s">
        <v>182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11194</v>
      </c>
    </row>
    <row r="612" s="2" customFormat="1">
      <c r="A612" s="41"/>
      <c r="B612" s="42"/>
      <c r="C612" s="43"/>
      <c r="D612" s="236" t="s">
        <v>1123</v>
      </c>
      <c r="E612" s="43"/>
      <c r="F612" s="288" t="s">
        <v>11195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1123</v>
      </c>
      <c r="AU612" s="20" t="s">
        <v>80</v>
      </c>
    </row>
    <row r="613" s="2" customFormat="1" ht="49.05" customHeight="1">
      <c r="A613" s="41"/>
      <c r="B613" s="42"/>
      <c r="C613" s="278" t="s">
        <v>2017</v>
      </c>
      <c r="D613" s="278" t="s">
        <v>296</v>
      </c>
      <c r="E613" s="279" t="s">
        <v>11196</v>
      </c>
      <c r="F613" s="280" t="s">
        <v>11197</v>
      </c>
      <c r="G613" s="281" t="s">
        <v>8246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182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11198</v>
      </c>
    </row>
    <row r="614" s="2" customFormat="1">
      <c r="A614" s="41"/>
      <c r="B614" s="42"/>
      <c r="C614" s="43"/>
      <c r="D614" s="236" t="s">
        <v>1123</v>
      </c>
      <c r="E614" s="43"/>
      <c r="F614" s="288" t="s">
        <v>11199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1123</v>
      </c>
      <c r="AU614" s="20" t="s">
        <v>80</v>
      </c>
    </row>
    <row r="615" s="2" customFormat="1" ht="21.75" customHeight="1">
      <c r="A615" s="41"/>
      <c r="B615" s="42"/>
      <c r="C615" s="216" t="s">
        <v>2023</v>
      </c>
      <c r="D615" s="216" t="s">
        <v>184</v>
      </c>
      <c r="E615" s="217" t="s">
        <v>11200</v>
      </c>
      <c r="F615" s="218" t="s">
        <v>10757</v>
      </c>
      <c r="G615" s="219" t="s">
        <v>8246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308</v>
      </c>
      <c r="AT615" s="227" t="s">
        <v>184</v>
      </c>
      <c r="AU615" s="227" t="s">
        <v>80</v>
      </c>
      <c r="AY615" s="20" t="s">
        <v>182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308</v>
      </c>
      <c r="BM615" s="227" t="s">
        <v>11201</v>
      </c>
    </row>
    <row r="616" s="2" customFormat="1" ht="16.5" customHeight="1">
      <c r="A616" s="41"/>
      <c r="B616" s="42"/>
      <c r="C616" s="216" t="s">
        <v>2029</v>
      </c>
      <c r="D616" s="216" t="s">
        <v>184</v>
      </c>
      <c r="E616" s="217" t="s">
        <v>10759</v>
      </c>
      <c r="F616" s="218" t="s">
        <v>10760</v>
      </c>
      <c r="G616" s="219" t="s">
        <v>8246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308</v>
      </c>
      <c r="AT616" s="227" t="s">
        <v>184</v>
      </c>
      <c r="AU616" s="227" t="s">
        <v>80</v>
      </c>
      <c r="AY616" s="20" t="s">
        <v>182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308</v>
      </c>
      <c r="BM616" s="227" t="s">
        <v>11202</v>
      </c>
    </row>
    <row r="617" s="2" customFormat="1">
      <c r="A617" s="41"/>
      <c r="B617" s="42"/>
      <c r="C617" s="43"/>
      <c r="D617" s="236" t="s">
        <v>1123</v>
      </c>
      <c r="E617" s="43"/>
      <c r="F617" s="288" t="s">
        <v>10762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1123</v>
      </c>
      <c r="AU617" s="20" t="s">
        <v>80</v>
      </c>
    </row>
    <row r="618" s="2" customFormat="1" ht="33" customHeight="1">
      <c r="A618" s="41"/>
      <c r="B618" s="42"/>
      <c r="C618" s="278" t="s">
        <v>2034</v>
      </c>
      <c r="D618" s="278" t="s">
        <v>296</v>
      </c>
      <c r="E618" s="279" t="s">
        <v>11203</v>
      </c>
      <c r="F618" s="280" t="s">
        <v>10764</v>
      </c>
      <c r="G618" s="281" t="s">
        <v>8246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410</v>
      </c>
      <c r="AT618" s="227" t="s">
        <v>296</v>
      </c>
      <c r="AU618" s="227" t="s">
        <v>80</v>
      </c>
      <c r="AY618" s="20" t="s">
        <v>182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11204</v>
      </c>
    </row>
    <row r="619" s="2" customFormat="1">
      <c r="A619" s="41"/>
      <c r="B619" s="42"/>
      <c r="C619" s="43"/>
      <c r="D619" s="236" t="s">
        <v>1123</v>
      </c>
      <c r="E619" s="43"/>
      <c r="F619" s="288" t="s">
        <v>10766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1123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11205</v>
      </c>
      <c r="F620" s="203" t="s">
        <v>11206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182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11207</v>
      </c>
      <c r="F621" s="214" t="s">
        <v>11208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182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2040</v>
      </c>
      <c r="D622" s="216" t="s">
        <v>184</v>
      </c>
      <c r="E622" s="217" t="s">
        <v>10622</v>
      </c>
      <c r="F622" s="218" t="s">
        <v>10623</v>
      </c>
      <c r="G622" s="219" t="s">
        <v>283</v>
      </c>
      <c r="H622" s="220">
        <v>3</v>
      </c>
      <c r="I622" s="221"/>
      <c r="J622" s="222">
        <f>ROUND(I622*H622,2)</f>
        <v>0</v>
      </c>
      <c r="K622" s="218" t="s">
        <v>188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184</v>
      </c>
      <c r="AU622" s="227" t="s">
        <v>80</v>
      </c>
      <c r="AY622" s="20" t="s">
        <v>182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11209</v>
      </c>
    </row>
    <row r="623" s="2" customFormat="1">
      <c r="A623" s="41"/>
      <c r="B623" s="42"/>
      <c r="C623" s="43"/>
      <c r="D623" s="229" t="s">
        <v>191</v>
      </c>
      <c r="E623" s="43"/>
      <c r="F623" s="230" t="s">
        <v>10625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191</v>
      </c>
      <c r="AU623" s="20" t="s">
        <v>80</v>
      </c>
    </row>
    <row r="624" s="2" customFormat="1">
      <c r="A624" s="41"/>
      <c r="B624" s="42"/>
      <c r="C624" s="43"/>
      <c r="D624" s="236" t="s">
        <v>1123</v>
      </c>
      <c r="E624" s="43"/>
      <c r="F624" s="288" t="s">
        <v>11115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1123</v>
      </c>
      <c r="AU624" s="20" t="s">
        <v>80</v>
      </c>
    </row>
    <row r="625" s="2" customFormat="1" ht="33" customHeight="1">
      <c r="A625" s="41"/>
      <c r="B625" s="42"/>
      <c r="C625" s="278" t="s">
        <v>2046</v>
      </c>
      <c r="D625" s="278" t="s">
        <v>296</v>
      </c>
      <c r="E625" s="279" t="s">
        <v>10627</v>
      </c>
      <c r="F625" s="280" t="s">
        <v>10628</v>
      </c>
      <c r="G625" s="281" t="s">
        <v>283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410</v>
      </c>
      <c r="AT625" s="227" t="s">
        <v>296</v>
      </c>
      <c r="AU625" s="227" t="s">
        <v>80</v>
      </c>
      <c r="AY625" s="20" t="s">
        <v>182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11210</v>
      </c>
    </row>
    <row r="626" s="2" customFormat="1" ht="24.15" customHeight="1">
      <c r="A626" s="41"/>
      <c r="B626" s="42"/>
      <c r="C626" s="216" t="s">
        <v>2051</v>
      </c>
      <c r="D626" s="216" t="s">
        <v>184</v>
      </c>
      <c r="E626" s="217" t="s">
        <v>11211</v>
      </c>
      <c r="F626" s="218" t="s">
        <v>11212</v>
      </c>
      <c r="G626" s="219" t="s">
        <v>8246</v>
      </c>
      <c r="H626" s="220">
        <v>1</v>
      </c>
      <c r="I626" s="221"/>
      <c r="J626" s="222">
        <f>ROUND(I626*H626,2)</f>
        <v>0</v>
      </c>
      <c r="K626" s="218" t="s">
        <v>188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308</v>
      </c>
      <c r="AT626" s="227" t="s">
        <v>184</v>
      </c>
      <c r="AU626" s="227" t="s">
        <v>80</v>
      </c>
      <c r="AY626" s="20" t="s">
        <v>182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308</v>
      </c>
      <c r="BM626" s="227" t="s">
        <v>11213</v>
      </c>
    </row>
    <row r="627" s="2" customFormat="1">
      <c r="A627" s="41"/>
      <c r="B627" s="42"/>
      <c r="C627" s="43"/>
      <c r="D627" s="229" t="s">
        <v>191</v>
      </c>
      <c r="E627" s="43"/>
      <c r="F627" s="230" t="s">
        <v>11214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191</v>
      </c>
      <c r="AU627" s="20" t="s">
        <v>80</v>
      </c>
    </row>
    <row r="628" s="2" customFormat="1" ht="24.15" customHeight="1">
      <c r="A628" s="41"/>
      <c r="B628" s="42"/>
      <c r="C628" s="278" t="s">
        <v>2058</v>
      </c>
      <c r="D628" s="278" t="s">
        <v>296</v>
      </c>
      <c r="E628" s="279" t="s">
        <v>11215</v>
      </c>
      <c r="F628" s="280" t="s">
        <v>11216</v>
      </c>
      <c r="G628" s="281" t="s">
        <v>8246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410</v>
      </c>
      <c r="AT628" s="227" t="s">
        <v>296</v>
      </c>
      <c r="AU628" s="227" t="s">
        <v>80</v>
      </c>
      <c r="AY628" s="20" t="s">
        <v>182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11217</v>
      </c>
    </row>
    <row r="629" s="2" customFormat="1" ht="37.8" customHeight="1">
      <c r="A629" s="41"/>
      <c r="B629" s="42"/>
      <c r="C629" s="216" t="s">
        <v>2064</v>
      </c>
      <c r="D629" s="216" t="s">
        <v>184</v>
      </c>
      <c r="E629" s="217" t="s">
        <v>10683</v>
      </c>
      <c r="F629" s="218" t="s">
        <v>10684</v>
      </c>
      <c r="G629" s="219" t="s">
        <v>304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308</v>
      </c>
      <c r="AT629" s="227" t="s">
        <v>184</v>
      </c>
      <c r="AU629" s="227" t="s">
        <v>80</v>
      </c>
      <c r="AY629" s="20" t="s">
        <v>182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308</v>
      </c>
      <c r="BM629" s="227" t="s">
        <v>11218</v>
      </c>
    </row>
    <row r="630" s="2" customFormat="1">
      <c r="A630" s="41"/>
      <c r="B630" s="42"/>
      <c r="C630" s="43"/>
      <c r="D630" s="236" t="s">
        <v>1123</v>
      </c>
      <c r="E630" s="43"/>
      <c r="F630" s="288" t="s">
        <v>11070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1123</v>
      </c>
      <c r="AU630" s="20" t="s">
        <v>80</v>
      </c>
    </row>
    <row r="631" s="2" customFormat="1" ht="21.75" customHeight="1">
      <c r="A631" s="41"/>
      <c r="B631" s="42"/>
      <c r="C631" s="278" t="s">
        <v>2069</v>
      </c>
      <c r="D631" s="278" t="s">
        <v>296</v>
      </c>
      <c r="E631" s="279" t="s">
        <v>11219</v>
      </c>
      <c r="F631" s="280" t="s">
        <v>10832</v>
      </c>
      <c r="G631" s="281" t="s">
        <v>304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410</v>
      </c>
      <c r="AT631" s="227" t="s">
        <v>296</v>
      </c>
      <c r="AU631" s="227" t="s">
        <v>80</v>
      </c>
      <c r="AY631" s="20" t="s">
        <v>182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308</v>
      </c>
      <c r="BM631" s="227" t="s">
        <v>11220</v>
      </c>
    </row>
    <row r="632" s="2" customFormat="1">
      <c r="A632" s="41"/>
      <c r="B632" s="42"/>
      <c r="C632" s="43"/>
      <c r="D632" s="236" t="s">
        <v>1123</v>
      </c>
      <c r="E632" s="43"/>
      <c r="F632" s="288" t="s">
        <v>10873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1123</v>
      </c>
      <c r="AU632" s="20" t="s">
        <v>80</v>
      </c>
    </row>
    <row r="633" s="2" customFormat="1" ht="37.8" customHeight="1">
      <c r="A633" s="41"/>
      <c r="B633" s="42"/>
      <c r="C633" s="216" t="s">
        <v>2076</v>
      </c>
      <c r="D633" s="216" t="s">
        <v>184</v>
      </c>
      <c r="E633" s="217" t="s">
        <v>11042</v>
      </c>
      <c r="F633" s="218" t="s">
        <v>11043</v>
      </c>
      <c r="G633" s="219" t="s">
        <v>8246</v>
      </c>
      <c r="H633" s="220">
        <v>1</v>
      </c>
      <c r="I633" s="221"/>
      <c r="J633" s="222">
        <f>ROUND(I633*H633,2)</f>
        <v>0</v>
      </c>
      <c r="K633" s="218" t="s">
        <v>188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308</v>
      </c>
      <c r="AT633" s="227" t="s">
        <v>184</v>
      </c>
      <c r="AU633" s="227" t="s">
        <v>80</v>
      </c>
      <c r="AY633" s="20" t="s">
        <v>182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308</v>
      </c>
      <c r="BM633" s="227" t="s">
        <v>11221</v>
      </c>
    </row>
    <row r="634" s="2" customFormat="1">
      <c r="A634" s="41"/>
      <c r="B634" s="42"/>
      <c r="C634" s="43"/>
      <c r="D634" s="229" t="s">
        <v>191</v>
      </c>
      <c r="E634" s="43"/>
      <c r="F634" s="230" t="s">
        <v>11045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191</v>
      </c>
      <c r="AU634" s="20" t="s">
        <v>80</v>
      </c>
    </row>
    <row r="635" s="2" customFormat="1">
      <c r="A635" s="41"/>
      <c r="B635" s="42"/>
      <c r="C635" s="43"/>
      <c r="D635" s="236" t="s">
        <v>1123</v>
      </c>
      <c r="E635" s="43"/>
      <c r="F635" s="288" t="s">
        <v>10938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1123</v>
      </c>
      <c r="AU635" s="20" t="s">
        <v>80</v>
      </c>
    </row>
    <row r="636" s="2" customFormat="1" ht="16.5" customHeight="1">
      <c r="A636" s="41"/>
      <c r="B636" s="42"/>
      <c r="C636" s="278" t="s">
        <v>2082</v>
      </c>
      <c r="D636" s="278" t="s">
        <v>296</v>
      </c>
      <c r="E636" s="279" t="s">
        <v>11222</v>
      </c>
      <c r="F636" s="280" t="s">
        <v>11171</v>
      </c>
      <c r="G636" s="281" t="s">
        <v>8246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410</v>
      </c>
      <c r="AT636" s="227" t="s">
        <v>296</v>
      </c>
      <c r="AU636" s="227" t="s">
        <v>80</v>
      </c>
      <c r="AY636" s="20" t="s">
        <v>182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11223</v>
      </c>
    </row>
    <row r="637" s="2" customFormat="1">
      <c r="A637" s="41"/>
      <c r="B637" s="42"/>
      <c r="C637" s="43"/>
      <c r="D637" s="236" t="s">
        <v>1123</v>
      </c>
      <c r="E637" s="43"/>
      <c r="F637" s="288" t="s">
        <v>10882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1123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11224</v>
      </c>
      <c r="F638" s="214" t="s">
        <v>11225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182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2087</v>
      </c>
      <c r="D639" s="216" t="s">
        <v>184</v>
      </c>
      <c r="E639" s="217" t="s">
        <v>10622</v>
      </c>
      <c r="F639" s="218" t="s">
        <v>10623</v>
      </c>
      <c r="G639" s="219" t="s">
        <v>283</v>
      </c>
      <c r="H639" s="220">
        <v>2</v>
      </c>
      <c r="I639" s="221"/>
      <c r="J639" s="222">
        <f>ROUND(I639*H639,2)</f>
        <v>0</v>
      </c>
      <c r="K639" s="218" t="s">
        <v>188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308</v>
      </c>
      <c r="AT639" s="227" t="s">
        <v>184</v>
      </c>
      <c r="AU639" s="227" t="s">
        <v>80</v>
      </c>
      <c r="AY639" s="20" t="s">
        <v>182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308</v>
      </c>
      <c r="BM639" s="227" t="s">
        <v>11226</v>
      </c>
    </row>
    <row r="640" s="2" customFormat="1">
      <c r="A640" s="41"/>
      <c r="B640" s="42"/>
      <c r="C640" s="43"/>
      <c r="D640" s="229" t="s">
        <v>191</v>
      </c>
      <c r="E640" s="43"/>
      <c r="F640" s="230" t="s">
        <v>10625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191</v>
      </c>
      <c r="AU640" s="20" t="s">
        <v>80</v>
      </c>
    </row>
    <row r="641" s="2" customFormat="1">
      <c r="A641" s="41"/>
      <c r="B641" s="42"/>
      <c r="C641" s="43"/>
      <c r="D641" s="236" t="s">
        <v>1123</v>
      </c>
      <c r="E641" s="43"/>
      <c r="F641" s="288" t="s">
        <v>11115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1123</v>
      </c>
      <c r="AU641" s="20" t="s">
        <v>80</v>
      </c>
    </row>
    <row r="642" s="2" customFormat="1" ht="33" customHeight="1">
      <c r="A642" s="41"/>
      <c r="B642" s="42"/>
      <c r="C642" s="278" t="s">
        <v>2101</v>
      </c>
      <c r="D642" s="278" t="s">
        <v>296</v>
      </c>
      <c r="E642" s="279" t="s">
        <v>10627</v>
      </c>
      <c r="F642" s="280" t="s">
        <v>10628</v>
      </c>
      <c r="G642" s="281" t="s">
        <v>283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410</v>
      </c>
      <c r="AT642" s="227" t="s">
        <v>296</v>
      </c>
      <c r="AU642" s="227" t="s">
        <v>80</v>
      </c>
      <c r="AY642" s="20" t="s">
        <v>182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308</v>
      </c>
      <c r="BM642" s="227" t="s">
        <v>11227</v>
      </c>
    </row>
    <row r="643" s="2" customFormat="1" ht="37.8" customHeight="1">
      <c r="A643" s="41"/>
      <c r="B643" s="42"/>
      <c r="C643" s="216" t="s">
        <v>2108</v>
      </c>
      <c r="D643" s="216" t="s">
        <v>184</v>
      </c>
      <c r="E643" s="217" t="s">
        <v>10993</v>
      </c>
      <c r="F643" s="218" t="s">
        <v>10994</v>
      </c>
      <c r="G643" s="219" t="s">
        <v>8246</v>
      </c>
      <c r="H643" s="220">
        <v>1</v>
      </c>
      <c r="I643" s="221"/>
      <c r="J643" s="222">
        <f>ROUND(I643*H643,2)</f>
        <v>0</v>
      </c>
      <c r="K643" s="218" t="s">
        <v>188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184</v>
      </c>
      <c r="AU643" s="227" t="s">
        <v>80</v>
      </c>
      <c r="AY643" s="20" t="s">
        <v>182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11228</v>
      </c>
    </row>
    <row r="644" s="2" customFormat="1">
      <c r="A644" s="41"/>
      <c r="B644" s="42"/>
      <c r="C644" s="43"/>
      <c r="D644" s="229" t="s">
        <v>191</v>
      </c>
      <c r="E644" s="43"/>
      <c r="F644" s="230" t="s">
        <v>10996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191</v>
      </c>
      <c r="AU644" s="20" t="s">
        <v>80</v>
      </c>
    </row>
    <row r="645" s="2" customFormat="1">
      <c r="A645" s="41"/>
      <c r="B645" s="42"/>
      <c r="C645" s="43"/>
      <c r="D645" s="236" t="s">
        <v>1123</v>
      </c>
      <c r="E645" s="43"/>
      <c r="F645" s="288" t="s">
        <v>11229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1123</v>
      </c>
      <c r="AU645" s="20" t="s">
        <v>80</v>
      </c>
    </row>
    <row r="646" s="2" customFormat="1" ht="37.8" customHeight="1">
      <c r="A646" s="41"/>
      <c r="B646" s="42"/>
      <c r="C646" s="278" t="s">
        <v>2116</v>
      </c>
      <c r="D646" s="278" t="s">
        <v>296</v>
      </c>
      <c r="E646" s="279" t="s">
        <v>11230</v>
      </c>
      <c r="F646" s="280" t="s">
        <v>11231</v>
      </c>
      <c r="G646" s="281" t="s">
        <v>8246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410</v>
      </c>
      <c r="AT646" s="227" t="s">
        <v>296</v>
      </c>
      <c r="AU646" s="227" t="s">
        <v>80</v>
      </c>
      <c r="AY646" s="20" t="s">
        <v>182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308</v>
      </c>
      <c r="BM646" s="227" t="s">
        <v>11232</v>
      </c>
    </row>
    <row r="647" s="2" customFormat="1">
      <c r="A647" s="41"/>
      <c r="B647" s="42"/>
      <c r="C647" s="43"/>
      <c r="D647" s="236" t="s">
        <v>1123</v>
      </c>
      <c r="E647" s="43"/>
      <c r="F647" s="288" t="s">
        <v>11004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1123</v>
      </c>
      <c r="AU647" s="20" t="s">
        <v>80</v>
      </c>
    </row>
    <row r="648" s="2" customFormat="1" ht="33" customHeight="1">
      <c r="A648" s="41"/>
      <c r="B648" s="42"/>
      <c r="C648" s="216" t="s">
        <v>2122</v>
      </c>
      <c r="D648" s="216" t="s">
        <v>184</v>
      </c>
      <c r="E648" s="217" t="s">
        <v>10792</v>
      </c>
      <c r="F648" s="218" t="s">
        <v>10793</v>
      </c>
      <c r="G648" s="219" t="s">
        <v>8246</v>
      </c>
      <c r="H648" s="220">
        <v>1</v>
      </c>
      <c r="I648" s="221"/>
      <c r="J648" s="222">
        <f>ROUND(I648*H648,2)</f>
        <v>0</v>
      </c>
      <c r="K648" s="218" t="s">
        <v>188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308</v>
      </c>
      <c r="AT648" s="227" t="s">
        <v>184</v>
      </c>
      <c r="AU648" s="227" t="s">
        <v>80</v>
      </c>
      <c r="AY648" s="20" t="s">
        <v>182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308</v>
      </c>
      <c r="BM648" s="227" t="s">
        <v>11233</v>
      </c>
    </row>
    <row r="649" s="2" customFormat="1">
      <c r="A649" s="41"/>
      <c r="B649" s="42"/>
      <c r="C649" s="43"/>
      <c r="D649" s="229" t="s">
        <v>191</v>
      </c>
      <c r="E649" s="43"/>
      <c r="F649" s="230" t="s">
        <v>10795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191</v>
      </c>
      <c r="AU649" s="20" t="s">
        <v>80</v>
      </c>
    </row>
    <row r="650" s="2" customFormat="1">
      <c r="A650" s="41"/>
      <c r="B650" s="42"/>
      <c r="C650" s="43"/>
      <c r="D650" s="236" t="s">
        <v>1123</v>
      </c>
      <c r="E650" s="43"/>
      <c r="F650" s="288" t="s">
        <v>11229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1123</v>
      </c>
      <c r="AU650" s="20" t="s">
        <v>80</v>
      </c>
    </row>
    <row r="651" s="2" customFormat="1" ht="16.5" customHeight="1">
      <c r="A651" s="41"/>
      <c r="B651" s="42"/>
      <c r="C651" s="278" t="s">
        <v>2127</v>
      </c>
      <c r="D651" s="278" t="s">
        <v>296</v>
      </c>
      <c r="E651" s="279" t="s">
        <v>11234</v>
      </c>
      <c r="F651" s="280" t="s">
        <v>10805</v>
      </c>
      <c r="G651" s="281" t="s">
        <v>8246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410</v>
      </c>
      <c r="AT651" s="227" t="s">
        <v>296</v>
      </c>
      <c r="AU651" s="227" t="s">
        <v>80</v>
      </c>
      <c r="AY651" s="20" t="s">
        <v>182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308</v>
      </c>
      <c r="BM651" s="227" t="s">
        <v>11235</v>
      </c>
    </row>
    <row r="652" s="2" customFormat="1">
      <c r="A652" s="41"/>
      <c r="B652" s="42"/>
      <c r="C652" s="43"/>
      <c r="D652" s="236" t="s">
        <v>1123</v>
      </c>
      <c r="E652" s="43"/>
      <c r="F652" s="288" t="s">
        <v>10800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1123</v>
      </c>
      <c r="AU652" s="20" t="s">
        <v>80</v>
      </c>
    </row>
    <row r="653" s="2" customFormat="1" ht="37.8" customHeight="1">
      <c r="A653" s="41"/>
      <c r="B653" s="42"/>
      <c r="C653" s="216" t="s">
        <v>2133</v>
      </c>
      <c r="D653" s="216" t="s">
        <v>184</v>
      </c>
      <c r="E653" s="217" t="s">
        <v>10683</v>
      </c>
      <c r="F653" s="218" t="s">
        <v>10684</v>
      </c>
      <c r="G653" s="219" t="s">
        <v>304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308</v>
      </c>
      <c r="AT653" s="227" t="s">
        <v>184</v>
      </c>
      <c r="AU653" s="227" t="s">
        <v>80</v>
      </c>
      <c r="AY653" s="20" t="s">
        <v>182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11236</v>
      </c>
    </row>
    <row r="654" s="2" customFormat="1">
      <c r="A654" s="41"/>
      <c r="B654" s="42"/>
      <c r="C654" s="43"/>
      <c r="D654" s="236" t="s">
        <v>1123</v>
      </c>
      <c r="E654" s="43"/>
      <c r="F654" s="288" t="s">
        <v>11070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1123</v>
      </c>
      <c r="AU654" s="20" t="s">
        <v>80</v>
      </c>
    </row>
    <row r="655" s="2" customFormat="1" ht="21.75" customHeight="1">
      <c r="A655" s="41"/>
      <c r="B655" s="42"/>
      <c r="C655" s="278" t="s">
        <v>2139</v>
      </c>
      <c r="D655" s="278" t="s">
        <v>296</v>
      </c>
      <c r="E655" s="279" t="s">
        <v>11092</v>
      </c>
      <c r="F655" s="280" t="s">
        <v>11035</v>
      </c>
      <c r="G655" s="281" t="s">
        <v>304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410</v>
      </c>
      <c r="AT655" s="227" t="s">
        <v>296</v>
      </c>
      <c r="AU655" s="227" t="s">
        <v>80</v>
      </c>
      <c r="AY655" s="20" t="s">
        <v>182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11237</v>
      </c>
    </row>
    <row r="656" s="2" customFormat="1">
      <c r="A656" s="41"/>
      <c r="B656" s="42"/>
      <c r="C656" s="43"/>
      <c r="D656" s="236" t="s">
        <v>1123</v>
      </c>
      <c r="E656" s="43"/>
      <c r="F656" s="288" t="s">
        <v>10689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1123</v>
      </c>
      <c r="AU656" s="20" t="s">
        <v>80</v>
      </c>
    </row>
    <row r="657" s="2" customFormat="1" ht="37.8" customHeight="1">
      <c r="A657" s="41"/>
      <c r="B657" s="42"/>
      <c r="C657" s="216" t="s">
        <v>2144</v>
      </c>
      <c r="D657" s="216" t="s">
        <v>184</v>
      </c>
      <c r="E657" s="217" t="s">
        <v>11042</v>
      </c>
      <c r="F657" s="218" t="s">
        <v>11043</v>
      </c>
      <c r="G657" s="219" t="s">
        <v>8246</v>
      </c>
      <c r="H657" s="220">
        <v>1</v>
      </c>
      <c r="I657" s="221"/>
      <c r="J657" s="222">
        <f>ROUND(I657*H657,2)</f>
        <v>0</v>
      </c>
      <c r="K657" s="218" t="s">
        <v>188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308</v>
      </c>
      <c r="AT657" s="227" t="s">
        <v>184</v>
      </c>
      <c r="AU657" s="227" t="s">
        <v>80</v>
      </c>
      <c r="AY657" s="20" t="s">
        <v>182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308</v>
      </c>
      <c r="BM657" s="227" t="s">
        <v>11238</v>
      </c>
    </row>
    <row r="658" s="2" customFormat="1">
      <c r="A658" s="41"/>
      <c r="B658" s="42"/>
      <c r="C658" s="43"/>
      <c r="D658" s="229" t="s">
        <v>191</v>
      </c>
      <c r="E658" s="43"/>
      <c r="F658" s="230" t="s">
        <v>11045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191</v>
      </c>
      <c r="AU658" s="20" t="s">
        <v>80</v>
      </c>
    </row>
    <row r="659" s="2" customFormat="1">
      <c r="A659" s="41"/>
      <c r="B659" s="42"/>
      <c r="C659" s="43"/>
      <c r="D659" s="236" t="s">
        <v>1123</v>
      </c>
      <c r="E659" s="43"/>
      <c r="F659" s="288" t="s">
        <v>11229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1123</v>
      </c>
      <c r="AU659" s="20" t="s">
        <v>80</v>
      </c>
    </row>
    <row r="660" s="2" customFormat="1" ht="16.5" customHeight="1">
      <c r="A660" s="41"/>
      <c r="B660" s="42"/>
      <c r="C660" s="278" t="s">
        <v>2150</v>
      </c>
      <c r="D660" s="278" t="s">
        <v>296</v>
      </c>
      <c r="E660" s="279" t="s">
        <v>11239</v>
      </c>
      <c r="F660" s="280" t="s">
        <v>11171</v>
      </c>
      <c r="G660" s="281" t="s">
        <v>8246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410</v>
      </c>
      <c r="AT660" s="227" t="s">
        <v>296</v>
      </c>
      <c r="AU660" s="227" t="s">
        <v>80</v>
      </c>
      <c r="AY660" s="20" t="s">
        <v>182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11240</v>
      </c>
    </row>
    <row r="661" s="2" customFormat="1">
      <c r="A661" s="41"/>
      <c r="B661" s="42"/>
      <c r="C661" s="43"/>
      <c r="D661" s="236" t="s">
        <v>1123</v>
      </c>
      <c r="E661" s="43"/>
      <c r="F661" s="288" t="s">
        <v>10882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1123</v>
      </c>
      <c r="AU661" s="20" t="s">
        <v>80</v>
      </c>
    </row>
    <row r="662" s="2" customFormat="1" ht="37.8" customHeight="1">
      <c r="A662" s="41"/>
      <c r="B662" s="42"/>
      <c r="C662" s="216" t="s">
        <v>2156</v>
      </c>
      <c r="D662" s="216" t="s">
        <v>184</v>
      </c>
      <c r="E662" s="217" t="s">
        <v>11241</v>
      </c>
      <c r="F662" s="218" t="s">
        <v>11057</v>
      </c>
      <c r="G662" s="219" t="s">
        <v>304</v>
      </c>
      <c r="H662" s="220">
        <v>1</v>
      </c>
      <c r="I662" s="221"/>
      <c r="J662" s="222">
        <f>ROUND(I662*H662,2)</f>
        <v>0</v>
      </c>
      <c r="K662" s="218" t="s">
        <v>188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308</v>
      </c>
      <c r="AT662" s="227" t="s">
        <v>184</v>
      </c>
      <c r="AU662" s="227" t="s">
        <v>80</v>
      </c>
      <c r="AY662" s="20" t="s">
        <v>182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11242</v>
      </c>
    </row>
    <row r="663" s="2" customFormat="1">
      <c r="A663" s="41"/>
      <c r="B663" s="42"/>
      <c r="C663" s="43"/>
      <c r="D663" s="229" t="s">
        <v>191</v>
      </c>
      <c r="E663" s="43"/>
      <c r="F663" s="230" t="s">
        <v>11243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191</v>
      </c>
      <c r="AU663" s="20" t="s">
        <v>80</v>
      </c>
    </row>
    <row r="664" s="2" customFormat="1">
      <c r="A664" s="41"/>
      <c r="B664" s="42"/>
      <c r="C664" s="43"/>
      <c r="D664" s="236" t="s">
        <v>1123</v>
      </c>
      <c r="E664" s="43"/>
      <c r="F664" s="288" t="s">
        <v>11229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1123</v>
      </c>
      <c r="AU664" s="20" t="s">
        <v>80</v>
      </c>
    </row>
    <row r="665" s="2" customFormat="1" ht="16.5" customHeight="1">
      <c r="A665" s="41"/>
      <c r="B665" s="42"/>
      <c r="C665" s="278" t="s">
        <v>2161</v>
      </c>
      <c r="D665" s="278" t="s">
        <v>296</v>
      </c>
      <c r="E665" s="279" t="s">
        <v>11060</v>
      </c>
      <c r="F665" s="280" t="s">
        <v>11061</v>
      </c>
      <c r="G665" s="281" t="s">
        <v>304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410</v>
      </c>
      <c r="AT665" s="227" t="s">
        <v>296</v>
      </c>
      <c r="AU665" s="227" t="s">
        <v>80</v>
      </c>
      <c r="AY665" s="20" t="s">
        <v>182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308</v>
      </c>
      <c r="BM665" s="227" t="s">
        <v>11244</v>
      </c>
    </row>
    <row r="666" s="2" customFormat="1">
      <c r="A666" s="41"/>
      <c r="B666" s="42"/>
      <c r="C666" s="43"/>
      <c r="D666" s="236" t="s">
        <v>1123</v>
      </c>
      <c r="E666" s="43"/>
      <c r="F666" s="288" t="s">
        <v>11063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1123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11245</v>
      </c>
      <c r="F667" s="214" t="s">
        <v>11246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182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2167</v>
      </c>
      <c r="D668" s="216" t="s">
        <v>184</v>
      </c>
      <c r="E668" s="217" t="s">
        <v>11247</v>
      </c>
      <c r="F668" s="218" t="s">
        <v>11248</v>
      </c>
      <c r="G668" s="219" t="s">
        <v>425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308</v>
      </c>
      <c r="AT668" s="227" t="s">
        <v>184</v>
      </c>
      <c r="AU668" s="227" t="s">
        <v>80</v>
      </c>
      <c r="AY668" s="20" t="s">
        <v>182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308</v>
      </c>
      <c r="BM668" s="227" t="s">
        <v>11249</v>
      </c>
    </row>
    <row r="669" s="2" customFormat="1">
      <c r="A669" s="41"/>
      <c r="B669" s="42"/>
      <c r="C669" s="43"/>
      <c r="D669" s="236" t="s">
        <v>1123</v>
      </c>
      <c r="E669" s="43"/>
      <c r="F669" s="288" t="s">
        <v>11250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1123</v>
      </c>
      <c r="AU669" s="20" t="s">
        <v>80</v>
      </c>
    </row>
    <row r="670" s="2" customFormat="1" ht="37.8" customHeight="1">
      <c r="A670" s="41"/>
      <c r="B670" s="42"/>
      <c r="C670" s="278" t="s">
        <v>2173</v>
      </c>
      <c r="D670" s="278" t="s">
        <v>296</v>
      </c>
      <c r="E670" s="279" t="s">
        <v>11251</v>
      </c>
      <c r="F670" s="280" t="s">
        <v>11252</v>
      </c>
      <c r="G670" s="281" t="s">
        <v>8246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410</v>
      </c>
      <c r="AT670" s="227" t="s">
        <v>296</v>
      </c>
      <c r="AU670" s="227" t="s">
        <v>80</v>
      </c>
      <c r="AY670" s="20" t="s">
        <v>182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11253</v>
      </c>
    </row>
    <row r="671" s="2" customFormat="1">
      <c r="A671" s="41"/>
      <c r="B671" s="42"/>
      <c r="C671" s="43"/>
      <c r="D671" s="236" t="s">
        <v>1123</v>
      </c>
      <c r="E671" s="43"/>
      <c r="F671" s="288" t="s">
        <v>11254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1123</v>
      </c>
      <c r="AU671" s="20" t="s">
        <v>80</v>
      </c>
    </row>
    <row r="672" s="2" customFormat="1" ht="24.15" customHeight="1">
      <c r="A672" s="41"/>
      <c r="B672" s="42"/>
      <c r="C672" s="216" t="s">
        <v>2178</v>
      </c>
      <c r="D672" s="216" t="s">
        <v>184</v>
      </c>
      <c r="E672" s="217" t="s">
        <v>11024</v>
      </c>
      <c r="F672" s="218" t="s">
        <v>11025</v>
      </c>
      <c r="G672" s="219" t="s">
        <v>8246</v>
      </c>
      <c r="H672" s="220">
        <v>1</v>
      </c>
      <c r="I672" s="221"/>
      <c r="J672" s="222">
        <f>ROUND(I672*H672,2)</f>
        <v>0</v>
      </c>
      <c r="K672" s="218" t="s">
        <v>188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308</v>
      </c>
      <c r="AT672" s="227" t="s">
        <v>184</v>
      </c>
      <c r="AU672" s="227" t="s">
        <v>80</v>
      </c>
      <c r="AY672" s="20" t="s">
        <v>182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308</v>
      </c>
      <c r="BM672" s="227" t="s">
        <v>11255</v>
      </c>
    </row>
    <row r="673" s="2" customFormat="1">
      <c r="A673" s="41"/>
      <c r="B673" s="42"/>
      <c r="C673" s="43"/>
      <c r="D673" s="229" t="s">
        <v>191</v>
      </c>
      <c r="E673" s="43"/>
      <c r="F673" s="230" t="s">
        <v>11027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191</v>
      </c>
      <c r="AU673" s="20" t="s">
        <v>80</v>
      </c>
    </row>
    <row r="674" s="2" customFormat="1">
      <c r="A674" s="41"/>
      <c r="B674" s="42"/>
      <c r="C674" s="43"/>
      <c r="D674" s="236" t="s">
        <v>1123</v>
      </c>
      <c r="E674" s="43"/>
      <c r="F674" s="288" t="s">
        <v>11256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1123</v>
      </c>
      <c r="AU674" s="20" t="s">
        <v>80</v>
      </c>
    </row>
    <row r="675" s="2" customFormat="1" ht="16.5" customHeight="1">
      <c r="A675" s="41"/>
      <c r="B675" s="42"/>
      <c r="C675" s="278" t="s">
        <v>2184</v>
      </c>
      <c r="D675" s="278" t="s">
        <v>296</v>
      </c>
      <c r="E675" s="279" t="s">
        <v>11257</v>
      </c>
      <c r="F675" s="280" t="s">
        <v>11258</v>
      </c>
      <c r="G675" s="281" t="s">
        <v>8246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410</v>
      </c>
      <c r="AT675" s="227" t="s">
        <v>296</v>
      </c>
      <c r="AU675" s="227" t="s">
        <v>80</v>
      </c>
      <c r="AY675" s="20" t="s">
        <v>182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11259</v>
      </c>
    </row>
    <row r="676" s="2" customFormat="1" ht="37.8" customHeight="1">
      <c r="A676" s="41"/>
      <c r="B676" s="42"/>
      <c r="C676" s="216" t="s">
        <v>2189</v>
      </c>
      <c r="D676" s="216" t="s">
        <v>184</v>
      </c>
      <c r="E676" s="217" t="s">
        <v>10683</v>
      </c>
      <c r="F676" s="218" t="s">
        <v>10684</v>
      </c>
      <c r="G676" s="219" t="s">
        <v>304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308</v>
      </c>
      <c r="AT676" s="227" t="s">
        <v>184</v>
      </c>
      <c r="AU676" s="227" t="s">
        <v>80</v>
      </c>
      <c r="AY676" s="20" t="s">
        <v>182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308</v>
      </c>
      <c r="BM676" s="227" t="s">
        <v>11260</v>
      </c>
    </row>
    <row r="677" s="2" customFormat="1">
      <c r="A677" s="41"/>
      <c r="B677" s="42"/>
      <c r="C677" s="43"/>
      <c r="D677" s="236" t="s">
        <v>1123</v>
      </c>
      <c r="E677" s="43"/>
      <c r="F677" s="288" t="s">
        <v>11070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1123</v>
      </c>
      <c r="AU677" s="20" t="s">
        <v>80</v>
      </c>
    </row>
    <row r="678" s="2" customFormat="1" ht="16.5" customHeight="1">
      <c r="A678" s="41"/>
      <c r="B678" s="42"/>
      <c r="C678" s="278" t="s">
        <v>2195</v>
      </c>
      <c r="D678" s="278" t="s">
        <v>296</v>
      </c>
      <c r="E678" s="279" t="s">
        <v>11261</v>
      </c>
      <c r="F678" s="280" t="s">
        <v>11262</v>
      </c>
      <c r="G678" s="281" t="s">
        <v>304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410</v>
      </c>
      <c r="AT678" s="227" t="s">
        <v>296</v>
      </c>
      <c r="AU678" s="227" t="s">
        <v>80</v>
      </c>
      <c r="AY678" s="20" t="s">
        <v>182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11263</v>
      </c>
    </row>
    <row r="679" s="2" customFormat="1">
      <c r="A679" s="41"/>
      <c r="B679" s="42"/>
      <c r="C679" s="43"/>
      <c r="D679" s="236" t="s">
        <v>1123</v>
      </c>
      <c r="E679" s="43"/>
      <c r="F679" s="288" t="s">
        <v>10689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1123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11264</v>
      </c>
      <c r="F680" s="203" t="s">
        <v>11265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182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11266</v>
      </c>
      <c r="F681" s="214" t="s">
        <v>11225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182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2201</v>
      </c>
      <c r="D682" s="216" t="s">
        <v>184</v>
      </c>
      <c r="E682" s="217" t="s">
        <v>10622</v>
      </c>
      <c r="F682" s="218" t="s">
        <v>10623</v>
      </c>
      <c r="G682" s="219" t="s">
        <v>283</v>
      </c>
      <c r="H682" s="220">
        <v>5</v>
      </c>
      <c r="I682" s="221"/>
      <c r="J682" s="222">
        <f>ROUND(I682*H682,2)</f>
        <v>0</v>
      </c>
      <c r="K682" s="218" t="s">
        <v>188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184</v>
      </c>
      <c r="AU682" s="227" t="s">
        <v>80</v>
      </c>
      <c r="AY682" s="20" t="s">
        <v>182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11267</v>
      </c>
    </row>
    <row r="683" s="2" customFormat="1">
      <c r="A683" s="41"/>
      <c r="B683" s="42"/>
      <c r="C683" s="43"/>
      <c r="D683" s="229" t="s">
        <v>191</v>
      </c>
      <c r="E683" s="43"/>
      <c r="F683" s="230" t="s">
        <v>10625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191</v>
      </c>
      <c r="AU683" s="20" t="s">
        <v>80</v>
      </c>
    </row>
    <row r="684" s="2" customFormat="1">
      <c r="A684" s="41"/>
      <c r="B684" s="42"/>
      <c r="C684" s="43"/>
      <c r="D684" s="236" t="s">
        <v>1123</v>
      </c>
      <c r="E684" s="43"/>
      <c r="F684" s="288" t="s">
        <v>11115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1123</v>
      </c>
      <c r="AU684" s="20" t="s">
        <v>80</v>
      </c>
    </row>
    <row r="685" s="2" customFormat="1" ht="33" customHeight="1">
      <c r="A685" s="41"/>
      <c r="B685" s="42"/>
      <c r="C685" s="278" t="s">
        <v>2211</v>
      </c>
      <c r="D685" s="278" t="s">
        <v>296</v>
      </c>
      <c r="E685" s="279" t="s">
        <v>10627</v>
      </c>
      <c r="F685" s="280" t="s">
        <v>10628</v>
      </c>
      <c r="G685" s="281" t="s">
        <v>283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410</v>
      </c>
      <c r="AT685" s="227" t="s">
        <v>296</v>
      </c>
      <c r="AU685" s="227" t="s">
        <v>80</v>
      </c>
      <c r="AY685" s="20" t="s">
        <v>182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11268</v>
      </c>
    </row>
    <row r="686" s="2" customFormat="1" ht="37.8" customHeight="1">
      <c r="A686" s="41"/>
      <c r="B686" s="42"/>
      <c r="C686" s="216" t="s">
        <v>2219</v>
      </c>
      <c r="D686" s="216" t="s">
        <v>184</v>
      </c>
      <c r="E686" s="217" t="s">
        <v>10993</v>
      </c>
      <c r="F686" s="218" t="s">
        <v>10994</v>
      </c>
      <c r="G686" s="219" t="s">
        <v>8246</v>
      </c>
      <c r="H686" s="220">
        <v>3</v>
      </c>
      <c r="I686" s="221"/>
      <c r="J686" s="222">
        <f>ROUND(I686*H686,2)</f>
        <v>0</v>
      </c>
      <c r="K686" s="218" t="s">
        <v>188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308</v>
      </c>
      <c r="AT686" s="227" t="s">
        <v>184</v>
      </c>
      <c r="AU686" s="227" t="s">
        <v>80</v>
      </c>
      <c r="AY686" s="20" t="s">
        <v>182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308</v>
      </c>
      <c r="BM686" s="227" t="s">
        <v>11269</v>
      </c>
    </row>
    <row r="687" s="2" customFormat="1">
      <c r="A687" s="41"/>
      <c r="B687" s="42"/>
      <c r="C687" s="43"/>
      <c r="D687" s="229" t="s">
        <v>191</v>
      </c>
      <c r="E687" s="43"/>
      <c r="F687" s="230" t="s">
        <v>10996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191</v>
      </c>
      <c r="AU687" s="20" t="s">
        <v>80</v>
      </c>
    </row>
    <row r="688" s="2" customFormat="1">
      <c r="A688" s="41"/>
      <c r="B688" s="42"/>
      <c r="C688" s="43"/>
      <c r="D688" s="236" t="s">
        <v>1123</v>
      </c>
      <c r="E688" s="43"/>
      <c r="F688" s="288" t="s">
        <v>11229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1123</v>
      </c>
      <c r="AU688" s="20" t="s">
        <v>80</v>
      </c>
    </row>
    <row r="689" s="2" customFormat="1" ht="37.8" customHeight="1">
      <c r="A689" s="41"/>
      <c r="B689" s="42"/>
      <c r="C689" s="278" t="s">
        <v>2225</v>
      </c>
      <c r="D689" s="278" t="s">
        <v>296</v>
      </c>
      <c r="E689" s="279" t="s">
        <v>11270</v>
      </c>
      <c r="F689" s="280" t="s">
        <v>11271</v>
      </c>
      <c r="G689" s="281" t="s">
        <v>8246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182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11272</v>
      </c>
    </row>
    <row r="690" s="2" customFormat="1">
      <c r="A690" s="41"/>
      <c r="B690" s="42"/>
      <c r="C690" s="43"/>
      <c r="D690" s="236" t="s">
        <v>1123</v>
      </c>
      <c r="E690" s="43"/>
      <c r="F690" s="288" t="s">
        <v>11004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1123</v>
      </c>
      <c r="AU690" s="20" t="s">
        <v>80</v>
      </c>
    </row>
    <row r="691" s="2" customFormat="1" ht="33" customHeight="1">
      <c r="A691" s="41"/>
      <c r="B691" s="42"/>
      <c r="C691" s="216" t="s">
        <v>2230</v>
      </c>
      <c r="D691" s="216" t="s">
        <v>184</v>
      </c>
      <c r="E691" s="217" t="s">
        <v>10792</v>
      </c>
      <c r="F691" s="218" t="s">
        <v>10793</v>
      </c>
      <c r="G691" s="219" t="s">
        <v>8246</v>
      </c>
      <c r="H691" s="220">
        <v>6</v>
      </c>
      <c r="I691" s="221"/>
      <c r="J691" s="222">
        <f>ROUND(I691*H691,2)</f>
        <v>0</v>
      </c>
      <c r="K691" s="218" t="s">
        <v>188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308</v>
      </c>
      <c r="AT691" s="227" t="s">
        <v>184</v>
      </c>
      <c r="AU691" s="227" t="s">
        <v>80</v>
      </c>
      <c r="AY691" s="20" t="s">
        <v>182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308</v>
      </c>
      <c r="BM691" s="227" t="s">
        <v>11273</v>
      </c>
    </row>
    <row r="692" s="2" customFormat="1">
      <c r="A692" s="41"/>
      <c r="B692" s="42"/>
      <c r="C692" s="43"/>
      <c r="D692" s="229" t="s">
        <v>191</v>
      </c>
      <c r="E692" s="43"/>
      <c r="F692" s="230" t="s">
        <v>10795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191</v>
      </c>
      <c r="AU692" s="20" t="s">
        <v>80</v>
      </c>
    </row>
    <row r="693" s="2" customFormat="1">
      <c r="A693" s="41"/>
      <c r="B693" s="42"/>
      <c r="C693" s="43"/>
      <c r="D693" s="236" t="s">
        <v>1123</v>
      </c>
      <c r="E693" s="43"/>
      <c r="F693" s="288" t="s">
        <v>11274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1123</v>
      </c>
      <c r="AU693" s="20" t="s">
        <v>80</v>
      </c>
    </row>
    <row r="694" s="2" customFormat="1" ht="16.5" customHeight="1">
      <c r="A694" s="41"/>
      <c r="B694" s="42"/>
      <c r="C694" s="278" t="s">
        <v>2235</v>
      </c>
      <c r="D694" s="278" t="s">
        <v>296</v>
      </c>
      <c r="E694" s="279" t="s">
        <v>11275</v>
      </c>
      <c r="F694" s="280" t="s">
        <v>10805</v>
      </c>
      <c r="G694" s="281" t="s">
        <v>8246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410</v>
      </c>
      <c r="AT694" s="227" t="s">
        <v>296</v>
      </c>
      <c r="AU694" s="227" t="s">
        <v>80</v>
      </c>
      <c r="AY694" s="20" t="s">
        <v>182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308</v>
      </c>
      <c r="BM694" s="227" t="s">
        <v>11276</v>
      </c>
    </row>
    <row r="695" s="2" customFormat="1" ht="16.5" customHeight="1">
      <c r="A695" s="41"/>
      <c r="B695" s="42"/>
      <c r="C695" s="278" t="s">
        <v>2239</v>
      </c>
      <c r="D695" s="278" t="s">
        <v>296</v>
      </c>
      <c r="E695" s="279" t="s">
        <v>11277</v>
      </c>
      <c r="F695" s="280" t="s">
        <v>10802</v>
      </c>
      <c r="G695" s="281" t="s">
        <v>8246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410</v>
      </c>
      <c r="AT695" s="227" t="s">
        <v>296</v>
      </c>
      <c r="AU695" s="227" t="s">
        <v>80</v>
      </c>
      <c r="AY695" s="20" t="s">
        <v>182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11278</v>
      </c>
    </row>
    <row r="696" s="2" customFormat="1">
      <c r="A696" s="41"/>
      <c r="B696" s="42"/>
      <c r="C696" s="43"/>
      <c r="D696" s="236" t="s">
        <v>1123</v>
      </c>
      <c r="E696" s="43"/>
      <c r="F696" s="288" t="s">
        <v>10800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1123</v>
      </c>
      <c r="AU696" s="20" t="s">
        <v>80</v>
      </c>
    </row>
    <row r="697" s="2" customFormat="1" ht="37.8" customHeight="1">
      <c r="A697" s="41"/>
      <c r="B697" s="42"/>
      <c r="C697" s="216" t="s">
        <v>2243</v>
      </c>
      <c r="D697" s="216" t="s">
        <v>184</v>
      </c>
      <c r="E697" s="217" t="s">
        <v>10683</v>
      </c>
      <c r="F697" s="218" t="s">
        <v>10684</v>
      </c>
      <c r="G697" s="219" t="s">
        <v>304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308</v>
      </c>
      <c r="AT697" s="227" t="s">
        <v>184</v>
      </c>
      <c r="AU697" s="227" t="s">
        <v>80</v>
      </c>
      <c r="AY697" s="20" t="s">
        <v>182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308</v>
      </c>
      <c r="BM697" s="227" t="s">
        <v>11279</v>
      </c>
    </row>
    <row r="698" s="2" customFormat="1">
      <c r="A698" s="41"/>
      <c r="B698" s="42"/>
      <c r="C698" s="43"/>
      <c r="D698" s="236" t="s">
        <v>1123</v>
      </c>
      <c r="E698" s="43"/>
      <c r="F698" s="288" t="s">
        <v>11280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1123</v>
      </c>
      <c r="AU698" s="20" t="s">
        <v>80</v>
      </c>
    </row>
    <row r="699" s="2" customFormat="1" ht="21.75" customHeight="1">
      <c r="A699" s="41"/>
      <c r="B699" s="42"/>
      <c r="C699" s="278" t="s">
        <v>2247</v>
      </c>
      <c r="D699" s="278" t="s">
        <v>296</v>
      </c>
      <c r="E699" s="279" t="s">
        <v>11281</v>
      </c>
      <c r="F699" s="280" t="s">
        <v>11282</v>
      </c>
      <c r="G699" s="281" t="s">
        <v>304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410</v>
      </c>
      <c r="AT699" s="227" t="s">
        <v>296</v>
      </c>
      <c r="AU699" s="227" t="s">
        <v>80</v>
      </c>
      <c r="AY699" s="20" t="s">
        <v>182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308</v>
      </c>
      <c r="BM699" s="227" t="s">
        <v>11283</v>
      </c>
    </row>
    <row r="700" s="2" customFormat="1">
      <c r="A700" s="41"/>
      <c r="B700" s="42"/>
      <c r="C700" s="43"/>
      <c r="D700" s="236" t="s">
        <v>1123</v>
      </c>
      <c r="E700" s="43"/>
      <c r="F700" s="288" t="s">
        <v>10689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1123</v>
      </c>
      <c r="AU700" s="20" t="s">
        <v>80</v>
      </c>
    </row>
    <row r="701" s="2" customFormat="1" ht="21.75" customHeight="1">
      <c r="A701" s="41"/>
      <c r="B701" s="42"/>
      <c r="C701" s="278" t="s">
        <v>2251</v>
      </c>
      <c r="D701" s="278" t="s">
        <v>296</v>
      </c>
      <c r="E701" s="279" t="s">
        <v>11092</v>
      </c>
      <c r="F701" s="280" t="s">
        <v>11035</v>
      </c>
      <c r="G701" s="281" t="s">
        <v>304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410</v>
      </c>
      <c r="AT701" s="227" t="s">
        <v>296</v>
      </c>
      <c r="AU701" s="227" t="s">
        <v>80</v>
      </c>
      <c r="AY701" s="20" t="s">
        <v>182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308</v>
      </c>
      <c r="BM701" s="227" t="s">
        <v>11284</v>
      </c>
    </row>
    <row r="702" s="2" customFormat="1">
      <c r="A702" s="41"/>
      <c r="B702" s="42"/>
      <c r="C702" s="43"/>
      <c r="D702" s="236" t="s">
        <v>1123</v>
      </c>
      <c r="E702" s="43"/>
      <c r="F702" s="288" t="s">
        <v>10689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1123</v>
      </c>
      <c r="AU702" s="20" t="s">
        <v>80</v>
      </c>
    </row>
    <row r="703" s="2" customFormat="1" ht="37.8" customHeight="1">
      <c r="A703" s="41"/>
      <c r="B703" s="42"/>
      <c r="C703" s="216" t="s">
        <v>2255</v>
      </c>
      <c r="D703" s="216" t="s">
        <v>184</v>
      </c>
      <c r="E703" s="217" t="s">
        <v>11042</v>
      </c>
      <c r="F703" s="218" t="s">
        <v>11043</v>
      </c>
      <c r="G703" s="219" t="s">
        <v>8246</v>
      </c>
      <c r="H703" s="220">
        <v>3</v>
      </c>
      <c r="I703" s="221"/>
      <c r="J703" s="222">
        <f>ROUND(I703*H703,2)</f>
        <v>0</v>
      </c>
      <c r="K703" s="218" t="s">
        <v>188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308</v>
      </c>
      <c r="AT703" s="227" t="s">
        <v>184</v>
      </c>
      <c r="AU703" s="227" t="s">
        <v>80</v>
      </c>
      <c r="AY703" s="20" t="s">
        <v>182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308</v>
      </c>
      <c r="BM703" s="227" t="s">
        <v>11285</v>
      </c>
    </row>
    <row r="704" s="2" customFormat="1">
      <c r="A704" s="41"/>
      <c r="B704" s="42"/>
      <c r="C704" s="43"/>
      <c r="D704" s="229" t="s">
        <v>191</v>
      </c>
      <c r="E704" s="43"/>
      <c r="F704" s="230" t="s">
        <v>11045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191</v>
      </c>
      <c r="AU704" s="20" t="s">
        <v>80</v>
      </c>
    </row>
    <row r="705" s="2" customFormat="1">
      <c r="A705" s="41"/>
      <c r="B705" s="42"/>
      <c r="C705" s="43"/>
      <c r="D705" s="236" t="s">
        <v>1123</v>
      </c>
      <c r="E705" s="43"/>
      <c r="F705" s="288" t="s">
        <v>11229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1123</v>
      </c>
      <c r="AU705" s="20" t="s">
        <v>80</v>
      </c>
    </row>
    <row r="706" s="2" customFormat="1" ht="16.5" customHeight="1">
      <c r="A706" s="41"/>
      <c r="B706" s="42"/>
      <c r="C706" s="278" t="s">
        <v>2259</v>
      </c>
      <c r="D706" s="278" t="s">
        <v>296</v>
      </c>
      <c r="E706" s="279" t="s">
        <v>11286</v>
      </c>
      <c r="F706" s="280" t="s">
        <v>11171</v>
      </c>
      <c r="G706" s="281" t="s">
        <v>8246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410</v>
      </c>
      <c r="AT706" s="227" t="s">
        <v>296</v>
      </c>
      <c r="AU706" s="227" t="s">
        <v>80</v>
      </c>
      <c r="AY706" s="20" t="s">
        <v>182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308</v>
      </c>
      <c r="BM706" s="227" t="s">
        <v>11287</v>
      </c>
    </row>
    <row r="707" s="2" customFormat="1">
      <c r="A707" s="41"/>
      <c r="B707" s="42"/>
      <c r="C707" s="43"/>
      <c r="D707" s="236" t="s">
        <v>1123</v>
      </c>
      <c r="E707" s="43"/>
      <c r="F707" s="288" t="s">
        <v>10882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1123</v>
      </c>
      <c r="AU707" s="20" t="s">
        <v>80</v>
      </c>
    </row>
    <row r="708" s="2" customFormat="1" ht="37.8" customHeight="1">
      <c r="A708" s="41"/>
      <c r="B708" s="42"/>
      <c r="C708" s="216" t="s">
        <v>2263</v>
      </c>
      <c r="D708" s="216" t="s">
        <v>184</v>
      </c>
      <c r="E708" s="217" t="s">
        <v>11241</v>
      </c>
      <c r="F708" s="218" t="s">
        <v>11057</v>
      </c>
      <c r="G708" s="219" t="s">
        <v>304</v>
      </c>
      <c r="H708" s="220">
        <v>6</v>
      </c>
      <c r="I708" s="221"/>
      <c r="J708" s="222">
        <f>ROUND(I708*H708,2)</f>
        <v>0</v>
      </c>
      <c r="K708" s="218" t="s">
        <v>188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308</v>
      </c>
      <c r="AT708" s="227" t="s">
        <v>184</v>
      </c>
      <c r="AU708" s="227" t="s">
        <v>80</v>
      </c>
      <c r="AY708" s="20" t="s">
        <v>182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308</v>
      </c>
      <c r="BM708" s="227" t="s">
        <v>11288</v>
      </c>
    </row>
    <row r="709" s="2" customFormat="1">
      <c r="A709" s="41"/>
      <c r="B709" s="42"/>
      <c r="C709" s="43"/>
      <c r="D709" s="229" t="s">
        <v>191</v>
      </c>
      <c r="E709" s="43"/>
      <c r="F709" s="230" t="s">
        <v>11243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191</v>
      </c>
      <c r="AU709" s="20" t="s">
        <v>80</v>
      </c>
    </row>
    <row r="710" s="2" customFormat="1">
      <c r="A710" s="41"/>
      <c r="B710" s="42"/>
      <c r="C710" s="43"/>
      <c r="D710" s="236" t="s">
        <v>1123</v>
      </c>
      <c r="E710" s="43"/>
      <c r="F710" s="288" t="s">
        <v>11274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1123</v>
      </c>
      <c r="AU710" s="20" t="s">
        <v>80</v>
      </c>
    </row>
    <row r="711" s="2" customFormat="1" ht="16.5" customHeight="1">
      <c r="A711" s="41"/>
      <c r="B711" s="42"/>
      <c r="C711" s="278" t="s">
        <v>2267</v>
      </c>
      <c r="D711" s="278" t="s">
        <v>296</v>
      </c>
      <c r="E711" s="279" t="s">
        <v>11109</v>
      </c>
      <c r="F711" s="280" t="s">
        <v>11110</v>
      </c>
      <c r="G711" s="281" t="s">
        <v>304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410</v>
      </c>
      <c r="AT711" s="227" t="s">
        <v>296</v>
      </c>
      <c r="AU711" s="227" t="s">
        <v>80</v>
      </c>
      <c r="AY711" s="20" t="s">
        <v>182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308</v>
      </c>
      <c r="BM711" s="227" t="s">
        <v>11289</v>
      </c>
    </row>
    <row r="712" s="2" customFormat="1">
      <c r="A712" s="41"/>
      <c r="B712" s="42"/>
      <c r="C712" s="43"/>
      <c r="D712" s="236" t="s">
        <v>1123</v>
      </c>
      <c r="E712" s="43"/>
      <c r="F712" s="288" t="s">
        <v>11063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1123</v>
      </c>
      <c r="AU712" s="20" t="s">
        <v>80</v>
      </c>
    </row>
    <row r="713" s="2" customFormat="1" ht="16.5" customHeight="1">
      <c r="A713" s="41"/>
      <c r="B713" s="42"/>
      <c r="C713" s="278" t="s">
        <v>2272</v>
      </c>
      <c r="D713" s="278" t="s">
        <v>296</v>
      </c>
      <c r="E713" s="279" t="s">
        <v>11060</v>
      </c>
      <c r="F713" s="280" t="s">
        <v>11061</v>
      </c>
      <c r="G713" s="281" t="s">
        <v>304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410</v>
      </c>
      <c r="AT713" s="227" t="s">
        <v>296</v>
      </c>
      <c r="AU713" s="227" t="s">
        <v>80</v>
      </c>
      <c r="AY713" s="20" t="s">
        <v>182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308</v>
      </c>
      <c r="BM713" s="227" t="s">
        <v>11290</v>
      </c>
    </row>
    <row r="714" s="2" customFormat="1">
      <c r="A714" s="41"/>
      <c r="B714" s="42"/>
      <c r="C714" s="43"/>
      <c r="D714" s="236" t="s">
        <v>1123</v>
      </c>
      <c r="E714" s="43"/>
      <c r="F714" s="288" t="s">
        <v>11063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1123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11291</v>
      </c>
      <c r="F715" s="214" t="s">
        <v>11292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182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2277</v>
      </c>
      <c r="D716" s="216" t="s">
        <v>184</v>
      </c>
      <c r="E716" s="217" t="s">
        <v>10622</v>
      </c>
      <c r="F716" s="218" t="s">
        <v>10623</v>
      </c>
      <c r="G716" s="219" t="s">
        <v>283</v>
      </c>
      <c r="H716" s="220">
        <v>3</v>
      </c>
      <c r="I716" s="221"/>
      <c r="J716" s="222">
        <f>ROUND(I716*H716,2)</f>
        <v>0</v>
      </c>
      <c r="K716" s="218" t="s">
        <v>188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308</v>
      </c>
      <c r="AT716" s="227" t="s">
        <v>184</v>
      </c>
      <c r="AU716" s="227" t="s">
        <v>80</v>
      </c>
      <c r="AY716" s="20" t="s">
        <v>182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308</v>
      </c>
      <c r="BM716" s="227" t="s">
        <v>11293</v>
      </c>
    </row>
    <row r="717" s="2" customFormat="1">
      <c r="A717" s="41"/>
      <c r="B717" s="42"/>
      <c r="C717" s="43"/>
      <c r="D717" s="229" t="s">
        <v>191</v>
      </c>
      <c r="E717" s="43"/>
      <c r="F717" s="230" t="s">
        <v>10625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191</v>
      </c>
      <c r="AU717" s="20" t="s">
        <v>80</v>
      </c>
    </row>
    <row r="718" s="2" customFormat="1">
      <c r="A718" s="41"/>
      <c r="B718" s="42"/>
      <c r="C718" s="43"/>
      <c r="D718" s="236" t="s">
        <v>1123</v>
      </c>
      <c r="E718" s="43"/>
      <c r="F718" s="288" t="s">
        <v>11115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1123</v>
      </c>
      <c r="AU718" s="20" t="s">
        <v>80</v>
      </c>
    </row>
    <row r="719" s="2" customFormat="1" ht="33" customHeight="1">
      <c r="A719" s="41"/>
      <c r="B719" s="42"/>
      <c r="C719" s="278" t="s">
        <v>2283</v>
      </c>
      <c r="D719" s="278" t="s">
        <v>296</v>
      </c>
      <c r="E719" s="279" t="s">
        <v>10627</v>
      </c>
      <c r="F719" s="280" t="s">
        <v>10628</v>
      </c>
      <c r="G719" s="281" t="s">
        <v>283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410</v>
      </c>
      <c r="AT719" s="227" t="s">
        <v>296</v>
      </c>
      <c r="AU719" s="227" t="s">
        <v>80</v>
      </c>
      <c r="AY719" s="20" t="s">
        <v>182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308</v>
      </c>
      <c r="BM719" s="227" t="s">
        <v>11294</v>
      </c>
    </row>
    <row r="720" s="2" customFormat="1" ht="24.15" customHeight="1">
      <c r="A720" s="41"/>
      <c r="B720" s="42"/>
      <c r="C720" s="216" t="s">
        <v>2287</v>
      </c>
      <c r="D720" s="216" t="s">
        <v>184</v>
      </c>
      <c r="E720" s="217" t="s">
        <v>11211</v>
      </c>
      <c r="F720" s="218" t="s">
        <v>11212</v>
      </c>
      <c r="G720" s="219" t="s">
        <v>8246</v>
      </c>
      <c r="H720" s="220">
        <v>1</v>
      </c>
      <c r="I720" s="221"/>
      <c r="J720" s="222">
        <f>ROUND(I720*H720,2)</f>
        <v>0</v>
      </c>
      <c r="K720" s="218" t="s">
        <v>188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308</v>
      </c>
      <c r="AT720" s="227" t="s">
        <v>184</v>
      </c>
      <c r="AU720" s="227" t="s">
        <v>80</v>
      </c>
      <c r="AY720" s="20" t="s">
        <v>182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308</v>
      </c>
      <c r="BM720" s="227" t="s">
        <v>11295</v>
      </c>
    </row>
    <row r="721" s="2" customFormat="1">
      <c r="A721" s="41"/>
      <c r="B721" s="42"/>
      <c r="C721" s="43"/>
      <c r="D721" s="229" t="s">
        <v>191</v>
      </c>
      <c r="E721" s="43"/>
      <c r="F721" s="230" t="s">
        <v>11214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191</v>
      </c>
      <c r="AU721" s="20" t="s">
        <v>80</v>
      </c>
    </row>
    <row r="722" s="2" customFormat="1" ht="24.15" customHeight="1">
      <c r="A722" s="41"/>
      <c r="B722" s="42"/>
      <c r="C722" s="278" t="s">
        <v>2294</v>
      </c>
      <c r="D722" s="278" t="s">
        <v>296</v>
      </c>
      <c r="E722" s="279" t="s">
        <v>11296</v>
      </c>
      <c r="F722" s="280" t="s">
        <v>11216</v>
      </c>
      <c r="G722" s="281" t="s">
        <v>8246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410</v>
      </c>
      <c r="AT722" s="227" t="s">
        <v>296</v>
      </c>
      <c r="AU722" s="227" t="s">
        <v>80</v>
      </c>
      <c r="AY722" s="20" t="s">
        <v>182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308</v>
      </c>
      <c r="BM722" s="227" t="s">
        <v>11297</v>
      </c>
    </row>
    <row r="723" s="2" customFormat="1" ht="37.8" customHeight="1">
      <c r="A723" s="41"/>
      <c r="B723" s="42"/>
      <c r="C723" s="216" t="s">
        <v>2298</v>
      </c>
      <c r="D723" s="216" t="s">
        <v>184</v>
      </c>
      <c r="E723" s="217" t="s">
        <v>10683</v>
      </c>
      <c r="F723" s="218" t="s">
        <v>10684</v>
      </c>
      <c r="G723" s="219" t="s">
        <v>304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308</v>
      </c>
      <c r="AT723" s="227" t="s">
        <v>184</v>
      </c>
      <c r="AU723" s="227" t="s">
        <v>80</v>
      </c>
      <c r="AY723" s="20" t="s">
        <v>182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308</v>
      </c>
      <c r="BM723" s="227" t="s">
        <v>11298</v>
      </c>
    </row>
    <row r="724" s="2" customFormat="1">
      <c r="A724" s="41"/>
      <c r="B724" s="42"/>
      <c r="C724" s="43"/>
      <c r="D724" s="236" t="s">
        <v>1123</v>
      </c>
      <c r="E724" s="43"/>
      <c r="F724" s="288" t="s">
        <v>11070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1123</v>
      </c>
      <c r="AU724" s="20" t="s">
        <v>80</v>
      </c>
    </row>
    <row r="725" s="2" customFormat="1" ht="21.75" customHeight="1">
      <c r="A725" s="41"/>
      <c r="B725" s="42"/>
      <c r="C725" s="278" t="s">
        <v>2302</v>
      </c>
      <c r="D725" s="278" t="s">
        <v>296</v>
      </c>
      <c r="E725" s="279" t="s">
        <v>11219</v>
      </c>
      <c r="F725" s="280" t="s">
        <v>10832</v>
      </c>
      <c r="G725" s="281" t="s">
        <v>304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410</v>
      </c>
      <c r="AT725" s="227" t="s">
        <v>296</v>
      </c>
      <c r="AU725" s="227" t="s">
        <v>80</v>
      </c>
      <c r="AY725" s="20" t="s">
        <v>182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308</v>
      </c>
      <c r="BM725" s="227" t="s">
        <v>11299</v>
      </c>
    </row>
    <row r="726" s="2" customFormat="1">
      <c r="A726" s="41"/>
      <c r="B726" s="42"/>
      <c r="C726" s="43"/>
      <c r="D726" s="236" t="s">
        <v>1123</v>
      </c>
      <c r="E726" s="43"/>
      <c r="F726" s="288" t="s">
        <v>10873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1123</v>
      </c>
      <c r="AU726" s="20" t="s">
        <v>80</v>
      </c>
    </row>
    <row r="727" s="2" customFormat="1" ht="37.8" customHeight="1">
      <c r="A727" s="41"/>
      <c r="B727" s="42"/>
      <c r="C727" s="216" t="s">
        <v>2307</v>
      </c>
      <c r="D727" s="216" t="s">
        <v>184</v>
      </c>
      <c r="E727" s="217" t="s">
        <v>11042</v>
      </c>
      <c r="F727" s="218" t="s">
        <v>11043</v>
      </c>
      <c r="G727" s="219" t="s">
        <v>8246</v>
      </c>
      <c r="H727" s="220">
        <v>1</v>
      </c>
      <c r="I727" s="221"/>
      <c r="J727" s="222">
        <f>ROUND(I727*H727,2)</f>
        <v>0</v>
      </c>
      <c r="K727" s="218" t="s">
        <v>188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308</v>
      </c>
      <c r="AT727" s="227" t="s">
        <v>184</v>
      </c>
      <c r="AU727" s="227" t="s">
        <v>80</v>
      </c>
      <c r="AY727" s="20" t="s">
        <v>182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308</v>
      </c>
      <c r="BM727" s="227" t="s">
        <v>11300</v>
      </c>
    </row>
    <row r="728" s="2" customFormat="1">
      <c r="A728" s="41"/>
      <c r="B728" s="42"/>
      <c r="C728" s="43"/>
      <c r="D728" s="229" t="s">
        <v>191</v>
      </c>
      <c r="E728" s="43"/>
      <c r="F728" s="230" t="s">
        <v>11045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191</v>
      </c>
      <c r="AU728" s="20" t="s">
        <v>80</v>
      </c>
    </row>
    <row r="729" s="2" customFormat="1">
      <c r="A729" s="41"/>
      <c r="B729" s="42"/>
      <c r="C729" s="43"/>
      <c r="D729" s="236" t="s">
        <v>1123</v>
      </c>
      <c r="E729" s="43"/>
      <c r="F729" s="288" t="s">
        <v>10938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1123</v>
      </c>
      <c r="AU729" s="20" t="s">
        <v>80</v>
      </c>
    </row>
    <row r="730" s="2" customFormat="1" ht="16.5" customHeight="1">
      <c r="A730" s="41"/>
      <c r="B730" s="42"/>
      <c r="C730" s="278" t="s">
        <v>2311</v>
      </c>
      <c r="D730" s="278" t="s">
        <v>296</v>
      </c>
      <c r="E730" s="279" t="s">
        <v>11301</v>
      </c>
      <c r="F730" s="280" t="s">
        <v>11171</v>
      </c>
      <c r="G730" s="281" t="s">
        <v>8246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410</v>
      </c>
      <c r="AT730" s="227" t="s">
        <v>296</v>
      </c>
      <c r="AU730" s="227" t="s">
        <v>80</v>
      </c>
      <c r="AY730" s="20" t="s">
        <v>182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308</v>
      </c>
      <c r="BM730" s="227" t="s">
        <v>11302</v>
      </c>
    </row>
    <row r="731" s="2" customFormat="1">
      <c r="A731" s="41"/>
      <c r="B731" s="42"/>
      <c r="C731" s="43"/>
      <c r="D731" s="236" t="s">
        <v>1123</v>
      </c>
      <c r="E731" s="43"/>
      <c r="F731" s="288" t="s">
        <v>10882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1123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11303</v>
      </c>
      <c r="F732" s="214" t="s">
        <v>11304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182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2315</v>
      </c>
      <c r="D733" s="216" t="s">
        <v>184</v>
      </c>
      <c r="E733" s="217" t="s">
        <v>11305</v>
      </c>
      <c r="F733" s="218" t="s">
        <v>10623</v>
      </c>
      <c r="G733" s="219" t="s">
        <v>283</v>
      </c>
      <c r="H733" s="220">
        <v>5</v>
      </c>
      <c r="I733" s="221"/>
      <c r="J733" s="222">
        <f>ROUND(I733*H733,2)</f>
        <v>0</v>
      </c>
      <c r="K733" s="218" t="s">
        <v>188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308</v>
      </c>
      <c r="AT733" s="227" t="s">
        <v>184</v>
      </c>
      <c r="AU733" s="227" t="s">
        <v>80</v>
      </c>
      <c r="AY733" s="20" t="s">
        <v>182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308</v>
      </c>
      <c r="BM733" s="227" t="s">
        <v>11306</v>
      </c>
    </row>
    <row r="734" s="2" customFormat="1">
      <c r="A734" s="41"/>
      <c r="B734" s="42"/>
      <c r="C734" s="43"/>
      <c r="D734" s="229" t="s">
        <v>191</v>
      </c>
      <c r="E734" s="43"/>
      <c r="F734" s="230" t="s">
        <v>11307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191</v>
      </c>
      <c r="AU734" s="20" t="s">
        <v>80</v>
      </c>
    </row>
    <row r="735" s="2" customFormat="1">
      <c r="A735" s="41"/>
      <c r="B735" s="42"/>
      <c r="C735" s="43"/>
      <c r="D735" s="236" t="s">
        <v>1123</v>
      </c>
      <c r="E735" s="43"/>
      <c r="F735" s="288" t="s">
        <v>11308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1123</v>
      </c>
      <c r="AU735" s="20" t="s">
        <v>80</v>
      </c>
    </row>
    <row r="736" s="2" customFormat="1" ht="44.25" customHeight="1">
      <c r="A736" s="41"/>
      <c r="B736" s="42"/>
      <c r="C736" s="278" t="s">
        <v>2322</v>
      </c>
      <c r="D736" s="278" t="s">
        <v>296</v>
      </c>
      <c r="E736" s="279" t="s">
        <v>11309</v>
      </c>
      <c r="F736" s="280" t="s">
        <v>11310</v>
      </c>
      <c r="G736" s="281" t="s">
        <v>283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410</v>
      </c>
      <c r="AT736" s="227" t="s">
        <v>296</v>
      </c>
      <c r="AU736" s="227" t="s">
        <v>80</v>
      </c>
      <c r="AY736" s="20" t="s">
        <v>182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308</v>
      </c>
      <c r="BM736" s="227" t="s">
        <v>11311</v>
      </c>
    </row>
    <row r="737" s="2" customFormat="1" ht="37.8" customHeight="1">
      <c r="A737" s="41"/>
      <c r="B737" s="42"/>
      <c r="C737" s="216" t="s">
        <v>2327</v>
      </c>
      <c r="D737" s="216" t="s">
        <v>184</v>
      </c>
      <c r="E737" s="217" t="s">
        <v>10993</v>
      </c>
      <c r="F737" s="218" t="s">
        <v>10994</v>
      </c>
      <c r="G737" s="219" t="s">
        <v>8246</v>
      </c>
      <c r="H737" s="220">
        <v>1</v>
      </c>
      <c r="I737" s="221"/>
      <c r="J737" s="222">
        <f>ROUND(I737*H737,2)</f>
        <v>0</v>
      </c>
      <c r="K737" s="218" t="s">
        <v>188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308</v>
      </c>
      <c r="AT737" s="227" t="s">
        <v>184</v>
      </c>
      <c r="AU737" s="227" t="s">
        <v>80</v>
      </c>
      <c r="AY737" s="20" t="s">
        <v>182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308</v>
      </c>
      <c r="BM737" s="227" t="s">
        <v>11312</v>
      </c>
    </row>
    <row r="738" s="2" customFormat="1">
      <c r="A738" s="41"/>
      <c r="B738" s="42"/>
      <c r="C738" s="43"/>
      <c r="D738" s="229" t="s">
        <v>191</v>
      </c>
      <c r="E738" s="43"/>
      <c r="F738" s="230" t="s">
        <v>10996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191</v>
      </c>
      <c r="AU738" s="20" t="s">
        <v>80</v>
      </c>
    </row>
    <row r="739" s="2" customFormat="1">
      <c r="A739" s="41"/>
      <c r="B739" s="42"/>
      <c r="C739" s="43"/>
      <c r="D739" s="236" t="s">
        <v>1123</v>
      </c>
      <c r="E739" s="43"/>
      <c r="F739" s="288" t="s">
        <v>11313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1123</v>
      </c>
      <c r="AU739" s="20" t="s">
        <v>80</v>
      </c>
    </row>
    <row r="740" s="2" customFormat="1" ht="37.8" customHeight="1">
      <c r="A740" s="41"/>
      <c r="B740" s="42"/>
      <c r="C740" s="278" t="s">
        <v>2332</v>
      </c>
      <c r="D740" s="278" t="s">
        <v>296</v>
      </c>
      <c r="E740" s="279" t="s">
        <v>11314</v>
      </c>
      <c r="F740" s="280" t="s">
        <v>11231</v>
      </c>
      <c r="G740" s="281" t="s">
        <v>8246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410</v>
      </c>
      <c r="AT740" s="227" t="s">
        <v>296</v>
      </c>
      <c r="AU740" s="227" t="s">
        <v>80</v>
      </c>
      <c r="AY740" s="20" t="s">
        <v>182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308</v>
      </c>
      <c r="BM740" s="227" t="s">
        <v>11315</v>
      </c>
    </row>
    <row r="741" s="2" customFormat="1">
      <c r="A741" s="41"/>
      <c r="B741" s="42"/>
      <c r="C741" s="43"/>
      <c r="D741" s="236" t="s">
        <v>1123</v>
      </c>
      <c r="E741" s="43"/>
      <c r="F741" s="288" t="s">
        <v>11004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1123</v>
      </c>
      <c r="AU741" s="20" t="s">
        <v>80</v>
      </c>
    </row>
    <row r="742" s="2" customFormat="1" ht="33" customHeight="1">
      <c r="A742" s="41"/>
      <c r="B742" s="42"/>
      <c r="C742" s="216" t="s">
        <v>2340</v>
      </c>
      <c r="D742" s="216" t="s">
        <v>184</v>
      </c>
      <c r="E742" s="217" t="s">
        <v>10792</v>
      </c>
      <c r="F742" s="218" t="s">
        <v>10793</v>
      </c>
      <c r="G742" s="219" t="s">
        <v>8246</v>
      </c>
      <c r="H742" s="220">
        <v>2</v>
      </c>
      <c r="I742" s="221"/>
      <c r="J742" s="222">
        <f>ROUND(I742*H742,2)</f>
        <v>0</v>
      </c>
      <c r="K742" s="218" t="s">
        <v>188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308</v>
      </c>
      <c r="AT742" s="227" t="s">
        <v>184</v>
      </c>
      <c r="AU742" s="227" t="s">
        <v>80</v>
      </c>
      <c r="AY742" s="20" t="s">
        <v>182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308</v>
      </c>
      <c r="BM742" s="227" t="s">
        <v>11316</v>
      </c>
    </row>
    <row r="743" s="2" customFormat="1">
      <c r="A743" s="41"/>
      <c r="B743" s="42"/>
      <c r="C743" s="43"/>
      <c r="D743" s="229" t="s">
        <v>191</v>
      </c>
      <c r="E743" s="43"/>
      <c r="F743" s="230" t="s">
        <v>10795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191</v>
      </c>
      <c r="AU743" s="20" t="s">
        <v>80</v>
      </c>
    </row>
    <row r="744" s="2" customFormat="1">
      <c r="A744" s="41"/>
      <c r="B744" s="42"/>
      <c r="C744" s="43"/>
      <c r="D744" s="236" t="s">
        <v>1123</v>
      </c>
      <c r="E744" s="43"/>
      <c r="F744" s="288" t="s">
        <v>11229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1123</v>
      </c>
      <c r="AU744" s="20" t="s">
        <v>80</v>
      </c>
    </row>
    <row r="745" s="2" customFormat="1" ht="24.15" customHeight="1">
      <c r="A745" s="41"/>
      <c r="B745" s="42"/>
      <c r="C745" s="278" t="s">
        <v>2347</v>
      </c>
      <c r="D745" s="278" t="s">
        <v>296</v>
      </c>
      <c r="E745" s="279" t="s">
        <v>11317</v>
      </c>
      <c r="F745" s="280" t="s">
        <v>11012</v>
      </c>
      <c r="G745" s="281" t="s">
        <v>8246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410</v>
      </c>
      <c r="AT745" s="227" t="s">
        <v>296</v>
      </c>
      <c r="AU745" s="227" t="s">
        <v>80</v>
      </c>
      <c r="AY745" s="20" t="s">
        <v>182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308</v>
      </c>
      <c r="BM745" s="227" t="s">
        <v>11318</v>
      </c>
    </row>
    <row r="746" s="2" customFormat="1">
      <c r="A746" s="41"/>
      <c r="B746" s="42"/>
      <c r="C746" s="43"/>
      <c r="D746" s="236" t="s">
        <v>1123</v>
      </c>
      <c r="E746" s="43"/>
      <c r="F746" s="288" t="s">
        <v>11010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1123</v>
      </c>
      <c r="AU746" s="20" t="s">
        <v>80</v>
      </c>
    </row>
    <row r="747" s="2" customFormat="1" ht="24.15" customHeight="1">
      <c r="A747" s="41"/>
      <c r="B747" s="42"/>
      <c r="C747" s="216" t="s">
        <v>2353</v>
      </c>
      <c r="D747" s="216" t="s">
        <v>184</v>
      </c>
      <c r="E747" s="217" t="s">
        <v>11024</v>
      </c>
      <c r="F747" s="218" t="s">
        <v>11025</v>
      </c>
      <c r="G747" s="219" t="s">
        <v>8246</v>
      </c>
      <c r="H747" s="220">
        <v>2</v>
      </c>
      <c r="I747" s="221"/>
      <c r="J747" s="222">
        <f>ROUND(I747*H747,2)</f>
        <v>0</v>
      </c>
      <c r="K747" s="218" t="s">
        <v>188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308</v>
      </c>
      <c r="AT747" s="227" t="s">
        <v>184</v>
      </c>
      <c r="AU747" s="227" t="s">
        <v>80</v>
      </c>
      <c r="AY747" s="20" t="s">
        <v>182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308</v>
      </c>
      <c r="BM747" s="227" t="s">
        <v>11319</v>
      </c>
    </row>
    <row r="748" s="2" customFormat="1">
      <c r="A748" s="41"/>
      <c r="B748" s="42"/>
      <c r="C748" s="43"/>
      <c r="D748" s="229" t="s">
        <v>191</v>
      </c>
      <c r="E748" s="43"/>
      <c r="F748" s="230" t="s">
        <v>11027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191</v>
      </c>
      <c r="AU748" s="20" t="s">
        <v>80</v>
      </c>
    </row>
    <row r="749" s="2" customFormat="1">
      <c r="A749" s="41"/>
      <c r="B749" s="42"/>
      <c r="C749" s="43"/>
      <c r="D749" s="236" t="s">
        <v>1123</v>
      </c>
      <c r="E749" s="43"/>
      <c r="F749" s="288" t="s">
        <v>11320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1123</v>
      </c>
      <c r="AU749" s="20" t="s">
        <v>80</v>
      </c>
    </row>
    <row r="750" s="2" customFormat="1" ht="16.5" customHeight="1">
      <c r="A750" s="41"/>
      <c r="B750" s="42"/>
      <c r="C750" s="278" t="s">
        <v>2373</v>
      </c>
      <c r="D750" s="278" t="s">
        <v>296</v>
      </c>
      <c r="E750" s="279" t="s">
        <v>11321</v>
      </c>
      <c r="F750" s="280" t="s">
        <v>11137</v>
      </c>
      <c r="G750" s="281" t="s">
        <v>8246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410</v>
      </c>
      <c r="AT750" s="227" t="s">
        <v>296</v>
      </c>
      <c r="AU750" s="227" t="s">
        <v>80</v>
      </c>
      <c r="AY750" s="20" t="s">
        <v>182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308</v>
      </c>
      <c r="BM750" s="227" t="s">
        <v>11322</v>
      </c>
    </row>
    <row r="751" s="2" customFormat="1" ht="37.8" customHeight="1">
      <c r="A751" s="41"/>
      <c r="B751" s="42"/>
      <c r="C751" s="216" t="s">
        <v>2384</v>
      </c>
      <c r="D751" s="216" t="s">
        <v>184</v>
      </c>
      <c r="E751" s="217" t="s">
        <v>10683</v>
      </c>
      <c r="F751" s="218" t="s">
        <v>10684</v>
      </c>
      <c r="G751" s="219" t="s">
        <v>304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308</v>
      </c>
      <c r="AT751" s="227" t="s">
        <v>184</v>
      </c>
      <c r="AU751" s="227" t="s">
        <v>80</v>
      </c>
      <c r="AY751" s="20" t="s">
        <v>182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308</v>
      </c>
      <c r="BM751" s="227" t="s">
        <v>11323</v>
      </c>
    </row>
    <row r="752" s="2" customFormat="1">
      <c r="A752" s="41"/>
      <c r="B752" s="42"/>
      <c r="C752" s="43"/>
      <c r="D752" s="236" t="s">
        <v>1123</v>
      </c>
      <c r="E752" s="43"/>
      <c r="F752" s="288" t="s">
        <v>11280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1123</v>
      </c>
      <c r="AU752" s="20" t="s">
        <v>80</v>
      </c>
    </row>
    <row r="753" s="2" customFormat="1" ht="21.75" customHeight="1">
      <c r="A753" s="41"/>
      <c r="B753" s="42"/>
      <c r="C753" s="278" t="s">
        <v>2391</v>
      </c>
      <c r="D753" s="278" t="s">
        <v>296</v>
      </c>
      <c r="E753" s="279" t="s">
        <v>11092</v>
      </c>
      <c r="F753" s="280" t="s">
        <v>11035</v>
      </c>
      <c r="G753" s="281" t="s">
        <v>304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410</v>
      </c>
      <c r="AT753" s="227" t="s">
        <v>296</v>
      </c>
      <c r="AU753" s="227" t="s">
        <v>80</v>
      </c>
      <c r="AY753" s="20" t="s">
        <v>182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308</v>
      </c>
      <c r="BM753" s="227" t="s">
        <v>11324</v>
      </c>
    </row>
    <row r="754" s="2" customFormat="1">
      <c r="A754" s="41"/>
      <c r="B754" s="42"/>
      <c r="C754" s="43"/>
      <c r="D754" s="236" t="s">
        <v>1123</v>
      </c>
      <c r="E754" s="43"/>
      <c r="F754" s="288" t="s">
        <v>10689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1123</v>
      </c>
      <c r="AU754" s="20" t="s">
        <v>80</v>
      </c>
    </row>
    <row r="755" s="2" customFormat="1" ht="37.8" customHeight="1">
      <c r="A755" s="41"/>
      <c r="B755" s="42"/>
      <c r="C755" s="216" t="s">
        <v>2409</v>
      </c>
      <c r="D755" s="216" t="s">
        <v>184</v>
      </c>
      <c r="E755" s="217" t="s">
        <v>11042</v>
      </c>
      <c r="F755" s="218" t="s">
        <v>11043</v>
      </c>
      <c r="G755" s="219" t="s">
        <v>8246</v>
      </c>
      <c r="H755" s="220">
        <v>1</v>
      </c>
      <c r="I755" s="221"/>
      <c r="J755" s="222">
        <f>ROUND(I755*H755,2)</f>
        <v>0</v>
      </c>
      <c r="K755" s="218" t="s">
        <v>188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308</v>
      </c>
      <c r="AT755" s="227" t="s">
        <v>184</v>
      </c>
      <c r="AU755" s="227" t="s">
        <v>80</v>
      </c>
      <c r="AY755" s="20" t="s">
        <v>182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308</v>
      </c>
      <c r="BM755" s="227" t="s">
        <v>11325</v>
      </c>
    </row>
    <row r="756" s="2" customFormat="1">
      <c r="A756" s="41"/>
      <c r="B756" s="42"/>
      <c r="C756" s="43"/>
      <c r="D756" s="229" t="s">
        <v>191</v>
      </c>
      <c r="E756" s="43"/>
      <c r="F756" s="230" t="s">
        <v>11045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191</v>
      </c>
      <c r="AU756" s="20" t="s">
        <v>80</v>
      </c>
    </row>
    <row r="757" s="2" customFormat="1">
      <c r="A757" s="41"/>
      <c r="B757" s="42"/>
      <c r="C757" s="43"/>
      <c r="D757" s="236" t="s">
        <v>1123</v>
      </c>
      <c r="E757" s="43"/>
      <c r="F757" s="288" t="s">
        <v>11313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1123</v>
      </c>
      <c r="AU757" s="20" t="s">
        <v>80</v>
      </c>
    </row>
    <row r="758" s="2" customFormat="1" ht="16.5" customHeight="1">
      <c r="A758" s="41"/>
      <c r="B758" s="42"/>
      <c r="C758" s="278" t="s">
        <v>2415</v>
      </c>
      <c r="D758" s="278" t="s">
        <v>296</v>
      </c>
      <c r="E758" s="279" t="s">
        <v>11326</v>
      </c>
      <c r="F758" s="280" t="s">
        <v>11171</v>
      </c>
      <c r="G758" s="281" t="s">
        <v>8246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410</v>
      </c>
      <c r="AT758" s="227" t="s">
        <v>296</v>
      </c>
      <c r="AU758" s="227" t="s">
        <v>80</v>
      </c>
      <c r="AY758" s="20" t="s">
        <v>182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308</v>
      </c>
      <c r="BM758" s="227" t="s">
        <v>11327</v>
      </c>
    </row>
    <row r="759" s="2" customFormat="1">
      <c r="A759" s="41"/>
      <c r="B759" s="42"/>
      <c r="C759" s="43"/>
      <c r="D759" s="236" t="s">
        <v>1123</v>
      </c>
      <c r="E759" s="43"/>
      <c r="F759" s="288" t="s">
        <v>10882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1123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11328</v>
      </c>
      <c r="F760" s="214" t="s">
        <v>11329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182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2421</v>
      </c>
      <c r="D761" s="278" t="s">
        <v>296</v>
      </c>
      <c r="E761" s="279" t="s">
        <v>11330</v>
      </c>
      <c r="F761" s="280" t="s">
        <v>11331</v>
      </c>
      <c r="G761" s="281" t="s">
        <v>5862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410</v>
      </c>
      <c r="AT761" s="227" t="s">
        <v>296</v>
      </c>
      <c r="AU761" s="227" t="s">
        <v>80</v>
      </c>
      <c r="AY761" s="20" t="s">
        <v>182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308</v>
      </c>
      <c r="BM761" s="227" t="s">
        <v>11332</v>
      </c>
    </row>
    <row r="762" s="2" customFormat="1" ht="16.5" customHeight="1">
      <c r="A762" s="41"/>
      <c r="B762" s="42"/>
      <c r="C762" s="216" t="s">
        <v>2426</v>
      </c>
      <c r="D762" s="216" t="s">
        <v>184</v>
      </c>
      <c r="E762" s="217" t="s">
        <v>11333</v>
      </c>
      <c r="F762" s="218" t="s">
        <v>11334</v>
      </c>
      <c r="G762" s="219" t="s">
        <v>11335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308</v>
      </c>
      <c r="AT762" s="227" t="s">
        <v>184</v>
      </c>
      <c r="AU762" s="227" t="s">
        <v>80</v>
      </c>
      <c r="AY762" s="20" t="s">
        <v>182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308</v>
      </c>
      <c r="BM762" s="227" t="s">
        <v>11336</v>
      </c>
    </row>
    <row r="763" s="2" customFormat="1" ht="24.15" customHeight="1">
      <c r="A763" s="41"/>
      <c r="B763" s="42"/>
      <c r="C763" s="216" t="s">
        <v>2432</v>
      </c>
      <c r="D763" s="216" t="s">
        <v>184</v>
      </c>
      <c r="E763" s="217" t="s">
        <v>11337</v>
      </c>
      <c r="F763" s="218" t="s">
        <v>11338</v>
      </c>
      <c r="G763" s="219" t="s">
        <v>11339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308</v>
      </c>
      <c r="AT763" s="227" t="s">
        <v>184</v>
      </c>
      <c r="AU763" s="227" t="s">
        <v>80</v>
      </c>
      <c r="AY763" s="20" t="s">
        <v>182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308</v>
      </c>
      <c r="BM763" s="227" t="s">
        <v>11340</v>
      </c>
    </row>
    <row r="764" s="2" customFormat="1" ht="16.5" customHeight="1">
      <c r="A764" s="41"/>
      <c r="B764" s="42"/>
      <c r="C764" s="216" t="s">
        <v>2438</v>
      </c>
      <c r="D764" s="216" t="s">
        <v>184</v>
      </c>
      <c r="E764" s="217" t="s">
        <v>11341</v>
      </c>
      <c r="F764" s="218" t="s">
        <v>11342</v>
      </c>
      <c r="G764" s="219" t="s">
        <v>11339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308</v>
      </c>
      <c r="AT764" s="227" t="s">
        <v>184</v>
      </c>
      <c r="AU764" s="227" t="s">
        <v>80</v>
      </c>
      <c r="AY764" s="20" t="s">
        <v>182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308</v>
      </c>
      <c r="BM764" s="227" t="s">
        <v>11343</v>
      </c>
    </row>
    <row r="765" s="2" customFormat="1" ht="16.5" customHeight="1">
      <c r="A765" s="41"/>
      <c r="B765" s="42"/>
      <c r="C765" s="216" t="s">
        <v>2445</v>
      </c>
      <c r="D765" s="216" t="s">
        <v>184</v>
      </c>
      <c r="E765" s="217" t="s">
        <v>11344</v>
      </c>
      <c r="F765" s="218" t="s">
        <v>11345</v>
      </c>
      <c r="G765" s="219" t="s">
        <v>11339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308</v>
      </c>
      <c r="AT765" s="227" t="s">
        <v>184</v>
      </c>
      <c r="AU765" s="227" t="s">
        <v>80</v>
      </c>
      <c r="AY765" s="20" t="s">
        <v>182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308</v>
      </c>
      <c r="BM765" s="227" t="s">
        <v>11346</v>
      </c>
    </row>
    <row r="766" s="2" customFormat="1" ht="16.5" customHeight="1">
      <c r="A766" s="41"/>
      <c r="B766" s="42"/>
      <c r="C766" s="216" t="s">
        <v>2451</v>
      </c>
      <c r="D766" s="216" t="s">
        <v>184</v>
      </c>
      <c r="E766" s="217" t="s">
        <v>11347</v>
      </c>
      <c r="F766" s="218" t="s">
        <v>11348</v>
      </c>
      <c r="G766" s="219" t="s">
        <v>2233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308</v>
      </c>
      <c r="AT766" s="227" t="s">
        <v>184</v>
      </c>
      <c r="AU766" s="227" t="s">
        <v>80</v>
      </c>
      <c r="AY766" s="20" t="s">
        <v>182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308</v>
      </c>
      <c r="BM766" s="227" t="s">
        <v>11349</v>
      </c>
    </row>
    <row r="767" s="2" customFormat="1" ht="16.5" customHeight="1">
      <c r="A767" s="41"/>
      <c r="B767" s="42"/>
      <c r="C767" s="216" t="s">
        <v>2457</v>
      </c>
      <c r="D767" s="216" t="s">
        <v>184</v>
      </c>
      <c r="E767" s="217" t="s">
        <v>11350</v>
      </c>
      <c r="F767" s="218" t="s">
        <v>11351</v>
      </c>
      <c r="G767" s="219" t="s">
        <v>11339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308</v>
      </c>
      <c r="AT767" s="227" t="s">
        <v>184</v>
      </c>
      <c r="AU767" s="227" t="s">
        <v>80</v>
      </c>
      <c r="AY767" s="20" t="s">
        <v>182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308</v>
      </c>
      <c r="BM767" s="227" t="s">
        <v>11352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11353</v>
      </c>
      <c r="F768" s="203" t="s">
        <v>11354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182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11355</v>
      </c>
      <c r="F769" s="214" t="s">
        <v>11356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182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2462</v>
      </c>
      <c r="D770" s="278" t="s">
        <v>296</v>
      </c>
      <c r="E770" s="279" t="s">
        <v>11357</v>
      </c>
      <c r="F770" s="280" t="s">
        <v>11358</v>
      </c>
      <c r="G770" s="281" t="s">
        <v>8246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410</v>
      </c>
      <c r="AT770" s="227" t="s">
        <v>296</v>
      </c>
      <c r="AU770" s="227" t="s">
        <v>80</v>
      </c>
      <c r="AY770" s="20" t="s">
        <v>182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308</v>
      </c>
      <c r="BM770" s="227" t="s">
        <v>11359</v>
      </c>
    </row>
    <row r="771" s="2" customFormat="1" ht="33" customHeight="1">
      <c r="A771" s="41"/>
      <c r="B771" s="42"/>
      <c r="C771" s="278" t="s">
        <v>2468</v>
      </c>
      <c r="D771" s="278" t="s">
        <v>296</v>
      </c>
      <c r="E771" s="279" t="s">
        <v>11360</v>
      </c>
      <c r="F771" s="280" t="s">
        <v>11361</v>
      </c>
      <c r="G771" s="281" t="s">
        <v>8246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410</v>
      </c>
      <c r="AT771" s="227" t="s">
        <v>296</v>
      </c>
      <c r="AU771" s="227" t="s">
        <v>80</v>
      </c>
      <c r="AY771" s="20" t="s">
        <v>182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308</v>
      </c>
      <c r="BM771" s="227" t="s">
        <v>11362</v>
      </c>
    </row>
    <row r="772" s="2" customFormat="1" ht="16.5" customHeight="1">
      <c r="A772" s="41"/>
      <c r="B772" s="42"/>
      <c r="C772" s="278" t="s">
        <v>2474</v>
      </c>
      <c r="D772" s="278" t="s">
        <v>296</v>
      </c>
      <c r="E772" s="279" t="s">
        <v>11363</v>
      </c>
      <c r="F772" s="280" t="s">
        <v>11364</v>
      </c>
      <c r="G772" s="281" t="s">
        <v>8246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410</v>
      </c>
      <c r="AT772" s="227" t="s">
        <v>296</v>
      </c>
      <c r="AU772" s="227" t="s">
        <v>80</v>
      </c>
      <c r="AY772" s="20" t="s">
        <v>182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308</v>
      </c>
      <c r="BM772" s="227" t="s">
        <v>11365</v>
      </c>
    </row>
    <row r="773" s="2" customFormat="1" ht="44.25" customHeight="1">
      <c r="A773" s="41"/>
      <c r="B773" s="42"/>
      <c r="C773" s="278" t="s">
        <v>2481</v>
      </c>
      <c r="D773" s="278" t="s">
        <v>296</v>
      </c>
      <c r="E773" s="279" t="s">
        <v>11366</v>
      </c>
      <c r="F773" s="280" t="s">
        <v>11367</v>
      </c>
      <c r="G773" s="281" t="s">
        <v>2233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410</v>
      </c>
      <c r="AT773" s="227" t="s">
        <v>296</v>
      </c>
      <c r="AU773" s="227" t="s">
        <v>80</v>
      </c>
      <c r="AY773" s="20" t="s">
        <v>182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308</v>
      </c>
      <c r="BM773" s="227" t="s">
        <v>11368</v>
      </c>
    </row>
    <row r="774" s="2" customFormat="1" ht="16.5" customHeight="1">
      <c r="A774" s="41"/>
      <c r="B774" s="42"/>
      <c r="C774" s="216" t="s">
        <v>2487</v>
      </c>
      <c r="D774" s="216" t="s">
        <v>184</v>
      </c>
      <c r="E774" s="217" t="s">
        <v>11366</v>
      </c>
      <c r="F774" s="218" t="s">
        <v>11369</v>
      </c>
      <c r="G774" s="219" t="s">
        <v>2233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308</v>
      </c>
      <c r="AT774" s="227" t="s">
        <v>184</v>
      </c>
      <c r="AU774" s="227" t="s">
        <v>80</v>
      </c>
      <c r="AY774" s="20" t="s">
        <v>182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308</v>
      </c>
      <c r="BM774" s="227" t="s">
        <v>11370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11371</v>
      </c>
      <c r="F775" s="214" t="s">
        <v>11372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182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2494</v>
      </c>
      <c r="D776" s="278" t="s">
        <v>296</v>
      </c>
      <c r="E776" s="279" t="s">
        <v>11373</v>
      </c>
      <c r="F776" s="280" t="s">
        <v>11374</v>
      </c>
      <c r="G776" s="281" t="s">
        <v>304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410</v>
      </c>
      <c r="AT776" s="227" t="s">
        <v>296</v>
      </c>
      <c r="AU776" s="227" t="s">
        <v>80</v>
      </c>
      <c r="AY776" s="20" t="s">
        <v>182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308</v>
      </c>
      <c r="BM776" s="227" t="s">
        <v>11375</v>
      </c>
    </row>
    <row r="777" s="2" customFormat="1" ht="37.8" customHeight="1">
      <c r="A777" s="41"/>
      <c r="B777" s="42"/>
      <c r="C777" s="278" t="s">
        <v>2500</v>
      </c>
      <c r="D777" s="278" t="s">
        <v>296</v>
      </c>
      <c r="E777" s="279" t="s">
        <v>11376</v>
      </c>
      <c r="F777" s="280" t="s">
        <v>11377</v>
      </c>
      <c r="G777" s="281" t="s">
        <v>2233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410</v>
      </c>
      <c r="AT777" s="227" t="s">
        <v>296</v>
      </c>
      <c r="AU777" s="227" t="s">
        <v>80</v>
      </c>
      <c r="AY777" s="20" t="s">
        <v>182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308</v>
      </c>
      <c r="BM777" s="227" t="s">
        <v>11378</v>
      </c>
    </row>
    <row r="778" s="2" customFormat="1" ht="16.5" customHeight="1">
      <c r="A778" s="41"/>
      <c r="B778" s="42"/>
      <c r="C778" s="278" t="s">
        <v>2506</v>
      </c>
      <c r="D778" s="278" t="s">
        <v>296</v>
      </c>
      <c r="E778" s="279" t="s">
        <v>11379</v>
      </c>
      <c r="F778" s="280" t="s">
        <v>11380</v>
      </c>
      <c r="G778" s="281" t="s">
        <v>2233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410</v>
      </c>
      <c r="AT778" s="227" t="s">
        <v>296</v>
      </c>
      <c r="AU778" s="227" t="s">
        <v>80</v>
      </c>
      <c r="AY778" s="20" t="s">
        <v>182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308</v>
      </c>
      <c r="BM778" s="227" t="s">
        <v>11381</v>
      </c>
    </row>
    <row r="779" s="2" customFormat="1" ht="16.5" customHeight="1">
      <c r="A779" s="41"/>
      <c r="B779" s="42"/>
      <c r="C779" s="278" t="s">
        <v>2514</v>
      </c>
      <c r="D779" s="278" t="s">
        <v>296</v>
      </c>
      <c r="E779" s="279" t="s">
        <v>11382</v>
      </c>
      <c r="F779" s="280" t="s">
        <v>11383</v>
      </c>
      <c r="G779" s="281" t="s">
        <v>2233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410</v>
      </c>
      <c r="AT779" s="227" t="s">
        <v>296</v>
      </c>
      <c r="AU779" s="227" t="s">
        <v>80</v>
      </c>
      <c r="AY779" s="20" t="s">
        <v>182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308</v>
      </c>
      <c r="BM779" s="227" t="s">
        <v>11384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11385</v>
      </c>
      <c r="F780" s="214" t="s">
        <v>11386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182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2520</v>
      </c>
      <c r="D781" s="216" t="s">
        <v>184</v>
      </c>
      <c r="E781" s="217" t="s">
        <v>11387</v>
      </c>
      <c r="F781" s="218" t="s">
        <v>11388</v>
      </c>
      <c r="G781" s="219" t="s">
        <v>2233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308</v>
      </c>
      <c r="AT781" s="227" t="s">
        <v>184</v>
      </c>
      <c r="AU781" s="227" t="s">
        <v>80</v>
      </c>
      <c r="AY781" s="20" t="s">
        <v>182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308</v>
      </c>
      <c r="BM781" s="227" t="s">
        <v>11389</v>
      </c>
    </row>
    <row r="782" s="2" customFormat="1" ht="16.5" customHeight="1">
      <c r="A782" s="41"/>
      <c r="B782" s="42"/>
      <c r="C782" s="216" t="s">
        <v>2526</v>
      </c>
      <c r="D782" s="216" t="s">
        <v>184</v>
      </c>
      <c r="E782" s="217" t="s">
        <v>11390</v>
      </c>
      <c r="F782" s="218" t="s">
        <v>11391</v>
      </c>
      <c r="G782" s="219" t="s">
        <v>2233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308</v>
      </c>
      <c r="AT782" s="227" t="s">
        <v>184</v>
      </c>
      <c r="AU782" s="227" t="s">
        <v>80</v>
      </c>
      <c r="AY782" s="20" t="s">
        <v>182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308</v>
      </c>
      <c r="BM782" s="227" t="s">
        <v>11392</v>
      </c>
    </row>
    <row r="783" s="2" customFormat="1" ht="16.5" customHeight="1">
      <c r="A783" s="41"/>
      <c r="B783" s="42"/>
      <c r="C783" s="216" t="s">
        <v>2531</v>
      </c>
      <c r="D783" s="216" t="s">
        <v>184</v>
      </c>
      <c r="E783" s="217" t="s">
        <v>11393</v>
      </c>
      <c r="F783" s="218" t="s">
        <v>11394</v>
      </c>
      <c r="G783" s="219" t="s">
        <v>8246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308</v>
      </c>
      <c r="AT783" s="227" t="s">
        <v>184</v>
      </c>
      <c r="AU783" s="227" t="s">
        <v>80</v>
      </c>
      <c r="AY783" s="20" t="s">
        <v>182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308</v>
      </c>
      <c r="BM783" s="227" t="s">
        <v>11395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11396</v>
      </c>
      <c r="F784" s="214" t="s">
        <v>11397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182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2538</v>
      </c>
      <c r="D785" s="216" t="s">
        <v>184</v>
      </c>
      <c r="E785" s="217" t="s">
        <v>11398</v>
      </c>
      <c r="F785" s="218" t="s">
        <v>11399</v>
      </c>
      <c r="G785" s="219" t="s">
        <v>11400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308</v>
      </c>
      <c r="AT785" s="227" t="s">
        <v>184</v>
      </c>
      <c r="AU785" s="227" t="s">
        <v>80</v>
      </c>
      <c r="AY785" s="20" t="s">
        <v>182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308</v>
      </c>
      <c r="BM785" s="227" t="s">
        <v>11401</v>
      </c>
    </row>
    <row r="786" s="2" customFormat="1" ht="16.5" customHeight="1">
      <c r="A786" s="41"/>
      <c r="B786" s="42"/>
      <c r="C786" s="216" t="s">
        <v>2549</v>
      </c>
      <c r="D786" s="216" t="s">
        <v>184</v>
      </c>
      <c r="E786" s="217" t="s">
        <v>11402</v>
      </c>
      <c r="F786" s="218" t="s">
        <v>11403</v>
      </c>
      <c r="G786" s="219" t="s">
        <v>11400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308</v>
      </c>
      <c r="AT786" s="227" t="s">
        <v>184</v>
      </c>
      <c r="AU786" s="227" t="s">
        <v>80</v>
      </c>
      <c r="AY786" s="20" t="s">
        <v>182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308</v>
      </c>
      <c r="BM786" s="227" t="s">
        <v>11404</v>
      </c>
    </row>
    <row r="787" s="2" customFormat="1" ht="16.5" customHeight="1">
      <c r="A787" s="41"/>
      <c r="B787" s="42"/>
      <c r="C787" s="216" t="s">
        <v>2555</v>
      </c>
      <c r="D787" s="216" t="s">
        <v>184</v>
      </c>
      <c r="E787" s="217" t="s">
        <v>11405</v>
      </c>
      <c r="F787" s="218" t="s">
        <v>11406</v>
      </c>
      <c r="G787" s="219" t="s">
        <v>2233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308</v>
      </c>
      <c r="AT787" s="227" t="s">
        <v>184</v>
      </c>
      <c r="AU787" s="227" t="s">
        <v>80</v>
      </c>
      <c r="AY787" s="20" t="s">
        <v>182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308</v>
      </c>
      <c r="BM787" s="227" t="s">
        <v>11407</v>
      </c>
    </row>
    <row r="788" s="2" customFormat="1" ht="16.5" customHeight="1">
      <c r="A788" s="41"/>
      <c r="B788" s="42"/>
      <c r="C788" s="216" t="s">
        <v>2568</v>
      </c>
      <c r="D788" s="216" t="s">
        <v>184</v>
      </c>
      <c r="E788" s="217" t="s">
        <v>11408</v>
      </c>
      <c r="F788" s="218" t="s">
        <v>11409</v>
      </c>
      <c r="G788" s="219" t="s">
        <v>2233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308</v>
      </c>
      <c r="AT788" s="227" t="s">
        <v>184</v>
      </c>
      <c r="AU788" s="227" t="s">
        <v>80</v>
      </c>
      <c r="AY788" s="20" t="s">
        <v>182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308</v>
      </c>
      <c r="BM788" s="227" t="s">
        <v>11410</v>
      </c>
    </row>
    <row r="789" s="2" customFormat="1" ht="16.5" customHeight="1">
      <c r="A789" s="41"/>
      <c r="B789" s="42"/>
      <c r="C789" s="216" t="s">
        <v>2582</v>
      </c>
      <c r="D789" s="216" t="s">
        <v>184</v>
      </c>
      <c r="E789" s="217" t="s">
        <v>11411</v>
      </c>
      <c r="F789" s="218" t="s">
        <v>11348</v>
      </c>
      <c r="G789" s="219" t="s">
        <v>2233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89" t="s">
        <v>19</v>
      </c>
      <c r="N789" s="290" t="s">
        <v>42</v>
      </c>
      <c r="O789" s="291"/>
      <c r="P789" s="292">
        <f>O789*H789</f>
        <v>0</v>
      </c>
      <c r="Q789" s="292">
        <v>0</v>
      </c>
      <c r="R789" s="292">
        <f>Q789*H789</f>
        <v>0</v>
      </c>
      <c r="S789" s="292">
        <v>0</v>
      </c>
      <c r="T789" s="293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308</v>
      </c>
      <c r="AT789" s="227" t="s">
        <v>184</v>
      </c>
      <c r="AU789" s="227" t="s">
        <v>80</v>
      </c>
      <c r="AY789" s="20" t="s">
        <v>182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308</v>
      </c>
      <c r="BM789" s="227" t="s">
        <v>11412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g94zyQYGUzGJPgNMSasVLoumSURDAin9pOnug5GyIlK8sxqTx2Cj45o15HwiK7wzzuzS1zMGTsdy4o14JC5NVA==" hashValue="IvJjaLof0xqP1YAfxs52reaNX1ycX5hY9NEz1HDysRpaLgqab7vlToY55Bv7KTNgpIbhaXofAEx2KDtimKcwgg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11413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ROUND(J90,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ROUND((SUM(BE90:BE511)),  2)</f>
        <v>0</v>
      </c>
      <c r="G33" s="41"/>
      <c r="H33" s="41"/>
      <c r="I33" s="161">
        <v>0.20999999999999999</v>
      </c>
      <c r="J33" s="160">
        <f>ROUND(((SUM(BE90:BE511))*I33),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ROUND((SUM(BF90:BF511)),  2)</f>
        <v>0</v>
      </c>
      <c r="G34" s="41"/>
      <c r="H34" s="41"/>
      <c r="I34" s="161">
        <v>0.12</v>
      </c>
      <c r="J34" s="160">
        <f>ROUND(((SUM(BF90:BF511))*I34),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ROUND((SUM(BG90:BG511)),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ROUND((SUM(BH90:BH511)),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ROUND((SUM(BI90:BI511)),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02 - fasáda, pavlač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J90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J92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J96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J246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7032</v>
      </c>
      <c r="E64" s="186"/>
      <c r="F64" s="186"/>
      <c r="G64" s="186"/>
      <c r="H64" s="186"/>
      <c r="I64" s="186"/>
      <c r="J64" s="187">
        <f>J380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J423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11414</v>
      </c>
      <c r="E68" s="186"/>
      <c r="F68" s="186"/>
      <c r="G68" s="186"/>
      <c r="H68" s="186"/>
      <c r="I68" s="186"/>
      <c r="J68" s="187">
        <f>J443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166</v>
      </c>
      <c r="E70" s="181"/>
      <c r="F70" s="181"/>
      <c r="G70" s="181"/>
      <c r="H70" s="181"/>
      <c r="I70" s="181"/>
      <c r="J70" s="182">
        <f>J509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167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3" t="str">
        <f>E7</f>
        <v>Dominikán - stěhování ZUŠ</v>
      </c>
      <c r="F80" s="35"/>
      <c r="G80" s="35"/>
      <c r="H80" s="35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124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E9</f>
        <v>02 - fasáda, pavlač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F12</f>
        <v>Cheb</v>
      </c>
      <c r="G84" s="43"/>
      <c r="H84" s="43"/>
      <c r="I84" s="35" t="s">
        <v>23</v>
      </c>
      <c r="J84" s="75" t="str">
        <f>IF(J12="","",J12)</f>
        <v>9. 5. 2025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25</v>
      </c>
      <c r="D86" s="43"/>
      <c r="E86" s="43"/>
      <c r="F86" s="30" t="str">
        <f>E15</f>
        <v>město Cheb</v>
      </c>
      <c r="G86" s="43"/>
      <c r="H86" s="43"/>
      <c r="I86" s="35" t="s">
        <v>31</v>
      </c>
      <c r="J86" s="39" t="str">
        <f>E21</f>
        <v>Atelier Stöeckl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29</v>
      </c>
      <c r="D87" s="43"/>
      <c r="E87" s="43"/>
      <c r="F87" s="30" t="str">
        <f>IF(E18="","",E18)</f>
        <v>Vyplň údaj</v>
      </c>
      <c r="G87" s="43"/>
      <c r="H87" s="43"/>
      <c r="I87" s="35" t="s">
        <v>33</v>
      </c>
      <c r="J87" s="39" t="str">
        <f>E24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89"/>
      <c r="B89" s="190"/>
      <c r="C89" s="191" t="s">
        <v>168</v>
      </c>
      <c r="D89" s="192" t="s">
        <v>56</v>
      </c>
      <c r="E89" s="192" t="s">
        <v>52</v>
      </c>
      <c r="F89" s="192" t="s">
        <v>53</v>
      </c>
      <c r="G89" s="192" t="s">
        <v>169</v>
      </c>
      <c r="H89" s="192" t="s">
        <v>170</v>
      </c>
      <c r="I89" s="192" t="s">
        <v>171</v>
      </c>
      <c r="J89" s="192" t="s">
        <v>130</v>
      </c>
      <c r="K89" s="193" t="s">
        <v>172</v>
      </c>
      <c r="L89" s="194"/>
      <c r="M89" s="95" t="s">
        <v>19</v>
      </c>
      <c r="N89" s="96" t="s">
        <v>41</v>
      </c>
      <c r="O89" s="96" t="s">
        <v>173</v>
      </c>
      <c r="P89" s="96" t="s">
        <v>174</v>
      </c>
      <c r="Q89" s="96" t="s">
        <v>175</v>
      </c>
      <c r="R89" s="96" t="s">
        <v>176</v>
      </c>
      <c r="S89" s="96" t="s">
        <v>177</v>
      </c>
      <c r="T89" s="97" t="s">
        <v>178</v>
      </c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</row>
    <row r="90" s="2" customFormat="1" ht="22.8" customHeight="1">
      <c r="A90" s="41"/>
      <c r="B90" s="42"/>
      <c r="C90" s="102" t="s">
        <v>179</v>
      </c>
      <c r="D90" s="43"/>
      <c r="E90" s="43"/>
      <c r="F90" s="43"/>
      <c r="G90" s="43"/>
      <c r="H90" s="43"/>
      <c r="I90" s="43"/>
      <c r="J90" s="195">
        <f>BK90</f>
        <v>0</v>
      </c>
      <c r="K90" s="43"/>
      <c r="L90" s="47"/>
      <c r="M90" s="98"/>
      <c r="N90" s="196"/>
      <c r="O90" s="99"/>
      <c r="P90" s="197">
        <f>P91+P442+P509</f>
        <v>0</v>
      </c>
      <c r="Q90" s="99"/>
      <c r="R90" s="197">
        <f>R91+R442+R509</f>
        <v>135.11135772270001</v>
      </c>
      <c r="S90" s="99"/>
      <c r="T90" s="198">
        <f>T91+T442+T509</f>
        <v>127.16774138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70</v>
      </c>
      <c r="AU90" s="20" t="s">
        <v>131</v>
      </c>
      <c r="BK90" s="199">
        <f>BK91+BK442+BK509</f>
        <v>0</v>
      </c>
    </row>
    <row r="91" s="12" customFormat="1" ht="25.92" customHeight="1">
      <c r="A91" s="12"/>
      <c r="B91" s="200"/>
      <c r="C91" s="201"/>
      <c r="D91" s="202" t="s">
        <v>70</v>
      </c>
      <c r="E91" s="203" t="s">
        <v>180</v>
      </c>
      <c r="F91" s="203" t="s">
        <v>181</v>
      </c>
      <c r="G91" s="201"/>
      <c r="H91" s="201"/>
      <c r="I91" s="204"/>
      <c r="J91" s="205">
        <f>BK91</f>
        <v>0</v>
      </c>
      <c r="K91" s="201"/>
      <c r="L91" s="206"/>
      <c r="M91" s="207"/>
      <c r="N91" s="208"/>
      <c r="O91" s="208"/>
      <c r="P91" s="209">
        <f>P92+P96+P246+P380+P423+P436</f>
        <v>0</v>
      </c>
      <c r="Q91" s="208"/>
      <c r="R91" s="209">
        <f>R92+R96+R246+R380+R423+R436</f>
        <v>131.01710300000002</v>
      </c>
      <c r="S91" s="208"/>
      <c r="T91" s="210">
        <f>T92+T96+T246+T380+T423+T436</f>
        <v>126.96713538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71</v>
      </c>
      <c r="AY91" s="211" t="s">
        <v>182</v>
      </c>
      <c r="BK91" s="213">
        <f>BK92+BK96+BK246+BK380+BK423+BK436</f>
        <v>0</v>
      </c>
    </row>
    <row r="92" s="12" customFormat="1" ht="22.8" customHeight="1">
      <c r="A92" s="12"/>
      <c r="B92" s="200"/>
      <c r="C92" s="201"/>
      <c r="D92" s="202" t="s">
        <v>70</v>
      </c>
      <c r="E92" s="214" t="s">
        <v>97</v>
      </c>
      <c r="F92" s="214" t="s">
        <v>416</v>
      </c>
      <c r="G92" s="201"/>
      <c r="H92" s="201"/>
      <c r="I92" s="204"/>
      <c r="J92" s="215">
        <f>BK92</f>
        <v>0</v>
      </c>
      <c r="K92" s="201"/>
      <c r="L92" s="206"/>
      <c r="M92" s="207"/>
      <c r="N92" s="208"/>
      <c r="O92" s="208"/>
      <c r="P92" s="209">
        <f>SUM(P93:P95)</f>
        <v>0</v>
      </c>
      <c r="Q92" s="208"/>
      <c r="R92" s="209">
        <f>SUM(R93:R95)</f>
        <v>0.19372</v>
      </c>
      <c r="S92" s="208"/>
      <c r="T92" s="210">
        <f>SUM(T93:T95)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78</v>
      </c>
      <c r="AY92" s="211" t="s">
        <v>182</v>
      </c>
      <c r="BK92" s="213">
        <f>SUM(BK93:BK95)</f>
        <v>0</v>
      </c>
    </row>
    <row r="93" s="2" customFormat="1" ht="37.8" customHeight="1">
      <c r="A93" s="41"/>
      <c r="B93" s="42"/>
      <c r="C93" s="216" t="s">
        <v>78</v>
      </c>
      <c r="D93" s="216" t="s">
        <v>184</v>
      </c>
      <c r="E93" s="217" t="s">
        <v>11415</v>
      </c>
      <c r="F93" s="218" t="s">
        <v>11416</v>
      </c>
      <c r="G93" s="219" t="s">
        <v>425</v>
      </c>
      <c r="H93" s="220">
        <v>4</v>
      </c>
      <c r="I93" s="221"/>
      <c r="J93" s="222">
        <f>ROUND(I93*H93,2)</f>
        <v>0</v>
      </c>
      <c r="K93" s="218" t="s">
        <v>11417</v>
      </c>
      <c r="L93" s="47"/>
      <c r="M93" s="223" t="s">
        <v>19</v>
      </c>
      <c r="N93" s="224" t="s">
        <v>42</v>
      </c>
      <c r="O93" s="87"/>
      <c r="P93" s="225">
        <f>O93*H93</f>
        <v>0</v>
      </c>
      <c r="Q93" s="225">
        <v>0.048430000000000001</v>
      </c>
      <c r="R93" s="225">
        <f>Q93*H93</f>
        <v>0.19372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189</v>
      </c>
      <c r="AT93" s="227" t="s">
        <v>184</v>
      </c>
      <c r="AU93" s="227" t="s">
        <v>80</v>
      </c>
      <c r="AY93" s="20" t="s">
        <v>182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78</v>
      </c>
      <c r="BK93" s="228">
        <f>ROUND(I93*H93,2)</f>
        <v>0</v>
      </c>
      <c r="BL93" s="20" t="s">
        <v>189</v>
      </c>
      <c r="BM93" s="227" t="s">
        <v>11418</v>
      </c>
    </row>
    <row r="94" s="2" customFormat="1">
      <c r="A94" s="41"/>
      <c r="B94" s="42"/>
      <c r="C94" s="43"/>
      <c r="D94" s="229" t="s">
        <v>191</v>
      </c>
      <c r="E94" s="43"/>
      <c r="F94" s="230" t="s">
        <v>11419</v>
      </c>
      <c r="G94" s="43"/>
      <c r="H94" s="43"/>
      <c r="I94" s="231"/>
      <c r="J94" s="43"/>
      <c r="K94" s="43"/>
      <c r="L94" s="47"/>
      <c r="M94" s="232"/>
      <c r="N94" s="233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191</v>
      </c>
      <c r="AU94" s="20" t="s">
        <v>80</v>
      </c>
    </row>
    <row r="95" s="14" customFormat="1">
      <c r="A95" s="14"/>
      <c r="B95" s="245"/>
      <c r="C95" s="246"/>
      <c r="D95" s="236" t="s">
        <v>193</v>
      </c>
      <c r="E95" s="247" t="s">
        <v>19</v>
      </c>
      <c r="F95" s="248" t="s">
        <v>11420</v>
      </c>
      <c r="G95" s="246"/>
      <c r="H95" s="249">
        <v>4</v>
      </c>
      <c r="I95" s="250"/>
      <c r="J95" s="246"/>
      <c r="K95" s="246"/>
      <c r="L95" s="251"/>
      <c r="M95" s="252"/>
      <c r="N95" s="253"/>
      <c r="O95" s="253"/>
      <c r="P95" s="253"/>
      <c r="Q95" s="253"/>
      <c r="R95" s="253"/>
      <c r="S95" s="253"/>
      <c r="T95" s="25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5" t="s">
        <v>193</v>
      </c>
      <c r="AU95" s="255" t="s">
        <v>80</v>
      </c>
      <c r="AV95" s="14" t="s">
        <v>80</v>
      </c>
      <c r="AW95" s="14" t="s">
        <v>195</v>
      </c>
      <c r="AX95" s="14" t="s">
        <v>71</v>
      </c>
      <c r="AY95" s="255" t="s">
        <v>182</v>
      </c>
    </row>
    <row r="96" s="12" customFormat="1" ht="22.8" customHeight="1">
      <c r="A96" s="12"/>
      <c r="B96" s="200"/>
      <c r="C96" s="201"/>
      <c r="D96" s="202" t="s">
        <v>70</v>
      </c>
      <c r="E96" s="214" t="s">
        <v>238</v>
      </c>
      <c r="F96" s="214" t="s">
        <v>1137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SUM(P97:P245)</f>
        <v>0</v>
      </c>
      <c r="Q96" s="208"/>
      <c r="R96" s="209">
        <f>SUM(R97:R245)</f>
        <v>129.2048518</v>
      </c>
      <c r="S96" s="208"/>
      <c r="T96" s="210">
        <f>SUM(T97:T245)</f>
        <v>5.8044247799999997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78</v>
      </c>
      <c r="AT96" s="212" t="s">
        <v>70</v>
      </c>
      <c r="AU96" s="212" t="s">
        <v>78</v>
      </c>
      <c r="AY96" s="211" t="s">
        <v>182</v>
      </c>
      <c r="BK96" s="213">
        <f>SUM(BK97:BK245)</f>
        <v>0</v>
      </c>
    </row>
    <row r="97" s="2" customFormat="1" ht="37.8" customHeight="1">
      <c r="A97" s="41"/>
      <c r="B97" s="42"/>
      <c r="C97" s="216" t="s">
        <v>80</v>
      </c>
      <c r="D97" s="216" t="s">
        <v>184</v>
      </c>
      <c r="E97" s="217" t="s">
        <v>1425</v>
      </c>
      <c r="F97" s="218" t="s">
        <v>1426</v>
      </c>
      <c r="G97" s="219" t="s">
        <v>425</v>
      </c>
      <c r="H97" s="220">
        <v>20</v>
      </c>
      <c r="I97" s="221"/>
      <c r="J97" s="222">
        <f>ROUND(I97*H97,2)</f>
        <v>0</v>
      </c>
      <c r="K97" s="218" t="s">
        <v>188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0.15409999999999999</v>
      </c>
      <c r="R97" s="225">
        <f>Q97*H97</f>
        <v>3.0819999999999999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189</v>
      </c>
      <c r="AT97" s="227" t="s">
        <v>184</v>
      </c>
      <c r="AU97" s="227" t="s">
        <v>80</v>
      </c>
      <c r="AY97" s="20" t="s">
        <v>182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189</v>
      </c>
      <c r="BM97" s="227" t="s">
        <v>11421</v>
      </c>
    </row>
    <row r="98" s="2" customFormat="1">
      <c r="A98" s="41"/>
      <c r="B98" s="42"/>
      <c r="C98" s="43"/>
      <c r="D98" s="229" t="s">
        <v>191</v>
      </c>
      <c r="E98" s="43"/>
      <c r="F98" s="230" t="s">
        <v>1428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191</v>
      </c>
      <c r="AU98" s="20" t="s">
        <v>80</v>
      </c>
    </row>
    <row r="99" s="13" customFormat="1">
      <c r="A99" s="13"/>
      <c r="B99" s="234"/>
      <c r="C99" s="235"/>
      <c r="D99" s="236" t="s">
        <v>193</v>
      </c>
      <c r="E99" s="237" t="s">
        <v>19</v>
      </c>
      <c r="F99" s="238" t="s">
        <v>11422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193</v>
      </c>
      <c r="AU99" s="244" t="s">
        <v>80</v>
      </c>
      <c r="AV99" s="13" t="s">
        <v>78</v>
      </c>
      <c r="AW99" s="13" t="s">
        <v>195</v>
      </c>
      <c r="AX99" s="13" t="s">
        <v>71</v>
      </c>
      <c r="AY99" s="244" t="s">
        <v>182</v>
      </c>
    </row>
    <row r="100" s="14" customFormat="1">
      <c r="A100" s="14"/>
      <c r="B100" s="245"/>
      <c r="C100" s="246"/>
      <c r="D100" s="236" t="s">
        <v>193</v>
      </c>
      <c r="E100" s="247" t="s">
        <v>19</v>
      </c>
      <c r="F100" s="248" t="s">
        <v>11423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193</v>
      </c>
      <c r="AU100" s="255" t="s">
        <v>80</v>
      </c>
      <c r="AV100" s="14" t="s">
        <v>80</v>
      </c>
      <c r="AW100" s="14" t="s">
        <v>195</v>
      </c>
      <c r="AX100" s="14" t="s">
        <v>71</v>
      </c>
      <c r="AY100" s="255" t="s">
        <v>182</v>
      </c>
    </row>
    <row r="101" s="14" customFormat="1">
      <c r="A101" s="14"/>
      <c r="B101" s="245"/>
      <c r="C101" s="246"/>
      <c r="D101" s="236" t="s">
        <v>193</v>
      </c>
      <c r="E101" s="247" t="s">
        <v>19</v>
      </c>
      <c r="F101" s="248" t="s">
        <v>11424</v>
      </c>
      <c r="G101" s="246"/>
      <c r="H101" s="249">
        <v>2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193</v>
      </c>
      <c r="AU101" s="255" t="s">
        <v>80</v>
      </c>
      <c r="AV101" s="14" t="s">
        <v>80</v>
      </c>
      <c r="AW101" s="14" t="s">
        <v>195</v>
      </c>
      <c r="AX101" s="14" t="s">
        <v>71</v>
      </c>
      <c r="AY101" s="255" t="s">
        <v>182</v>
      </c>
    </row>
    <row r="102" s="14" customFormat="1">
      <c r="A102" s="14"/>
      <c r="B102" s="245"/>
      <c r="C102" s="246"/>
      <c r="D102" s="236" t="s">
        <v>193</v>
      </c>
      <c r="E102" s="247" t="s">
        <v>19</v>
      </c>
      <c r="F102" s="248" t="s">
        <v>11425</v>
      </c>
      <c r="G102" s="246"/>
      <c r="H102" s="249">
        <v>1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193</v>
      </c>
      <c r="AU102" s="255" t="s">
        <v>80</v>
      </c>
      <c r="AV102" s="14" t="s">
        <v>80</v>
      </c>
      <c r="AW102" s="14" t="s">
        <v>195</v>
      </c>
      <c r="AX102" s="14" t="s">
        <v>71</v>
      </c>
      <c r="AY102" s="255" t="s">
        <v>182</v>
      </c>
    </row>
    <row r="103" s="14" customFormat="1">
      <c r="A103" s="14"/>
      <c r="B103" s="245"/>
      <c r="C103" s="246"/>
      <c r="D103" s="236" t="s">
        <v>193</v>
      </c>
      <c r="E103" s="247" t="s">
        <v>19</v>
      </c>
      <c r="F103" s="248" t="s">
        <v>11426</v>
      </c>
      <c r="G103" s="246"/>
      <c r="H103" s="249">
        <v>15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193</v>
      </c>
      <c r="AU103" s="255" t="s">
        <v>80</v>
      </c>
      <c r="AV103" s="14" t="s">
        <v>80</v>
      </c>
      <c r="AW103" s="14" t="s">
        <v>195</v>
      </c>
      <c r="AX103" s="14" t="s">
        <v>71</v>
      </c>
      <c r="AY103" s="255" t="s">
        <v>182</v>
      </c>
    </row>
    <row r="104" s="2" customFormat="1" ht="44.25" customHeight="1">
      <c r="A104" s="41"/>
      <c r="B104" s="42"/>
      <c r="C104" s="216" t="s">
        <v>97</v>
      </c>
      <c r="D104" s="216" t="s">
        <v>184</v>
      </c>
      <c r="E104" s="217" t="s">
        <v>11427</v>
      </c>
      <c r="F104" s="218" t="s">
        <v>11428</v>
      </c>
      <c r="G104" s="219" t="s">
        <v>283</v>
      </c>
      <c r="H104" s="220">
        <v>58.399999999999999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189</v>
      </c>
      <c r="AT104" s="227" t="s">
        <v>184</v>
      </c>
      <c r="AU104" s="227" t="s">
        <v>80</v>
      </c>
      <c r="AY104" s="20" t="s">
        <v>182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189</v>
      </c>
      <c r="BM104" s="227" t="s">
        <v>11429</v>
      </c>
    </row>
    <row r="105" s="14" customFormat="1">
      <c r="A105" s="14"/>
      <c r="B105" s="245"/>
      <c r="C105" s="246"/>
      <c r="D105" s="236" t="s">
        <v>193</v>
      </c>
      <c r="E105" s="247" t="s">
        <v>19</v>
      </c>
      <c r="F105" s="248" t="s">
        <v>11430</v>
      </c>
      <c r="G105" s="246"/>
      <c r="H105" s="249">
        <v>58.399999999999999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193</v>
      </c>
      <c r="AU105" s="255" t="s">
        <v>80</v>
      </c>
      <c r="AV105" s="14" t="s">
        <v>80</v>
      </c>
      <c r="AW105" s="14" t="s">
        <v>195</v>
      </c>
      <c r="AX105" s="14" t="s">
        <v>71</v>
      </c>
      <c r="AY105" s="255" t="s">
        <v>182</v>
      </c>
    </row>
    <row r="106" s="2" customFormat="1" ht="37.8" customHeight="1">
      <c r="A106" s="41"/>
      <c r="B106" s="42"/>
      <c r="C106" s="216" t="s">
        <v>189</v>
      </c>
      <c r="D106" s="216" t="s">
        <v>184</v>
      </c>
      <c r="E106" s="217" t="s">
        <v>1635</v>
      </c>
      <c r="F106" s="218" t="s">
        <v>1636</v>
      </c>
      <c r="G106" s="219" t="s">
        <v>283</v>
      </c>
      <c r="H106" s="220">
        <v>218</v>
      </c>
      <c r="I106" s="221"/>
      <c r="J106" s="222">
        <f>ROUND(I106*H106,2)</f>
        <v>0</v>
      </c>
      <c r="K106" s="218" t="s">
        <v>188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0.026440000000000002</v>
      </c>
      <c r="R106" s="225">
        <f>Q106*H106</f>
        <v>5.7639200000000006</v>
      </c>
      <c r="S106" s="225">
        <v>0.025999999999999999</v>
      </c>
      <c r="T106" s="226">
        <f>S106*H106</f>
        <v>5.6680000000000001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189</v>
      </c>
      <c r="AT106" s="227" t="s">
        <v>184</v>
      </c>
      <c r="AU106" s="227" t="s">
        <v>80</v>
      </c>
      <c r="AY106" s="20" t="s">
        <v>182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189</v>
      </c>
      <c r="BM106" s="227" t="s">
        <v>11431</v>
      </c>
    </row>
    <row r="107" s="2" customFormat="1">
      <c r="A107" s="41"/>
      <c r="B107" s="42"/>
      <c r="C107" s="43"/>
      <c r="D107" s="229" t="s">
        <v>191</v>
      </c>
      <c r="E107" s="43"/>
      <c r="F107" s="230" t="s">
        <v>1638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191</v>
      </c>
      <c r="AU107" s="20" t="s">
        <v>80</v>
      </c>
    </row>
    <row r="108" s="13" customFormat="1">
      <c r="A108" s="13"/>
      <c r="B108" s="234"/>
      <c r="C108" s="235"/>
      <c r="D108" s="236" t="s">
        <v>193</v>
      </c>
      <c r="E108" s="237" t="s">
        <v>19</v>
      </c>
      <c r="F108" s="238" t="s">
        <v>11432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193</v>
      </c>
      <c r="AU108" s="244" t="s">
        <v>80</v>
      </c>
      <c r="AV108" s="13" t="s">
        <v>78</v>
      </c>
      <c r="AW108" s="13" t="s">
        <v>195</v>
      </c>
      <c r="AX108" s="13" t="s">
        <v>71</v>
      </c>
      <c r="AY108" s="244" t="s">
        <v>182</v>
      </c>
    </row>
    <row r="109" s="14" customFormat="1">
      <c r="A109" s="14"/>
      <c r="B109" s="245"/>
      <c r="C109" s="246"/>
      <c r="D109" s="236" t="s">
        <v>193</v>
      </c>
      <c r="E109" s="247" t="s">
        <v>19</v>
      </c>
      <c r="F109" s="248" t="s">
        <v>11433</v>
      </c>
      <c r="G109" s="246"/>
      <c r="H109" s="249">
        <v>19.399999999999999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193</v>
      </c>
      <c r="AU109" s="255" t="s">
        <v>80</v>
      </c>
      <c r="AV109" s="14" t="s">
        <v>80</v>
      </c>
      <c r="AW109" s="14" t="s">
        <v>195</v>
      </c>
      <c r="AX109" s="14" t="s">
        <v>71</v>
      </c>
      <c r="AY109" s="255" t="s">
        <v>182</v>
      </c>
    </row>
    <row r="110" s="14" customFormat="1">
      <c r="A110" s="14"/>
      <c r="B110" s="245"/>
      <c r="C110" s="246"/>
      <c r="D110" s="236" t="s">
        <v>193</v>
      </c>
      <c r="E110" s="247" t="s">
        <v>19</v>
      </c>
      <c r="F110" s="248" t="s">
        <v>11434</v>
      </c>
      <c r="G110" s="246"/>
      <c r="H110" s="249">
        <v>58.399999999999999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193</v>
      </c>
      <c r="AU110" s="255" t="s">
        <v>80</v>
      </c>
      <c r="AV110" s="14" t="s">
        <v>80</v>
      </c>
      <c r="AW110" s="14" t="s">
        <v>195</v>
      </c>
      <c r="AX110" s="14" t="s">
        <v>71</v>
      </c>
      <c r="AY110" s="255" t="s">
        <v>182</v>
      </c>
    </row>
    <row r="111" s="14" customFormat="1">
      <c r="A111" s="14"/>
      <c r="B111" s="245"/>
      <c r="C111" s="246"/>
      <c r="D111" s="236" t="s">
        <v>193</v>
      </c>
      <c r="E111" s="247" t="s">
        <v>19</v>
      </c>
      <c r="F111" s="248" t="s">
        <v>11435</v>
      </c>
      <c r="G111" s="246"/>
      <c r="H111" s="249">
        <v>7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193</v>
      </c>
      <c r="AU111" s="255" t="s">
        <v>80</v>
      </c>
      <c r="AV111" s="14" t="s">
        <v>80</v>
      </c>
      <c r="AW111" s="14" t="s">
        <v>195</v>
      </c>
      <c r="AX111" s="14" t="s">
        <v>71</v>
      </c>
      <c r="AY111" s="255" t="s">
        <v>182</v>
      </c>
    </row>
    <row r="112" s="14" customFormat="1">
      <c r="A112" s="14"/>
      <c r="B112" s="245"/>
      <c r="C112" s="246"/>
      <c r="D112" s="236" t="s">
        <v>193</v>
      </c>
      <c r="E112" s="247" t="s">
        <v>19</v>
      </c>
      <c r="F112" s="248" t="s">
        <v>11436</v>
      </c>
      <c r="G112" s="246"/>
      <c r="H112" s="249">
        <v>13.199999999999999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195</v>
      </c>
      <c r="AX112" s="14" t="s">
        <v>71</v>
      </c>
      <c r="AY112" s="255" t="s">
        <v>182</v>
      </c>
    </row>
    <row r="113" s="14" customFormat="1">
      <c r="A113" s="14"/>
      <c r="B113" s="245"/>
      <c r="C113" s="246"/>
      <c r="D113" s="236" t="s">
        <v>193</v>
      </c>
      <c r="E113" s="247" t="s">
        <v>19</v>
      </c>
      <c r="F113" s="248" t="s">
        <v>11437</v>
      </c>
      <c r="G113" s="246"/>
      <c r="H113" s="249">
        <v>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193</v>
      </c>
      <c r="AU113" s="255" t="s">
        <v>80</v>
      </c>
      <c r="AV113" s="14" t="s">
        <v>80</v>
      </c>
      <c r="AW113" s="14" t="s">
        <v>195</v>
      </c>
      <c r="AX113" s="14" t="s">
        <v>71</v>
      </c>
      <c r="AY113" s="255" t="s">
        <v>182</v>
      </c>
    </row>
    <row r="114" s="14" customFormat="1">
      <c r="A114" s="14"/>
      <c r="B114" s="245"/>
      <c r="C114" s="246"/>
      <c r="D114" s="236" t="s">
        <v>193</v>
      </c>
      <c r="E114" s="247" t="s">
        <v>19</v>
      </c>
      <c r="F114" s="248" t="s">
        <v>11438</v>
      </c>
      <c r="G114" s="246"/>
      <c r="H114" s="249">
        <v>110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193</v>
      </c>
      <c r="AU114" s="255" t="s">
        <v>80</v>
      </c>
      <c r="AV114" s="14" t="s">
        <v>80</v>
      </c>
      <c r="AW114" s="14" t="s">
        <v>195</v>
      </c>
      <c r="AX114" s="14" t="s">
        <v>71</v>
      </c>
      <c r="AY114" s="255" t="s">
        <v>182</v>
      </c>
    </row>
    <row r="115" s="2" customFormat="1" ht="37.8" customHeight="1">
      <c r="A115" s="41"/>
      <c r="B115" s="42"/>
      <c r="C115" s="216" t="s">
        <v>232</v>
      </c>
      <c r="D115" s="216" t="s">
        <v>184</v>
      </c>
      <c r="E115" s="217" t="s">
        <v>1649</v>
      </c>
      <c r="F115" s="218" t="s">
        <v>1650</v>
      </c>
      <c r="G115" s="219" t="s">
        <v>283</v>
      </c>
      <c r="H115" s="220">
        <v>218</v>
      </c>
      <c r="I115" s="221"/>
      <c r="J115" s="222">
        <f>ROUND(I115*H115,2)</f>
        <v>0</v>
      </c>
      <c r="K115" s="218" t="s">
        <v>188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0.00055000000000000003</v>
      </c>
      <c r="R115" s="225">
        <f>Q115*H115</f>
        <v>0.11990000000000001</v>
      </c>
      <c r="S115" s="225">
        <v>0.00059999999999999995</v>
      </c>
      <c r="T115" s="226">
        <f>S115*H115</f>
        <v>0.1308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189</v>
      </c>
      <c r="AT115" s="227" t="s">
        <v>184</v>
      </c>
      <c r="AU115" s="227" t="s">
        <v>80</v>
      </c>
      <c r="AY115" s="20" t="s">
        <v>182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189</v>
      </c>
      <c r="BM115" s="227" t="s">
        <v>11439</v>
      </c>
    </row>
    <row r="116" s="2" customFormat="1">
      <c r="A116" s="41"/>
      <c r="B116" s="42"/>
      <c r="C116" s="43"/>
      <c r="D116" s="229" t="s">
        <v>191</v>
      </c>
      <c r="E116" s="43"/>
      <c r="F116" s="230" t="s">
        <v>1652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191</v>
      </c>
      <c r="AU116" s="20" t="s">
        <v>80</v>
      </c>
    </row>
    <row r="117" s="14" customFormat="1">
      <c r="A117" s="14"/>
      <c r="B117" s="245"/>
      <c r="C117" s="246"/>
      <c r="D117" s="236" t="s">
        <v>193</v>
      </c>
      <c r="E117" s="247" t="s">
        <v>19</v>
      </c>
      <c r="F117" s="248" t="s">
        <v>11440</v>
      </c>
      <c r="G117" s="246"/>
      <c r="H117" s="249">
        <v>218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193</v>
      </c>
      <c r="AU117" s="255" t="s">
        <v>80</v>
      </c>
      <c r="AV117" s="14" t="s">
        <v>80</v>
      </c>
      <c r="AW117" s="14" t="s">
        <v>195</v>
      </c>
      <c r="AX117" s="14" t="s">
        <v>71</v>
      </c>
      <c r="AY117" s="255" t="s">
        <v>182</v>
      </c>
    </row>
    <row r="118" s="2" customFormat="1" ht="37.8" customHeight="1">
      <c r="A118" s="41"/>
      <c r="B118" s="42"/>
      <c r="C118" s="216" t="s">
        <v>238</v>
      </c>
      <c r="D118" s="216" t="s">
        <v>184</v>
      </c>
      <c r="E118" s="217" t="s">
        <v>11441</v>
      </c>
      <c r="F118" s="218" t="s">
        <v>11442</v>
      </c>
      <c r="G118" s="219" t="s">
        <v>283</v>
      </c>
      <c r="H118" s="220">
        <v>65.168000000000006</v>
      </c>
      <c r="I118" s="221"/>
      <c r="J118" s="222">
        <f>ROUND(I118*H118,2)</f>
        <v>0</v>
      </c>
      <c r="K118" s="218" t="s">
        <v>188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0.013610000000000001</v>
      </c>
      <c r="R118" s="225">
        <f>Q118*H118</f>
        <v>0.88693648000000014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189</v>
      </c>
      <c r="AT118" s="227" t="s">
        <v>184</v>
      </c>
      <c r="AU118" s="227" t="s">
        <v>80</v>
      </c>
      <c r="AY118" s="20" t="s">
        <v>182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189</v>
      </c>
      <c r="BM118" s="227" t="s">
        <v>11443</v>
      </c>
    </row>
    <row r="119" s="2" customFormat="1">
      <c r="A119" s="41"/>
      <c r="B119" s="42"/>
      <c r="C119" s="43"/>
      <c r="D119" s="229" t="s">
        <v>191</v>
      </c>
      <c r="E119" s="43"/>
      <c r="F119" s="230" t="s">
        <v>11444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191</v>
      </c>
      <c r="AU119" s="20" t="s">
        <v>80</v>
      </c>
    </row>
    <row r="120" s="14" customFormat="1">
      <c r="A120" s="14"/>
      <c r="B120" s="245"/>
      <c r="C120" s="246"/>
      <c r="D120" s="236" t="s">
        <v>193</v>
      </c>
      <c r="E120" s="247" t="s">
        <v>19</v>
      </c>
      <c r="F120" s="248" t="s">
        <v>11445</v>
      </c>
      <c r="G120" s="246"/>
      <c r="H120" s="249">
        <v>65.168000000000006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193</v>
      </c>
      <c r="AU120" s="255" t="s">
        <v>80</v>
      </c>
      <c r="AV120" s="14" t="s">
        <v>80</v>
      </c>
      <c r="AW120" s="14" t="s">
        <v>195</v>
      </c>
      <c r="AX120" s="14" t="s">
        <v>71</v>
      </c>
      <c r="AY120" s="255" t="s">
        <v>182</v>
      </c>
    </row>
    <row r="121" s="2" customFormat="1" ht="24.15" customHeight="1">
      <c r="A121" s="41"/>
      <c r="B121" s="42"/>
      <c r="C121" s="216" t="s">
        <v>246</v>
      </c>
      <c r="D121" s="216" t="s">
        <v>184</v>
      </c>
      <c r="E121" s="217" t="s">
        <v>11446</v>
      </c>
      <c r="F121" s="218" t="s">
        <v>11447</v>
      </c>
      <c r="G121" s="219" t="s">
        <v>283</v>
      </c>
      <c r="H121" s="220">
        <v>65.168000000000006</v>
      </c>
      <c r="I121" s="221"/>
      <c r="J121" s="222">
        <f>ROUND(I121*H121,2)</f>
        <v>0</v>
      </c>
      <c r="K121" s="218" t="s">
        <v>188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0.0040000000000000001</v>
      </c>
      <c r="R121" s="225">
        <f>Q121*H121</f>
        <v>0.26067200000000001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189</v>
      </c>
      <c r="AT121" s="227" t="s">
        <v>184</v>
      </c>
      <c r="AU121" s="227" t="s">
        <v>80</v>
      </c>
      <c r="AY121" s="20" t="s">
        <v>182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189</v>
      </c>
      <c r="BM121" s="227" t="s">
        <v>11448</v>
      </c>
    </row>
    <row r="122" s="2" customFormat="1">
      <c r="A122" s="41"/>
      <c r="B122" s="42"/>
      <c r="C122" s="43"/>
      <c r="D122" s="229" t="s">
        <v>191</v>
      </c>
      <c r="E122" s="43"/>
      <c r="F122" s="230" t="s">
        <v>11449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191</v>
      </c>
      <c r="AU122" s="20" t="s">
        <v>80</v>
      </c>
    </row>
    <row r="123" s="14" customFormat="1">
      <c r="A123" s="14"/>
      <c r="B123" s="245"/>
      <c r="C123" s="246"/>
      <c r="D123" s="236" t="s">
        <v>193</v>
      </c>
      <c r="E123" s="247" t="s">
        <v>19</v>
      </c>
      <c r="F123" s="248" t="s">
        <v>11450</v>
      </c>
      <c r="G123" s="246"/>
      <c r="H123" s="249">
        <v>65.168000000000006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193</v>
      </c>
      <c r="AU123" s="255" t="s">
        <v>80</v>
      </c>
      <c r="AV123" s="14" t="s">
        <v>80</v>
      </c>
      <c r="AW123" s="14" t="s">
        <v>195</v>
      </c>
      <c r="AX123" s="14" t="s">
        <v>71</v>
      </c>
      <c r="AY123" s="255" t="s">
        <v>182</v>
      </c>
    </row>
    <row r="124" s="2" customFormat="1" ht="37.8" customHeight="1">
      <c r="A124" s="41"/>
      <c r="B124" s="42"/>
      <c r="C124" s="216" t="s">
        <v>253</v>
      </c>
      <c r="D124" s="216" t="s">
        <v>184</v>
      </c>
      <c r="E124" s="217" t="s">
        <v>1667</v>
      </c>
      <c r="F124" s="218" t="s">
        <v>1668</v>
      </c>
      <c r="G124" s="219" t="s">
        <v>283</v>
      </c>
      <c r="H124" s="220">
        <v>109.771</v>
      </c>
      <c r="I124" s="221"/>
      <c r="J124" s="222">
        <f>ROUND(I124*H124,2)</f>
        <v>0</v>
      </c>
      <c r="K124" s="218" t="s">
        <v>188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0.025000000000000001</v>
      </c>
      <c r="R124" s="225">
        <f>Q124*H124</f>
        <v>2.744275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189</v>
      </c>
      <c r="AT124" s="227" t="s">
        <v>184</v>
      </c>
      <c r="AU124" s="227" t="s">
        <v>80</v>
      </c>
      <c r="AY124" s="20" t="s">
        <v>182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189</v>
      </c>
      <c r="BM124" s="227" t="s">
        <v>11451</v>
      </c>
    </row>
    <row r="125" s="2" customFormat="1">
      <c r="A125" s="41"/>
      <c r="B125" s="42"/>
      <c r="C125" s="43"/>
      <c r="D125" s="229" t="s">
        <v>191</v>
      </c>
      <c r="E125" s="43"/>
      <c r="F125" s="230" t="s">
        <v>1670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191</v>
      </c>
      <c r="AU125" s="20" t="s">
        <v>80</v>
      </c>
    </row>
    <row r="126" s="14" customFormat="1">
      <c r="A126" s="14"/>
      <c r="B126" s="245"/>
      <c r="C126" s="246"/>
      <c r="D126" s="236" t="s">
        <v>193</v>
      </c>
      <c r="E126" s="247" t="s">
        <v>19</v>
      </c>
      <c r="F126" s="248" t="s">
        <v>11452</v>
      </c>
      <c r="G126" s="246"/>
      <c r="H126" s="249">
        <v>9.8499999999999996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193</v>
      </c>
      <c r="AU126" s="255" t="s">
        <v>80</v>
      </c>
      <c r="AV126" s="14" t="s">
        <v>80</v>
      </c>
      <c r="AW126" s="14" t="s">
        <v>195</v>
      </c>
      <c r="AX126" s="14" t="s">
        <v>71</v>
      </c>
      <c r="AY126" s="255" t="s">
        <v>182</v>
      </c>
    </row>
    <row r="127" s="14" customFormat="1">
      <c r="A127" s="14"/>
      <c r="B127" s="245"/>
      <c r="C127" s="246"/>
      <c r="D127" s="236" t="s">
        <v>193</v>
      </c>
      <c r="E127" s="247" t="s">
        <v>19</v>
      </c>
      <c r="F127" s="248" t="s">
        <v>11453</v>
      </c>
      <c r="G127" s="246"/>
      <c r="H127" s="249">
        <v>10.9375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195</v>
      </c>
      <c r="AX127" s="14" t="s">
        <v>71</v>
      </c>
      <c r="AY127" s="255" t="s">
        <v>182</v>
      </c>
    </row>
    <row r="128" s="14" customFormat="1">
      <c r="A128" s="14"/>
      <c r="B128" s="245"/>
      <c r="C128" s="246"/>
      <c r="D128" s="236" t="s">
        <v>193</v>
      </c>
      <c r="E128" s="247" t="s">
        <v>19</v>
      </c>
      <c r="F128" s="248" t="s">
        <v>11454</v>
      </c>
      <c r="G128" s="246"/>
      <c r="H128" s="249">
        <v>22.281199999999998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193</v>
      </c>
      <c r="AU128" s="255" t="s">
        <v>80</v>
      </c>
      <c r="AV128" s="14" t="s">
        <v>80</v>
      </c>
      <c r="AW128" s="14" t="s">
        <v>195</v>
      </c>
      <c r="AX128" s="14" t="s">
        <v>71</v>
      </c>
      <c r="AY128" s="255" t="s">
        <v>182</v>
      </c>
    </row>
    <row r="129" s="14" customFormat="1">
      <c r="A129" s="14"/>
      <c r="B129" s="245"/>
      <c r="C129" s="246"/>
      <c r="D129" s="236" t="s">
        <v>193</v>
      </c>
      <c r="E129" s="247" t="s">
        <v>19</v>
      </c>
      <c r="F129" s="248" t="s">
        <v>11455</v>
      </c>
      <c r="G129" s="246"/>
      <c r="H129" s="249">
        <v>2.7650000000000001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193</v>
      </c>
      <c r="AU129" s="255" t="s">
        <v>80</v>
      </c>
      <c r="AV129" s="14" t="s">
        <v>80</v>
      </c>
      <c r="AW129" s="14" t="s">
        <v>195</v>
      </c>
      <c r="AX129" s="14" t="s">
        <v>71</v>
      </c>
      <c r="AY129" s="255" t="s">
        <v>182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11456</v>
      </c>
      <c r="G130" s="246"/>
      <c r="H130" s="249">
        <v>44.536000000000001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14" customFormat="1">
      <c r="A131" s="14"/>
      <c r="B131" s="245"/>
      <c r="C131" s="246"/>
      <c r="D131" s="236" t="s">
        <v>193</v>
      </c>
      <c r="E131" s="247" t="s">
        <v>19</v>
      </c>
      <c r="F131" s="248" t="s">
        <v>11457</v>
      </c>
      <c r="G131" s="246"/>
      <c r="H131" s="249">
        <v>6.625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195</v>
      </c>
      <c r="AX131" s="14" t="s">
        <v>71</v>
      </c>
      <c r="AY131" s="255" t="s">
        <v>182</v>
      </c>
    </row>
    <row r="132" s="14" customFormat="1">
      <c r="A132" s="14"/>
      <c r="B132" s="245"/>
      <c r="C132" s="246"/>
      <c r="D132" s="236" t="s">
        <v>193</v>
      </c>
      <c r="E132" s="247" t="s">
        <v>19</v>
      </c>
      <c r="F132" s="248" t="s">
        <v>11458</v>
      </c>
      <c r="G132" s="246"/>
      <c r="H132" s="249">
        <v>5.0062499999999996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193</v>
      </c>
      <c r="AU132" s="255" t="s">
        <v>80</v>
      </c>
      <c r="AV132" s="14" t="s">
        <v>80</v>
      </c>
      <c r="AW132" s="14" t="s">
        <v>195</v>
      </c>
      <c r="AX132" s="14" t="s">
        <v>71</v>
      </c>
      <c r="AY132" s="255" t="s">
        <v>182</v>
      </c>
    </row>
    <row r="133" s="14" customFormat="1">
      <c r="A133" s="14"/>
      <c r="B133" s="245"/>
      <c r="C133" s="246"/>
      <c r="D133" s="236" t="s">
        <v>193</v>
      </c>
      <c r="E133" s="247" t="s">
        <v>19</v>
      </c>
      <c r="F133" s="248" t="s">
        <v>11459</v>
      </c>
      <c r="G133" s="246"/>
      <c r="H133" s="249">
        <v>7.7699999999999996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193</v>
      </c>
      <c r="AU133" s="255" t="s">
        <v>80</v>
      </c>
      <c r="AV133" s="14" t="s">
        <v>80</v>
      </c>
      <c r="AW133" s="14" t="s">
        <v>195</v>
      </c>
      <c r="AX133" s="14" t="s">
        <v>71</v>
      </c>
      <c r="AY133" s="255" t="s">
        <v>182</v>
      </c>
    </row>
    <row r="134" s="2" customFormat="1" ht="44.25" customHeight="1">
      <c r="A134" s="41"/>
      <c r="B134" s="42"/>
      <c r="C134" s="216" t="s">
        <v>260</v>
      </c>
      <c r="D134" s="216" t="s">
        <v>184</v>
      </c>
      <c r="E134" s="217" t="s">
        <v>11460</v>
      </c>
      <c r="F134" s="218" t="s">
        <v>11461</v>
      </c>
      <c r="G134" s="219" t="s">
        <v>283</v>
      </c>
      <c r="H134" s="220">
        <v>262.47000000000003</v>
      </c>
      <c r="I134" s="221"/>
      <c r="J134" s="222">
        <f>ROUND(I134*H134,2)</f>
        <v>0</v>
      </c>
      <c r="K134" s="218" t="s">
        <v>188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0.0070000000000000001</v>
      </c>
      <c r="R134" s="225">
        <f>Q134*H134</f>
        <v>1.8372900000000003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189</v>
      </c>
      <c r="AT134" s="227" t="s">
        <v>184</v>
      </c>
      <c r="AU134" s="227" t="s">
        <v>80</v>
      </c>
      <c r="AY134" s="20" t="s">
        <v>182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189</v>
      </c>
      <c r="BM134" s="227" t="s">
        <v>11462</v>
      </c>
    </row>
    <row r="135" s="2" customFormat="1">
      <c r="A135" s="41"/>
      <c r="B135" s="42"/>
      <c r="C135" s="43"/>
      <c r="D135" s="229" t="s">
        <v>191</v>
      </c>
      <c r="E135" s="43"/>
      <c r="F135" s="230" t="s">
        <v>11463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191</v>
      </c>
      <c r="AU135" s="20" t="s">
        <v>80</v>
      </c>
    </row>
    <row r="136" s="14" customFormat="1">
      <c r="A136" s="14"/>
      <c r="B136" s="245"/>
      <c r="C136" s="246"/>
      <c r="D136" s="236" t="s">
        <v>193</v>
      </c>
      <c r="E136" s="247" t="s">
        <v>19</v>
      </c>
      <c r="F136" s="248" t="s">
        <v>11464</v>
      </c>
      <c r="G136" s="246"/>
      <c r="H136" s="249">
        <v>329.31299999999999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193</v>
      </c>
      <c r="AU136" s="255" t="s">
        <v>80</v>
      </c>
      <c r="AV136" s="14" t="s">
        <v>80</v>
      </c>
      <c r="AW136" s="14" t="s">
        <v>195</v>
      </c>
      <c r="AX136" s="14" t="s">
        <v>71</v>
      </c>
      <c r="AY136" s="255" t="s">
        <v>182</v>
      </c>
    </row>
    <row r="137" s="14" customFormat="1">
      <c r="A137" s="14"/>
      <c r="B137" s="245"/>
      <c r="C137" s="246"/>
      <c r="D137" s="236" t="s">
        <v>193</v>
      </c>
      <c r="E137" s="247" t="s">
        <v>19</v>
      </c>
      <c r="F137" s="248" t="s">
        <v>11465</v>
      </c>
      <c r="G137" s="246"/>
      <c r="H137" s="249">
        <v>-66.843000000000004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193</v>
      </c>
      <c r="AU137" s="255" t="s">
        <v>80</v>
      </c>
      <c r="AV137" s="14" t="s">
        <v>80</v>
      </c>
      <c r="AW137" s="14" t="s">
        <v>195</v>
      </c>
      <c r="AX137" s="14" t="s">
        <v>71</v>
      </c>
      <c r="AY137" s="255" t="s">
        <v>182</v>
      </c>
    </row>
    <row r="138" s="2" customFormat="1" ht="37.8" customHeight="1">
      <c r="A138" s="41"/>
      <c r="B138" s="42"/>
      <c r="C138" s="216" t="s">
        <v>266</v>
      </c>
      <c r="D138" s="216" t="s">
        <v>184</v>
      </c>
      <c r="E138" s="217" t="s">
        <v>11466</v>
      </c>
      <c r="F138" s="218" t="s">
        <v>11467</v>
      </c>
      <c r="G138" s="219" t="s">
        <v>283</v>
      </c>
      <c r="H138" s="220">
        <v>40.466000000000001</v>
      </c>
      <c r="I138" s="221"/>
      <c r="J138" s="222">
        <f>ROUND(I138*H138,2)</f>
        <v>0</v>
      </c>
      <c r="K138" s="218" t="s">
        <v>188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0.01009</v>
      </c>
      <c r="R138" s="225">
        <f>Q138*H138</f>
        <v>0.40830194000000003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189</v>
      </c>
      <c r="AT138" s="227" t="s">
        <v>184</v>
      </c>
      <c r="AU138" s="227" t="s">
        <v>80</v>
      </c>
      <c r="AY138" s="20" t="s">
        <v>182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189</v>
      </c>
      <c r="BM138" s="227" t="s">
        <v>11468</v>
      </c>
    </row>
    <row r="139" s="2" customFormat="1">
      <c r="A139" s="41"/>
      <c r="B139" s="42"/>
      <c r="C139" s="43"/>
      <c r="D139" s="229" t="s">
        <v>191</v>
      </c>
      <c r="E139" s="43"/>
      <c r="F139" s="230" t="s">
        <v>11469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191</v>
      </c>
      <c r="AU139" s="20" t="s">
        <v>80</v>
      </c>
    </row>
    <row r="140" s="13" customFormat="1">
      <c r="A140" s="13"/>
      <c r="B140" s="234"/>
      <c r="C140" s="235"/>
      <c r="D140" s="236" t="s">
        <v>193</v>
      </c>
      <c r="E140" s="237" t="s">
        <v>19</v>
      </c>
      <c r="F140" s="238" t="s">
        <v>11470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193</v>
      </c>
      <c r="AU140" s="244" t="s">
        <v>80</v>
      </c>
      <c r="AV140" s="13" t="s">
        <v>78</v>
      </c>
      <c r="AW140" s="13" t="s">
        <v>195</v>
      </c>
      <c r="AX140" s="13" t="s">
        <v>71</v>
      </c>
      <c r="AY140" s="244" t="s">
        <v>182</v>
      </c>
    </row>
    <row r="141" s="14" customFormat="1">
      <c r="A141" s="14"/>
      <c r="B141" s="245"/>
      <c r="C141" s="246"/>
      <c r="D141" s="236" t="s">
        <v>193</v>
      </c>
      <c r="E141" s="247" t="s">
        <v>19</v>
      </c>
      <c r="F141" s="248" t="s">
        <v>11471</v>
      </c>
      <c r="G141" s="246"/>
      <c r="H141" s="249">
        <v>72.875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193</v>
      </c>
      <c r="AU141" s="255" t="s">
        <v>80</v>
      </c>
      <c r="AV141" s="14" t="s">
        <v>80</v>
      </c>
      <c r="AW141" s="14" t="s">
        <v>195</v>
      </c>
      <c r="AX141" s="14" t="s">
        <v>71</v>
      </c>
      <c r="AY141" s="255" t="s">
        <v>182</v>
      </c>
    </row>
    <row r="142" s="14" customFormat="1">
      <c r="A142" s="14"/>
      <c r="B142" s="245"/>
      <c r="C142" s="246"/>
      <c r="D142" s="236" t="s">
        <v>193</v>
      </c>
      <c r="E142" s="247" t="s">
        <v>19</v>
      </c>
      <c r="F142" s="248" t="s">
        <v>11472</v>
      </c>
      <c r="G142" s="246"/>
      <c r="H142" s="249">
        <v>-16.684000000000001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193</v>
      </c>
      <c r="AU142" s="255" t="s">
        <v>80</v>
      </c>
      <c r="AV142" s="14" t="s">
        <v>80</v>
      </c>
      <c r="AW142" s="14" t="s">
        <v>195</v>
      </c>
      <c r="AX142" s="14" t="s">
        <v>71</v>
      </c>
      <c r="AY142" s="255" t="s">
        <v>182</v>
      </c>
    </row>
    <row r="143" s="14" customFormat="1">
      <c r="A143" s="14"/>
      <c r="B143" s="245"/>
      <c r="C143" s="246"/>
      <c r="D143" s="236" t="s">
        <v>193</v>
      </c>
      <c r="E143" s="247" t="s">
        <v>19</v>
      </c>
      <c r="F143" s="248" t="s">
        <v>11473</v>
      </c>
      <c r="G143" s="246"/>
      <c r="H143" s="249">
        <v>-15.725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193</v>
      </c>
      <c r="AU143" s="255" t="s">
        <v>80</v>
      </c>
      <c r="AV143" s="14" t="s">
        <v>80</v>
      </c>
      <c r="AW143" s="14" t="s">
        <v>195</v>
      </c>
      <c r="AX143" s="14" t="s">
        <v>71</v>
      </c>
      <c r="AY143" s="255" t="s">
        <v>182</v>
      </c>
    </row>
    <row r="144" s="2" customFormat="1" ht="37.8" customHeight="1">
      <c r="A144" s="41"/>
      <c r="B144" s="42"/>
      <c r="C144" s="216" t="s">
        <v>273</v>
      </c>
      <c r="D144" s="216" t="s">
        <v>184</v>
      </c>
      <c r="E144" s="217" t="s">
        <v>11474</v>
      </c>
      <c r="F144" s="218" t="s">
        <v>11475</v>
      </c>
      <c r="G144" s="219" t="s">
        <v>283</v>
      </c>
      <c r="H144" s="220">
        <v>864.79700000000003</v>
      </c>
      <c r="I144" s="221"/>
      <c r="J144" s="222">
        <f>ROUND(I144*H144,2)</f>
        <v>0</v>
      </c>
      <c r="K144" s="218" t="s">
        <v>188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0.019199999999999998</v>
      </c>
      <c r="R144" s="225">
        <f>Q144*H144</f>
        <v>16.604102399999999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11476</v>
      </c>
    </row>
    <row r="145" s="2" customFormat="1">
      <c r="A145" s="41"/>
      <c r="B145" s="42"/>
      <c r="C145" s="43"/>
      <c r="D145" s="229" t="s">
        <v>191</v>
      </c>
      <c r="E145" s="43"/>
      <c r="F145" s="230" t="s">
        <v>11477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191</v>
      </c>
      <c r="AU145" s="20" t="s">
        <v>80</v>
      </c>
    </row>
    <row r="146" s="13" customFormat="1">
      <c r="A146" s="13"/>
      <c r="B146" s="234"/>
      <c r="C146" s="235"/>
      <c r="D146" s="236" t="s">
        <v>193</v>
      </c>
      <c r="E146" s="237" t="s">
        <v>19</v>
      </c>
      <c r="F146" s="238" t="s">
        <v>11478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193</v>
      </c>
      <c r="AU146" s="244" t="s">
        <v>80</v>
      </c>
      <c r="AV146" s="13" t="s">
        <v>78</v>
      </c>
      <c r="AW146" s="13" t="s">
        <v>195</v>
      </c>
      <c r="AX146" s="13" t="s">
        <v>71</v>
      </c>
      <c r="AY146" s="244" t="s">
        <v>182</v>
      </c>
    </row>
    <row r="147" s="13" customFormat="1">
      <c r="A147" s="13"/>
      <c r="B147" s="234"/>
      <c r="C147" s="235"/>
      <c r="D147" s="236" t="s">
        <v>193</v>
      </c>
      <c r="E147" s="237" t="s">
        <v>19</v>
      </c>
      <c r="F147" s="238" t="s">
        <v>11479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193</v>
      </c>
      <c r="AU147" s="244" t="s">
        <v>80</v>
      </c>
      <c r="AV147" s="13" t="s">
        <v>78</v>
      </c>
      <c r="AW147" s="13" t="s">
        <v>195</v>
      </c>
      <c r="AX147" s="13" t="s">
        <v>71</v>
      </c>
      <c r="AY147" s="244" t="s">
        <v>182</v>
      </c>
    </row>
    <row r="148" s="14" customFormat="1">
      <c r="A148" s="14"/>
      <c r="B148" s="245"/>
      <c r="C148" s="246"/>
      <c r="D148" s="236" t="s">
        <v>193</v>
      </c>
      <c r="E148" s="247" t="s">
        <v>19</v>
      </c>
      <c r="F148" s="248" t="s">
        <v>11480</v>
      </c>
      <c r="G148" s="246"/>
      <c r="H148" s="249">
        <v>478.21704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193</v>
      </c>
      <c r="AU148" s="255" t="s">
        <v>80</v>
      </c>
      <c r="AV148" s="14" t="s">
        <v>80</v>
      </c>
      <c r="AW148" s="14" t="s">
        <v>195</v>
      </c>
      <c r="AX148" s="14" t="s">
        <v>71</v>
      </c>
      <c r="AY148" s="255" t="s">
        <v>182</v>
      </c>
    </row>
    <row r="149" s="14" customFormat="1">
      <c r="A149" s="14"/>
      <c r="B149" s="245"/>
      <c r="C149" s="246"/>
      <c r="D149" s="236" t="s">
        <v>193</v>
      </c>
      <c r="E149" s="247" t="s">
        <v>19</v>
      </c>
      <c r="F149" s="248" t="s">
        <v>11481</v>
      </c>
      <c r="G149" s="246"/>
      <c r="H149" s="249">
        <v>-62.655000000000001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193</v>
      </c>
      <c r="AU149" s="255" t="s">
        <v>80</v>
      </c>
      <c r="AV149" s="14" t="s">
        <v>80</v>
      </c>
      <c r="AW149" s="14" t="s">
        <v>195</v>
      </c>
      <c r="AX149" s="14" t="s">
        <v>71</v>
      </c>
      <c r="AY149" s="255" t="s">
        <v>182</v>
      </c>
    </row>
    <row r="150" s="14" customFormat="1">
      <c r="A150" s="14"/>
      <c r="B150" s="245"/>
      <c r="C150" s="246"/>
      <c r="D150" s="236" t="s">
        <v>193</v>
      </c>
      <c r="E150" s="247" t="s">
        <v>19</v>
      </c>
      <c r="F150" s="248" t="s">
        <v>11482</v>
      </c>
      <c r="G150" s="246"/>
      <c r="H150" s="249">
        <v>-3.6000000000000001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193</v>
      </c>
      <c r="AU150" s="255" t="s">
        <v>80</v>
      </c>
      <c r="AV150" s="14" t="s">
        <v>80</v>
      </c>
      <c r="AW150" s="14" t="s">
        <v>195</v>
      </c>
      <c r="AX150" s="14" t="s">
        <v>71</v>
      </c>
      <c r="AY150" s="255" t="s">
        <v>182</v>
      </c>
    </row>
    <row r="151" s="14" customFormat="1">
      <c r="A151" s="14"/>
      <c r="B151" s="245"/>
      <c r="C151" s="246"/>
      <c r="D151" s="236" t="s">
        <v>193</v>
      </c>
      <c r="E151" s="247" t="s">
        <v>19</v>
      </c>
      <c r="F151" s="248" t="s">
        <v>11483</v>
      </c>
      <c r="G151" s="246"/>
      <c r="H151" s="249">
        <v>-56.673000000000002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193</v>
      </c>
      <c r="AU151" s="255" t="s">
        <v>80</v>
      </c>
      <c r="AV151" s="14" t="s">
        <v>80</v>
      </c>
      <c r="AW151" s="14" t="s">
        <v>195</v>
      </c>
      <c r="AX151" s="14" t="s">
        <v>71</v>
      </c>
      <c r="AY151" s="255" t="s">
        <v>182</v>
      </c>
    </row>
    <row r="152" s="13" customFormat="1">
      <c r="A152" s="13"/>
      <c r="B152" s="234"/>
      <c r="C152" s="235"/>
      <c r="D152" s="236" t="s">
        <v>193</v>
      </c>
      <c r="E152" s="237" t="s">
        <v>19</v>
      </c>
      <c r="F152" s="238" t="s">
        <v>11484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193</v>
      </c>
      <c r="AU152" s="244" t="s">
        <v>80</v>
      </c>
      <c r="AV152" s="13" t="s">
        <v>78</v>
      </c>
      <c r="AW152" s="13" t="s">
        <v>195</v>
      </c>
      <c r="AX152" s="13" t="s">
        <v>71</v>
      </c>
      <c r="AY152" s="244" t="s">
        <v>182</v>
      </c>
    </row>
    <row r="153" s="14" customFormat="1">
      <c r="A153" s="14"/>
      <c r="B153" s="245"/>
      <c r="C153" s="246"/>
      <c r="D153" s="236" t="s">
        <v>193</v>
      </c>
      <c r="E153" s="247" t="s">
        <v>19</v>
      </c>
      <c r="F153" s="248" t="s">
        <v>11485</v>
      </c>
      <c r="G153" s="246"/>
      <c r="H153" s="249">
        <v>157.2021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193</v>
      </c>
      <c r="AU153" s="255" t="s">
        <v>80</v>
      </c>
      <c r="AV153" s="14" t="s">
        <v>80</v>
      </c>
      <c r="AW153" s="14" t="s">
        <v>195</v>
      </c>
      <c r="AX153" s="14" t="s">
        <v>71</v>
      </c>
      <c r="AY153" s="255" t="s">
        <v>182</v>
      </c>
    </row>
    <row r="154" s="14" customFormat="1">
      <c r="A154" s="14"/>
      <c r="B154" s="245"/>
      <c r="C154" s="246"/>
      <c r="D154" s="236" t="s">
        <v>193</v>
      </c>
      <c r="E154" s="247" t="s">
        <v>19</v>
      </c>
      <c r="F154" s="248" t="s">
        <v>11486</v>
      </c>
      <c r="G154" s="246"/>
      <c r="H154" s="249">
        <v>-39.359999999999999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193</v>
      </c>
      <c r="AU154" s="255" t="s">
        <v>80</v>
      </c>
      <c r="AV154" s="14" t="s">
        <v>80</v>
      </c>
      <c r="AW154" s="14" t="s">
        <v>195</v>
      </c>
      <c r="AX154" s="14" t="s">
        <v>71</v>
      </c>
      <c r="AY154" s="255" t="s">
        <v>182</v>
      </c>
    </row>
    <row r="155" s="14" customFormat="1">
      <c r="A155" s="14"/>
      <c r="B155" s="245"/>
      <c r="C155" s="246"/>
      <c r="D155" s="236" t="s">
        <v>193</v>
      </c>
      <c r="E155" s="247" t="s">
        <v>19</v>
      </c>
      <c r="F155" s="248" t="s">
        <v>11487</v>
      </c>
      <c r="G155" s="246"/>
      <c r="H155" s="249">
        <v>-10.9063495408494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193</v>
      </c>
      <c r="AU155" s="255" t="s">
        <v>80</v>
      </c>
      <c r="AV155" s="14" t="s">
        <v>80</v>
      </c>
      <c r="AW155" s="14" t="s">
        <v>195</v>
      </c>
      <c r="AX155" s="14" t="s">
        <v>71</v>
      </c>
      <c r="AY155" s="255" t="s">
        <v>182</v>
      </c>
    </row>
    <row r="156" s="14" customFormat="1">
      <c r="A156" s="14"/>
      <c r="B156" s="245"/>
      <c r="C156" s="246"/>
      <c r="D156" s="236" t="s">
        <v>193</v>
      </c>
      <c r="E156" s="247" t="s">
        <v>19</v>
      </c>
      <c r="F156" s="248" t="s">
        <v>11488</v>
      </c>
      <c r="G156" s="246"/>
      <c r="H156" s="249">
        <v>-8.3049999999999997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193</v>
      </c>
      <c r="AU156" s="255" t="s">
        <v>80</v>
      </c>
      <c r="AV156" s="14" t="s">
        <v>80</v>
      </c>
      <c r="AW156" s="14" t="s">
        <v>195</v>
      </c>
      <c r="AX156" s="14" t="s">
        <v>71</v>
      </c>
      <c r="AY156" s="255" t="s">
        <v>182</v>
      </c>
    </row>
    <row r="157" s="15" customFormat="1">
      <c r="A157" s="15"/>
      <c r="B157" s="256"/>
      <c r="C157" s="257"/>
      <c r="D157" s="236" t="s">
        <v>193</v>
      </c>
      <c r="E157" s="258" t="s">
        <v>19</v>
      </c>
      <c r="F157" s="259" t="s">
        <v>215</v>
      </c>
      <c r="G157" s="257"/>
      <c r="H157" s="260">
        <v>453.91979045915099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193</v>
      </c>
      <c r="AU157" s="266" t="s">
        <v>80</v>
      </c>
      <c r="AV157" s="15" t="s">
        <v>97</v>
      </c>
      <c r="AW157" s="15" t="s">
        <v>195</v>
      </c>
      <c r="AX157" s="15" t="s">
        <v>71</v>
      </c>
      <c r="AY157" s="266" t="s">
        <v>182</v>
      </c>
    </row>
    <row r="158" s="14" customFormat="1">
      <c r="A158" s="14"/>
      <c r="B158" s="245"/>
      <c r="C158" s="246"/>
      <c r="D158" s="236" t="s">
        <v>193</v>
      </c>
      <c r="E158" s="247" t="s">
        <v>19</v>
      </c>
      <c r="F158" s="248" t="s">
        <v>11489</v>
      </c>
      <c r="G158" s="246"/>
      <c r="H158" s="249">
        <v>126.23975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193</v>
      </c>
      <c r="AU158" s="255" t="s">
        <v>80</v>
      </c>
      <c r="AV158" s="14" t="s">
        <v>80</v>
      </c>
      <c r="AW158" s="14" t="s">
        <v>195</v>
      </c>
      <c r="AX158" s="14" t="s">
        <v>71</v>
      </c>
      <c r="AY158" s="255" t="s">
        <v>182</v>
      </c>
    </row>
    <row r="159" s="15" customFormat="1">
      <c r="A159" s="15"/>
      <c r="B159" s="256"/>
      <c r="C159" s="257"/>
      <c r="D159" s="236" t="s">
        <v>193</v>
      </c>
      <c r="E159" s="258" t="s">
        <v>19</v>
      </c>
      <c r="F159" s="259" t="s">
        <v>215</v>
      </c>
      <c r="G159" s="257"/>
      <c r="H159" s="260">
        <v>126.23975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6" t="s">
        <v>193</v>
      </c>
      <c r="AU159" s="266" t="s">
        <v>80</v>
      </c>
      <c r="AV159" s="15" t="s">
        <v>97</v>
      </c>
      <c r="AW159" s="15" t="s">
        <v>195</v>
      </c>
      <c r="AX159" s="15" t="s">
        <v>71</v>
      </c>
      <c r="AY159" s="266" t="s">
        <v>182</v>
      </c>
    </row>
    <row r="160" s="14" customFormat="1">
      <c r="A160" s="14"/>
      <c r="B160" s="245"/>
      <c r="C160" s="246"/>
      <c r="D160" s="236" t="s">
        <v>193</v>
      </c>
      <c r="E160" s="247" t="s">
        <v>19</v>
      </c>
      <c r="F160" s="248" t="s">
        <v>11490</v>
      </c>
      <c r="G160" s="246"/>
      <c r="H160" s="249">
        <v>25.644952499999999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195</v>
      </c>
      <c r="AX160" s="14" t="s">
        <v>71</v>
      </c>
      <c r="AY160" s="255" t="s">
        <v>182</v>
      </c>
    </row>
    <row r="161" s="15" customFormat="1">
      <c r="A161" s="15"/>
      <c r="B161" s="256"/>
      <c r="C161" s="257"/>
      <c r="D161" s="236" t="s">
        <v>193</v>
      </c>
      <c r="E161" s="258" t="s">
        <v>19</v>
      </c>
      <c r="F161" s="259" t="s">
        <v>215</v>
      </c>
      <c r="G161" s="257"/>
      <c r="H161" s="260">
        <v>25.644952499999999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193</v>
      </c>
      <c r="AU161" s="266" t="s">
        <v>80</v>
      </c>
      <c r="AV161" s="15" t="s">
        <v>97</v>
      </c>
      <c r="AW161" s="15" t="s">
        <v>195</v>
      </c>
      <c r="AX161" s="15" t="s">
        <v>71</v>
      </c>
      <c r="AY161" s="266" t="s">
        <v>182</v>
      </c>
    </row>
    <row r="162" s="13" customFormat="1">
      <c r="A162" s="13"/>
      <c r="B162" s="234"/>
      <c r="C162" s="235"/>
      <c r="D162" s="236" t="s">
        <v>193</v>
      </c>
      <c r="E162" s="237" t="s">
        <v>19</v>
      </c>
      <c r="F162" s="238" t="s">
        <v>11491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193</v>
      </c>
      <c r="AU162" s="244" t="s">
        <v>80</v>
      </c>
      <c r="AV162" s="13" t="s">
        <v>78</v>
      </c>
      <c r="AW162" s="13" t="s">
        <v>195</v>
      </c>
      <c r="AX162" s="13" t="s">
        <v>71</v>
      </c>
      <c r="AY162" s="244" t="s">
        <v>182</v>
      </c>
    </row>
    <row r="163" s="14" customFormat="1">
      <c r="A163" s="14"/>
      <c r="B163" s="245"/>
      <c r="C163" s="246"/>
      <c r="D163" s="236" t="s">
        <v>193</v>
      </c>
      <c r="E163" s="247" t="s">
        <v>19</v>
      </c>
      <c r="F163" s="248" t="s">
        <v>11492</v>
      </c>
      <c r="G163" s="246"/>
      <c r="H163" s="249">
        <v>95.400000000000006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193</v>
      </c>
      <c r="AU163" s="255" t="s">
        <v>80</v>
      </c>
      <c r="AV163" s="14" t="s">
        <v>80</v>
      </c>
      <c r="AW163" s="14" t="s">
        <v>195</v>
      </c>
      <c r="AX163" s="14" t="s">
        <v>71</v>
      </c>
      <c r="AY163" s="255" t="s">
        <v>182</v>
      </c>
    </row>
    <row r="164" s="14" customFormat="1">
      <c r="A164" s="14"/>
      <c r="B164" s="245"/>
      <c r="C164" s="246"/>
      <c r="D164" s="236" t="s">
        <v>193</v>
      </c>
      <c r="E164" s="247" t="s">
        <v>19</v>
      </c>
      <c r="F164" s="248" t="s">
        <v>11493</v>
      </c>
      <c r="G164" s="246"/>
      <c r="H164" s="249">
        <v>-12.8263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193</v>
      </c>
      <c r="AU164" s="255" t="s">
        <v>80</v>
      </c>
      <c r="AV164" s="14" t="s">
        <v>80</v>
      </c>
      <c r="AW164" s="14" t="s">
        <v>195</v>
      </c>
      <c r="AX164" s="14" t="s">
        <v>71</v>
      </c>
      <c r="AY164" s="255" t="s">
        <v>182</v>
      </c>
    </row>
    <row r="165" s="14" customFormat="1">
      <c r="A165" s="14"/>
      <c r="B165" s="245"/>
      <c r="C165" s="246"/>
      <c r="D165" s="236" t="s">
        <v>193</v>
      </c>
      <c r="E165" s="247" t="s">
        <v>19</v>
      </c>
      <c r="F165" s="248" t="s">
        <v>11494</v>
      </c>
      <c r="G165" s="246"/>
      <c r="H165" s="249">
        <v>-10.4275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195</v>
      </c>
      <c r="AX165" s="14" t="s">
        <v>71</v>
      </c>
      <c r="AY165" s="255" t="s">
        <v>182</v>
      </c>
    </row>
    <row r="166" s="15" customFormat="1">
      <c r="A166" s="15"/>
      <c r="B166" s="256"/>
      <c r="C166" s="257"/>
      <c r="D166" s="236" t="s">
        <v>193</v>
      </c>
      <c r="E166" s="258" t="s">
        <v>19</v>
      </c>
      <c r="F166" s="259" t="s">
        <v>215</v>
      </c>
      <c r="G166" s="257"/>
      <c r="H166" s="260">
        <v>72.146199999999993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6" t="s">
        <v>193</v>
      </c>
      <c r="AU166" s="266" t="s">
        <v>80</v>
      </c>
      <c r="AV166" s="15" t="s">
        <v>97</v>
      </c>
      <c r="AW166" s="15" t="s">
        <v>195</v>
      </c>
      <c r="AX166" s="15" t="s">
        <v>71</v>
      </c>
      <c r="AY166" s="266" t="s">
        <v>182</v>
      </c>
    </row>
    <row r="167" s="13" customFormat="1">
      <c r="A167" s="13"/>
      <c r="B167" s="234"/>
      <c r="C167" s="235"/>
      <c r="D167" s="236" t="s">
        <v>193</v>
      </c>
      <c r="E167" s="237" t="s">
        <v>19</v>
      </c>
      <c r="F167" s="238" t="s">
        <v>11495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193</v>
      </c>
      <c r="AU167" s="244" t="s">
        <v>80</v>
      </c>
      <c r="AV167" s="13" t="s">
        <v>78</v>
      </c>
      <c r="AW167" s="13" t="s">
        <v>195</v>
      </c>
      <c r="AX167" s="13" t="s">
        <v>71</v>
      </c>
      <c r="AY167" s="244" t="s">
        <v>182</v>
      </c>
    </row>
    <row r="168" s="14" customFormat="1">
      <c r="A168" s="14"/>
      <c r="B168" s="245"/>
      <c r="C168" s="246"/>
      <c r="D168" s="236" t="s">
        <v>193</v>
      </c>
      <c r="E168" s="247" t="s">
        <v>19</v>
      </c>
      <c r="F168" s="248" t="s">
        <v>11496</v>
      </c>
      <c r="G168" s="246"/>
      <c r="H168" s="249">
        <v>239.21600000000001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193</v>
      </c>
      <c r="AU168" s="255" t="s">
        <v>80</v>
      </c>
      <c r="AV168" s="14" t="s">
        <v>80</v>
      </c>
      <c r="AW168" s="14" t="s">
        <v>195</v>
      </c>
      <c r="AX168" s="14" t="s">
        <v>71</v>
      </c>
      <c r="AY168" s="255" t="s">
        <v>182</v>
      </c>
    </row>
    <row r="169" s="14" customFormat="1">
      <c r="A169" s="14"/>
      <c r="B169" s="245"/>
      <c r="C169" s="246"/>
      <c r="D169" s="236" t="s">
        <v>193</v>
      </c>
      <c r="E169" s="247" t="s">
        <v>19</v>
      </c>
      <c r="F169" s="248" t="s">
        <v>11497</v>
      </c>
      <c r="G169" s="246"/>
      <c r="H169" s="249">
        <v>-28.199999999999999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193</v>
      </c>
      <c r="AU169" s="255" t="s">
        <v>80</v>
      </c>
      <c r="AV169" s="14" t="s">
        <v>80</v>
      </c>
      <c r="AW169" s="14" t="s">
        <v>195</v>
      </c>
      <c r="AX169" s="14" t="s">
        <v>71</v>
      </c>
      <c r="AY169" s="255" t="s">
        <v>182</v>
      </c>
    </row>
    <row r="170" s="14" customFormat="1">
      <c r="A170" s="14"/>
      <c r="B170" s="245"/>
      <c r="C170" s="246"/>
      <c r="D170" s="236" t="s">
        <v>193</v>
      </c>
      <c r="E170" s="247" t="s">
        <v>19</v>
      </c>
      <c r="F170" s="248" t="s">
        <v>11498</v>
      </c>
      <c r="G170" s="246"/>
      <c r="H170" s="249">
        <v>-9.5199999999999996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193</v>
      </c>
      <c r="AU170" s="255" t="s">
        <v>80</v>
      </c>
      <c r="AV170" s="14" t="s">
        <v>80</v>
      </c>
      <c r="AW170" s="14" t="s">
        <v>195</v>
      </c>
      <c r="AX170" s="14" t="s">
        <v>71</v>
      </c>
      <c r="AY170" s="255" t="s">
        <v>182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11499</v>
      </c>
      <c r="G171" s="246"/>
      <c r="H171" s="249">
        <v>-14.65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15" customFormat="1">
      <c r="A172" s="15"/>
      <c r="B172" s="256"/>
      <c r="C172" s="257"/>
      <c r="D172" s="236" t="s">
        <v>193</v>
      </c>
      <c r="E172" s="258" t="s">
        <v>19</v>
      </c>
      <c r="F172" s="259" t="s">
        <v>215</v>
      </c>
      <c r="G172" s="257"/>
      <c r="H172" s="260">
        <v>186.846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6" t="s">
        <v>193</v>
      </c>
      <c r="AU172" s="266" t="s">
        <v>80</v>
      </c>
      <c r="AV172" s="15" t="s">
        <v>97</v>
      </c>
      <c r="AW172" s="15" t="s">
        <v>195</v>
      </c>
      <c r="AX172" s="15" t="s">
        <v>71</v>
      </c>
      <c r="AY172" s="266" t="s">
        <v>182</v>
      </c>
    </row>
    <row r="173" s="16" customFormat="1">
      <c r="A173" s="16"/>
      <c r="B173" s="267"/>
      <c r="C173" s="268"/>
      <c r="D173" s="236" t="s">
        <v>193</v>
      </c>
      <c r="E173" s="269" t="s">
        <v>19</v>
      </c>
      <c r="F173" s="270" t="s">
        <v>220</v>
      </c>
      <c r="G173" s="268"/>
      <c r="H173" s="271">
        <v>864.79669295915096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193</v>
      </c>
      <c r="AU173" s="277" t="s">
        <v>80</v>
      </c>
      <c r="AV173" s="16" t="s">
        <v>189</v>
      </c>
      <c r="AW173" s="16" t="s">
        <v>195</v>
      </c>
      <c r="AX173" s="16" t="s">
        <v>78</v>
      </c>
      <c r="AY173" s="277" t="s">
        <v>182</v>
      </c>
    </row>
    <row r="174" s="2" customFormat="1" ht="37.8" customHeight="1">
      <c r="A174" s="41"/>
      <c r="B174" s="42"/>
      <c r="C174" s="216" t="s">
        <v>8</v>
      </c>
      <c r="D174" s="216" t="s">
        <v>184</v>
      </c>
      <c r="E174" s="217" t="s">
        <v>11500</v>
      </c>
      <c r="F174" s="218" t="s">
        <v>11501</v>
      </c>
      <c r="G174" s="219" t="s">
        <v>283</v>
      </c>
      <c r="H174" s="220">
        <v>1629.0999999999999</v>
      </c>
      <c r="I174" s="221"/>
      <c r="J174" s="222">
        <f>ROUND(I174*H174,2)</f>
        <v>0</v>
      </c>
      <c r="K174" s="218" t="s">
        <v>188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0.02827</v>
      </c>
      <c r="R174" s="225">
        <f>Q174*H174</f>
        <v>46.054656999999999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189</v>
      </c>
      <c r="AT174" s="227" t="s">
        <v>184</v>
      </c>
      <c r="AU174" s="227" t="s">
        <v>80</v>
      </c>
      <c r="AY174" s="20" t="s">
        <v>182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189</v>
      </c>
      <c r="BM174" s="227" t="s">
        <v>11502</v>
      </c>
    </row>
    <row r="175" s="2" customFormat="1">
      <c r="A175" s="41"/>
      <c r="B175" s="42"/>
      <c r="C175" s="43"/>
      <c r="D175" s="229" t="s">
        <v>191</v>
      </c>
      <c r="E175" s="43"/>
      <c r="F175" s="230" t="s">
        <v>11503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191</v>
      </c>
      <c r="AU175" s="20" t="s">
        <v>80</v>
      </c>
    </row>
    <row r="176" s="13" customFormat="1">
      <c r="A176" s="13"/>
      <c r="B176" s="234"/>
      <c r="C176" s="235"/>
      <c r="D176" s="236" t="s">
        <v>193</v>
      </c>
      <c r="E176" s="237" t="s">
        <v>19</v>
      </c>
      <c r="F176" s="238" t="s">
        <v>2595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193</v>
      </c>
      <c r="AU176" s="244" t="s">
        <v>80</v>
      </c>
      <c r="AV176" s="13" t="s">
        <v>78</v>
      </c>
      <c r="AW176" s="13" t="s">
        <v>195</v>
      </c>
      <c r="AX176" s="13" t="s">
        <v>71</v>
      </c>
      <c r="AY176" s="244" t="s">
        <v>182</v>
      </c>
    </row>
    <row r="177" s="13" customFormat="1">
      <c r="A177" s="13"/>
      <c r="B177" s="234"/>
      <c r="C177" s="235"/>
      <c r="D177" s="236" t="s">
        <v>193</v>
      </c>
      <c r="E177" s="237" t="s">
        <v>19</v>
      </c>
      <c r="F177" s="238" t="s">
        <v>11504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193</v>
      </c>
      <c r="AU177" s="244" t="s">
        <v>80</v>
      </c>
      <c r="AV177" s="13" t="s">
        <v>78</v>
      </c>
      <c r="AW177" s="13" t="s">
        <v>195</v>
      </c>
      <c r="AX177" s="13" t="s">
        <v>71</v>
      </c>
      <c r="AY177" s="244" t="s">
        <v>182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11505</v>
      </c>
      <c r="G178" s="246"/>
      <c r="H178" s="249">
        <v>180.76499999999999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14" customFormat="1">
      <c r="A179" s="14"/>
      <c r="B179" s="245"/>
      <c r="C179" s="246"/>
      <c r="D179" s="236" t="s">
        <v>193</v>
      </c>
      <c r="E179" s="247" t="s">
        <v>19</v>
      </c>
      <c r="F179" s="248" t="s">
        <v>11506</v>
      </c>
      <c r="G179" s="246"/>
      <c r="H179" s="249">
        <v>-26.565999999999999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193</v>
      </c>
      <c r="AU179" s="255" t="s">
        <v>80</v>
      </c>
      <c r="AV179" s="14" t="s">
        <v>80</v>
      </c>
      <c r="AW179" s="14" t="s">
        <v>195</v>
      </c>
      <c r="AX179" s="14" t="s">
        <v>71</v>
      </c>
      <c r="AY179" s="255" t="s">
        <v>182</v>
      </c>
    </row>
    <row r="180" s="14" customFormat="1">
      <c r="A180" s="14"/>
      <c r="B180" s="245"/>
      <c r="C180" s="246"/>
      <c r="D180" s="236" t="s">
        <v>193</v>
      </c>
      <c r="E180" s="247" t="s">
        <v>19</v>
      </c>
      <c r="F180" s="248" t="s">
        <v>11507</v>
      </c>
      <c r="G180" s="246"/>
      <c r="H180" s="249">
        <v>-9.8499999999999996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193</v>
      </c>
      <c r="AU180" s="255" t="s">
        <v>80</v>
      </c>
      <c r="AV180" s="14" t="s">
        <v>80</v>
      </c>
      <c r="AW180" s="14" t="s">
        <v>195</v>
      </c>
      <c r="AX180" s="14" t="s">
        <v>71</v>
      </c>
      <c r="AY180" s="255" t="s">
        <v>182</v>
      </c>
    </row>
    <row r="181" s="14" customFormat="1">
      <c r="A181" s="14"/>
      <c r="B181" s="245"/>
      <c r="C181" s="246"/>
      <c r="D181" s="236" t="s">
        <v>193</v>
      </c>
      <c r="E181" s="247" t="s">
        <v>19</v>
      </c>
      <c r="F181" s="248" t="s">
        <v>11508</v>
      </c>
      <c r="G181" s="246"/>
      <c r="H181" s="249">
        <v>-9.2575000000000003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193</v>
      </c>
      <c r="AU181" s="255" t="s">
        <v>80</v>
      </c>
      <c r="AV181" s="14" t="s">
        <v>80</v>
      </c>
      <c r="AW181" s="14" t="s">
        <v>195</v>
      </c>
      <c r="AX181" s="14" t="s">
        <v>71</v>
      </c>
      <c r="AY181" s="255" t="s">
        <v>182</v>
      </c>
    </row>
    <row r="182" s="14" customFormat="1">
      <c r="A182" s="14"/>
      <c r="B182" s="245"/>
      <c r="C182" s="246"/>
      <c r="D182" s="236" t="s">
        <v>193</v>
      </c>
      <c r="E182" s="247" t="s">
        <v>19</v>
      </c>
      <c r="F182" s="248" t="s">
        <v>11509</v>
      </c>
      <c r="G182" s="246"/>
      <c r="H182" s="249">
        <v>-11.25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193</v>
      </c>
      <c r="AU182" s="255" t="s">
        <v>80</v>
      </c>
      <c r="AV182" s="14" t="s">
        <v>80</v>
      </c>
      <c r="AW182" s="14" t="s">
        <v>195</v>
      </c>
      <c r="AX182" s="14" t="s">
        <v>71</v>
      </c>
      <c r="AY182" s="255" t="s">
        <v>182</v>
      </c>
    </row>
    <row r="183" s="15" customFormat="1">
      <c r="A183" s="15"/>
      <c r="B183" s="256"/>
      <c r="C183" s="257"/>
      <c r="D183" s="236" t="s">
        <v>193</v>
      </c>
      <c r="E183" s="258" t="s">
        <v>19</v>
      </c>
      <c r="F183" s="259" t="s">
        <v>215</v>
      </c>
      <c r="G183" s="257"/>
      <c r="H183" s="260">
        <v>123.8415</v>
      </c>
      <c r="I183" s="261"/>
      <c r="J183" s="257"/>
      <c r="K183" s="257"/>
      <c r="L183" s="262"/>
      <c r="M183" s="263"/>
      <c r="N183" s="264"/>
      <c r="O183" s="264"/>
      <c r="P183" s="264"/>
      <c r="Q183" s="264"/>
      <c r="R183" s="264"/>
      <c r="S183" s="264"/>
      <c r="T183" s="26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6" t="s">
        <v>193</v>
      </c>
      <c r="AU183" s="266" t="s">
        <v>80</v>
      </c>
      <c r="AV183" s="15" t="s">
        <v>97</v>
      </c>
      <c r="AW183" s="15" t="s">
        <v>195</v>
      </c>
      <c r="AX183" s="15" t="s">
        <v>71</v>
      </c>
      <c r="AY183" s="266" t="s">
        <v>182</v>
      </c>
    </row>
    <row r="184" s="13" customFormat="1">
      <c r="A184" s="13"/>
      <c r="B184" s="234"/>
      <c r="C184" s="235"/>
      <c r="D184" s="236" t="s">
        <v>193</v>
      </c>
      <c r="E184" s="237" t="s">
        <v>19</v>
      </c>
      <c r="F184" s="238" t="s">
        <v>11510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193</v>
      </c>
      <c r="AU184" s="244" t="s">
        <v>80</v>
      </c>
      <c r="AV184" s="13" t="s">
        <v>78</v>
      </c>
      <c r="AW184" s="13" t="s">
        <v>195</v>
      </c>
      <c r="AX184" s="13" t="s">
        <v>71</v>
      </c>
      <c r="AY184" s="244" t="s">
        <v>182</v>
      </c>
    </row>
    <row r="185" s="14" customFormat="1">
      <c r="A185" s="14"/>
      <c r="B185" s="245"/>
      <c r="C185" s="246"/>
      <c r="D185" s="236" t="s">
        <v>193</v>
      </c>
      <c r="E185" s="247" t="s">
        <v>19</v>
      </c>
      <c r="F185" s="248" t="s">
        <v>11511</v>
      </c>
      <c r="G185" s="246"/>
      <c r="H185" s="249">
        <v>327.25540000000001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193</v>
      </c>
      <c r="AU185" s="255" t="s">
        <v>80</v>
      </c>
      <c r="AV185" s="14" t="s">
        <v>80</v>
      </c>
      <c r="AW185" s="14" t="s">
        <v>195</v>
      </c>
      <c r="AX185" s="14" t="s">
        <v>71</v>
      </c>
      <c r="AY185" s="255" t="s">
        <v>182</v>
      </c>
    </row>
    <row r="186" s="14" customFormat="1">
      <c r="A186" s="14"/>
      <c r="B186" s="245"/>
      <c r="C186" s="246"/>
      <c r="D186" s="236" t="s">
        <v>193</v>
      </c>
      <c r="E186" s="247" t="s">
        <v>19</v>
      </c>
      <c r="F186" s="248" t="s">
        <v>11512</v>
      </c>
      <c r="G186" s="246"/>
      <c r="H186" s="249">
        <v>-31.446400000000001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193</v>
      </c>
      <c r="AU186" s="255" t="s">
        <v>80</v>
      </c>
      <c r="AV186" s="14" t="s">
        <v>80</v>
      </c>
      <c r="AW186" s="14" t="s">
        <v>195</v>
      </c>
      <c r="AX186" s="14" t="s">
        <v>71</v>
      </c>
      <c r="AY186" s="255" t="s">
        <v>182</v>
      </c>
    </row>
    <row r="187" s="14" customFormat="1">
      <c r="A187" s="14"/>
      <c r="B187" s="245"/>
      <c r="C187" s="246"/>
      <c r="D187" s="236" t="s">
        <v>193</v>
      </c>
      <c r="E187" s="247" t="s">
        <v>19</v>
      </c>
      <c r="F187" s="248" t="s">
        <v>11513</v>
      </c>
      <c r="G187" s="246"/>
      <c r="H187" s="249">
        <v>-14.25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193</v>
      </c>
      <c r="AU187" s="255" t="s">
        <v>80</v>
      </c>
      <c r="AV187" s="14" t="s">
        <v>80</v>
      </c>
      <c r="AW187" s="14" t="s">
        <v>195</v>
      </c>
      <c r="AX187" s="14" t="s">
        <v>71</v>
      </c>
      <c r="AY187" s="255" t="s">
        <v>182</v>
      </c>
    </row>
    <row r="188" s="15" customFormat="1">
      <c r="A188" s="15"/>
      <c r="B188" s="256"/>
      <c r="C188" s="257"/>
      <c r="D188" s="236" t="s">
        <v>193</v>
      </c>
      <c r="E188" s="258" t="s">
        <v>19</v>
      </c>
      <c r="F188" s="259" t="s">
        <v>11514</v>
      </c>
      <c r="G188" s="257"/>
      <c r="H188" s="260">
        <v>281.55900000000003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193</v>
      </c>
      <c r="AU188" s="266" t="s">
        <v>80</v>
      </c>
      <c r="AV188" s="15" t="s">
        <v>97</v>
      </c>
      <c r="AW188" s="15" t="s">
        <v>195</v>
      </c>
      <c r="AX188" s="15" t="s">
        <v>71</v>
      </c>
      <c r="AY188" s="266" t="s">
        <v>182</v>
      </c>
    </row>
    <row r="189" s="14" customFormat="1">
      <c r="A189" s="14"/>
      <c r="B189" s="245"/>
      <c r="C189" s="246"/>
      <c r="D189" s="236" t="s">
        <v>193</v>
      </c>
      <c r="E189" s="247" t="s">
        <v>19</v>
      </c>
      <c r="F189" s="248" t="s">
        <v>11515</v>
      </c>
      <c r="G189" s="246"/>
      <c r="H189" s="249">
        <v>103.1485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193</v>
      </c>
      <c r="AU189" s="255" t="s">
        <v>80</v>
      </c>
      <c r="AV189" s="14" t="s">
        <v>80</v>
      </c>
      <c r="AW189" s="14" t="s">
        <v>195</v>
      </c>
      <c r="AX189" s="14" t="s">
        <v>71</v>
      </c>
      <c r="AY189" s="255" t="s">
        <v>182</v>
      </c>
    </row>
    <row r="190" s="14" customFormat="1">
      <c r="A190" s="14"/>
      <c r="B190" s="245"/>
      <c r="C190" s="246"/>
      <c r="D190" s="236" t="s">
        <v>193</v>
      </c>
      <c r="E190" s="247" t="s">
        <v>19</v>
      </c>
      <c r="F190" s="248" t="s">
        <v>11516</v>
      </c>
      <c r="G190" s="246"/>
      <c r="H190" s="249">
        <v>-13.1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193</v>
      </c>
      <c r="AU190" s="255" t="s">
        <v>80</v>
      </c>
      <c r="AV190" s="14" t="s">
        <v>80</v>
      </c>
      <c r="AW190" s="14" t="s">
        <v>195</v>
      </c>
      <c r="AX190" s="14" t="s">
        <v>71</v>
      </c>
      <c r="AY190" s="255" t="s">
        <v>182</v>
      </c>
    </row>
    <row r="191" s="14" customFormat="1">
      <c r="A191" s="14"/>
      <c r="B191" s="245"/>
      <c r="C191" s="246"/>
      <c r="D191" s="236" t="s">
        <v>193</v>
      </c>
      <c r="E191" s="247" t="s">
        <v>19</v>
      </c>
      <c r="F191" s="248" t="s">
        <v>11517</v>
      </c>
      <c r="G191" s="246"/>
      <c r="H191" s="249">
        <v>43.625500000000002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193</v>
      </c>
      <c r="AU191" s="255" t="s">
        <v>80</v>
      </c>
      <c r="AV191" s="14" t="s">
        <v>80</v>
      </c>
      <c r="AW191" s="14" t="s">
        <v>195</v>
      </c>
      <c r="AX191" s="14" t="s">
        <v>71</v>
      </c>
      <c r="AY191" s="255" t="s">
        <v>182</v>
      </c>
    </row>
    <row r="192" s="13" customFormat="1">
      <c r="A192" s="13"/>
      <c r="B192" s="234"/>
      <c r="C192" s="235"/>
      <c r="D192" s="236" t="s">
        <v>193</v>
      </c>
      <c r="E192" s="237" t="s">
        <v>19</v>
      </c>
      <c r="F192" s="238" t="s">
        <v>11518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193</v>
      </c>
      <c r="AU192" s="244" t="s">
        <v>80</v>
      </c>
      <c r="AV192" s="13" t="s">
        <v>78</v>
      </c>
      <c r="AW192" s="13" t="s">
        <v>195</v>
      </c>
      <c r="AX192" s="13" t="s">
        <v>71</v>
      </c>
      <c r="AY192" s="244" t="s">
        <v>182</v>
      </c>
    </row>
    <row r="193" s="14" customFormat="1">
      <c r="A193" s="14"/>
      <c r="B193" s="245"/>
      <c r="C193" s="246"/>
      <c r="D193" s="236" t="s">
        <v>193</v>
      </c>
      <c r="E193" s="247" t="s">
        <v>19</v>
      </c>
      <c r="F193" s="248" t="s">
        <v>11519</v>
      </c>
      <c r="G193" s="246"/>
      <c r="H193" s="249">
        <v>473.06849999999997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193</v>
      </c>
      <c r="AU193" s="255" t="s">
        <v>80</v>
      </c>
      <c r="AV193" s="14" t="s">
        <v>80</v>
      </c>
      <c r="AW193" s="14" t="s">
        <v>195</v>
      </c>
      <c r="AX193" s="14" t="s">
        <v>71</v>
      </c>
      <c r="AY193" s="255" t="s">
        <v>182</v>
      </c>
    </row>
    <row r="194" s="14" customFormat="1">
      <c r="A194" s="14"/>
      <c r="B194" s="245"/>
      <c r="C194" s="246"/>
      <c r="D194" s="236" t="s">
        <v>193</v>
      </c>
      <c r="E194" s="247" t="s">
        <v>19</v>
      </c>
      <c r="F194" s="248" t="s">
        <v>11520</v>
      </c>
      <c r="G194" s="246"/>
      <c r="H194" s="249">
        <v>651.76400000000001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195</v>
      </c>
      <c r="AX194" s="14" t="s">
        <v>71</v>
      </c>
      <c r="AY194" s="255" t="s">
        <v>182</v>
      </c>
    </row>
    <row r="195" s="13" customFormat="1">
      <c r="A195" s="13"/>
      <c r="B195" s="234"/>
      <c r="C195" s="235"/>
      <c r="D195" s="236" t="s">
        <v>193</v>
      </c>
      <c r="E195" s="237" t="s">
        <v>19</v>
      </c>
      <c r="F195" s="238" t="s">
        <v>11521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193</v>
      </c>
      <c r="AU195" s="244" t="s">
        <v>80</v>
      </c>
      <c r="AV195" s="13" t="s">
        <v>78</v>
      </c>
      <c r="AW195" s="13" t="s">
        <v>195</v>
      </c>
      <c r="AX195" s="13" t="s">
        <v>71</v>
      </c>
      <c r="AY195" s="244" t="s">
        <v>182</v>
      </c>
    </row>
    <row r="196" s="14" customFormat="1">
      <c r="A196" s="14"/>
      <c r="B196" s="245"/>
      <c r="C196" s="246"/>
      <c r="D196" s="236" t="s">
        <v>193</v>
      </c>
      <c r="E196" s="247" t="s">
        <v>19</v>
      </c>
      <c r="F196" s="248" t="s">
        <v>11522</v>
      </c>
      <c r="G196" s="246"/>
      <c r="H196" s="249">
        <v>-92.223799999999997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193</v>
      </c>
      <c r="AU196" s="255" t="s">
        <v>80</v>
      </c>
      <c r="AV196" s="14" t="s">
        <v>80</v>
      </c>
      <c r="AW196" s="14" t="s">
        <v>195</v>
      </c>
      <c r="AX196" s="14" t="s">
        <v>71</v>
      </c>
      <c r="AY196" s="255" t="s">
        <v>182</v>
      </c>
    </row>
    <row r="197" s="14" customFormat="1">
      <c r="A197" s="14"/>
      <c r="B197" s="245"/>
      <c r="C197" s="246"/>
      <c r="D197" s="236" t="s">
        <v>193</v>
      </c>
      <c r="E197" s="247" t="s">
        <v>19</v>
      </c>
      <c r="F197" s="248" t="s">
        <v>11523</v>
      </c>
      <c r="G197" s="246"/>
      <c r="H197" s="249">
        <v>-40.195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193</v>
      </c>
      <c r="AU197" s="255" t="s">
        <v>80</v>
      </c>
      <c r="AV197" s="14" t="s">
        <v>80</v>
      </c>
      <c r="AW197" s="14" t="s">
        <v>195</v>
      </c>
      <c r="AX197" s="14" t="s">
        <v>71</v>
      </c>
      <c r="AY197" s="255" t="s">
        <v>182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11524</v>
      </c>
      <c r="G198" s="246"/>
      <c r="H198" s="249">
        <v>-7.4450000000000003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15" customFormat="1">
      <c r="A199" s="15"/>
      <c r="B199" s="256"/>
      <c r="C199" s="257"/>
      <c r="D199" s="236" t="s">
        <v>193</v>
      </c>
      <c r="E199" s="258" t="s">
        <v>19</v>
      </c>
      <c r="F199" s="259" t="s">
        <v>215</v>
      </c>
      <c r="G199" s="257"/>
      <c r="H199" s="260">
        <v>1118.6427000000001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193</v>
      </c>
      <c r="AU199" s="266" t="s">
        <v>80</v>
      </c>
      <c r="AV199" s="15" t="s">
        <v>97</v>
      </c>
      <c r="AW199" s="15" t="s">
        <v>195</v>
      </c>
      <c r="AX199" s="15" t="s">
        <v>71</v>
      </c>
      <c r="AY199" s="266" t="s">
        <v>182</v>
      </c>
    </row>
    <row r="200" s="13" customFormat="1">
      <c r="A200" s="13"/>
      <c r="B200" s="234"/>
      <c r="C200" s="235"/>
      <c r="D200" s="236" t="s">
        <v>193</v>
      </c>
      <c r="E200" s="237" t="s">
        <v>19</v>
      </c>
      <c r="F200" s="238" t="s">
        <v>3420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193</v>
      </c>
      <c r="AU200" s="244" t="s">
        <v>80</v>
      </c>
      <c r="AV200" s="13" t="s">
        <v>78</v>
      </c>
      <c r="AW200" s="13" t="s">
        <v>195</v>
      </c>
      <c r="AX200" s="13" t="s">
        <v>71</v>
      </c>
      <c r="AY200" s="244" t="s">
        <v>182</v>
      </c>
    </row>
    <row r="201" s="14" customFormat="1">
      <c r="A201" s="14"/>
      <c r="B201" s="245"/>
      <c r="C201" s="246"/>
      <c r="D201" s="236" t="s">
        <v>193</v>
      </c>
      <c r="E201" s="247" t="s">
        <v>19</v>
      </c>
      <c r="F201" s="248" t="s">
        <v>11525</v>
      </c>
      <c r="G201" s="246"/>
      <c r="H201" s="249">
        <v>54.009999999999998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193</v>
      </c>
      <c r="AU201" s="255" t="s">
        <v>80</v>
      </c>
      <c r="AV201" s="14" t="s">
        <v>80</v>
      </c>
      <c r="AW201" s="14" t="s">
        <v>195</v>
      </c>
      <c r="AX201" s="14" t="s">
        <v>71</v>
      </c>
      <c r="AY201" s="255" t="s">
        <v>182</v>
      </c>
    </row>
    <row r="202" s="14" customFormat="1">
      <c r="A202" s="14"/>
      <c r="B202" s="245"/>
      <c r="C202" s="246"/>
      <c r="D202" s="236" t="s">
        <v>193</v>
      </c>
      <c r="E202" s="247" t="s">
        <v>19</v>
      </c>
      <c r="F202" s="248" t="s">
        <v>11526</v>
      </c>
      <c r="G202" s="246"/>
      <c r="H202" s="249">
        <v>42.0625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193</v>
      </c>
      <c r="AU202" s="255" t="s">
        <v>80</v>
      </c>
      <c r="AV202" s="14" t="s">
        <v>80</v>
      </c>
      <c r="AW202" s="14" t="s">
        <v>195</v>
      </c>
      <c r="AX202" s="14" t="s">
        <v>71</v>
      </c>
      <c r="AY202" s="255" t="s">
        <v>182</v>
      </c>
    </row>
    <row r="203" s="15" customFormat="1">
      <c r="A203" s="15"/>
      <c r="B203" s="256"/>
      <c r="C203" s="257"/>
      <c r="D203" s="236" t="s">
        <v>193</v>
      </c>
      <c r="E203" s="258" t="s">
        <v>19</v>
      </c>
      <c r="F203" s="259" t="s">
        <v>215</v>
      </c>
      <c r="G203" s="257"/>
      <c r="H203" s="260">
        <v>96.072500000000005</v>
      </c>
      <c r="I203" s="261"/>
      <c r="J203" s="257"/>
      <c r="K203" s="257"/>
      <c r="L203" s="262"/>
      <c r="M203" s="263"/>
      <c r="N203" s="264"/>
      <c r="O203" s="264"/>
      <c r="P203" s="264"/>
      <c r="Q203" s="264"/>
      <c r="R203" s="264"/>
      <c r="S203" s="264"/>
      <c r="T203" s="26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6" t="s">
        <v>193</v>
      </c>
      <c r="AU203" s="266" t="s">
        <v>80</v>
      </c>
      <c r="AV203" s="15" t="s">
        <v>97</v>
      </c>
      <c r="AW203" s="15" t="s">
        <v>195</v>
      </c>
      <c r="AX203" s="15" t="s">
        <v>71</v>
      </c>
      <c r="AY203" s="266" t="s">
        <v>182</v>
      </c>
    </row>
    <row r="204" s="14" customFormat="1">
      <c r="A204" s="14"/>
      <c r="B204" s="245"/>
      <c r="C204" s="246"/>
      <c r="D204" s="236" t="s">
        <v>193</v>
      </c>
      <c r="E204" s="247" t="s">
        <v>19</v>
      </c>
      <c r="F204" s="248" t="s">
        <v>11527</v>
      </c>
      <c r="G204" s="246"/>
      <c r="H204" s="249">
        <v>8.984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193</v>
      </c>
      <c r="AU204" s="255" t="s">
        <v>80</v>
      </c>
      <c r="AV204" s="14" t="s">
        <v>80</v>
      </c>
      <c r="AW204" s="14" t="s">
        <v>195</v>
      </c>
      <c r="AX204" s="14" t="s">
        <v>71</v>
      </c>
      <c r="AY204" s="255" t="s">
        <v>182</v>
      </c>
    </row>
    <row r="205" s="16" customFormat="1">
      <c r="A205" s="16"/>
      <c r="B205" s="267"/>
      <c r="C205" s="268"/>
      <c r="D205" s="236" t="s">
        <v>193</v>
      </c>
      <c r="E205" s="269" t="s">
        <v>19</v>
      </c>
      <c r="F205" s="270" t="s">
        <v>220</v>
      </c>
      <c r="G205" s="268"/>
      <c r="H205" s="271">
        <v>1629.0997</v>
      </c>
      <c r="I205" s="272"/>
      <c r="J205" s="268"/>
      <c r="K205" s="268"/>
      <c r="L205" s="273"/>
      <c r="M205" s="274"/>
      <c r="N205" s="275"/>
      <c r="O205" s="275"/>
      <c r="P205" s="275"/>
      <c r="Q205" s="275"/>
      <c r="R205" s="275"/>
      <c r="S205" s="275"/>
      <c r="T205" s="27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77" t="s">
        <v>193</v>
      </c>
      <c r="AU205" s="277" t="s">
        <v>80</v>
      </c>
      <c r="AV205" s="16" t="s">
        <v>189</v>
      </c>
      <c r="AW205" s="16" t="s">
        <v>195</v>
      </c>
      <c r="AX205" s="16" t="s">
        <v>78</v>
      </c>
      <c r="AY205" s="277" t="s">
        <v>182</v>
      </c>
    </row>
    <row r="206" s="2" customFormat="1" ht="37.8" customHeight="1">
      <c r="A206" s="41"/>
      <c r="B206" s="42"/>
      <c r="C206" s="216" t="s">
        <v>289</v>
      </c>
      <c r="D206" s="216" t="s">
        <v>184</v>
      </c>
      <c r="E206" s="217" t="s">
        <v>11528</v>
      </c>
      <c r="F206" s="218" t="s">
        <v>11529</v>
      </c>
      <c r="G206" s="219" t="s">
        <v>283</v>
      </c>
      <c r="H206" s="220">
        <v>617.96400000000006</v>
      </c>
      <c r="I206" s="221"/>
      <c r="J206" s="222">
        <f>ROUND(I206*H206,2)</f>
        <v>0</v>
      </c>
      <c r="K206" s="218" t="s">
        <v>188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0.040770000000000001</v>
      </c>
      <c r="R206" s="225">
        <f>Q206*H206</f>
        <v>25.194392280000002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189</v>
      </c>
      <c r="AT206" s="227" t="s">
        <v>184</v>
      </c>
      <c r="AU206" s="227" t="s">
        <v>80</v>
      </c>
      <c r="AY206" s="20" t="s">
        <v>182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189</v>
      </c>
      <c r="BM206" s="227" t="s">
        <v>11530</v>
      </c>
    </row>
    <row r="207" s="2" customFormat="1">
      <c r="A207" s="41"/>
      <c r="B207" s="42"/>
      <c r="C207" s="43"/>
      <c r="D207" s="229" t="s">
        <v>191</v>
      </c>
      <c r="E207" s="43"/>
      <c r="F207" s="230" t="s">
        <v>11531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191</v>
      </c>
      <c r="AU207" s="20" t="s">
        <v>80</v>
      </c>
    </row>
    <row r="208" s="14" customFormat="1">
      <c r="A208" s="14"/>
      <c r="B208" s="245"/>
      <c r="C208" s="246"/>
      <c r="D208" s="236" t="s">
        <v>193</v>
      </c>
      <c r="E208" s="247" t="s">
        <v>19</v>
      </c>
      <c r="F208" s="248" t="s">
        <v>11532</v>
      </c>
      <c r="G208" s="246"/>
      <c r="H208" s="249">
        <v>121.418125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193</v>
      </c>
      <c r="AU208" s="255" t="s">
        <v>80</v>
      </c>
      <c r="AV208" s="14" t="s">
        <v>80</v>
      </c>
      <c r="AW208" s="14" t="s">
        <v>195</v>
      </c>
      <c r="AX208" s="14" t="s">
        <v>71</v>
      </c>
      <c r="AY208" s="255" t="s">
        <v>182</v>
      </c>
    </row>
    <row r="209" s="14" customFormat="1">
      <c r="A209" s="14"/>
      <c r="B209" s="245"/>
      <c r="C209" s="246"/>
      <c r="D209" s="236" t="s">
        <v>193</v>
      </c>
      <c r="E209" s="247" t="s">
        <v>19</v>
      </c>
      <c r="F209" s="248" t="s">
        <v>11533</v>
      </c>
      <c r="G209" s="246"/>
      <c r="H209" s="249">
        <v>219.81165999999999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193</v>
      </c>
      <c r="AU209" s="255" t="s">
        <v>80</v>
      </c>
      <c r="AV209" s="14" t="s">
        <v>80</v>
      </c>
      <c r="AW209" s="14" t="s">
        <v>195</v>
      </c>
      <c r="AX209" s="14" t="s">
        <v>71</v>
      </c>
      <c r="AY209" s="255" t="s">
        <v>182</v>
      </c>
    </row>
    <row r="210" s="14" customFormat="1">
      <c r="A210" s="14"/>
      <c r="B210" s="245"/>
      <c r="C210" s="246"/>
      <c r="D210" s="236" t="s">
        <v>193</v>
      </c>
      <c r="E210" s="247" t="s">
        <v>19</v>
      </c>
      <c r="F210" s="248" t="s">
        <v>11534</v>
      </c>
      <c r="G210" s="246"/>
      <c r="H210" s="249">
        <v>24.1785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193</v>
      </c>
      <c r="AU210" s="255" t="s">
        <v>80</v>
      </c>
      <c r="AV210" s="14" t="s">
        <v>80</v>
      </c>
      <c r="AW210" s="14" t="s">
        <v>195</v>
      </c>
      <c r="AX210" s="14" t="s">
        <v>71</v>
      </c>
      <c r="AY210" s="255" t="s">
        <v>182</v>
      </c>
    </row>
    <row r="211" s="13" customFormat="1">
      <c r="A211" s="13"/>
      <c r="B211" s="234"/>
      <c r="C211" s="235"/>
      <c r="D211" s="236" t="s">
        <v>193</v>
      </c>
      <c r="E211" s="237" t="s">
        <v>19</v>
      </c>
      <c r="F211" s="238" t="s">
        <v>11535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193</v>
      </c>
      <c r="AU211" s="244" t="s">
        <v>80</v>
      </c>
      <c r="AV211" s="13" t="s">
        <v>78</v>
      </c>
      <c r="AW211" s="13" t="s">
        <v>195</v>
      </c>
      <c r="AX211" s="13" t="s">
        <v>71</v>
      </c>
      <c r="AY211" s="244" t="s">
        <v>182</v>
      </c>
    </row>
    <row r="212" s="14" customFormat="1">
      <c r="A212" s="14"/>
      <c r="B212" s="245"/>
      <c r="C212" s="246"/>
      <c r="D212" s="236" t="s">
        <v>193</v>
      </c>
      <c r="E212" s="247" t="s">
        <v>19</v>
      </c>
      <c r="F212" s="248" t="s">
        <v>11536</v>
      </c>
      <c r="G212" s="246"/>
      <c r="H212" s="249">
        <v>130.89500000000001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193</v>
      </c>
      <c r="AU212" s="255" t="s">
        <v>80</v>
      </c>
      <c r="AV212" s="14" t="s">
        <v>80</v>
      </c>
      <c r="AW212" s="14" t="s">
        <v>195</v>
      </c>
      <c r="AX212" s="14" t="s">
        <v>71</v>
      </c>
      <c r="AY212" s="255" t="s">
        <v>182</v>
      </c>
    </row>
    <row r="213" s="14" customFormat="1">
      <c r="A213" s="14"/>
      <c r="B213" s="245"/>
      <c r="C213" s="246"/>
      <c r="D213" s="236" t="s">
        <v>193</v>
      </c>
      <c r="E213" s="247" t="s">
        <v>19</v>
      </c>
      <c r="F213" s="248" t="s">
        <v>11537</v>
      </c>
      <c r="G213" s="246"/>
      <c r="H213" s="249">
        <v>2.4300000000000002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193</v>
      </c>
      <c r="AU213" s="255" t="s">
        <v>80</v>
      </c>
      <c r="AV213" s="14" t="s">
        <v>80</v>
      </c>
      <c r="AW213" s="14" t="s">
        <v>195</v>
      </c>
      <c r="AX213" s="14" t="s">
        <v>71</v>
      </c>
      <c r="AY213" s="255" t="s">
        <v>182</v>
      </c>
    </row>
    <row r="214" s="14" customFormat="1">
      <c r="A214" s="14"/>
      <c r="B214" s="245"/>
      <c r="C214" s="246"/>
      <c r="D214" s="236" t="s">
        <v>193</v>
      </c>
      <c r="E214" s="247" t="s">
        <v>19</v>
      </c>
      <c r="F214" s="248" t="s">
        <v>11538</v>
      </c>
      <c r="G214" s="246"/>
      <c r="H214" s="249">
        <v>-7.7699999999999996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193</v>
      </c>
      <c r="AU214" s="255" t="s">
        <v>80</v>
      </c>
      <c r="AV214" s="14" t="s">
        <v>80</v>
      </c>
      <c r="AW214" s="14" t="s">
        <v>195</v>
      </c>
      <c r="AX214" s="14" t="s">
        <v>71</v>
      </c>
      <c r="AY214" s="255" t="s">
        <v>182</v>
      </c>
    </row>
    <row r="215" s="14" customFormat="1">
      <c r="A215" s="14"/>
      <c r="B215" s="245"/>
      <c r="C215" s="246"/>
      <c r="D215" s="236" t="s">
        <v>193</v>
      </c>
      <c r="E215" s="247" t="s">
        <v>19</v>
      </c>
      <c r="F215" s="248" t="s">
        <v>11539</v>
      </c>
      <c r="G215" s="246"/>
      <c r="H215" s="249">
        <v>-27.388999999999999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193</v>
      </c>
      <c r="AU215" s="255" t="s">
        <v>80</v>
      </c>
      <c r="AV215" s="14" t="s">
        <v>80</v>
      </c>
      <c r="AW215" s="14" t="s">
        <v>195</v>
      </c>
      <c r="AX215" s="14" t="s">
        <v>71</v>
      </c>
      <c r="AY215" s="255" t="s">
        <v>182</v>
      </c>
    </row>
    <row r="216" s="14" customFormat="1">
      <c r="A216" s="14"/>
      <c r="B216" s="245"/>
      <c r="C216" s="246"/>
      <c r="D216" s="236" t="s">
        <v>193</v>
      </c>
      <c r="E216" s="247" t="s">
        <v>19</v>
      </c>
      <c r="F216" s="248" t="s">
        <v>11540</v>
      </c>
      <c r="G216" s="246"/>
      <c r="H216" s="249">
        <v>-16.420999999999999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193</v>
      </c>
      <c r="AU216" s="255" t="s">
        <v>80</v>
      </c>
      <c r="AV216" s="14" t="s">
        <v>80</v>
      </c>
      <c r="AW216" s="14" t="s">
        <v>195</v>
      </c>
      <c r="AX216" s="14" t="s">
        <v>71</v>
      </c>
      <c r="AY216" s="255" t="s">
        <v>182</v>
      </c>
    </row>
    <row r="217" s="15" customFormat="1">
      <c r="A217" s="15"/>
      <c r="B217" s="256"/>
      <c r="C217" s="257"/>
      <c r="D217" s="236" t="s">
        <v>193</v>
      </c>
      <c r="E217" s="258" t="s">
        <v>19</v>
      </c>
      <c r="F217" s="259" t="s">
        <v>215</v>
      </c>
      <c r="G217" s="257"/>
      <c r="H217" s="260">
        <v>447.15328499999998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193</v>
      </c>
      <c r="AU217" s="266" t="s">
        <v>80</v>
      </c>
      <c r="AV217" s="15" t="s">
        <v>97</v>
      </c>
      <c r="AW217" s="15" t="s">
        <v>195</v>
      </c>
      <c r="AX217" s="15" t="s">
        <v>71</v>
      </c>
      <c r="AY217" s="266" t="s">
        <v>182</v>
      </c>
    </row>
    <row r="218" s="13" customFormat="1">
      <c r="A218" s="13"/>
      <c r="B218" s="234"/>
      <c r="C218" s="235"/>
      <c r="D218" s="236" t="s">
        <v>193</v>
      </c>
      <c r="E218" s="237" t="s">
        <v>19</v>
      </c>
      <c r="F218" s="238" t="s">
        <v>11541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193</v>
      </c>
      <c r="AU218" s="244" t="s">
        <v>80</v>
      </c>
      <c r="AV218" s="13" t="s">
        <v>78</v>
      </c>
      <c r="AW218" s="13" t="s">
        <v>195</v>
      </c>
      <c r="AX218" s="13" t="s">
        <v>71</v>
      </c>
      <c r="AY218" s="244" t="s">
        <v>182</v>
      </c>
    </row>
    <row r="219" s="14" customFormat="1">
      <c r="A219" s="14"/>
      <c r="B219" s="245"/>
      <c r="C219" s="246"/>
      <c r="D219" s="236" t="s">
        <v>193</v>
      </c>
      <c r="E219" s="247" t="s">
        <v>19</v>
      </c>
      <c r="F219" s="248" t="s">
        <v>11542</v>
      </c>
      <c r="G219" s="246"/>
      <c r="H219" s="249">
        <v>226.78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193</v>
      </c>
      <c r="AU219" s="255" t="s">
        <v>80</v>
      </c>
      <c r="AV219" s="14" t="s">
        <v>80</v>
      </c>
      <c r="AW219" s="14" t="s">
        <v>195</v>
      </c>
      <c r="AX219" s="14" t="s">
        <v>71</v>
      </c>
      <c r="AY219" s="255" t="s">
        <v>182</v>
      </c>
    </row>
    <row r="220" s="14" customFormat="1">
      <c r="A220" s="14"/>
      <c r="B220" s="245"/>
      <c r="C220" s="246"/>
      <c r="D220" s="236" t="s">
        <v>193</v>
      </c>
      <c r="E220" s="247" t="s">
        <v>19</v>
      </c>
      <c r="F220" s="248" t="s">
        <v>11543</v>
      </c>
      <c r="G220" s="246"/>
      <c r="H220" s="249">
        <v>-46.225000000000001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193</v>
      </c>
      <c r="AU220" s="255" t="s">
        <v>80</v>
      </c>
      <c r="AV220" s="14" t="s">
        <v>80</v>
      </c>
      <c r="AW220" s="14" t="s">
        <v>195</v>
      </c>
      <c r="AX220" s="14" t="s">
        <v>71</v>
      </c>
      <c r="AY220" s="255" t="s">
        <v>182</v>
      </c>
    </row>
    <row r="221" s="14" customFormat="1">
      <c r="A221" s="14"/>
      <c r="B221" s="245"/>
      <c r="C221" s="246"/>
      <c r="D221" s="236" t="s">
        <v>193</v>
      </c>
      <c r="E221" s="247" t="s">
        <v>19</v>
      </c>
      <c r="F221" s="248" t="s">
        <v>11544</v>
      </c>
      <c r="G221" s="246"/>
      <c r="H221" s="249">
        <v>-8.3691999999999993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193</v>
      </c>
      <c r="AU221" s="255" t="s">
        <v>80</v>
      </c>
      <c r="AV221" s="14" t="s">
        <v>80</v>
      </c>
      <c r="AW221" s="14" t="s">
        <v>195</v>
      </c>
      <c r="AX221" s="14" t="s">
        <v>71</v>
      </c>
      <c r="AY221" s="255" t="s">
        <v>182</v>
      </c>
    </row>
    <row r="222" s="14" customFormat="1">
      <c r="A222" s="14"/>
      <c r="B222" s="245"/>
      <c r="C222" s="246"/>
      <c r="D222" s="236" t="s">
        <v>193</v>
      </c>
      <c r="E222" s="247" t="s">
        <v>19</v>
      </c>
      <c r="F222" s="248" t="s">
        <v>11545</v>
      </c>
      <c r="G222" s="246"/>
      <c r="H222" s="249">
        <v>-1.375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193</v>
      </c>
      <c r="AU222" s="255" t="s">
        <v>80</v>
      </c>
      <c r="AV222" s="14" t="s">
        <v>80</v>
      </c>
      <c r="AW222" s="14" t="s">
        <v>195</v>
      </c>
      <c r="AX222" s="14" t="s">
        <v>71</v>
      </c>
      <c r="AY222" s="255" t="s">
        <v>182</v>
      </c>
    </row>
    <row r="223" s="15" customFormat="1">
      <c r="A223" s="15"/>
      <c r="B223" s="256"/>
      <c r="C223" s="257"/>
      <c r="D223" s="236" t="s">
        <v>193</v>
      </c>
      <c r="E223" s="258" t="s">
        <v>19</v>
      </c>
      <c r="F223" s="259" t="s">
        <v>215</v>
      </c>
      <c r="G223" s="257"/>
      <c r="H223" s="260">
        <v>170.8108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193</v>
      </c>
      <c r="AU223" s="266" t="s">
        <v>80</v>
      </c>
      <c r="AV223" s="15" t="s">
        <v>97</v>
      </c>
      <c r="AW223" s="15" t="s">
        <v>195</v>
      </c>
      <c r="AX223" s="15" t="s">
        <v>71</v>
      </c>
      <c r="AY223" s="266" t="s">
        <v>182</v>
      </c>
    </row>
    <row r="224" s="16" customFormat="1">
      <c r="A224" s="16"/>
      <c r="B224" s="267"/>
      <c r="C224" s="268"/>
      <c r="D224" s="236" t="s">
        <v>193</v>
      </c>
      <c r="E224" s="269" t="s">
        <v>19</v>
      </c>
      <c r="F224" s="270" t="s">
        <v>220</v>
      </c>
      <c r="G224" s="268"/>
      <c r="H224" s="271">
        <v>617.96408499999995</v>
      </c>
      <c r="I224" s="272"/>
      <c r="J224" s="268"/>
      <c r="K224" s="268"/>
      <c r="L224" s="273"/>
      <c r="M224" s="274"/>
      <c r="N224" s="275"/>
      <c r="O224" s="275"/>
      <c r="P224" s="275"/>
      <c r="Q224" s="275"/>
      <c r="R224" s="275"/>
      <c r="S224" s="275"/>
      <c r="T224" s="27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77" t="s">
        <v>193</v>
      </c>
      <c r="AU224" s="277" t="s">
        <v>80</v>
      </c>
      <c r="AV224" s="16" t="s">
        <v>189</v>
      </c>
      <c r="AW224" s="16" t="s">
        <v>195</v>
      </c>
      <c r="AX224" s="16" t="s">
        <v>78</v>
      </c>
      <c r="AY224" s="277" t="s">
        <v>182</v>
      </c>
    </row>
    <row r="225" s="2" customFormat="1" ht="37.8" customHeight="1">
      <c r="A225" s="41"/>
      <c r="B225" s="42"/>
      <c r="C225" s="216" t="s">
        <v>295</v>
      </c>
      <c r="D225" s="216" t="s">
        <v>184</v>
      </c>
      <c r="E225" s="217" t="s">
        <v>11546</v>
      </c>
      <c r="F225" s="218" t="s">
        <v>11547</v>
      </c>
      <c r="G225" s="219" t="s">
        <v>283</v>
      </c>
      <c r="H225" s="220">
        <v>303.46199999999999</v>
      </c>
      <c r="I225" s="221"/>
      <c r="J225" s="222">
        <f>ROUND(I225*H225,2)</f>
        <v>0</v>
      </c>
      <c r="K225" s="218" t="s">
        <v>188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0.079240000000000005</v>
      </c>
      <c r="R225" s="225">
        <f>Q225*H225</f>
        <v>24.046328880000001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189</v>
      </c>
      <c r="AT225" s="227" t="s">
        <v>184</v>
      </c>
      <c r="AU225" s="227" t="s">
        <v>80</v>
      </c>
      <c r="AY225" s="20" t="s">
        <v>182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189</v>
      </c>
      <c r="BM225" s="227" t="s">
        <v>11548</v>
      </c>
    </row>
    <row r="226" s="2" customFormat="1">
      <c r="A226" s="41"/>
      <c r="B226" s="42"/>
      <c r="C226" s="43"/>
      <c r="D226" s="229" t="s">
        <v>191</v>
      </c>
      <c r="E226" s="43"/>
      <c r="F226" s="230" t="s">
        <v>11549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191</v>
      </c>
      <c r="AU226" s="20" t="s">
        <v>80</v>
      </c>
    </row>
    <row r="227" s="14" customFormat="1">
      <c r="A227" s="14"/>
      <c r="B227" s="245"/>
      <c r="C227" s="246"/>
      <c r="D227" s="236" t="s">
        <v>193</v>
      </c>
      <c r="E227" s="247" t="s">
        <v>19</v>
      </c>
      <c r="F227" s="248" t="s">
        <v>11550</v>
      </c>
      <c r="G227" s="246"/>
      <c r="H227" s="249">
        <v>96.359999999999999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193</v>
      </c>
      <c r="AU227" s="255" t="s">
        <v>80</v>
      </c>
      <c r="AV227" s="14" t="s">
        <v>80</v>
      </c>
      <c r="AW227" s="14" t="s">
        <v>195</v>
      </c>
      <c r="AX227" s="14" t="s">
        <v>71</v>
      </c>
      <c r="AY227" s="255" t="s">
        <v>182</v>
      </c>
    </row>
    <row r="228" s="13" customFormat="1">
      <c r="A228" s="13"/>
      <c r="B228" s="234"/>
      <c r="C228" s="235"/>
      <c r="D228" s="236" t="s">
        <v>193</v>
      </c>
      <c r="E228" s="237" t="s">
        <v>19</v>
      </c>
      <c r="F228" s="238" t="s">
        <v>11551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193</v>
      </c>
      <c r="AU228" s="244" t="s">
        <v>80</v>
      </c>
      <c r="AV228" s="13" t="s">
        <v>78</v>
      </c>
      <c r="AW228" s="13" t="s">
        <v>195</v>
      </c>
      <c r="AX228" s="13" t="s">
        <v>71</v>
      </c>
      <c r="AY228" s="244" t="s">
        <v>182</v>
      </c>
    </row>
    <row r="229" s="14" customFormat="1">
      <c r="A229" s="14"/>
      <c r="B229" s="245"/>
      <c r="C229" s="246"/>
      <c r="D229" s="236" t="s">
        <v>193</v>
      </c>
      <c r="E229" s="247" t="s">
        <v>19</v>
      </c>
      <c r="F229" s="248" t="s">
        <v>11552</v>
      </c>
      <c r="G229" s="246"/>
      <c r="H229" s="249">
        <v>248.56999999999999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195</v>
      </c>
      <c r="AX229" s="14" t="s">
        <v>71</v>
      </c>
      <c r="AY229" s="255" t="s">
        <v>182</v>
      </c>
    </row>
    <row r="230" s="14" customFormat="1">
      <c r="A230" s="14"/>
      <c r="B230" s="245"/>
      <c r="C230" s="246"/>
      <c r="D230" s="236" t="s">
        <v>193</v>
      </c>
      <c r="E230" s="247" t="s">
        <v>19</v>
      </c>
      <c r="F230" s="248" t="s">
        <v>11553</v>
      </c>
      <c r="G230" s="246"/>
      <c r="H230" s="249">
        <v>16.800000000000001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193</v>
      </c>
      <c r="AU230" s="255" t="s">
        <v>80</v>
      </c>
      <c r="AV230" s="14" t="s">
        <v>80</v>
      </c>
      <c r="AW230" s="14" t="s">
        <v>195</v>
      </c>
      <c r="AX230" s="14" t="s">
        <v>71</v>
      </c>
      <c r="AY230" s="255" t="s">
        <v>182</v>
      </c>
    </row>
    <row r="231" s="14" customFormat="1">
      <c r="A231" s="14"/>
      <c r="B231" s="245"/>
      <c r="C231" s="246"/>
      <c r="D231" s="236" t="s">
        <v>193</v>
      </c>
      <c r="E231" s="247" t="s">
        <v>19</v>
      </c>
      <c r="F231" s="248" t="s">
        <v>11554</v>
      </c>
      <c r="G231" s="246"/>
      <c r="H231" s="249">
        <v>-37.799999999999997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193</v>
      </c>
      <c r="AU231" s="255" t="s">
        <v>80</v>
      </c>
      <c r="AV231" s="14" t="s">
        <v>80</v>
      </c>
      <c r="AW231" s="14" t="s">
        <v>195</v>
      </c>
      <c r="AX231" s="14" t="s">
        <v>71</v>
      </c>
      <c r="AY231" s="255" t="s">
        <v>182</v>
      </c>
    </row>
    <row r="232" s="14" customFormat="1">
      <c r="A232" s="14"/>
      <c r="B232" s="245"/>
      <c r="C232" s="246"/>
      <c r="D232" s="236" t="s">
        <v>193</v>
      </c>
      <c r="E232" s="247" t="s">
        <v>19</v>
      </c>
      <c r="F232" s="248" t="s">
        <v>11555</v>
      </c>
      <c r="G232" s="246"/>
      <c r="H232" s="249">
        <v>-20.468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193</v>
      </c>
      <c r="AU232" s="255" t="s">
        <v>80</v>
      </c>
      <c r="AV232" s="14" t="s">
        <v>80</v>
      </c>
      <c r="AW232" s="14" t="s">
        <v>195</v>
      </c>
      <c r="AX232" s="14" t="s">
        <v>71</v>
      </c>
      <c r="AY232" s="255" t="s">
        <v>182</v>
      </c>
    </row>
    <row r="233" s="2" customFormat="1" ht="24.15" customHeight="1">
      <c r="A233" s="41"/>
      <c r="B233" s="42"/>
      <c r="C233" s="216" t="s">
        <v>301</v>
      </c>
      <c r="D233" s="216" t="s">
        <v>184</v>
      </c>
      <c r="E233" s="217" t="s">
        <v>11556</v>
      </c>
      <c r="F233" s="218" t="s">
        <v>11557</v>
      </c>
      <c r="G233" s="219" t="s">
        <v>2233</v>
      </c>
      <c r="H233" s="220">
        <v>5</v>
      </c>
      <c r="I233" s="221"/>
      <c r="J233" s="222">
        <f>ROUND(I233*H233,2)</f>
        <v>0</v>
      </c>
      <c r="K233" s="218" t="s">
        <v>19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189</v>
      </c>
      <c r="AT233" s="227" t="s">
        <v>184</v>
      </c>
      <c r="AU233" s="227" t="s">
        <v>80</v>
      </c>
      <c r="AY233" s="20" t="s">
        <v>182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189</v>
      </c>
      <c r="BM233" s="227" t="s">
        <v>11558</v>
      </c>
    </row>
    <row r="234" s="2" customFormat="1" ht="24.15" customHeight="1">
      <c r="A234" s="41"/>
      <c r="B234" s="42"/>
      <c r="C234" s="216" t="s">
        <v>308</v>
      </c>
      <c r="D234" s="216" t="s">
        <v>184</v>
      </c>
      <c r="E234" s="217" t="s">
        <v>1717</v>
      </c>
      <c r="F234" s="218" t="s">
        <v>1718</v>
      </c>
      <c r="G234" s="219" t="s">
        <v>304</v>
      </c>
      <c r="H234" s="220">
        <v>19.800000000000001</v>
      </c>
      <c r="I234" s="221"/>
      <c r="J234" s="222">
        <f>ROUND(I234*H234,2)</f>
        <v>0</v>
      </c>
      <c r="K234" s="218" t="s">
        <v>188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0.020650000000000002</v>
      </c>
      <c r="R234" s="225">
        <f>Q234*H234</f>
        <v>0.40887000000000007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189</v>
      </c>
      <c r="AT234" s="227" t="s">
        <v>184</v>
      </c>
      <c r="AU234" s="227" t="s">
        <v>80</v>
      </c>
      <c r="AY234" s="20" t="s">
        <v>182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189</v>
      </c>
      <c r="BM234" s="227" t="s">
        <v>11559</v>
      </c>
    </row>
    <row r="235" s="2" customFormat="1">
      <c r="A235" s="41"/>
      <c r="B235" s="42"/>
      <c r="C235" s="43"/>
      <c r="D235" s="229" t="s">
        <v>191</v>
      </c>
      <c r="E235" s="43"/>
      <c r="F235" s="230" t="s">
        <v>1720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191</v>
      </c>
      <c r="AU235" s="20" t="s">
        <v>80</v>
      </c>
    </row>
    <row r="236" s="14" customFormat="1">
      <c r="A236" s="14"/>
      <c r="B236" s="245"/>
      <c r="C236" s="246"/>
      <c r="D236" s="236" t="s">
        <v>193</v>
      </c>
      <c r="E236" s="247" t="s">
        <v>19</v>
      </c>
      <c r="F236" s="248" t="s">
        <v>11560</v>
      </c>
      <c r="G236" s="246"/>
      <c r="H236" s="249">
        <v>4.7000000000000002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193</v>
      </c>
      <c r="AU236" s="255" t="s">
        <v>80</v>
      </c>
      <c r="AV236" s="14" t="s">
        <v>80</v>
      </c>
      <c r="AW236" s="14" t="s">
        <v>195</v>
      </c>
      <c r="AX236" s="14" t="s">
        <v>71</v>
      </c>
      <c r="AY236" s="255" t="s">
        <v>182</v>
      </c>
    </row>
    <row r="237" s="14" customFormat="1">
      <c r="A237" s="14"/>
      <c r="B237" s="245"/>
      <c r="C237" s="246"/>
      <c r="D237" s="236" t="s">
        <v>193</v>
      </c>
      <c r="E237" s="247" t="s">
        <v>19</v>
      </c>
      <c r="F237" s="248" t="s">
        <v>11561</v>
      </c>
      <c r="G237" s="246"/>
      <c r="H237" s="249">
        <v>15.1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193</v>
      </c>
      <c r="AU237" s="255" t="s">
        <v>80</v>
      </c>
      <c r="AV237" s="14" t="s">
        <v>80</v>
      </c>
      <c r="AW237" s="14" t="s">
        <v>195</v>
      </c>
      <c r="AX237" s="14" t="s">
        <v>71</v>
      </c>
      <c r="AY237" s="255" t="s">
        <v>182</v>
      </c>
    </row>
    <row r="238" s="2" customFormat="1" ht="24.15" customHeight="1">
      <c r="A238" s="41"/>
      <c r="B238" s="42"/>
      <c r="C238" s="216" t="s">
        <v>314</v>
      </c>
      <c r="D238" s="216" t="s">
        <v>184</v>
      </c>
      <c r="E238" s="217" t="s">
        <v>11562</v>
      </c>
      <c r="F238" s="218" t="s">
        <v>11563</v>
      </c>
      <c r="G238" s="219" t="s">
        <v>283</v>
      </c>
      <c r="H238" s="220">
        <v>25.893000000000001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0.068820000000000006</v>
      </c>
      <c r="R238" s="225">
        <f>Q238*H238</f>
        <v>1.7819562600000003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189</v>
      </c>
      <c r="AT238" s="227" t="s">
        <v>184</v>
      </c>
      <c r="AU238" s="227" t="s">
        <v>80</v>
      </c>
      <c r="AY238" s="20" t="s">
        <v>182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189</v>
      </c>
      <c r="BM238" s="227" t="s">
        <v>11564</v>
      </c>
    </row>
    <row r="239" s="14" customFormat="1">
      <c r="A239" s="14"/>
      <c r="B239" s="245"/>
      <c r="C239" s="246"/>
      <c r="D239" s="236" t="s">
        <v>193</v>
      </c>
      <c r="E239" s="247" t="s">
        <v>19</v>
      </c>
      <c r="F239" s="248" t="s">
        <v>11565</v>
      </c>
      <c r="G239" s="246"/>
      <c r="H239" s="249">
        <v>25.892499999999998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193</v>
      </c>
      <c r="AU239" s="255" t="s">
        <v>80</v>
      </c>
      <c r="AV239" s="14" t="s">
        <v>80</v>
      </c>
      <c r="AW239" s="14" t="s">
        <v>195</v>
      </c>
      <c r="AX239" s="14" t="s">
        <v>71</v>
      </c>
      <c r="AY239" s="255" t="s">
        <v>182</v>
      </c>
    </row>
    <row r="240" s="2" customFormat="1" ht="37.8" customHeight="1">
      <c r="A240" s="41"/>
      <c r="B240" s="42"/>
      <c r="C240" s="216" t="s">
        <v>319</v>
      </c>
      <c r="D240" s="216" t="s">
        <v>184</v>
      </c>
      <c r="E240" s="217" t="s">
        <v>1723</v>
      </c>
      <c r="F240" s="218" t="s">
        <v>1724</v>
      </c>
      <c r="G240" s="219" t="s">
        <v>283</v>
      </c>
      <c r="H240" s="220">
        <v>562.47799999999995</v>
      </c>
      <c r="I240" s="221"/>
      <c r="J240" s="222">
        <f>ROUND(I240*H240,2)</f>
        <v>0</v>
      </c>
      <c r="K240" s="218" t="s">
        <v>188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2.0000000000000002E-05</v>
      </c>
      <c r="R240" s="225">
        <f>Q240*H240</f>
        <v>0.011249560000000001</v>
      </c>
      <c r="S240" s="225">
        <v>1.0000000000000001E-05</v>
      </c>
      <c r="T240" s="226">
        <f>S240*H240</f>
        <v>0.0056247800000000002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189</v>
      </c>
      <c r="AT240" s="227" t="s">
        <v>184</v>
      </c>
      <c r="AU240" s="227" t="s">
        <v>80</v>
      </c>
      <c r="AY240" s="20" t="s">
        <v>182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189</v>
      </c>
      <c r="BM240" s="227" t="s">
        <v>11566</v>
      </c>
    </row>
    <row r="241" s="2" customFormat="1">
      <c r="A241" s="41"/>
      <c r="B241" s="42"/>
      <c r="C241" s="43"/>
      <c r="D241" s="229" t="s">
        <v>191</v>
      </c>
      <c r="E241" s="43"/>
      <c r="F241" s="230" t="s">
        <v>1726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191</v>
      </c>
      <c r="AU241" s="20" t="s">
        <v>80</v>
      </c>
    </row>
    <row r="242" s="14" customFormat="1">
      <c r="A242" s="14"/>
      <c r="B242" s="245"/>
      <c r="C242" s="246"/>
      <c r="D242" s="236" t="s">
        <v>193</v>
      </c>
      <c r="E242" s="247" t="s">
        <v>19</v>
      </c>
      <c r="F242" s="248" t="s">
        <v>1727</v>
      </c>
      <c r="G242" s="246"/>
      <c r="H242" s="249">
        <v>21.439959999999999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193</v>
      </c>
      <c r="AU242" s="255" t="s">
        <v>80</v>
      </c>
      <c r="AV242" s="14" t="s">
        <v>80</v>
      </c>
      <c r="AW242" s="14" t="s">
        <v>195</v>
      </c>
      <c r="AX242" s="14" t="s">
        <v>71</v>
      </c>
      <c r="AY242" s="255" t="s">
        <v>182</v>
      </c>
    </row>
    <row r="243" s="14" customFormat="1">
      <c r="A243" s="14"/>
      <c r="B243" s="245"/>
      <c r="C243" s="246"/>
      <c r="D243" s="236" t="s">
        <v>193</v>
      </c>
      <c r="E243" s="247" t="s">
        <v>19</v>
      </c>
      <c r="F243" s="248" t="s">
        <v>1728</v>
      </c>
      <c r="G243" s="246"/>
      <c r="H243" s="249">
        <v>301.51599999999996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193</v>
      </c>
      <c r="AU243" s="255" t="s">
        <v>80</v>
      </c>
      <c r="AV243" s="14" t="s">
        <v>80</v>
      </c>
      <c r="AW243" s="14" t="s">
        <v>195</v>
      </c>
      <c r="AX243" s="14" t="s">
        <v>71</v>
      </c>
      <c r="AY243" s="255" t="s">
        <v>182</v>
      </c>
    </row>
    <row r="244" s="14" customFormat="1">
      <c r="A244" s="14"/>
      <c r="B244" s="245"/>
      <c r="C244" s="246"/>
      <c r="D244" s="236" t="s">
        <v>193</v>
      </c>
      <c r="E244" s="247" t="s">
        <v>19</v>
      </c>
      <c r="F244" s="248" t="s">
        <v>1729</v>
      </c>
      <c r="G244" s="246"/>
      <c r="H244" s="249">
        <v>45.696599999999997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193</v>
      </c>
      <c r="AU244" s="255" t="s">
        <v>80</v>
      </c>
      <c r="AV244" s="14" t="s">
        <v>80</v>
      </c>
      <c r="AW244" s="14" t="s">
        <v>195</v>
      </c>
      <c r="AX244" s="14" t="s">
        <v>71</v>
      </c>
      <c r="AY244" s="255" t="s">
        <v>182</v>
      </c>
    </row>
    <row r="245" s="14" customFormat="1">
      <c r="A245" s="14"/>
      <c r="B245" s="245"/>
      <c r="C245" s="246"/>
      <c r="D245" s="236" t="s">
        <v>193</v>
      </c>
      <c r="E245" s="247" t="s">
        <v>19</v>
      </c>
      <c r="F245" s="248" t="s">
        <v>1730</v>
      </c>
      <c r="G245" s="246"/>
      <c r="H245" s="249">
        <v>193.82499999999999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193</v>
      </c>
      <c r="AU245" s="255" t="s">
        <v>80</v>
      </c>
      <c r="AV245" s="14" t="s">
        <v>80</v>
      </c>
      <c r="AW245" s="14" t="s">
        <v>195</v>
      </c>
      <c r="AX245" s="14" t="s">
        <v>71</v>
      </c>
      <c r="AY245" s="255" t="s">
        <v>182</v>
      </c>
    </row>
    <row r="246" s="12" customFormat="1" ht="22.8" customHeight="1">
      <c r="A246" s="12"/>
      <c r="B246" s="200"/>
      <c r="C246" s="201"/>
      <c r="D246" s="202" t="s">
        <v>70</v>
      </c>
      <c r="E246" s="214" t="s">
        <v>890</v>
      </c>
      <c r="F246" s="214" t="s">
        <v>1998</v>
      </c>
      <c r="G246" s="201"/>
      <c r="H246" s="201"/>
      <c r="I246" s="204"/>
      <c r="J246" s="215">
        <f>BK246</f>
        <v>0</v>
      </c>
      <c r="K246" s="201"/>
      <c r="L246" s="206"/>
      <c r="M246" s="207"/>
      <c r="N246" s="208"/>
      <c r="O246" s="208"/>
      <c r="P246" s="209">
        <f>SUM(P247:P379)</f>
        <v>0</v>
      </c>
      <c r="Q246" s="208"/>
      <c r="R246" s="209">
        <f>SUM(R247:R379)</f>
        <v>1.6185311999999998</v>
      </c>
      <c r="S246" s="208"/>
      <c r="T246" s="210">
        <f>SUM(T247:T379)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1" t="s">
        <v>78</v>
      </c>
      <c r="AT246" s="212" t="s">
        <v>70</v>
      </c>
      <c r="AU246" s="212" t="s">
        <v>78</v>
      </c>
      <c r="AY246" s="211" t="s">
        <v>182</v>
      </c>
      <c r="BK246" s="213">
        <f>SUM(BK247:BK379)</f>
        <v>0</v>
      </c>
    </row>
    <row r="247" s="2" customFormat="1" ht="44.25" customHeight="1">
      <c r="A247" s="41"/>
      <c r="B247" s="42"/>
      <c r="C247" s="216" t="s">
        <v>328</v>
      </c>
      <c r="D247" s="216" t="s">
        <v>184</v>
      </c>
      <c r="E247" s="217" t="s">
        <v>11567</v>
      </c>
      <c r="F247" s="218" t="s">
        <v>11568</v>
      </c>
      <c r="G247" s="219" t="s">
        <v>283</v>
      </c>
      <c r="H247" s="220">
        <v>180.84999999999999</v>
      </c>
      <c r="I247" s="221"/>
      <c r="J247" s="222">
        <f>ROUND(I247*H247,2)</f>
        <v>0</v>
      </c>
      <c r="K247" s="218" t="s">
        <v>188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189</v>
      </c>
      <c r="AT247" s="227" t="s">
        <v>184</v>
      </c>
      <c r="AU247" s="227" t="s">
        <v>80</v>
      </c>
      <c r="AY247" s="20" t="s">
        <v>182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189</v>
      </c>
      <c r="BM247" s="227" t="s">
        <v>11569</v>
      </c>
    </row>
    <row r="248" s="2" customFormat="1">
      <c r="A248" s="41"/>
      <c r="B248" s="42"/>
      <c r="C248" s="43"/>
      <c r="D248" s="229" t="s">
        <v>191</v>
      </c>
      <c r="E248" s="43"/>
      <c r="F248" s="230" t="s">
        <v>11570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191</v>
      </c>
      <c r="AU248" s="20" t="s">
        <v>80</v>
      </c>
    </row>
    <row r="249" s="14" customFormat="1">
      <c r="A249" s="14"/>
      <c r="B249" s="245"/>
      <c r="C249" s="246"/>
      <c r="D249" s="236" t="s">
        <v>193</v>
      </c>
      <c r="E249" s="247" t="s">
        <v>19</v>
      </c>
      <c r="F249" s="248" t="s">
        <v>11571</v>
      </c>
      <c r="G249" s="246"/>
      <c r="H249" s="249">
        <v>55.289999999999999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193</v>
      </c>
      <c r="AU249" s="255" t="s">
        <v>80</v>
      </c>
      <c r="AV249" s="14" t="s">
        <v>80</v>
      </c>
      <c r="AW249" s="14" t="s">
        <v>195</v>
      </c>
      <c r="AX249" s="14" t="s">
        <v>71</v>
      </c>
      <c r="AY249" s="255" t="s">
        <v>182</v>
      </c>
    </row>
    <row r="250" s="14" customFormat="1">
      <c r="A250" s="14"/>
      <c r="B250" s="245"/>
      <c r="C250" s="246"/>
      <c r="D250" s="236" t="s">
        <v>193</v>
      </c>
      <c r="E250" s="247" t="s">
        <v>19</v>
      </c>
      <c r="F250" s="248" t="s">
        <v>11572</v>
      </c>
      <c r="G250" s="246"/>
      <c r="H250" s="249">
        <v>125.56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193</v>
      </c>
      <c r="AU250" s="255" t="s">
        <v>80</v>
      </c>
      <c r="AV250" s="14" t="s">
        <v>80</v>
      </c>
      <c r="AW250" s="14" t="s">
        <v>195</v>
      </c>
      <c r="AX250" s="14" t="s">
        <v>71</v>
      </c>
      <c r="AY250" s="255" t="s">
        <v>182</v>
      </c>
    </row>
    <row r="251" s="2" customFormat="1" ht="44.25" customHeight="1">
      <c r="A251" s="41"/>
      <c r="B251" s="42"/>
      <c r="C251" s="216" t="s">
        <v>334</v>
      </c>
      <c r="D251" s="216" t="s">
        <v>184</v>
      </c>
      <c r="E251" s="217" t="s">
        <v>11573</v>
      </c>
      <c r="F251" s="218" t="s">
        <v>11574</v>
      </c>
      <c r="G251" s="219" t="s">
        <v>283</v>
      </c>
      <c r="H251" s="220">
        <v>226.19</v>
      </c>
      <c r="I251" s="221"/>
      <c r="J251" s="222">
        <f>ROUND(I251*H251,2)</f>
        <v>0</v>
      </c>
      <c r="K251" s="218" t="s">
        <v>188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189</v>
      </c>
      <c r="AT251" s="227" t="s">
        <v>184</v>
      </c>
      <c r="AU251" s="227" t="s">
        <v>80</v>
      </c>
      <c r="AY251" s="20" t="s">
        <v>182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189</v>
      </c>
      <c r="BM251" s="227" t="s">
        <v>11575</v>
      </c>
    </row>
    <row r="252" s="2" customFormat="1">
      <c r="A252" s="41"/>
      <c r="B252" s="42"/>
      <c r="C252" s="43"/>
      <c r="D252" s="229" t="s">
        <v>191</v>
      </c>
      <c r="E252" s="43"/>
      <c r="F252" s="230" t="s">
        <v>11576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191</v>
      </c>
      <c r="AU252" s="20" t="s">
        <v>80</v>
      </c>
    </row>
    <row r="253" s="14" customFormat="1">
      <c r="A253" s="14"/>
      <c r="B253" s="245"/>
      <c r="C253" s="246"/>
      <c r="D253" s="236" t="s">
        <v>193</v>
      </c>
      <c r="E253" s="247" t="s">
        <v>19</v>
      </c>
      <c r="F253" s="248" t="s">
        <v>11577</v>
      </c>
      <c r="G253" s="246"/>
      <c r="H253" s="249">
        <v>73.709999999999994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193</v>
      </c>
      <c r="AU253" s="255" t="s">
        <v>80</v>
      </c>
      <c r="AV253" s="14" t="s">
        <v>80</v>
      </c>
      <c r="AW253" s="14" t="s">
        <v>195</v>
      </c>
      <c r="AX253" s="14" t="s">
        <v>71</v>
      </c>
      <c r="AY253" s="255" t="s">
        <v>182</v>
      </c>
    </row>
    <row r="254" s="14" customFormat="1">
      <c r="A254" s="14"/>
      <c r="B254" s="245"/>
      <c r="C254" s="246"/>
      <c r="D254" s="236" t="s">
        <v>193</v>
      </c>
      <c r="E254" s="247" t="s">
        <v>19</v>
      </c>
      <c r="F254" s="248" t="s">
        <v>11578</v>
      </c>
      <c r="G254" s="246"/>
      <c r="H254" s="249">
        <v>54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193</v>
      </c>
      <c r="AU254" s="255" t="s">
        <v>80</v>
      </c>
      <c r="AV254" s="14" t="s">
        <v>80</v>
      </c>
      <c r="AW254" s="14" t="s">
        <v>195</v>
      </c>
      <c r="AX254" s="14" t="s">
        <v>71</v>
      </c>
      <c r="AY254" s="255" t="s">
        <v>182</v>
      </c>
    </row>
    <row r="255" s="14" customFormat="1">
      <c r="A255" s="14"/>
      <c r="B255" s="245"/>
      <c r="C255" s="246"/>
      <c r="D255" s="236" t="s">
        <v>193</v>
      </c>
      <c r="E255" s="247" t="s">
        <v>19</v>
      </c>
      <c r="F255" s="248" t="s">
        <v>11579</v>
      </c>
      <c r="G255" s="246"/>
      <c r="H255" s="249">
        <v>34.780000000000001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193</v>
      </c>
      <c r="AU255" s="255" t="s">
        <v>80</v>
      </c>
      <c r="AV255" s="14" t="s">
        <v>80</v>
      </c>
      <c r="AW255" s="14" t="s">
        <v>195</v>
      </c>
      <c r="AX255" s="14" t="s">
        <v>71</v>
      </c>
      <c r="AY255" s="255" t="s">
        <v>182</v>
      </c>
    </row>
    <row r="256" s="14" customFormat="1">
      <c r="A256" s="14"/>
      <c r="B256" s="245"/>
      <c r="C256" s="246"/>
      <c r="D256" s="236" t="s">
        <v>193</v>
      </c>
      <c r="E256" s="247" t="s">
        <v>19</v>
      </c>
      <c r="F256" s="248" t="s">
        <v>11580</v>
      </c>
      <c r="G256" s="246"/>
      <c r="H256" s="249">
        <v>29.050000000000001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193</v>
      </c>
      <c r="AU256" s="255" t="s">
        <v>80</v>
      </c>
      <c r="AV256" s="14" t="s">
        <v>80</v>
      </c>
      <c r="AW256" s="14" t="s">
        <v>195</v>
      </c>
      <c r="AX256" s="14" t="s">
        <v>71</v>
      </c>
      <c r="AY256" s="255" t="s">
        <v>182</v>
      </c>
    </row>
    <row r="257" s="14" customFormat="1">
      <c r="A257" s="14"/>
      <c r="B257" s="245"/>
      <c r="C257" s="246"/>
      <c r="D257" s="236" t="s">
        <v>193</v>
      </c>
      <c r="E257" s="247" t="s">
        <v>19</v>
      </c>
      <c r="F257" s="248" t="s">
        <v>11581</v>
      </c>
      <c r="G257" s="246"/>
      <c r="H257" s="249">
        <v>34.649999999999999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193</v>
      </c>
      <c r="AU257" s="255" t="s">
        <v>80</v>
      </c>
      <c r="AV257" s="14" t="s">
        <v>80</v>
      </c>
      <c r="AW257" s="14" t="s">
        <v>195</v>
      </c>
      <c r="AX257" s="14" t="s">
        <v>71</v>
      </c>
      <c r="AY257" s="255" t="s">
        <v>182</v>
      </c>
    </row>
    <row r="258" s="2" customFormat="1" ht="49.05" customHeight="1">
      <c r="A258" s="41"/>
      <c r="B258" s="42"/>
      <c r="C258" s="216" t="s">
        <v>7</v>
      </c>
      <c r="D258" s="216" t="s">
        <v>184</v>
      </c>
      <c r="E258" s="217" t="s">
        <v>11582</v>
      </c>
      <c r="F258" s="218" t="s">
        <v>11583</v>
      </c>
      <c r="G258" s="219" t="s">
        <v>283</v>
      </c>
      <c r="H258" s="220">
        <v>63297.5</v>
      </c>
      <c r="I258" s="221"/>
      <c r="J258" s="222">
        <f>ROUND(I258*H258,2)</f>
        <v>0</v>
      </c>
      <c r="K258" s="218" t="s">
        <v>188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189</v>
      </c>
      <c r="AT258" s="227" t="s">
        <v>184</v>
      </c>
      <c r="AU258" s="227" t="s">
        <v>80</v>
      </c>
      <c r="AY258" s="20" t="s">
        <v>182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189</v>
      </c>
      <c r="BM258" s="227" t="s">
        <v>11584</v>
      </c>
    </row>
    <row r="259" s="2" customFormat="1">
      <c r="A259" s="41"/>
      <c r="B259" s="42"/>
      <c r="C259" s="43"/>
      <c r="D259" s="229" t="s">
        <v>191</v>
      </c>
      <c r="E259" s="43"/>
      <c r="F259" s="230" t="s">
        <v>11585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191</v>
      </c>
      <c r="AU259" s="20" t="s">
        <v>80</v>
      </c>
    </row>
    <row r="260" s="14" customFormat="1">
      <c r="A260" s="14"/>
      <c r="B260" s="245"/>
      <c r="C260" s="246"/>
      <c r="D260" s="236" t="s">
        <v>193</v>
      </c>
      <c r="E260" s="246"/>
      <c r="F260" s="248" t="s">
        <v>11586</v>
      </c>
      <c r="G260" s="246"/>
      <c r="H260" s="249">
        <v>63297.5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193</v>
      </c>
      <c r="AU260" s="255" t="s">
        <v>80</v>
      </c>
      <c r="AV260" s="14" t="s">
        <v>80</v>
      </c>
      <c r="AW260" s="14" t="s">
        <v>4</v>
      </c>
      <c r="AX260" s="14" t="s">
        <v>78</v>
      </c>
      <c r="AY260" s="255" t="s">
        <v>182</v>
      </c>
    </row>
    <row r="261" s="2" customFormat="1" ht="55.5" customHeight="1">
      <c r="A261" s="41"/>
      <c r="B261" s="42"/>
      <c r="C261" s="216" t="s">
        <v>347</v>
      </c>
      <c r="D261" s="216" t="s">
        <v>184</v>
      </c>
      <c r="E261" s="217" t="s">
        <v>11587</v>
      </c>
      <c r="F261" s="218" t="s">
        <v>11588</v>
      </c>
      <c r="G261" s="219" t="s">
        <v>283</v>
      </c>
      <c r="H261" s="220">
        <v>79166.5</v>
      </c>
      <c r="I261" s="221"/>
      <c r="J261" s="222">
        <f>ROUND(I261*H261,2)</f>
        <v>0</v>
      </c>
      <c r="K261" s="218" t="s">
        <v>188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189</v>
      </c>
      <c r="AT261" s="227" t="s">
        <v>184</v>
      </c>
      <c r="AU261" s="227" t="s">
        <v>80</v>
      </c>
      <c r="AY261" s="20" t="s">
        <v>182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189</v>
      </c>
      <c r="BM261" s="227" t="s">
        <v>11589</v>
      </c>
    </row>
    <row r="262" s="2" customFormat="1">
      <c r="A262" s="41"/>
      <c r="B262" s="42"/>
      <c r="C262" s="43"/>
      <c r="D262" s="229" t="s">
        <v>191</v>
      </c>
      <c r="E262" s="43"/>
      <c r="F262" s="230" t="s">
        <v>11590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191</v>
      </c>
      <c r="AU262" s="20" t="s">
        <v>80</v>
      </c>
    </row>
    <row r="263" s="14" customFormat="1">
      <c r="A263" s="14"/>
      <c r="B263" s="245"/>
      <c r="C263" s="246"/>
      <c r="D263" s="236" t="s">
        <v>193</v>
      </c>
      <c r="E263" s="246"/>
      <c r="F263" s="248" t="s">
        <v>11591</v>
      </c>
      <c r="G263" s="246"/>
      <c r="H263" s="249">
        <v>79166.5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193</v>
      </c>
      <c r="AU263" s="255" t="s">
        <v>80</v>
      </c>
      <c r="AV263" s="14" t="s">
        <v>80</v>
      </c>
      <c r="AW263" s="14" t="s">
        <v>4</v>
      </c>
      <c r="AX263" s="14" t="s">
        <v>78</v>
      </c>
      <c r="AY263" s="255" t="s">
        <v>182</v>
      </c>
    </row>
    <row r="264" s="2" customFormat="1" ht="44.25" customHeight="1">
      <c r="A264" s="41"/>
      <c r="B264" s="42"/>
      <c r="C264" s="216" t="s">
        <v>354</v>
      </c>
      <c r="D264" s="216" t="s">
        <v>184</v>
      </c>
      <c r="E264" s="217" t="s">
        <v>11592</v>
      </c>
      <c r="F264" s="218" t="s">
        <v>11593</v>
      </c>
      <c r="G264" s="219" t="s">
        <v>283</v>
      </c>
      <c r="H264" s="220">
        <v>180.84999999999999</v>
      </c>
      <c r="I264" s="221"/>
      <c r="J264" s="222">
        <f>ROUND(I264*H264,2)</f>
        <v>0</v>
      </c>
      <c r="K264" s="218" t="s">
        <v>188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189</v>
      </c>
      <c r="AT264" s="227" t="s">
        <v>184</v>
      </c>
      <c r="AU264" s="227" t="s">
        <v>80</v>
      </c>
      <c r="AY264" s="20" t="s">
        <v>182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189</v>
      </c>
      <c r="BM264" s="227" t="s">
        <v>11594</v>
      </c>
    </row>
    <row r="265" s="2" customFormat="1">
      <c r="A265" s="41"/>
      <c r="B265" s="42"/>
      <c r="C265" s="43"/>
      <c r="D265" s="229" t="s">
        <v>191</v>
      </c>
      <c r="E265" s="43"/>
      <c r="F265" s="230" t="s">
        <v>11595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191</v>
      </c>
      <c r="AU265" s="20" t="s">
        <v>80</v>
      </c>
    </row>
    <row r="266" s="2" customFormat="1" ht="44.25" customHeight="1">
      <c r="A266" s="41"/>
      <c r="B266" s="42"/>
      <c r="C266" s="216" t="s">
        <v>360</v>
      </c>
      <c r="D266" s="216" t="s">
        <v>184</v>
      </c>
      <c r="E266" s="217" t="s">
        <v>11596</v>
      </c>
      <c r="F266" s="218" t="s">
        <v>11597</v>
      </c>
      <c r="G266" s="219" t="s">
        <v>283</v>
      </c>
      <c r="H266" s="220">
        <v>226.19</v>
      </c>
      <c r="I266" s="221"/>
      <c r="J266" s="222">
        <f>ROUND(I266*H266,2)</f>
        <v>0</v>
      </c>
      <c r="K266" s="218" t="s">
        <v>188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189</v>
      </c>
      <c r="AT266" s="227" t="s">
        <v>184</v>
      </c>
      <c r="AU266" s="227" t="s">
        <v>80</v>
      </c>
      <c r="AY266" s="20" t="s">
        <v>182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189</v>
      </c>
      <c r="BM266" s="227" t="s">
        <v>11598</v>
      </c>
    </row>
    <row r="267" s="2" customFormat="1">
      <c r="A267" s="41"/>
      <c r="B267" s="42"/>
      <c r="C267" s="43"/>
      <c r="D267" s="229" t="s">
        <v>191</v>
      </c>
      <c r="E267" s="43"/>
      <c r="F267" s="230" t="s">
        <v>11599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191</v>
      </c>
      <c r="AU267" s="20" t="s">
        <v>80</v>
      </c>
    </row>
    <row r="268" s="2" customFormat="1" ht="44.25" customHeight="1">
      <c r="A268" s="41"/>
      <c r="B268" s="42"/>
      <c r="C268" s="216" t="s">
        <v>365</v>
      </c>
      <c r="D268" s="216" t="s">
        <v>184</v>
      </c>
      <c r="E268" s="217" t="s">
        <v>11600</v>
      </c>
      <c r="F268" s="218" t="s">
        <v>11601</v>
      </c>
      <c r="G268" s="219" t="s">
        <v>283</v>
      </c>
      <c r="H268" s="220">
        <v>1964.4300000000001</v>
      </c>
      <c r="I268" s="221"/>
      <c r="J268" s="222">
        <f>ROUND(I268*H268,2)</f>
        <v>0</v>
      </c>
      <c r="K268" s="218" t="s">
        <v>188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189</v>
      </c>
      <c r="AT268" s="227" t="s">
        <v>184</v>
      </c>
      <c r="AU268" s="227" t="s">
        <v>80</v>
      </c>
      <c r="AY268" s="20" t="s">
        <v>182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189</v>
      </c>
      <c r="BM268" s="227" t="s">
        <v>11602</v>
      </c>
    </row>
    <row r="269" s="2" customFormat="1">
      <c r="A269" s="41"/>
      <c r="B269" s="42"/>
      <c r="C269" s="43"/>
      <c r="D269" s="229" t="s">
        <v>191</v>
      </c>
      <c r="E269" s="43"/>
      <c r="F269" s="230" t="s">
        <v>11603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191</v>
      </c>
      <c r="AU269" s="20" t="s">
        <v>80</v>
      </c>
    </row>
    <row r="270" s="14" customFormat="1">
      <c r="A270" s="14"/>
      <c r="B270" s="245"/>
      <c r="C270" s="246"/>
      <c r="D270" s="236" t="s">
        <v>193</v>
      </c>
      <c r="E270" s="247" t="s">
        <v>19</v>
      </c>
      <c r="F270" s="248" t="s">
        <v>11604</v>
      </c>
      <c r="G270" s="246"/>
      <c r="H270" s="249">
        <v>389.88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193</v>
      </c>
      <c r="AU270" s="255" t="s">
        <v>80</v>
      </c>
      <c r="AV270" s="14" t="s">
        <v>80</v>
      </c>
      <c r="AW270" s="14" t="s">
        <v>195</v>
      </c>
      <c r="AX270" s="14" t="s">
        <v>71</v>
      </c>
      <c r="AY270" s="255" t="s">
        <v>182</v>
      </c>
    </row>
    <row r="271" s="14" customFormat="1">
      <c r="A271" s="14"/>
      <c r="B271" s="245"/>
      <c r="C271" s="246"/>
      <c r="D271" s="236" t="s">
        <v>193</v>
      </c>
      <c r="E271" s="247" t="s">
        <v>19</v>
      </c>
      <c r="F271" s="248" t="s">
        <v>11605</v>
      </c>
      <c r="G271" s="246"/>
      <c r="H271" s="249">
        <v>276.44999999999999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193</v>
      </c>
      <c r="AU271" s="255" t="s">
        <v>80</v>
      </c>
      <c r="AV271" s="14" t="s">
        <v>80</v>
      </c>
      <c r="AW271" s="14" t="s">
        <v>195</v>
      </c>
      <c r="AX271" s="14" t="s">
        <v>71</v>
      </c>
      <c r="AY271" s="255" t="s">
        <v>182</v>
      </c>
    </row>
    <row r="272" s="14" customFormat="1">
      <c r="A272" s="14"/>
      <c r="B272" s="245"/>
      <c r="C272" s="246"/>
      <c r="D272" s="236" t="s">
        <v>193</v>
      </c>
      <c r="E272" s="247" t="s">
        <v>19</v>
      </c>
      <c r="F272" s="248" t="s">
        <v>11606</v>
      </c>
      <c r="G272" s="246"/>
      <c r="H272" s="249">
        <v>309.06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193</v>
      </c>
      <c r="AU272" s="255" t="s">
        <v>80</v>
      </c>
      <c r="AV272" s="14" t="s">
        <v>80</v>
      </c>
      <c r="AW272" s="14" t="s">
        <v>195</v>
      </c>
      <c r="AX272" s="14" t="s">
        <v>71</v>
      </c>
      <c r="AY272" s="255" t="s">
        <v>182</v>
      </c>
    </row>
    <row r="273" s="14" customFormat="1">
      <c r="A273" s="14"/>
      <c r="B273" s="245"/>
      <c r="C273" s="246"/>
      <c r="D273" s="236" t="s">
        <v>193</v>
      </c>
      <c r="E273" s="247" t="s">
        <v>19</v>
      </c>
      <c r="F273" s="248" t="s">
        <v>11607</v>
      </c>
      <c r="G273" s="246"/>
      <c r="H273" s="249">
        <v>563.67999999999995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193</v>
      </c>
      <c r="AU273" s="255" t="s">
        <v>80</v>
      </c>
      <c r="AV273" s="14" t="s">
        <v>80</v>
      </c>
      <c r="AW273" s="14" t="s">
        <v>195</v>
      </c>
      <c r="AX273" s="14" t="s">
        <v>71</v>
      </c>
      <c r="AY273" s="255" t="s">
        <v>182</v>
      </c>
    </row>
    <row r="274" s="14" customFormat="1">
      <c r="A274" s="14"/>
      <c r="B274" s="245"/>
      <c r="C274" s="246"/>
      <c r="D274" s="236" t="s">
        <v>193</v>
      </c>
      <c r="E274" s="247" t="s">
        <v>19</v>
      </c>
      <c r="F274" s="248" t="s">
        <v>11608</v>
      </c>
      <c r="G274" s="246"/>
      <c r="H274" s="249">
        <v>89.879999999999995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193</v>
      </c>
      <c r="AU274" s="255" t="s">
        <v>80</v>
      </c>
      <c r="AV274" s="14" t="s">
        <v>80</v>
      </c>
      <c r="AW274" s="14" t="s">
        <v>195</v>
      </c>
      <c r="AX274" s="14" t="s">
        <v>71</v>
      </c>
      <c r="AY274" s="255" t="s">
        <v>182</v>
      </c>
    </row>
    <row r="275" s="14" customFormat="1">
      <c r="A275" s="14"/>
      <c r="B275" s="245"/>
      <c r="C275" s="246"/>
      <c r="D275" s="236" t="s">
        <v>193</v>
      </c>
      <c r="E275" s="247" t="s">
        <v>19</v>
      </c>
      <c r="F275" s="248" t="s">
        <v>11609</v>
      </c>
      <c r="G275" s="246"/>
      <c r="H275" s="249">
        <v>114.935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193</v>
      </c>
      <c r="AU275" s="255" t="s">
        <v>80</v>
      </c>
      <c r="AV275" s="14" t="s">
        <v>80</v>
      </c>
      <c r="AW275" s="14" t="s">
        <v>195</v>
      </c>
      <c r="AX275" s="14" t="s">
        <v>71</v>
      </c>
      <c r="AY275" s="255" t="s">
        <v>182</v>
      </c>
    </row>
    <row r="276" s="14" customFormat="1">
      <c r="A276" s="14"/>
      <c r="B276" s="245"/>
      <c r="C276" s="246"/>
      <c r="D276" s="236" t="s">
        <v>193</v>
      </c>
      <c r="E276" s="247" t="s">
        <v>19</v>
      </c>
      <c r="F276" s="248" t="s">
        <v>11610</v>
      </c>
      <c r="G276" s="246"/>
      <c r="H276" s="249">
        <v>90.950000000000003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193</v>
      </c>
      <c r="AU276" s="255" t="s">
        <v>80</v>
      </c>
      <c r="AV276" s="14" t="s">
        <v>80</v>
      </c>
      <c r="AW276" s="14" t="s">
        <v>195</v>
      </c>
      <c r="AX276" s="14" t="s">
        <v>71</v>
      </c>
      <c r="AY276" s="255" t="s">
        <v>182</v>
      </c>
    </row>
    <row r="277" s="14" customFormat="1">
      <c r="A277" s="14"/>
      <c r="B277" s="245"/>
      <c r="C277" s="246"/>
      <c r="D277" s="236" t="s">
        <v>193</v>
      </c>
      <c r="E277" s="247" t="s">
        <v>19</v>
      </c>
      <c r="F277" s="248" t="s">
        <v>11611</v>
      </c>
      <c r="G277" s="246"/>
      <c r="H277" s="249">
        <v>85.075000000000003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193</v>
      </c>
      <c r="AU277" s="255" t="s">
        <v>80</v>
      </c>
      <c r="AV277" s="14" t="s">
        <v>80</v>
      </c>
      <c r="AW277" s="14" t="s">
        <v>195</v>
      </c>
      <c r="AX277" s="14" t="s">
        <v>71</v>
      </c>
      <c r="AY277" s="255" t="s">
        <v>182</v>
      </c>
    </row>
    <row r="278" s="14" customFormat="1">
      <c r="A278" s="14"/>
      <c r="B278" s="245"/>
      <c r="C278" s="246"/>
      <c r="D278" s="236" t="s">
        <v>193</v>
      </c>
      <c r="E278" s="247" t="s">
        <v>19</v>
      </c>
      <c r="F278" s="248" t="s">
        <v>11612</v>
      </c>
      <c r="G278" s="246"/>
      <c r="H278" s="249">
        <v>44.520000000000003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193</v>
      </c>
      <c r="AU278" s="255" t="s">
        <v>80</v>
      </c>
      <c r="AV278" s="14" t="s">
        <v>80</v>
      </c>
      <c r="AW278" s="14" t="s">
        <v>195</v>
      </c>
      <c r="AX278" s="14" t="s">
        <v>71</v>
      </c>
      <c r="AY278" s="255" t="s">
        <v>182</v>
      </c>
    </row>
    <row r="279" s="2" customFormat="1" ht="44.25" customHeight="1">
      <c r="A279" s="41"/>
      <c r="B279" s="42"/>
      <c r="C279" s="216" t="s">
        <v>372</v>
      </c>
      <c r="D279" s="216" t="s">
        <v>184</v>
      </c>
      <c r="E279" s="217" t="s">
        <v>11613</v>
      </c>
      <c r="F279" s="218" t="s">
        <v>11614</v>
      </c>
      <c r="G279" s="219" t="s">
        <v>283</v>
      </c>
      <c r="H279" s="220">
        <v>1371.675</v>
      </c>
      <c r="I279" s="221"/>
      <c r="J279" s="222">
        <f>ROUND(I279*H279,2)</f>
        <v>0</v>
      </c>
      <c r="K279" s="218" t="s">
        <v>188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189</v>
      </c>
      <c r="AT279" s="227" t="s">
        <v>184</v>
      </c>
      <c r="AU279" s="227" t="s">
        <v>80</v>
      </c>
      <c r="AY279" s="20" t="s">
        <v>182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189</v>
      </c>
      <c r="BM279" s="227" t="s">
        <v>11615</v>
      </c>
    </row>
    <row r="280" s="2" customFormat="1">
      <c r="A280" s="41"/>
      <c r="B280" s="42"/>
      <c r="C280" s="43"/>
      <c r="D280" s="229" t="s">
        <v>191</v>
      </c>
      <c r="E280" s="43"/>
      <c r="F280" s="230" t="s">
        <v>11616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191</v>
      </c>
      <c r="AU280" s="20" t="s">
        <v>80</v>
      </c>
    </row>
    <row r="281" s="14" customFormat="1">
      <c r="A281" s="14"/>
      <c r="B281" s="245"/>
      <c r="C281" s="246"/>
      <c r="D281" s="236" t="s">
        <v>193</v>
      </c>
      <c r="E281" s="247" t="s">
        <v>19</v>
      </c>
      <c r="F281" s="248" t="s">
        <v>11617</v>
      </c>
      <c r="G281" s="246"/>
      <c r="H281" s="249">
        <v>750.125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193</v>
      </c>
      <c r="AU281" s="255" t="s">
        <v>80</v>
      </c>
      <c r="AV281" s="14" t="s">
        <v>80</v>
      </c>
      <c r="AW281" s="14" t="s">
        <v>195</v>
      </c>
      <c r="AX281" s="14" t="s">
        <v>71</v>
      </c>
      <c r="AY281" s="255" t="s">
        <v>182</v>
      </c>
    </row>
    <row r="282" s="14" customFormat="1">
      <c r="A282" s="14"/>
      <c r="B282" s="245"/>
      <c r="C282" s="246"/>
      <c r="D282" s="236" t="s">
        <v>193</v>
      </c>
      <c r="E282" s="247" t="s">
        <v>19</v>
      </c>
      <c r="F282" s="248" t="s">
        <v>11618</v>
      </c>
      <c r="G282" s="246"/>
      <c r="H282" s="249">
        <v>317.5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193</v>
      </c>
      <c r="AU282" s="255" t="s">
        <v>80</v>
      </c>
      <c r="AV282" s="14" t="s">
        <v>80</v>
      </c>
      <c r="AW282" s="14" t="s">
        <v>195</v>
      </c>
      <c r="AX282" s="14" t="s">
        <v>71</v>
      </c>
      <c r="AY282" s="255" t="s">
        <v>182</v>
      </c>
    </row>
    <row r="283" s="14" customFormat="1">
      <c r="A283" s="14"/>
      <c r="B283" s="245"/>
      <c r="C283" s="246"/>
      <c r="D283" s="236" t="s">
        <v>193</v>
      </c>
      <c r="E283" s="247" t="s">
        <v>19</v>
      </c>
      <c r="F283" s="248" t="s">
        <v>11619</v>
      </c>
      <c r="G283" s="246"/>
      <c r="H283" s="249">
        <v>173.90000000000001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193</v>
      </c>
      <c r="AU283" s="255" t="s">
        <v>80</v>
      </c>
      <c r="AV283" s="14" t="s">
        <v>80</v>
      </c>
      <c r="AW283" s="14" t="s">
        <v>195</v>
      </c>
      <c r="AX283" s="14" t="s">
        <v>71</v>
      </c>
      <c r="AY283" s="255" t="s">
        <v>182</v>
      </c>
    </row>
    <row r="284" s="14" customFormat="1">
      <c r="A284" s="14"/>
      <c r="B284" s="245"/>
      <c r="C284" s="246"/>
      <c r="D284" s="236" t="s">
        <v>193</v>
      </c>
      <c r="E284" s="247" t="s">
        <v>19</v>
      </c>
      <c r="F284" s="248" t="s">
        <v>11620</v>
      </c>
      <c r="G284" s="246"/>
      <c r="H284" s="249">
        <v>130.15000000000001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193</v>
      </c>
      <c r="AU284" s="255" t="s">
        <v>80</v>
      </c>
      <c r="AV284" s="14" t="s">
        <v>80</v>
      </c>
      <c r="AW284" s="14" t="s">
        <v>195</v>
      </c>
      <c r="AX284" s="14" t="s">
        <v>71</v>
      </c>
      <c r="AY284" s="255" t="s">
        <v>182</v>
      </c>
    </row>
    <row r="285" s="2" customFormat="1" ht="49.05" customHeight="1">
      <c r="A285" s="41"/>
      <c r="B285" s="42"/>
      <c r="C285" s="216" t="s">
        <v>380</v>
      </c>
      <c r="D285" s="216" t="s">
        <v>184</v>
      </c>
      <c r="E285" s="217" t="s">
        <v>11621</v>
      </c>
      <c r="F285" s="218" t="s">
        <v>11622</v>
      </c>
      <c r="G285" s="219" t="s">
        <v>283</v>
      </c>
      <c r="H285" s="220">
        <v>687550.5</v>
      </c>
      <c r="I285" s="221"/>
      <c r="J285" s="222">
        <f>ROUND(I285*H285,2)</f>
        <v>0</v>
      </c>
      <c r="K285" s="218" t="s">
        <v>188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189</v>
      </c>
      <c r="AT285" s="227" t="s">
        <v>184</v>
      </c>
      <c r="AU285" s="227" t="s">
        <v>80</v>
      </c>
      <c r="AY285" s="20" t="s">
        <v>182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189</v>
      </c>
      <c r="BM285" s="227" t="s">
        <v>11623</v>
      </c>
    </row>
    <row r="286" s="2" customFormat="1">
      <c r="A286" s="41"/>
      <c r="B286" s="42"/>
      <c r="C286" s="43"/>
      <c r="D286" s="229" t="s">
        <v>191</v>
      </c>
      <c r="E286" s="43"/>
      <c r="F286" s="230" t="s">
        <v>11624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191</v>
      </c>
      <c r="AU286" s="20" t="s">
        <v>80</v>
      </c>
    </row>
    <row r="287" s="14" customFormat="1">
      <c r="A287" s="14"/>
      <c r="B287" s="245"/>
      <c r="C287" s="246"/>
      <c r="D287" s="236" t="s">
        <v>193</v>
      </c>
      <c r="E287" s="246"/>
      <c r="F287" s="248" t="s">
        <v>11625</v>
      </c>
      <c r="G287" s="246"/>
      <c r="H287" s="249">
        <v>687550.5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193</v>
      </c>
      <c r="AU287" s="255" t="s">
        <v>80</v>
      </c>
      <c r="AV287" s="14" t="s">
        <v>80</v>
      </c>
      <c r="AW287" s="14" t="s">
        <v>4</v>
      </c>
      <c r="AX287" s="14" t="s">
        <v>78</v>
      </c>
      <c r="AY287" s="255" t="s">
        <v>182</v>
      </c>
    </row>
    <row r="288" s="2" customFormat="1" ht="55.5" customHeight="1">
      <c r="A288" s="41"/>
      <c r="B288" s="42"/>
      <c r="C288" s="216" t="s">
        <v>386</v>
      </c>
      <c r="D288" s="216" t="s">
        <v>184</v>
      </c>
      <c r="E288" s="217" t="s">
        <v>11626</v>
      </c>
      <c r="F288" s="218" t="s">
        <v>11627</v>
      </c>
      <c r="G288" s="219" t="s">
        <v>283</v>
      </c>
      <c r="H288" s="220">
        <v>480086.25</v>
      </c>
      <c r="I288" s="221"/>
      <c r="J288" s="222">
        <f>ROUND(I288*H288,2)</f>
        <v>0</v>
      </c>
      <c r="K288" s="218" t="s">
        <v>188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189</v>
      </c>
      <c r="AT288" s="227" t="s">
        <v>184</v>
      </c>
      <c r="AU288" s="227" t="s">
        <v>80</v>
      </c>
      <c r="AY288" s="20" t="s">
        <v>182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189</v>
      </c>
      <c r="BM288" s="227" t="s">
        <v>11628</v>
      </c>
    </row>
    <row r="289" s="2" customFormat="1">
      <c r="A289" s="41"/>
      <c r="B289" s="42"/>
      <c r="C289" s="43"/>
      <c r="D289" s="229" t="s">
        <v>191</v>
      </c>
      <c r="E289" s="43"/>
      <c r="F289" s="230" t="s">
        <v>11629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191</v>
      </c>
      <c r="AU289" s="20" t="s">
        <v>80</v>
      </c>
    </row>
    <row r="290" s="14" customFormat="1">
      <c r="A290" s="14"/>
      <c r="B290" s="245"/>
      <c r="C290" s="246"/>
      <c r="D290" s="236" t="s">
        <v>193</v>
      </c>
      <c r="E290" s="246"/>
      <c r="F290" s="248" t="s">
        <v>11630</v>
      </c>
      <c r="G290" s="246"/>
      <c r="H290" s="249">
        <v>480086.25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193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182</v>
      </c>
    </row>
    <row r="291" s="2" customFormat="1" ht="44.25" customHeight="1">
      <c r="A291" s="41"/>
      <c r="B291" s="42"/>
      <c r="C291" s="216" t="s">
        <v>392</v>
      </c>
      <c r="D291" s="216" t="s">
        <v>184</v>
      </c>
      <c r="E291" s="217" t="s">
        <v>11631</v>
      </c>
      <c r="F291" s="218" t="s">
        <v>11632</v>
      </c>
      <c r="G291" s="219" t="s">
        <v>283</v>
      </c>
      <c r="H291" s="220">
        <v>1964.4300000000001</v>
      </c>
      <c r="I291" s="221"/>
      <c r="J291" s="222">
        <f>ROUND(I291*H291,2)</f>
        <v>0</v>
      </c>
      <c r="K291" s="218" t="s">
        <v>188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189</v>
      </c>
      <c r="AT291" s="227" t="s">
        <v>184</v>
      </c>
      <c r="AU291" s="227" t="s">
        <v>80</v>
      </c>
      <c r="AY291" s="20" t="s">
        <v>182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189</v>
      </c>
      <c r="BM291" s="227" t="s">
        <v>11633</v>
      </c>
    </row>
    <row r="292" s="2" customFormat="1">
      <c r="A292" s="41"/>
      <c r="B292" s="42"/>
      <c r="C292" s="43"/>
      <c r="D292" s="229" t="s">
        <v>191</v>
      </c>
      <c r="E292" s="43"/>
      <c r="F292" s="230" t="s">
        <v>11634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191</v>
      </c>
      <c r="AU292" s="20" t="s">
        <v>80</v>
      </c>
    </row>
    <row r="293" s="2" customFormat="1" ht="44.25" customHeight="1">
      <c r="A293" s="41"/>
      <c r="B293" s="42"/>
      <c r="C293" s="216" t="s">
        <v>398</v>
      </c>
      <c r="D293" s="216" t="s">
        <v>184</v>
      </c>
      <c r="E293" s="217" t="s">
        <v>11635</v>
      </c>
      <c r="F293" s="218" t="s">
        <v>11636</v>
      </c>
      <c r="G293" s="219" t="s">
        <v>283</v>
      </c>
      <c r="H293" s="220">
        <v>1371.675</v>
      </c>
      <c r="I293" s="221"/>
      <c r="J293" s="222">
        <f>ROUND(I293*H293,2)</f>
        <v>0</v>
      </c>
      <c r="K293" s="218" t="s">
        <v>188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189</v>
      </c>
      <c r="AT293" s="227" t="s">
        <v>184</v>
      </c>
      <c r="AU293" s="227" t="s">
        <v>80</v>
      </c>
      <c r="AY293" s="20" t="s">
        <v>182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189</v>
      </c>
      <c r="BM293" s="227" t="s">
        <v>11637</v>
      </c>
    </row>
    <row r="294" s="2" customFormat="1">
      <c r="A294" s="41"/>
      <c r="B294" s="42"/>
      <c r="C294" s="43"/>
      <c r="D294" s="229" t="s">
        <v>191</v>
      </c>
      <c r="E294" s="43"/>
      <c r="F294" s="230" t="s">
        <v>11638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191</v>
      </c>
      <c r="AU294" s="20" t="s">
        <v>80</v>
      </c>
    </row>
    <row r="295" s="2" customFormat="1" ht="44.25" customHeight="1">
      <c r="A295" s="41"/>
      <c r="B295" s="42"/>
      <c r="C295" s="216" t="s">
        <v>404</v>
      </c>
      <c r="D295" s="216" t="s">
        <v>184</v>
      </c>
      <c r="E295" s="217" t="s">
        <v>11639</v>
      </c>
      <c r="F295" s="218" t="s">
        <v>11640</v>
      </c>
      <c r="G295" s="219" t="s">
        <v>283</v>
      </c>
      <c r="H295" s="220">
        <v>170.13</v>
      </c>
      <c r="I295" s="221"/>
      <c r="J295" s="222">
        <f>ROUND(I295*H295,2)</f>
        <v>0</v>
      </c>
      <c r="K295" s="218" t="s">
        <v>188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189</v>
      </c>
      <c r="AT295" s="227" t="s">
        <v>184</v>
      </c>
      <c r="AU295" s="227" t="s">
        <v>80</v>
      </c>
      <c r="AY295" s="20" t="s">
        <v>182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189</v>
      </c>
      <c r="BM295" s="227" t="s">
        <v>11641</v>
      </c>
    </row>
    <row r="296" s="2" customFormat="1">
      <c r="A296" s="41"/>
      <c r="B296" s="42"/>
      <c r="C296" s="43"/>
      <c r="D296" s="229" t="s">
        <v>191</v>
      </c>
      <c r="E296" s="43"/>
      <c r="F296" s="230" t="s">
        <v>11642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191</v>
      </c>
      <c r="AU296" s="20" t="s">
        <v>80</v>
      </c>
    </row>
    <row r="297" s="13" customFormat="1">
      <c r="A297" s="13"/>
      <c r="B297" s="234"/>
      <c r="C297" s="235"/>
      <c r="D297" s="236" t="s">
        <v>193</v>
      </c>
      <c r="E297" s="237" t="s">
        <v>19</v>
      </c>
      <c r="F297" s="238" t="s">
        <v>11643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193</v>
      </c>
      <c r="AU297" s="244" t="s">
        <v>80</v>
      </c>
      <c r="AV297" s="13" t="s">
        <v>78</v>
      </c>
      <c r="AW297" s="13" t="s">
        <v>195</v>
      </c>
      <c r="AX297" s="13" t="s">
        <v>71</v>
      </c>
      <c r="AY297" s="244" t="s">
        <v>182</v>
      </c>
    </row>
    <row r="298" s="14" customFormat="1">
      <c r="A298" s="14"/>
      <c r="B298" s="245"/>
      <c r="C298" s="246"/>
      <c r="D298" s="236" t="s">
        <v>193</v>
      </c>
      <c r="E298" s="247" t="s">
        <v>19</v>
      </c>
      <c r="F298" s="248" t="s">
        <v>11644</v>
      </c>
      <c r="G298" s="246"/>
      <c r="H298" s="249">
        <v>177.55000000000001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193</v>
      </c>
      <c r="AU298" s="255" t="s">
        <v>80</v>
      </c>
      <c r="AV298" s="14" t="s">
        <v>80</v>
      </c>
      <c r="AW298" s="14" t="s">
        <v>195</v>
      </c>
      <c r="AX298" s="14" t="s">
        <v>71</v>
      </c>
      <c r="AY298" s="255" t="s">
        <v>182</v>
      </c>
    </row>
    <row r="299" s="14" customFormat="1">
      <c r="A299" s="14"/>
      <c r="B299" s="245"/>
      <c r="C299" s="246"/>
      <c r="D299" s="236" t="s">
        <v>193</v>
      </c>
      <c r="E299" s="247" t="s">
        <v>19</v>
      </c>
      <c r="F299" s="248" t="s">
        <v>11645</v>
      </c>
      <c r="G299" s="246"/>
      <c r="H299" s="249">
        <v>-14.620000000000001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193</v>
      </c>
      <c r="AU299" s="255" t="s">
        <v>80</v>
      </c>
      <c r="AV299" s="14" t="s">
        <v>80</v>
      </c>
      <c r="AW299" s="14" t="s">
        <v>195</v>
      </c>
      <c r="AX299" s="14" t="s">
        <v>71</v>
      </c>
      <c r="AY299" s="255" t="s">
        <v>182</v>
      </c>
    </row>
    <row r="300" s="14" customFormat="1">
      <c r="A300" s="14"/>
      <c r="B300" s="245"/>
      <c r="C300" s="246"/>
      <c r="D300" s="236" t="s">
        <v>193</v>
      </c>
      <c r="E300" s="247" t="s">
        <v>19</v>
      </c>
      <c r="F300" s="248" t="s">
        <v>11646</v>
      </c>
      <c r="G300" s="246"/>
      <c r="H300" s="249">
        <v>7.2000000000000002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193</v>
      </c>
      <c r="AU300" s="255" t="s">
        <v>80</v>
      </c>
      <c r="AV300" s="14" t="s">
        <v>80</v>
      </c>
      <c r="AW300" s="14" t="s">
        <v>195</v>
      </c>
      <c r="AX300" s="14" t="s">
        <v>71</v>
      </c>
      <c r="AY300" s="255" t="s">
        <v>182</v>
      </c>
    </row>
    <row r="301" s="2" customFormat="1" ht="49.05" customHeight="1">
      <c r="A301" s="41"/>
      <c r="B301" s="42"/>
      <c r="C301" s="216" t="s">
        <v>410</v>
      </c>
      <c r="D301" s="216" t="s">
        <v>184</v>
      </c>
      <c r="E301" s="217" t="s">
        <v>11647</v>
      </c>
      <c r="F301" s="218" t="s">
        <v>11648</v>
      </c>
      <c r="G301" s="219" t="s">
        <v>283</v>
      </c>
      <c r="H301" s="220">
        <v>59545.5</v>
      </c>
      <c r="I301" s="221"/>
      <c r="J301" s="222">
        <f>ROUND(I301*H301,2)</f>
        <v>0</v>
      </c>
      <c r="K301" s="218" t="s">
        <v>188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189</v>
      </c>
      <c r="AT301" s="227" t="s">
        <v>184</v>
      </c>
      <c r="AU301" s="227" t="s">
        <v>80</v>
      </c>
      <c r="AY301" s="20" t="s">
        <v>182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189</v>
      </c>
      <c r="BM301" s="227" t="s">
        <v>11649</v>
      </c>
    </row>
    <row r="302" s="2" customFormat="1">
      <c r="A302" s="41"/>
      <c r="B302" s="42"/>
      <c r="C302" s="43"/>
      <c r="D302" s="229" t="s">
        <v>191</v>
      </c>
      <c r="E302" s="43"/>
      <c r="F302" s="230" t="s">
        <v>11650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191</v>
      </c>
      <c r="AU302" s="20" t="s">
        <v>80</v>
      </c>
    </row>
    <row r="303" s="14" customFormat="1">
      <c r="A303" s="14"/>
      <c r="B303" s="245"/>
      <c r="C303" s="246"/>
      <c r="D303" s="236" t="s">
        <v>193</v>
      </c>
      <c r="E303" s="246"/>
      <c r="F303" s="248" t="s">
        <v>11651</v>
      </c>
      <c r="G303" s="246"/>
      <c r="H303" s="249">
        <v>59545.5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193</v>
      </c>
      <c r="AU303" s="255" t="s">
        <v>80</v>
      </c>
      <c r="AV303" s="14" t="s">
        <v>80</v>
      </c>
      <c r="AW303" s="14" t="s">
        <v>4</v>
      </c>
      <c r="AX303" s="14" t="s">
        <v>78</v>
      </c>
      <c r="AY303" s="255" t="s">
        <v>182</v>
      </c>
    </row>
    <row r="304" s="2" customFormat="1" ht="44.25" customHeight="1">
      <c r="A304" s="41"/>
      <c r="B304" s="42"/>
      <c r="C304" s="216" t="s">
        <v>417</v>
      </c>
      <c r="D304" s="216" t="s">
        <v>184</v>
      </c>
      <c r="E304" s="217" t="s">
        <v>11652</v>
      </c>
      <c r="F304" s="218" t="s">
        <v>11653</v>
      </c>
      <c r="G304" s="219" t="s">
        <v>283</v>
      </c>
      <c r="H304" s="220">
        <v>170.13</v>
      </c>
      <c r="I304" s="221"/>
      <c r="J304" s="222">
        <f>ROUND(I304*H304,2)</f>
        <v>0</v>
      </c>
      <c r="K304" s="218" t="s">
        <v>188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189</v>
      </c>
      <c r="AT304" s="227" t="s">
        <v>184</v>
      </c>
      <c r="AU304" s="227" t="s">
        <v>80</v>
      </c>
      <c r="AY304" s="20" t="s">
        <v>182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189</v>
      </c>
      <c r="BM304" s="227" t="s">
        <v>11654</v>
      </c>
    </row>
    <row r="305" s="2" customFormat="1">
      <c r="A305" s="41"/>
      <c r="B305" s="42"/>
      <c r="C305" s="43"/>
      <c r="D305" s="229" t="s">
        <v>191</v>
      </c>
      <c r="E305" s="43"/>
      <c r="F305" s="230" t="s">
        <v>11655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191</v>
      </c>
      <c r="AU305" s="20" t="s">
        <v>80</v>
      </c>
    </row>
    <row r="306" s="2" customFormat="1" ht="33" customHeight="1">
      <c r="A306" s="41"/>
      <c r="B306" s="42"/>
      <c r="C306" s="216" t="s">
        <v>422</v>
      </c>
      <c r="D306" s="216" t="s">
        <v>184</v>
      </c>
      <c r="E306" s="217" t="s">
        <v>11656</v>
      </c>
      <c r="F306" s="218" t="s">
        <v>11657</v>
      </c>
      <c r="G306" s="219" t="s">
        <v>283</v>
      </c>
      <c r="H306" s="220">
        <v>170.13</v>
      </c>
      <c r="I306" s="221"/>
      <c r="J306" s="222">
        <f>ROUND(I306*H306,2)</f>
        <v>0</v>
      </c>
      <c r="K306" s="218" t="s">
        <v>188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189</v>
      </c>
      <c r="AT306" s="227" t="s">
        <v>184</v>
      </c>
      <c r="AU306" s="227" t="s">
        <v>80</v>
      </c>
      <c r="AY306" s="20" t="s">
        <v>182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189</v>
      </c>
      <c r="BM306" s="227" t="s">
        <v>11658</v>
      </c>
    </row>
    <row r="307" s="2" customFormat="1">
      <c r="A307" s="41"/>
      <c r="B307" s="42"/>
      <c r="C307" s="43"/>
      <c r="D307" s="229" t="s">
        <v>191</v>
      </c>
      <c r="E307" s="43"/>
      <c r="F307" s="230" t="s">
        <v>11659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191</v>
      </c>
      <c r="AU307" s="20" t="s">
        <v>80</v>
      </c>
    </row>
    <row r="308" s="14" customFormat="1">
      <c r="A308" s="14"/>
      <c r="B308" s="245"/>
      <c r="C308" s="246"/>
      <c r="D308" s="236" t="s">
        <v>193</v>
      </c>
      <c r="E308" s="247" t="s">
        <v>19</v>
      </c>
      <c r="F308" s="248" t="s">
        <v>11660</v>
      </c>
      <c r="G308" s="246"/>
      <c r="H308" s="249">
        <v>170.13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193</v>
      </c>
      <c r="AU308" s="255" t="s">
        <v>80</v>
      </c>
      <c r="AV308" s="14" t="s">
        <v>80</v>
      </c>
      <c r="AW308" s="14" t="s">
        <v>195</v>
      </c>
      <c r="AX308" s="14" t="s">
        <v>71</v>
      </c>
      <c r="AY308" s="255" t="s">
        <v>182</v>
      </c>
    </row>
    <row r="309" s="2" customFormat="1" ht="37.8" customHeight="1">
      <c r="A309" s="41"/>
      <c r="B309" s="42"/>
      <c r="C309" s="216" t="s">
        <v>431</v>
      </c>
      <c r="D309" s="216" t="s">
        <v>184</v>
      </c>
      <c r="E309" s="217" t="s">
        <v>11661</v>
      </c>
      <c r="F309" s="218" t="s">
        <v>11662</v>
      </c>
      <c r="G309" s="219" t="s">
        <v>283</v>
      </c>
      <c r="H309" s="220">
        <v>59545.5</v>
      </c>
      <c r="I309" s="221"/>
      <c r="J309" s="222">
        <f>ROUND(I309*H309,2)</f>
        <v>0</v>
      </c>
      <c r="K309" s="218" t="s">
        <v>188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189</v>
      </c>
      <c r="AT309" s="227" t="s">
        <v>184</v>
      </c>
      <c r="AU309" s="227" t="s">
        <v>80</v>
      </c>
      <c r="AY309" s="20" t="s">
        <v>182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189</v>
      </c>
      <c r="BM309" s="227" t="s">
        <v>11663</v>
      </c>
    </row>
    <row r="310" s="2" customFormat="1">
      <c r="A310" s="41"/>
      <c r="B310" s="42"/>
      <c r="C310" s="43"/>
      <c r="D310" s="229" t="s">
        <v>191</v>
      </c>
      <c r="E310" s="43"/>
      <c r="F310" s="230" t="s">
        <v>11664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191</v>
      </c>
      <c r="AU310" s="20" t="s">
        <v>80</v>
      </c>
    </row>
    <row r="311" s="14" customFormat="1">
      <c r="A311" s="14"/>
      <c r="B311" s="245"/>
      <c r="C311" s="246"/>
      <c r="D311" s="236" t="s">
        <v>193</v>
      </c>
      <c r="E311" s="246"/>
      <c r="F311" s="248" t="s">
        <v>11651</v>
      </c>
      <c r="G311" s="246"/>
      <c r="H311" s="249">
        <v>59545.5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193</v>
      </c>
      <c r="AU311" s="255" t="s">
        <v>80</v>
      </c>
      <c r="AV311" s="14" t="s">
        <v>80</v>
      </c>
      <c r="AW311" s="14" t="s">
        <v>4</v>
      </c>
      <c r="AX311" s="14" t="s">
        <v>78</v>
      </c>
      <c r="AY311" s="255" t="s">
        <v>182</v>
      </c>
    </row>
    <row r="312" s="2" customFormat="1" ht="33" customHeight="1">
      <c r="A312" s="41"/>
      <c r="B312" s="42"/>
      <c r="C312" s="216" t="s">
        <v>437</v>
      </c>
      <c r="D312" s="216" t="s">
        <v>184</v>
      </c>
      <c r="E312" s="217" t="s">
        <v>11665</v>
      </c>
      <c r="F312" s="218" t="s">
        <v>11666</v>
      </c>
      <c r="G312" s="219" t="s">
        <v>283</v>
      </c>
      <c r="H312" s="220">
        <v>170.13</v>
      </c>
      <c r="I312" s="221"/>
      <c r="J312" s="222">
        <f>ROUND(I312*H312,2)</f>
        <v>0</v>
      </c>
      <c r="K312" s="218" t="s">
        <v>188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189</v>
      </c>
      <c r="AT312" s="227" t="s">
        <v>184</v>
      </c>
      <c r="AU312" s="227" t="s">
        <v>80</v>
      </c>
      <c r="AY312" s="20" t="s">
        <v>182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189</v>
      </c>
      <c r="BM312" s="227" t="s">
        <v>11667</v>
      </c>
    </row>
    <row r="313" s="2" customFormat="1">
      <c r="A313" s="41"/>
      <c r="B313" s="42"/>
      <c r="C313" s="43"/>
      <c r="D313" s="229" t="s">
        <v>191</v>
      </c>
      <c r="E313" s="43"/>
      <c r="F313" s="230" t="s">
        <v>11668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191</v>
      </c>
      <c r="AU313" s="20" t="s">
        <v>80</v>
      </c>
    </row>
    <row r="314" s="2" customFormat="1" ht="37.8" customHeight="1">
      <c r="A314" s="41"/>
      <c r="B314" s="42"/>
      <c r="C314" s="216" t="s">
        <v>443</v>
      </c>
      <c r="D314" s="216" t="s">
        <v>184</v>
      </c>
      <c r="E314" s="217" t="s">
        <v>2000</v>
      </c>
      <c r="F314" s="218" t="s">
        <v>2001</v>
      </c>
      <c r="G314" s="219" t="s">
        <v>187</v>
      </c>
      <c r="H314" s="220">
        <v>33</v>
      </c>
      <c r="I314" s="221"/>
      <c r="J314" s="222">
        <f>ROUND(I314*H314,2)</f>
        <v>0</v>
      </c>
      <c r="K314" s="218" t="s">
        <v>188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189</v>
      </c>
      <c r="AT314" s="227" t="s">
        <v>184</v>
      </c>
      <c r="AU314" s="227" t="s">
        <v>80</v>
      </c>
      <c r="AY314" s="20" t="s">
        <v>182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189</v>
      </c>
      <c r="BM314" s="227" t="s">
        <v>11669</v>
      </c>
    </row>
    <row r="315" s="2" customFormat="1">
      <c r="A315" s="41"/>
      <c r="B315" s="42"/>
      <c r="C315" s="43"/>
      <c r="D315" s="229" t="s">
        <v>191</v>
      </c>
      <c r="E315" s="43"/>
      <c r="F315" s="230" t="s">
        <v>2003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191</v>
      </c>
      <c r="AU315" s="20" t="s">
        <v>80</v>
      </c>
    </row>
    <row r="316" s="14" customFormat="1">
      <c r="A316" s="14"/>
      <c r="B316" s="245"/>
      <c r="C316" s="246"/>
      <c r="D316" s="236" t="s">
        <v>193</v>
      </c>
      <c r="E316" s="247" t="s">
        <v>19</v>
      </c>
      <c r="F316" s="248" t="s">
        <v>11670</v>
      </c>
      <c r="G316" s="246"/>
      <c r="H316" s="249">
        <v>33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193</v>
      </c>
      <c r="AU316" s="255" t="s">
        <v>80</v>
      </c>
      <c r="AV316" s="14" t="s">
        <v>80</v>
      </c>
      <c r="AW316" s="14" t="s">
        <v>195</v>
      </c>
      <c r="AX316" s="14" t="s">
        <v>71</v>
      </c>
      <c r="AY316" s="255" t="s">
        <v>182</v>
      </c>
    </row>
    <row r="317" s="2" customFormat="1" ht="44.25" customHeight="1">
      <c r="A317" s="41"/>
      <c r="B317" s="42"/>
      <c r="C317" s="216" t="s">
        <v>450</v>
      </c>
      <c r="D317" s="216" t="s">
        <v>184</v>
      </c>
      <c r="E317" s="217" t="s">
        <v>2006</v>
      </c>
      <c r="F317" s="218" t="s">
        <v>2007</v>
      </c>
      <c r="G317" s="219" t="s">
        <v>187</v>
      </c>
      <c r="H317" s="220">
        <v>11550</v>
      </c>
      <c r="I317" s="221"/>
      <c r="J317" s="222">
        <f>ROUND(I317*H317,2)</f>
        <v>0</v>
      </c>
      <c r="K317" s="218" t="s">
        <v>188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189</v>
      </c>
      <c r="AT317" s="227" t="s">
        <v>184</v>
      </c>
      <c r="AU317" s="227" t="s">
        <v>80</v>
      </c>
      <c r="AY317" s="20" t="s">
        <v>182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189</v>
      </c>
      <c r="BM317" s="227" t="s">
        <v>11671</v>
      </c>
    </row>
    <row r="318" s="2" customFormat="1">
      <c r="A318" s="41"/>
      <c r="B318" s="42"/>
      <c r="C318" s="43"/>
      <c r="D318" s="229" t="s">
        <v>191</v>
      </c>
      <c r="E318" s="43"/>
      <c r="F318" s="230" t="s">
        <v>2009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191</v>
      </c>
      <c r="AU318" s="20" t="s">
        <v>80</v>
      </c>
    </row>
    <row r="319" s="14" customFormat="1">
      <c r="A319" s="14"/>
      <c r="B319" s="245"/>
      <c r="C319" s="246"/>
      <c r="D319" s="236" t="s">
        <v>193</v>
      </c>
      <c r="E319" s="246"/>
      <c r="F319" s="248" t="s">
        <v>11672</v>
      </c>
      <c r="G319" s="246"/>
      <c r="H319" s="249">
        <v>11550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193</v>
      </c>
      <c r="AU319" s="255" t="s">
        <v>80</v>
      </c>
      <c r="AV319" s="14" t="s">
        <v>80</v>
      </c>
      <c r="AW319" s="14" t="s">
        <v>4</v>
      </c>
      <c r="AX319" s="14" t="s">
        <v>78</v>
      </c>
      <c r="AY319" s="255" t="s">
        <v>182</v>
      </c>
    </row>
    <row r="320" s="2" customFormat="1" ht="37.8" customHeight="1">
      <c r="A320" s="41"/>
      <c r="B320" s="42"/>
      <c r="C320" s="216" t="s">
        <v>468</v>
      </c>
      <c r="D320" s="216" t="s">
        <v>184</v>
      </c>
      <c r="E320" s="217" t="s">
        <v>2013</v>
      </c>
      <c r="F320" s="218" t="s">
        <v>2014</v>
      </c>
      <c r="G320" s="219" t="s">
        <v>187</v>
      </c>
      <c r="H320" s="220">
        <v>33</v>
      </c>
      <c r="I320" s="221"/>
      <c r="J320" s="222">
        <f>ROUND(I320*H320,2)</f>
        <v>0</v>
      </c>
      <c r="K320" s="218" t="s">
        <v>188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189</v>
      </c>
      <c r="AT320" s="227" t="s">
        <v>184</v>
      </c>
      <c r="AU320" s="227" t="s">
        <v>80</v>
      </c>
      <c r="AY320" s="20" t="s">
        <v>182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189</v>
      </c>
      <c r="BM320" s="227" t="s">
        <v>11673</v>
      </c>
    </row>
    <row r="321" s="2" customFormat="1">
      <c r="A321" s="41"/>
      <c r="B321" s="42"/>
      <c r="C321" s="43"/>
      <c r="D321" s="229" t="s">
        <v>191</v>
      </c>
      <c r="E321" s="43"/>
      <c r="F321" s="230" t="s">
        <v>2016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191</v>
      </c>
      <c r="AU321" s="20" t="s">
        <v>80</v>
      </c>
    </row>
    <row r="322" s="2" customFormat="1" ht="24.15" customHeight="1">
      <c r="A322" s="41"/>
      <c r="B322" s="42"/>
      <c r="C322" s="216" t="s">
        <v>476</v>
      </c>
      <c r="D322" s="216" t="s">
        <v>184</v>
      </c>
      <c r="E322" s="217" t="s">
        <v>11674</v>
      </c>
      <c r="F322" s="218" t="s">
        <v>11675</v>
      </c>
      <c r="G322" s="219" t="s">
        <v>283</v>
      </c>
      <c r="H322" s="220">
        <v>3759.645</v>
      </c>
      <c r="I322" s="221"/>
      <c r="J322" s="222">
        <f>ROUND(I322*H322,2)</f>
        <v>0</v>
      </c>
      <c r="K322" s="218" t="s">
        <v>188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189</v>
      </c>
      <c r="AT322" s="227" t="s">
        <v>184</v>
      </c>
      <c r="AU322" s="227" t="s">
        <v>80</v>
      </c>
      <c r="AY322" s="20" t="s">
        <v>182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189</v>
      </c>
      <c r="BM322" s="227" t="s">
        <v>11676</v>
      </c>
    </row>
    <row r="323" s="2" customFormat="1">
      <c r="A323" s="41"/>
      <c r="B323" s="42"/>
      <c r="C323" s="43"/>
      <c r="D323" s="229" t="s">
        <v>191</v>
      </c>
      <c r="E323" s="43"/>
      <c r="F323" s="230" t="s">
        <v>11677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191</v>
      </c>
      <c r="AU323" s="20" t="s">
        <v>80</v>
      </c>
    </row>
    <row r="324" s="14" customFormat="1">
      <c r="A324" s="14"/>
      <c r="B324" s="245"/>
      <c r="C324" s="246"/>
      <c r="D324" s="236" t="s">
        <v>193</v>
      </c>
      <c r="E324" s="247" t="s">
        <v>19</v>
      </c>
      <c r="F324" s="248" t="s">
        <v>11678</v>
      </c>
      <c r="G324" s="246"/>
      <c r="H324" s="249">
        <v>3743.1450000000004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193</v>
      </c>
      <c r="AU324" s="255" t="s">
        <v>80</v>
      </c>
      <c r="AV324" s="14" t="s">
        <v>80</v>
      </c>
      <c r="AW324" s="14" t="s">
        <v>195</v>
      </c>
      <c r="AX324" s="14" t="s">
        <v>71</v>
      </c>
      <c r="AY324" s="255" t="s">
        <v>182</v>
      </c>
    </row>
    <row r="325" s="14" customFormat="1">
      <c r="A325" s="14"/>
      <c r="B325" s="245"/>
      <c r="C325" s="246"/>
      <c r="D325" s="236" t="s">
        <v>193</v>
      </c>
      <c r="E325" s="247" t="s">
        <v>19</v>
      </c>
      <c r="F325" s="248" t="s">
        <v>11679</v>
      </c>
      <c r="G325" s="246"/>
      <c r="H325" s="249">
        <v>16.5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193</v>
      </c>
      <c r="AU325" s="255" t="s">
        <v>80</v>
      </c>
      <c r="AV325" s="14" t="s">
        <v>80</v>
      </c>
      <c r="AW325" s="14" t="s">
        <v>195</v>
      </c>
      <c r="AX325" s="14" t="s">
        <v>71</v>
      </c>
      <c r="AY325" s="255" t="s">
        <v>182</v>
      </c>
    </row>
    <row r="326" s="2" customFormat="1" ht="33" customHeight="1">
      <c r="A326" s="41"/>
      <c r="B326" s="42"/>
      <c r="C326" s="216" t="s">
        <v>483</v>
      </c>
      <c r="D326" s="216" t="s">
        <v>184</v>
      </c>
      <c r="E326" s="217" t="s">
        <v>11680</v>
      </c>
      <c r="F326" s="218" t="s">
        <v>11681</v>
      </c>
      <c r="G326" s="219" t="s">
        <v>283</v>
      </c>
      <c r="H326" s="220">
        <v>1315875.75</v>
      </c>
      <c r="I326" s="221"/>
      <c r="J326" s="222">
        <f>ROUND(I326*H326,2)</f>
        <v>0</v>
      </c>
      <c r="K326" s="218" t="s">
        <v>188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189</v>
      </c>
      <c r="AT326" s="227" t="s">
        <v>184</v>
      </c>
      <c r="AU326" s="227" t="s">
        <v>80</v>
      </c>
      <c r="AY326" s="20" t="s">
        <v>182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189</v>
      </c>
      <c r="BM326" s="227" t="s">
        <v>11682</v>
      </c>
    </row>
    <row r="327" s="2" customFormat="1">
      <c r="A327" s="41"/>
      <c r="B327" s="42"/>
      <c r="C327" s="43"/>
      <c r="D327" s="229" t="s">
        <v>191</v>
      </c>
      <c r="E327" s="43"/>
      <c r="F327" s="230" t="s">
        <v>11683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191</v>
      </c>
      <c r="AU327" s="20" t="s">
        <v>80</v>
      </c>
    </row>
    <row r="328" s="14" customFormat="1">
      <c r="A328" s="14"/>
      <c r="B328" s="245"/>
      <c r="C328" s="246"/>
      <c r="D328" s="236" t="s">
        <v>193</v>
      </c>
      <c r="E328" s="246"/>
      <c r="F328" s="248" t="s">
        <v>11684</v>
      </c>
      <c r="G328" s="246"/>
      <c r="H328" s="249">
        <v>1315875.75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193</v>
      </c>
      <c r="AU328" s="255" t="s">
        <v>80</v>
      </c>
      <c r="AV328" s="14" t="s">
        <v>80</v>
      </c>
      <c r="AW328" s="14" t="s">
        <v>4</v>
      </c>
      <c r="AX328" s="14" t="s">
        <v>78</v>
      </c>
      <c r="AY328" s="255" t="s">
        <v>182</v>
      </c>
    </row>
    <row r="329" s="2" customFormat="1" ht="24.15" customHeight="1">
      <c r="A329" s="41"/>
      <c r="B329" s="42"/>
      <c r="C329" s="216" t="s">
        <v>488</v>
      </c>
      <c r="D329" s="216" t="s">
        <v>184</v>
      </c>
      <c r="E329" s="217" t="s">
        <v>11685</v>
      </c>
      <c r="F329" s="218" t="s">
        <v>11686</v>
      </c>
      <c r="G329" s="219" t="s">
        <v>283</v>
      </c>
      <c r="H329" s="220">
        <v>3759.645</v>
      </c>
      <c r="I329" s="221"/>
      <c r="J329" s="222">
        <f>ROUND(I329*H329,2)</f>
        <v>0</v>
      </c>
      <c r="K329" s="218" t="s">
        <v>188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189</v>
      </c>
      <c r="AT329" s="227" t="s">
        <v>184</v>
      </c>
      <c r="AU329" s="227" t="s">
        <v>80</v>
      </c>
      <c r="AY329" s="20" t="s">
        <v>182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189</v>
      </c>
      <c r="BM329" s="227" t="s">
        <v>11687</v>
      </c>
    </row>
    <row r="330" s="2" customFormat="1">
      <c r="A330" s="41"/>
      <c r="B330" s="42"/>
      <c r="C330" s="43"/>
      <c r="D330" s="229" t="s">
        <v>191</v>
      </c>
      <c r="E330" s="43"/>
      <c r="F330" s="230" t="s">
        <v>11688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191</v>
      </c>
      <c r="AU330" s="20" t="s">
        <v>80</v>
      </c>
    </row>
    <row r="331" s="2" customFormat="1" ht="24.15" customHeight="1">
      <c r="A331" s="41"/>
      <c r="B331" s="42"/>
      <c r="C331" s="216" t="s">
        <v>496</v>
      </c>
      <c r="D331" s="216" t="s">
        <v>184</v>
      </c>
      <c r="E331" s="217" t="s">
        <v>11689</v>
      </c>
      <c r="F331" s="218" t="s">
        <v>11690</v>
      </c>
      <c r="G331" s="219" t="s">
        <v>304</v>
      </c>
      <c r="H331" s="220">
        <v>107.90000000000001</v>
      </c>
      <c r="I331" s="221"/>
      <c r="J331" s="222">
        <f>ROUND(I331*H331,2)</f>
        <v>0</v>
      </c>
      <c r="K331" s="218" t="s">
        <v>188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189</v>
      </c>
      <c r="AT331" s="227" t="s">
        <v>184</v>
      </c>
      <c r="AU331" s="227" t="s">
        <v>80</v>
      </c>
      <c r="AY331" s="20" t="s">
        <v>182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189</v>
      </c>
      <c r="BM331" s="227" t="s">
        <v>11691</v>
      </c>
    </row>
    <row r="332" s="2" customFormat="1">
      <c r="A332" s="41"/>
      <c r="B332" s="42"/>
      <c r="C332" s="43"/>
      <c r="D332" s="229" t="s">
        <v>191</v>
      </c>
      <c r="E332" s="43"/>
      <c r="F332" s="230" t="s">
        <v>11692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191</v>
      </c>
      <c r="AU332" s="20" t="s">
        <v>80</v>
      </c>
    </row>
    <row r="333" s="14" customFormat="1">
      <c r="A333" s="14"/>
      <c r="B333" s="245"/>
      <c r="C333" s="246"/>
      <c r="D333" s="236" t="s">
        <v>193</v>
      </c>
      <c r="E333" s="247" t="s">
        <v>19</v>
      </c>
      <c r="F333" s="248" t="s">
        <v>11693</v>
      </c>
      <c r="G333" s="246"/>
      <c r="H333" s="249">
        <v>42.5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193</v>
      </c>
      <c r="AU333" s="255" t="s">
        <v>80</v>
      </c>
      <c r="AV333" s="14" t="s">
        <v>80</v>
      </c>
      <c r="AW333" s="14" t="s">
        <v>195</v>
      </c>
      <c r="AX333" s="14" t="s">
        <v>71</v>
      </c>
      <c r="AY333" s="255" t="s">
        <v>182</v>
      </c>
    </row>
    <row r="334" s="14" customFormat="1">
      <c r="A334" s="14"/>
      <c r="B334" s="245"/>
      <c r="C334" s="246"/>
      <c r="D334" s="236" t="s">
        <v>193</v>
      </c>
      <c r="E334" s="247" t="s">
        <v>19</v>
      </c>
      <c r="F334" s="248" t="s">
        <v>11694</v>
      </c>
      <c r="G334" s="246"/>
      <c r="H334" s="249">
        <v>4.5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193</v>
      </c>
      <c r="AU334" s="255" t="s">
        <v>80</v>
      </c>
      <c r="AV334" s="14" t="s">
        <v>80</v>
      </c>
      <c r="AW334" s="14" t="s">
        <v>195</v>
      </c>
      <c r="AX334" s="14" t="s">
        <v>71</v>
      </c>
      <c r="AY334" s="255" t="s">
        <v>182</v>
      </c>
    </row>
    <row r="335" s="14" customFormat="1">
      <c r="A335" s="14"/>
      <c r="B335" s="245"/>
      <c r="C335" s="246"/>
      <c r="D335" s="236" t="s">
        <v>193</v>
      </c>
      <c r="E335" s="247" t="s">
        <v>19</v>
      </c>
      <c r="F335" s="248" t="s">
        <v>11695</v>
      </c>
      <c r="G335" s="246"/>
      <c r="H335" s="249">
        <v>12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193</v>
      </c>
      <c r="AU335" s="255" t="s">
        <v>80</v>
      </c>
      <c r="AV335" s="14" t="s">
        <v>80</v>
      </c>
      <c r="AW335" s="14" t="s">
        <v>195</v>
      </c>
      <c r="AX335" s="14" t="s">
        <v>71</v>
      </c>
      <c r="AY335" s="255" t="s">
        <v>182</v>
      </c>
    </row>
    <row r="336" s="14" customFormat="1">
      <c r="A336" s="14"/>
      <c r="B336" s="245"/>
      <c r="C336" s="246"/>
      <c r="D336" s="236" t="s">
        <v>193</v>
      </c>
      <c r="E336" s="247" t="s">
        <v>19</v>
      </c>
      <c r="F336" s="248" t="s">
        <v>11696</v>
      </c>
      <c r="G336" s="246"/>
      <c r="H336" s="249">
        <v>40.399999999999999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193</v>
      </c>
      <c r="AU336" s="255" t="s">
        <v>80</v>
      </c>
      <c r="AV336" s="14" t="s">
        <v>80</v>
      </c>
      <c r="AW336" s="14" t="s">
        <v>195</v>
      </c>
      <c r="AX336" s="14" t="s">
        <v>71</v>
      </c>
      <c r="AY336" s="255" t="s">
        <v>182</v>
      </c>
    </row>
    <row r="337" s="14" customFormat="1">
      <c r="A337" s="14"/>
      <c r="B337" s="245"/>
      <c r="C337" s="246"/>
      <c r="D337" s="236" t="s">
        <v>193</v>
      </c>
      <c r="E337" s="247" t="s">
        <v>19</v>
      </c>
      <c r="F337" s="248" t="s">
        <v>11697</v>
      </c>
      <c r="G337" s="246"/>
      <c r="H337" s="249">
        <v>8.5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193</v>
      </c>
      <c r="AU337" s="255" t="s">
        <v>80</v>
      </c>
      <c r="AV337" s="14" t="s">
        <v>80</v>
      </c>
      <c r="AW337" s="14" t="s">
        <v>195</v>
      </c>
      <c r="AX337" s="14" t="s">
        <v>71</v>
      </c>
      <c r="AY337" s="255" t="s">
        <v>182</v>
      </c>
    </row>
    <row r="338" s="2" customFormat="1" ht="37.8" customHeight="1">
      <c r="A338" s="41"/>
      <c r="B338" s="42"/>
      <c r="C338" s="216" t="s">
        <v>502</v>
      </c>
      <c r="D338" s="216" t="s">
        <v>184</v>
      </c>
      <c r="E338" s="217" t="s">
        <v>11698</v>
      </c>
      <c r="F338" s="218" t="s">
        <v>11699</v>
      </c>
      <c r="G338" s="219" t="s">
        <v>304</v>
      </c>
      <c r="H338" s="220">
        <v>37765</v>
      </c>
      <c r="I338" s="221"/>
      <c r="J338" s="222">
        <f>ROUND(I338*H338,2)</f>
        <v>0</v>
      </c>
      <c r="K338" s="218" t="s">
        <v>188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189</v>
      </c>
      <c r="AT338" s="227" t="s">
        <v>184</v>
      </c>
      <c r="AU338" s="227" t="s">
        <v>80</v>
      </c>
      <c r="AY338" s="20" t="s">
        <v>182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189</v>
      </c>
      <c r="BM338" s="227" t="s">
        <v>11700</v>
      </c>
    </row>
    <row r="339" s="2" customFormat="1">
      <c r="A339" s="41"/>
      <c r="B339" s="42"/>
      <c r="C339" s="43"/>
      <c r="D339" s="229" t="s">
        <v>191</v>
      </c>
      <c r="E339" s="43"/>
      <c r="F339" s="230" t="s">
        <v>11701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191</v>
      </c>
      <c r="AU339" s="20" t="s">
        <v>80</v>
      </c>
    </row>
    <row r="340" s="14" customFormat="1">
      <c r="A340" s="14"/>
      <c r="B340" s="245"/>
      <c r="C340" s="246"/>
      <c r="D340" s="236" t="s">
        <v>193</v>
      </c>
      <c r="E340" s="246"/>
      <c r="F340" s="248" t="s">
        <v>11702</v>
      </c>
      <c r="G340" s="246"/>
      <c r="H340" s="249">
        <v>37765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193</v>
      </c>
      <c r="AU340" s="255" t="s">
        <v>80</v>
      </c>
      <c r="AV340" s="14" t="s">
        <v>80</v>
      </c>
      <c r="AW340" s="14" t="s">
        <v>4</v>
      </c>
      <c r="AX340" s="14" t="s">
        <v>78</v>
      </c>
      <c r="AY340" s="255" t="s">
        <v>182</v>
      </c>
    </row>
    <row r="341" s="2" customFormat="1" ht="24.15" customHeight="1">
      <c r="A341" s="41"/>
      <c r="B341" s="42"/>
      <c r="C341" s="216" t="s">
        <v>508</v>
      </c>
      <c r="D341" s="216" t="s">
        <v>184</v>
      </c>
      <c r="E341" s="217" t="s">
        <v>11703</v>
      </c>
      <c r="F341" s="218" t="s">
        <v>11704</v>
      </c>
      <c r="G341" s="219" t="s">
        <v>304</v>
      </c>
      <c r="H341" s="220">
        <v>107.90000000000001</v>
      </c>
      <c r="I341" s="221"/>
      <c r="J341" s="222">
        <f>ROUND(I341*H341,2)</f>
        <v>0</v>
      </c>
      <c r="K341" s="218" t="s">
        <v>188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189</v>
      </c>
      <c r="AT341" s="227" t="s">
        <v>184</v>
      </c>
      <c r="AU341" s="227" t="s">
        <v>80</v>
      </c>
      <c r="AY341" s="20" t="s">
        <v>182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189</v>
      </c>
      <c r="BM341" s="227" t="s">
        <v>11705</v>
      </c>
    </row>
    <row r="342" s="2" customFormat="1">
      <c r="A342" s="41"/>
      <c r="B342" s="42"/>
      <c r="C342" s="43"/>
      <c r="D342" s="229" t="s">
        <v>191</v>
      </c>
      <c r="E342" s="43"/>
      <c r="F342" s="230" t="s">
        <v>11706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191</v>
      </c>
      <c r="AU342" s="20" t="s">
        <v>80</v>
      </c>
    </row>
    <row r="343" s="2" customFormat="1" ht="37.8" customHeight="1">
      <c r="A343" s="41"/>
      <c r="B343" s="42"/>
      <c r="C343" s="216" t="s">
        <v>514</v>
      </c>
      <c r="D343" s="216" t="s">
        <v>184</v>
      </c>
      <c r="E343" s="217" t="s">
        <v>2088</v>
      </c>
      <c r="F343" s="218" t="s">
        <v>2089</v>
      </c>
      <c r="G343" s="219" t="s">
        <v>283</v>
      </c>
      <c r="H343" s="220">
        <v>110.88</v>
      </c>
      <c r="I343" s="221"/>
      <c r="J343" s="222">
        <f>ROUND(I343*H343,2)</f>
        <v>0</v>
      </c>
      <c r="K343" s="218" t="s">
        <v>188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189</v>
      </c>
      <c r="AT343" s="227" t="s">
        <v>184</v>
      </c>
      <c r="AU343" s="227" t="s">
        <v>80</v>
      </c>
      <c r="AY343" s="20" t="s">
        <v>182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189</v>
      </c>
      <c r="BM343" s="227" t="s">
        <v>11707</v>
      </c>
    </row>
    <row r="344" s="2" customFormat="1">
      <c r="A344" s="41"/>
      <c r="B344" s="42"/>
      <c r="C344" s="43"/>
      <c r="D344" s="229" t="s">
        <v>191</v>
      </c>
      <c r="E344" s="43"/>
      <c r="F344" s="230" t="s">
        <v>2091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191</v>
      </c>
      <c r="AU344" s="20" t="s">
        <v>80</v>
      </c>
    </row>
    <row r="345" s="14" customFormat="1">
      <c r="A345" s="14"/>
      <c r="B345" s="245"/>
      <c r="C345" s="246"/>
      <c r="D345" s="236" t="s">
        <v>193</v>
      </c>
      <c r="E345" s="247" t="s">
        <v>19</v>
      </c>
      <c r="F345" s="248" t="s">
        <v>11708</v>
      </c>
      <c r="G345" s="246"/>
      <c r="H345" s="249">
        <v>52.380000000000003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193</v>
      </c>
      <c r="AU345" s="255" t="s">
        <v>80</v>
      </c>
      <c r="AV345" s="14" t="s">
        <v>80</v>
      </c>
      <c r="AW345" s="14" t="s">
        <v>195</v>
      </c>
      <c r="AX345" s="14" t="s">
        <v>71</v>
      </c>
      <c r="AY345" s="255" t="s">
        <v>182</v>
      </c>
    </row>
    <row r="346" s="14" customFormat="1">
      <c r="A346" s="14"/>
      <c r="B346" s="245"/>
      <c r="C346" s="246"/>
      <c r="D346" s="236" t="s">
        <v>193</v>
      </c>
      <c r="E346" s="247" t="s">
        <v>19</v>
      </c>
      <c r="F346" s="248" t="s">
        <v>11709</v>
      </c>
      <c r="G346" s="246"/>
      <c r="H346" s="249">
        <v>58.5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193</v>
      </c>
      <c r="AU346" s="255" t="s">
        <v>80</v>
      </c>
      <c r="AV346" s="14" t="s">
        <v>80</v>
      </c>
      <c r="AW346" s="14" t="s">
        <v>195</v>
      </c>
      <c r="AX346" s="14" t="s">
        <v>71</v>
      </c>
      <c r="AY346" s="255" t="s">
        <v>182</v>
      </c>
    </row>
    <row r="347" s="2" customFormat="1" ht="44.25" customHeight="1">
      <c r="A347" s="41"/>
      <c r="B347" s="42"/>
      <c r="C347" s="216" t="s">
        <v>522</v>
      </c>
      <c r="D347" s="216" t="s">
        <v>184</v>
      </c>
      <c r="E347" s="217" t="s">
        <v>2128</v>
      </c>
      <c r="F347" s="218" t="s">
        <v>2129</v>
      </c>
      <c r="G347" s="219" t="s">
        <v>283</v>
      </c>
      <c r="H347" s="220">
        <v>39.600000000000001</v>
      </c>
      <c r="I347" s="221"/>
      <c r="J347" s="222">
        <f>ROUND(I347*H347,2)</f>
        <v>0</v>
      </c>
      <c r="K347" s="218" t="s">
        <v>188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189</v>
      </c>
      <c r="AT347" s="227" t="s">
        <v>184</v>
      </c>
      <c r="AU347" s="227" t="s">
        <v>80</v>
      </c>
      <c r="AY347" s="20" t="s">
        <v>182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189</v>
      </c>
      <c r="BM347" s="227" t="s">
        <v>11710</v>
      </c>
    </row>
    <row r="348" s="2" customFormat="1">
      <c r="A348" s="41"/>
      <c r="B348" s="42"/>
      <c r="C348" s="43"/>
      <c r="D348" s="229" t="s">
        <v>191</v>
      </c>
      <c r="E348" s="43"/>
      <c r="F348" s="230" t="s">
        <v>2131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191</v>
      </c>
      <c r="AU348" s="20" t="s">
        <v>80</v>
      </c>
    </row>
    <row r="349" s="14" customFormat="1">
      <c r="A349" s="14"/>
      <c r="B349" s="245"/>
      <c r="C349" s="246"/>
      <c r="D349" s="236" t="s">
        <v>193</v>
      </c>
      <c r="E349" s="247" t="s">
        <v>19</v>
      </c>
      <c r="F349" s="248" t="s">
        <v>11711</v>
      </c>
      <c r="G349" s="246"/>
      <c r="H349" s="249">
        <v>39.600000000000001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193</v>
      </c>
      <c r="AU349" s="255" t="s">
        <v>80</v>
      </c>
      <c r="AV349" s="14" t="s">
        <v>80</v>
      </c>
      <c r="AW349" s="14" t="s">
        <v>195</v>
      </c>
      <c r="AX349" s="14" t="s">
        <v>71</v>
      </c>
      <c r="AY349" s="255" t="s">
        <v>182</v>
      </c>
    </row>
    <row r="350" s="2" customFormat="1" ht="49.05" customHeight="1">
      <c r="A350" s="41"/>
      <c r="B350" s="42"/>
      <c r="C350" s="216" t="s">
        <v>530</v>
      </c>
      <c r="D350" s="216" t="s">
        <v>184</v>
      </c>
      <c r="E350" s="217" t="s">
        <v>2134</v>
      </c>
      <c r="F350" s="218" t="s">
        <v>2135</v>
      </c>
      <c r="G350" s="219" t="s">
        <v>283</v>
      </c>
      <c r="H350" s="220">
        <v>13860</v>
      </c>
      <c r="I350" s="221"/>
      <c r="J350" s="222">
        <f>ROUND(I350*H350,2)</f>
        <v>0</v>
      </c>
      <c r="K350" s="218" t="s">
        <v>188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189</v>
      </c>
      <c r="AT350" s="227" t="s">
        <v>184</v>
      </c>
      <c r="AU350" s="227" t="s">
        <v>80</v>
      </c>
      <c r="AY350" s="20" t="s">
        <v>182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189</v>
      </c>
      <c r="BM350" s="227" t="s">
        <v>11712</v>
      </c>
    </row>
    <row r="351" s="2" customFormat="1">
      <c r="A351" s="41"/>
      <c r="B351" s="42"/>
      <c r="C351" s="43"/>
      <c r="D351" s="229" t="s">
        <v>191</v>
      </c>
      <c r="E351" s="43"/>
      <c r="F351" s="230" t="s">
        <v>2137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191</v>
      </c>
      <c r="AU351" s="20" t="s">
        <v>80</v>
      </c>
    </row>
    <row r="352" s="14" customFormat="1">
      <c r="A352" s="14"/>
      <c r="B352" s="245"/>
      <c r="C352" s="246"/>
      <c r="D352" s="236" t="s">
        <v>193</v>
      </c>
      <c r="E352" s="246"/>
      <c r="F352" s="248" t="s">
        <v>11713</v>
      </c>
      <c r="G352" s="246"/>
      <c r="H352" s="249">
        <v>13860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193</v>
      </c>
      <c r="AU352" s="255" t="s">
        <v>80</v>
      </c>
      <c r="AV352" s="14" t="s">
        <v>80</v>
      </c>
      <c r="AW352" s="14" t="s">
        <v>4</v>
      </c>
      <c r="AX352" s="14" t="s">
        <v>78</v>
      </c>
      <c r="AY352" s="255" t="s">
        <v>182</v>
      </c>
    </row>
    <row r="353" s="2" customFormat="1" ht="44.25" customHeight="1">
      <c r="A353" s="41"/>
      <c r="B353" s="42"/>
      <c r="C353" s="216" t="s">
        <v>536</v>
      </c>
      <c r="D353" s="216" t="s">
        <v>184</v>
      </c>
      <c r="E353" s="217" t="s">
        <v>2140</v>
      </c>
      <c r="F353" s="218" t="s">
        <v>2141</v>
      </c>
      <c r="G353" s="219" t="s">
        <v>283</v>
      </c>
      <c r="H353" s="220">
        <v>39.600000000000001</v>
      </c>
      <c r="I353" s="221"/>
      <c r="J353" s="222">
        <f>ROUND(I353*H353,2)</f>
        <v>0</v>
      </c>
      <c r="K353" s="218" t="s">
        <v>188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189</v>
      </c>
      <c r="AT353" s="227" t="s">
        <v>184</v>
      </c>
      <c r="AU353" s="227" t="s">
        <v>80</v>
      </c>
      <c r="AY353" s="20" t="s">
        <v>182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189</v>
      </c>
      <c r="BM353" s="227" t="s">
        <v>11714</v>
      </c>
    </row>
    <row r="354" s="2" customFormat="1">
      <c r="A354" s="41"/>
      <c r="B354" s="42"/>
      <c r="C354" s="43"/>
      <c r="D354" s="229" t="s">
        <v>191</v>
      </c>
      <c r="E354" s="43"/>
      <c r="F354" s="230" t="s">
        <v>2143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191</v>
      </c>
      <c r="AU354" s="20" t="s">
        <v>80</v>
      </c>
    </row>
    <row r="355" s="2" customFormat="1" ht="37.8" customHeight="1">
      <c r="A355" s="41"/>
      <c r="B355" s="42"/>
      <c r="C355" s="216" t="s">
        <v>540</v>
      </c>
      <c r="D355" s="216" t="s">
        <v>184</v>
      </c>
      <c r="E355" s="217" t="s">
        <v>11715</v>
      </c>
      <c r="F355" s="218" t="s">
        <v>11716</v>
      </c>
      <c r="G355" s="219" t="s">
        <v>304</v>
      </c>
      <c r="H355" s="220">
        <v>29</v>
      </c>
      <c r="I355" s="221"/>
      <c r="J355" s="222">
        <f>ROUND(I355*H355,2)</f>
        <v>0</v>
      </c>
      <c r="K355" s="218" t="s">
        <v>188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189</v>
      </c>
      <c r="AT355" s="227" t="s">
        <v>184</v>
      </c>
      <c r="AU355" s="227" t="s">
        <v>80</v>
      </c>
      <c r="AY355" s="20" t="s">
        <v>182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189</v>
      </c>
      <c r="BM355" s="227" t="s">
        <v>11717</v>
      </c>
    </row>
    <row r="356" s="2" customFormat="1">
      <c r="A356" s="41"/>
      <c r="B356" s="42"/>
      <c r="C356" s="43"/>
      <c r="D356" s="229" t="s">
        <v>191</v>
      </c>
      <c r="E356" s="43"/>
      <c r="F356" s="230" t="s">
        <v>11718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191</v>
      </c>
      <c r="AU356" s="20" t="s">
        <v>80</v>
      </c>
    </row>
    <row r="357" s="14" customFormat="1">
      <c r="A357" s="14"/>
      <c r="B357" s="245"/>
      <c r="C357" s="246"/>
      <c r="D357" s="236" t="s">
        <v>193</v>
      </c>
      <c r="E357" s="247" t="s">
        <v>19</v>
      </c>
      <c r="F357" s="248" t="s">
        <v>11719</v>
      </c>
      <c r="G357" s="246"/>
      <c r="H357" s="249">
        <v>29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193</v>
      </c>
      <c r="AU357" s="255" t="s">
        <v>80</v>
      </c>
      <c r="AV357" s="14" t="s">
        <v>80</v>
      </c>
      <c r="AW357" s="14" t="s">
        <v>195</v>
      </c>
      <c r="AX357" s="14" t="s">
        <v>71</v>
      </c>
      <c r="AY357" s="255" t="s">
        <v>182</v>
      </c>
    </row>
    <row r="358" s="2" customFormat="1" ht="44.25" customHeight="1">
      <c r="A358" s="41"/>
      <c r="B358" s="42"/>
      <c r="C358" s="216" t="s">
        <v>546</v>
      </c>
      <c r="D358" s="216" t="s">
        <v>184</v>
      </c>
      <c r="E358" s="217" t="s">
        <v>11720</v>
      </c>
      <c r="F358" s="218" t="s">
        <v>11721</v>
      </c>
      <c r="G358" s="219" t="s">
        <v>304</v>
      </c>
      <c r="H358" s="220">
        <v>10150</v>
      </c>
      <c r="I358" s="221"/>
      <c r="J358" s="222">
        <f>ROUND(I358*H358,2)</f>
        <v>0</v>
      </c>
      <c r="K358" s="218" t="s">
        <v>188</v>
      </c>
      <c r="L358" s="47"/>
      <c r="M358" s="223" t="s">
        <v>19</v>
      </c>
      <c r="N358" s="224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189</v>
      </c>
      <c r="AT358" s="227" t="s">
        <v>184</v>
      </c>
      <c r="AU358" s="227" t="s">
        <v>80</v>
      </c>
      <c r="AY358" s="20" t="s">
        <v>182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189</v>
      </c>
      <c r="BM358" s="227" t="s">
        <v>11722</v>
      </c>
    </row>
    <row r="359" s="2" customFormat="1">
      <c r="A359" s="41"/>
      <c r="B359" s="42"/>
      <c r="C359" s="43"/>
      <c r="D359" s="229" t="s">
        <v>191</v>
      </c>
      <c r="E359" s="43"/>
      <c r="F359" s="230" t="s">
        <v>11723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191</v>
      </c>
      <c r="AU359" s="20" t="s">
        <v>80</v>
      </c>
    </row>
    <row r="360" s="14" customFormat="1">
      <c r="A360" s="14"/>
      <c r="B360" s="245"/>
      <c r="C360" s="246"/>
      <c r="D360" s="236" t="s">
        <v>193</v>
      </c>
      <c r="E360" s="246"/>
      <c r="F360" s="248" t="s">
        <v>11724</v>
      </c>
      <c r="G360" s="246"/>
      <c r="H360" s="249">
        <v>10150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193</v>
      </c>
      <c r="AU360" s="255" t="s">
        <v>80</v>
      </c>
      <c r="AV360" s="14" t="s">
        <v>80</v>
      </c>
      <c r="AW360" s="14" t="s">
        <v>4</v>
      </c>
      <c r="AX360" s="14" t="s">
        <v>78</v>
      </c>
      <c r="AY360" s="255" t="s">
        <v>182</v>
      </c>
    </row>
    <row r="361" s="2" customFormat="1" ht="37.8" customHeight="1">
      <c r="A361" s="41"/>
      <c r="B361" s="42"/>
      <c r="C361" s="216" t="s">
        <v>552</v>
      </c>
      <c r="D361" s="216" t="s">
        <v>184</v>
      </c>
      <c r="E361" s="217" t="s">
        <v>11725</v>
      </c>
      <c r="F361" s="218" t="s">
        <v>11726</v>
      </c>
      <c r="G361" s="219" t="s">
        <v>304</v>
      </c>
      <c r="H361" s="220">
        <v>29</v>
      </c>
      <c r="I361" s="221"/>
      <c r="J361" s="222">
        <f>ROUND(I361*H361,2)</f>
        <v>0</v>
      </c>
      <c r="K361" s="218" t="s">
        <v>188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189</v>
      </c>
      <c r="AT361" s="227" t="s">
        <v>184</v>
      </c>
      <c r="AU361" s="227" t="s">
        <v>80</v>
      </c>
      <c r="AY361" s="20" t="s">
        <v>182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189</v>
      </c>
      <c r="BM361" s="227" t="s">
        <v>11727</v>
      </c>
    </row>
    <row r="362" s="2" customFormat="1">
      <c r="A362" s="41"/>
      <c r="B362" s="42"/>
      <c r="C362" s="43"/>
      <c r="D362" s="229" t="s">
        <v>191</v>
      </c>
      <c r="E362" s="43"/>
      <c r="F362" s="230" t="s">
        <v>11728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191</v>
      </c>
      <c r="AU362" s="20" t="s">
        <v>80</v>
      </c>
    </row>
    <row r="363" s="2" customFormat="1" ht="37.8" customHeight="1">
      <c r="A363" s="41"/>
      <c r="B363" s="42"/>
      <c r="C363" s="216" t="s">
        <v>558</v>
      </c>
      <c r="D363" s="216" t="s">
        <v>184</v>
      </c>
      <c r="E363" s="217" t="s">
        <v>11729</v>
      </c>
      <c r="F363" s="218" t="s">
        <v>11730</v>
      </c>
      <c r="G363" s="219" t="s">
        <v>304</v>
      </c>
      <c r="H363" s="220">
        <v>117.90000000000001</v>
      </c>
      <c r="I363" s="221"/>
      <c r="J363" s="222">
        <f>ROUND(I363*H363,2)</f>
        <v>0</v>
      </c>
      <c r="K363" s="218" t="s">
        <v>19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189</v>
      </c>
      <c r="AT363" s="227" t="s">
        <v>184</v>
      </c>
      <c r="AU363" s="227" t="s">
        <v>80</v>
      </c>
      <c r="AY363" s="20" t="s">
        <v>182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189</v>
      </c>
      <c r="BM363" s="227" t="s">
        <v>11731</v>
      </c>
    </row>
    <row r="364" s="14" customFormat="1">
      <c r="A364" s="14"/>
      <c r="B364" s="245"/>
      <c r="C364" s="246"/>
      <c r="D364" s="236" t="s">
        <v>193</v>
      </c>
      <c r="E364" s="247" t="s">
        <v>19</v>
      </c>
      <c r="F364" s="248" t="s">
        <v>11693</v>
      </c>
      <c r="G364" s="246"/>
      <c r="H364" s="249">
        <v>42.5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193</v>
      </c>
      <c r="AU364" s="255" t="s">
        <v>80</v>
      </c>
      <c r="AV364" s="14" t="s">
        <v>80</v>
      </c>
      <c r="AW364" s="14" t="s">
        <v>195</v>
      </c>
      <c r="AX364" s="14" t="s">
        <v>71</v>
      </c>
      <c r="AY364" s="255" t="s">
        <v>182</v>
      </c>
    </row>
    <row r="365" s="14" customFormat="1">
      <c r="A365" s="14"/>
      <c r="B365" s="245"/>
      <c r="C365" s="246"/>
      <c r="D365" s="236" t="s">
        <v>193</v>
      </c>
      <c r="E365" s="247" t="s">
        <v>19</v>
      </c>
      <c r="F365" s="248" t="s">
        <v>11732</v>
      </c>
      <c r="G365" s="246"/>
      <c r="H365" s="249">
        <v>14.5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193</v>
      </c>
      <c r="AU365" s="255" t="s">
        <v>80</v>
      </c>
      <c r="AV365" s="14" t="s">
        <v>80</v>
      </c>
      <c r="AW365" s="14" t="s">
        <v>195</v>
      </c>
      <c r="AX365" s="14" t="s">
        <v>71</v>
      </c>
      <c r="AY365" s="255" t="s">
        <v>182</v>
      </c>
    </row>
    <row r="366" s="14" customFormat="1">
      <c r="A366" s="14"/>
      <c r="B366" s="245"/>
      <c r="C366" s="246"/>
      <c r="D366" s="236" t="s">
        <v>193</v>
      </c>
      <c r="E366" s="247" t="s">
        <v>19</v>
      </c>
      <c r="F366" s="248" t="s">
        <v>11695</v>
      </c>
      <c r="G366" s="246"/>
      <c r="H366" s="249">
        <v>12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193</v>
      </c>
      <c r="AU366" s="255" t="s">
        <v>80</v>
      </c>
      <c r="AV366" s="14" t="s">
        <v>80</v>
      </c>
      <c r="AW366" s="14" t="s">
        <v>195</v>
      </c>
      <c r="AX366" s="14" t="s">
        <v>71</v>
      </c>
      <c r="AY366" s="255" t="s">
        <v>182</v>
      </c>
    </row>
    <row r="367" s="14" customFormat="1">
      <c r="A367" s="14"/>
      <c r="B367" s="245"/>
      <c r="C367" s="246"/>
      <c r="D367" s="236" t="s">
        <v>193</v>
      </c>
      <c r="E367" s="247" t="s">
        <v>19</v>
      </c>
      <c r="F367" s="248" t="s">
        <v>11696</v>
      </c>
      <c r="G367" s="246"/>
      <c r="H367" s="249">
        <v>40.399999999999999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193</v>
      </c>
      <c r="AU367" s="255" t="s">
        <v>80</v>
      </c>
      <c r="AV367" s="14" t="s">
        <v>80</v>
      </c>
      <c r="AW367" s="14" t="s">
        <v>195</v>
      </c>
      <c r="AX367" s="14" t="s">
        <v>71</v>
      </c>
      <c r="AY367" s="255" t="s">
        <v>182</v>
      </c>
    </row>
    <row r="368" s="14" customFormat="1">
      <c r="A368" s="14"/>
      <c r="B368" s="245"/>
      <c r="C368" s="246"/>
      <c r="D368" s="236" t="s">
        <v>193</v>
      </c>
      <c r="E368" s="247" t="s">
        <v>19</v>
      </c>
      <c r="F368" s="248" t="s">
        <v>11697</v>
      </c>
      <c r="G368" s="246"/>
      <c r="H368" s="249">
        <v>8.5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193</v>
      </c>
      <c r="AU368" s="255" t="s">
        <v>80</v>
      </c>
      <c r="AV368" s="14" t="s">
        <v>80</v>
      </c>
      <c r="AW368" s="14" t="s">
        <v>195</v>
      </c>
      <c r="AX368" s="14" t="s">
        <v>71</v>
      </c>
      <c r="AY368" s="255" t="s">
        <v>182</v>
      </c>
    </row>
    <row r="369" s="2" customFormat="1" ht="24.15" customHeight="1">
      <c r="A369" s="41"/>
      <c r="B369" s="42"/>
      <c r="C369" s="278" t="s">
        <v>566</v>
      </c>
      <c r="D369" s="278" t="s">
        <v>296</v>
      </c>
      <c r="E369" s="279" t="s">
        <v>11733</v>
      </c>
      <c r="F369" s="280" t="s">
        <v>11734</v>
      </c>
      <c r="G369" s="281" t="s">
        <v>283</v>
      </c>
      <c r="H369" s="282">
        <v>155.62799999999999</v>
      </c>
      <c r="I369" s="283"/>
      <c r="J369" s="284">
        <f>ROUND(I369*H369,2)</f>
        <v>0</v>
      </c>
      <c r="K369" s="280" t="s">
        <v>188</v>
      </c>
      <c r="L369" s="285"/>
      <c r="M369" s="286" t="s">
        <v>19</v>
      </c>
      <c r="N369" s="287" t="s">
        <v>42</v>
      </c>
      <c r="O369" s="87"/>
      <c r="P369" s="225">
        <f>O369*H369</f>
        <v>0</v>
      </c>
      <c r="Q369" s="225">
        <v>0.0104</v>
      </c>
      <c r="R369" s="225">
        <f>Q369*H369</f>
        <v>1.6185311999999998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253</v>
      </c>
      <c r="AT369" s="227" t="s">
        <v>296</v>
      </c>
      <c r="AU369" s="227" t="s">
        <v>80</v>
      </c>
      <c r="AY369" s="20" t="s">
        <v>182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189</v>
      </c>
      <c r="BM369" s="227" t="s">
        <v>11735</v>
      </c>
    </row>
    <row r="370" s="14" customFormat="1">
      <c r="A370" s="14"/>
      <c r="B370" s="245"/>
      <c r="C370" s="246"/>
      <c r="D370" s="236" t="s">
        <v>193</v>
      </c>
      <c r="E370" s="247" t="s">
        <v>19</v>
      </c>
      <c r="F370" s="248" t="s">
        <v>11736</v>
      </c>
      <c r="G370" s="246"/>
      <c r="H370" s="249">
        <v>141.47999999999999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193</v>
      </c>
      <c r="AU370" s="255" t="s">
        <v>80</v>
      </c>
      <c r="AV370" s="14" t="s">
        <v>80</v>
      </c>
      <c r="AW370" s="14" t="s">
        <v>195</v>
      </c>
      <c r="AX370" s="14" t="s">
        <v>71</v>
      </c>
      <c r="AY370" s="255" t="s">
        <v>182</v>
      </c>
    </row>
    <row r="371" s="14" customFormat="1">
      <c r="A371" s="14"/>
      <c r="B371" s="245"/>
      <c r="C371" s="246"/>
      <c r="D371" s="236" t="s">
        <v>193</v>
      </c>
      <c r="E371" s="246"/>
      <c r="F371" s="248" t="s">
        <v>11737</v>
      </c>
      <c r="G371" s="246"/>
      <c r="H371" s="249">
        <v>155.62799999999999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193</v>
      </c>
      <c r="AU371" s="255" t="s">
        <v>80</v>
      </c>
      <c r="AV371" s="14" t="s">
        <v>80</v>
      </c>
      <c r="AW371" s="14" t="s">
        <v>4</v>
      </c>
      <c r="AX371" s="14" t="s">
        <v>78</v>
      </c>
      <c r="AY371" s="255" t="s">
        <v>182</v>
      </c>
    </row>
    <row r="372" s="2" customFormat="1" ht="24.15" customHeight="1">
      <c r="A372" s="41"/>
      <c r="B372" s="42"/>
      <c r="C372" s="216" t="s">
        <v>574</v>
      </c>
      <c r="D372" s="216" t="s">
        <v>184</v>
      </c>
      <c r="E372" s="217" t="s">
        <v>2179</v>
      </c>
      <c r="F372" s="218" t="s">
        <v>2180</v>
      </c>
      <c r="G372" s="219" t="s">
        <v>283</v>
      </c>
      <c r="H372" s="220">
        <v>3743.145</v>
      </c>
      <c r="I372" s="221"/>
      <c r="J372" s="222">
        <f>ROUND(I372*H372,2)</f>
        <v>0</v>
      </c>
      <c r="K372" s="218" t="s">
        <v>188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189</v>
      </c>
      <c r="AT372" s="227" t="s">
        <v>184</v>
      </c>
      <c r="AU372" s="227" t="s">
        <v>80</v>
      </c>
      <c r="AY372" s="20" t="s">
        <v>182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189</v>
      </c>
      <c r="BM372" s="227" t="s">
        <v>11738</v>
      </c>
    </row>
    <row r="373" s="2" customFormat="1">
      <c r="A373" s="41"/>
      <c r="B373" s="42"/>
      <c r="C373" s="43"/>
      <c r="D373" s="229" t="s">
        <v>191</v>
      </c>
      <c r="E373" s="43"/>
      <c r="F373" s="230" t="s">
        <v>2182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191</v>
      </c>
      <c r="AU373" s="20" t="s">
        <v>80</v>
      </c>
    </row>
    <row r="374" s="2" customFormat="1" ht="44.25" customHeight="1">
      <c r="A374" s="41"/>
      <c r="B374" s="42"/>
      <c r="C374" s="216" t="s">
        <v>580</v>
      </c>
      <c r="D374" s="216" t="s">
        <v>184</v>
      </c>
      <c r="E374" s="217" t="s">
        <v>2185</v>
      </c>
      <c r="F374" s="218" t="s">
        <v>2186</v>
      </c>
      <c r="G374" s="219" t="s">
        <v>283</v>
      </c>
      <c r="H374" s="220">
        <v>3743.145</v>
      </c>
      <c r="I374" s="221"/>
      <c r="J374" s="222">
        <f>ROUND(I374*H374,2)</f>
        <v>0</v>
      </c>
      <c r="K374" s="218" t="s">
        <v>188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189</v>
      </c>
      <c r="AT374" s="227" t="s">
        <v>184</v>
      </c>
      <c r="AU374" s="227" t="s">
        <v>80</v>
      </c>
      <c r="AY374" s="20" t="s">
        <v>182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189</v>
      </c>
      <c r="BM374" s="227" t="s">
        <v>11739</v>
      </c>
    </row>
    <row r="375" s="2" customFormat="1">
      <c r="A375" s="41"/>
      <c r="B375" s="42"/>
      <c r="C375" s="43"/>
      <c r="D375" s="229" t="s">
        <v>191</v>
      </c>
      <c r="E375" s="43"/>
      <c r="F375" s="230" t="s">
        <v>2188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191</v>
      </c>
      <c r="AU375" s="20" t="s">
        <v>80</v>
      </c>
    </row>
    <row r="376" s="2" customFormat="1" ht="24.15" customHeight="1">
      <c r="A376" s="41"/>
      <c r="B376" s="42"/>
      <c r="C376" s="216" t="s">
        <v>585</v>
      </c>
      <c r="D376" s="216" t="s">
        <v>184</v>
      </c>
      <c r="E376" s="217" t="s">
        <v>2190</v>
      </c>
      <c r="F376" s="218" t="s">
        <v>2191</v>
      </c>
      <c r="G376" s="219" t="s">
        <v>187</v>
      </c>
      <c r="H376" s="220">
        <v>33</v>
      </c>
      <c r="I376" s="221"/>
      <c r="J376" s="222">
        <f>ROUND(I376*H376,2)</f>
        <v>0</v>
      </c>
      <c r="K376" s="218" t="s">
        <v>188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189</v>
      </c>
      <c r="AT376" s="227" t="s">
        <v>184</v>
      </c>
      <c r="AU376" s="227" t="s">
        <v>80</v>
      </c>
      <c r="AY376" s="20" t="s">
        <v>182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189</v>
      </c>
      <c r="BM376" s="227" t="s">
        <v>11740</v>
      </c>
    </row>
    <row r="377" s="2" customFormat="1">
      <c r="A377" s="41"/>
      <c r="B377" s="42"/>
      <c r="C377" s="43"/>
      <c r="D377" s="229" t="s">
        <v>191</v>
      </c>
      <c r="E377" s="43"/>
      <c r="F377" s="230" t="s">
        <v>2193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191</v>
      </c>
      <c r="AU377" s="20" t="s">
        <v>80</v>
      </c>
    </row>
    <row r="378" s="2" customFormat="1" ht="44.25" customHeight="1">
      <c r="A378" s="41"/>
      <c r="B378" s="42"/>
      <c r="C378" s="216" t="s">
        <v>593</v>
      </c>
      <c r="D378" s="216" t="s">
        <v>184</v>
      </c>
      <c r="E378" s="217" t="s">
        <v>2196</v>
      </c>
      <c r="F378" s="218" t="s">
        <v>2197</v>
      </c>
      <c r="G378" s="219" t="s">
        <v>187</v>
      </c>
      <c r="H378" s="220">
        <v>33</v>
      </c>
      <c r="I378" s="221"/>
      <c r="J378" s="222">
        <f>ROUND(I378*H378,2)</f>
        <v>0</v>
      </c>
      <c r="K378" s="218" t="s">
        <v>188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189</v>
      </c>
      <c r="AT378" s="227" t="s">
        <v>184</v>
      </c>
      <c r="AU378" s="227" t="s">
        <v>80</v>
      </c>
      <c r="AY378" s="20" t="s">
        <v>182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189</v>
      </c>
      <c r="BM378" s="227" t="s">
        <v>11741</v>
      </c>
    </row>
    <row r="379" s="2" customFormat="1">
      <c r="A379" s="41"/>
      <c r="B379" s="42"/>
      <c r="C379" s="43"/>
      <c r="D379" s="229" t="s">
        <v>191</v>
      </c>
      <c r="E379" s="43"/>
      <c r="F379" s="230" t="s">
        <v>2199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191</v>
      </c>
      <c r="AU379" s="20" t="s">
        <v>80</v>
      </c>
    </row>
    <row r="380" s="12" customFormat="1" ht="22.8" customHeight="1">
      <c r="A380" s="12"/>
      <c r="B380" s="200"/>
      <c r="C380" s="201"/>
      <c r="D380" s="202" t="s">
        <v>70</v>
      </c>
      <c r="E380" s="214" t="s">
        <v>260</v>
      </c>
      <c r="F380" s="214" t="s">
        <v>7156</v>
      </c>
      <c r="G380" s="201"/>
      <c r="H380" s="201"/>
      <c r="I380" s="204"/>
      <c r="J380" s="215">
        <f>BK380</f>
        <v>0</v>
      </c>
      <c r="K380" s="201"/>
      <c r="L380" s="206"/>
      <c r="M380" s="207"/>
      <c r="N380" s="208"/>
      <c r="O380" s="208"/>
      <c r="P380" s="209">
        <f>SUM(P381:P422)</f>
        <v>0</v>
      </c>
      <c r="Q380" s="208"/>
      <c r="R380" s="209">
        <f>SUM(R381:R422)</f>
        <v>0</v>
      </c>
      <c r="S380" s="208"/>
      <c r="T380" s="210">
        <f>SUM(T381:T422)</f>
        <v>121.1627106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11" t="s">
        <v>78</v>
      </c>
      <c r="AT380" s="212" t="s">
        <v>70</v>
      </c>
      <c r="AU380" s="212" t="s">
        <v>78</v>
      </c>
      <c r="AY380" s="211" t="s">
        <v>182</v>
      </c>
      <c r="BK380" s="213">
        <f>SUM(BK381:BK422)</f>
        <v>0</v>
      </c>
    </row>
    <row r="381" s="2" customFormat="1" ht="37.8" customHeight="1">
      <c r="A381" s="41"/>
      <c r="B381" s="42"/>
      <c r="C381" s="216" t="s">
        <v>599</v>
      </c>
      <c r="D381" s="216" t="s">
        <v>184</v>
      </c>
      <c r="E381" s="217" t="s">
        <v>2921</v>
      </c>
      <c r="F381" s="218" t="s">
        <v>2922</v>
      </c>
      <c r="G381" s="219" t="s">
        <v>425</v>
      </c>
      <c r="H381" s="220">
        <v>8</v>
      </c>
      <c r="I381" s="221"/>
      <c r="J381" s="222">
        <f>ROUND(I381*H381,2)</f>
        <v>0</v>
      </c>
      <c r="K381" s="218" t="s">
        <v>11417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</v>
      </c>
      <c r="T381" s="226">
        <f>S381*H381</f>
        <v>0.0080000000000000002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189</v>
      </c>
      <c r="AT381" s="227" t="s">
        <v>184</v>
      </c>
      <c r="AU381" s="227" t="s">
        <v>80</v>
      </c>
      <c r="AY381" s="20" t="s">
        <v>182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189</v>
      </c>
      <c r="BM381" s="227" t="s">
        <v>11742</v>
      </c>
    </row>
    <row r="382" s="2" customFormat="1">
      <c r="A382" s="41"/>
      <c r="B382" s="42"/>
      <c r="C382" s="43"/>
      <c r="D382" s="229" t="s">
        <v>191</v>
      </c>
      <c r="E382" s="43"/>
      <c r="F382" s="230" t="s">
        <v>11743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191</v>
      </c>
      <c r="AU382" s="20" t="s">
        <v>80</v>
      </c>
    </row>
    <row r="383" s="14" customFormat="1">
      <c r="A383" s="14"/>
      <c r="B383" s="245"/>
      <c r="C383" s="246"/>
      <c r="D383" s="236" t="s">
        <v>193</v>
      </c>
      <c r="E383" s="247" t="s">
        <v>19</v>
      </c>
      <c r="F383" s="248" t="s">
        <v>11744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193</v>
      </c>
      <c r="AU383" s="255" t="s">
        <v>80</v>
      </c>
      <c r="AV383" s="14" t="s">
        <v>80</v>
      </c>
      <c r="AW383" s="14" t="s">
        <v>195</v>
      </c>
      <c r="AX383" s="14" t="s">
        <v>71</v>
      </c>
      <c r="AY383" s="255" t="s">
        <v>182</v>
      </c>
    </row>
    <row r="384" s="14" customFormat="1">
      <c r="A384" s="14"/>
      <c r="B384" s="245"/>
      <c r="C384" s="246"/>
      <c r="D384" s="236" t="s">
        <v>193</v>
      </c>
      <c r="E384" s="247" t="s">
        <v>19</v>
      </c>
      <c r="F384" s="248" t="s">
        <v>11420</v>
      </c>
      <c r="G384" s="246"/>
      <c r="H384" s="249">
        <v>4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193</v>
      </c>
      <c r="AU384" s="255" t="s">
        <v>80</v>
      </c>
      <c r="AV384" s="14" t="s">
        <v>80</v>
      </c>
      <c r="AW384" s="14" t="s">
        <v>195</v>
      </c>
      <c r="AX384" s="14" t="s">
        <v>71</v>
      </c>
      <c r="AY384" s="255" t="s">
        <v>182</v>
      </c>
    </row>
    <row r="385" s="2" customFormat="1" ht="33" customHeight="1">
      <c r="A385" s="41"/>
      <c r="B385" s="42"/>
      <c r="C385" s="216" t="s">
        <v>605</v>
      </c>
      <c r="D385" s="216" t="s">
        <v>184</v>
      </c>
      <c r="E385" s="217" t="s">
        <v>2998</v>
      </c>
      <c r="F385" s="218" t="s">
        <v>2999</v>
      </c>
      <c r="G385" s="219" t="s">
        <v>283</v>
      </c>
      <c r="H385" s="220">
        <v>65.168000000000006</v>
      </c>
      <c r="I385" s="221"/>
      <c r="J385" s="222">
        <f>ROUND(I385*H385,2)</f>
        <v>0</v>
      </c>
      <c r="K385" s="218" t="s">
        <v>188</v>
      </c>
      <c r="L385" s="47"/>
      <c r="M385" s="223" t="s">
        <v>19</v>
      </c>
      <c r="N385" s="224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0.01</v>
      </c>
      <c r="T385" s="226">
        <f>S385*H385</f>
        <v>0.65168000000000004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189</v>
      </c>
      <c r="AT385" s="227" t="s">
        <v>184</v>
      </c>
      <c r="AU385" s="227" t="s">
        <v>80</v>
      </c>
      <c r="AY385" s="20" t="s">
        <v>182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189</v>
      </c>
      <c r="BM385" s="227" t="s">
        <v>11745</v>
      </c>
    </row>
    <row r="386" s="2" customFormat="1">
      <c r="A386" s="41"/>
      <c r="B386" s="42"/>
      <c r="C386" s="43"/>
      <c r="D386" s="229" t="s">
        <v>191</v>
      </c>
      <c r="E386" s="43"/>
      <c r="F386" s="230" t="s">
        <v>3001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191</v>
      </c>
      <c r="AU386" s="20" t="s">
        <v>80</v>
      </c>
    </row>
    <row r="387" s="14" customFormat="1">
      <c r="A387" s="14"/>
      <c r="B387" s="245"/>
      <c r="C387" s="246"/>
      <c r="D387" s="236" t="s">
        <v>193</v>
      </c>
      <c r="E387" s="247" t="s">
        <v>19</v>
      </c>
      <c r="F387" s="248" t="s">
        <v>11746</v>
      </c>
      <c r="G387" s="246"/>
      <c r="H387" s="249">
        <v>65.168000000000006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193</v>
      </c>
      <c r="AU387" s="255" t="s">
        <v>80</v>
      </c>
      <c r="AV387" s="14" t="s">
        <v>80</v>
      </c>
      <c r="AW387" s="14" t="s">
        <v>195</v>
      </c>
      <c r="AX387" s="14" t="s">
        <v>71</v>
      </c>
      <c r="AY387" s="255" t="s">
        <v>182</v>
      </c>
    </row>
    <row r="388" s="2" customFormat="1" ht="44.25" customHeight="1">
      <c r="A388" s="41"/>
      <c r="B388" s="42"/>
      <c r="C388" s="216" t="s">
        <v>611</v>
      </c>
      <c r="D388" s="216" t="s">
        <v>184</v>
      </c>
      <c r="E388" s="217" t="s">
        <v>11747</v>
      </c>
      <c r="F388" s="218" t="s">
        <v>11748</v>
      </c>
      <c r="G388" s="219" t="s">
        <v>283</v>
      </c>
      <c r="H388" s="220">
        <v>40.659999999999997</v>
      </c>
      <c r="I388" s="221"/>
      <c r="J388" s="222">
        <f>ROUND(I388*H388,2)</f>
        <v>0</v>
      </c>
      <c r="K388" s="218" t="s">
        <v>188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0.0050000000000000001</v>
      </c>
      <c r="T388" s="226">
        <f>S388*H388</f>
        <v>0.20329999999999998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189</v>
      </c>
      <c r="AT388" s="227" t="s">
        <v>184</v>
      </c>
      <c r="AU388" s="227" t="s">
        <v>80</v>
      </c>
      <c r="AY388" s="20" t="s">
        <v>182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189</v>
      </c>
      <c r="BM388" s="227" t="s">
        <v>11749</v>
      </c>
    </row>
    <row r="389" s="2" customFormat="1">
      <c r="A389" s="41"/>
      <c r="B389" s="42"/>
      <c r="C389" s="43"/>
      <c r="D389" s="229" t="s">
        <v>191</v>
      </c>
      <c r="E389" s="43"/>
      <c r="F389" s="230" t="s">
        <v>11750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191</v>
      </c>
      <c r="AU389" s="20" t="s">
        <v>80</v>
      </c>
    </row>
    <row r="390" s="14" customFormat="1">
      <c r="A390" s="14"/>
      <c r="B390" s="245"/>
      <c r="C390" s="246"/>
      <c r="D390" s="236" t="s">
        <v>193</v>
      </c>
      <c r="E390" s="247" t="s">
        <v>19</v>
      </c>
      <c r="F390" s="248" t="s">
        <v>11751</v>
      </c>
      <c r="G390" s="246"/>
      <c r="H390" s="249">
        <v>40.659999999999997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193</v>
      </c>
      <c r="AU390" s="255" t="s">
        <v>80</v>
      </c>
      <c r="AV390" s="14" t="s">
        <v>80</v>
      </c>
      <c r="AW390" s="14" t="s">
        <v>195</v>
      </c>
      <c r="AX390" s="14" t="s">
        <v>71</v>
      </c>
      <c r="AY390" s="255" t="s">
        <v>182</v>
      </c>
    </row>
    <row r="391" s="2" customFormat="1" ht="44.25" customHeight="1">
      <c r="A391" s="41"/>
      <c r="B391" s="42"/>
      <c r="C391" s="216" t="s">
        <v>616</v>
      </c>
      <c r="D391" s="216" t="s">
        <v>184</v>
      </c>
      <c r="E391" s="217" t="s">
        <v>11752</v>
      </c>
      <c r="F391" s="218" t="s">
        <v>11753</v>
      </c>
      <c r="G391" s="219" t="s">
        <v>283</v>
      </c>
      <c r="H391" s="220">
        <v>864.79700000000003</v>
      </c>
      <c r="I391" s="221"/>
      <c r="J391" s="222">
        <f>ROUND(I391*H391,2)</f>
        <v>0</v>
      </c>
      <c r="K391" s="218" t="s">
        <v>188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0.016</v>
      </c>
      <c r="T391" s="226">
        <f>S391*H391</f>
        <v>13.836752000000001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189</v>
      </c>
      <c r="AT391" s="227" t="s">
        <v>184</v>
      </c>
      <c r="AU391" s="227" t="s">
        <v>80</v>
      </c>
      <c r="AY391" s="20" t="s">
        <v>182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189</v>
      </c>
      <c r="BM391" s="227" t="s">
        <v>11754</v>
      </c>
    </row>
    <row r="392" s="2" customFormat="1">
      <c r="A392" s="41"/>
      <c r="B392" s="42"/>
      <c r="C392" s="43"/>
      <c r="D392" s="229" t="s">
        <v>191</v>
      </c>
      <c r="E392" s="43"/>
      <c r="F392" s="230" t="s">
        <v>11755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191</v>
      </c>
      <c r="AU392" s="20" t="s">
        <v>80</v>
      </c>
    </row>
    <row r="393" s="14" customFormat="1">
      <c r="A393" s="14"/>
      <c r="B393" s="245"/>
      <c r="C393" s="246"/>
      <c r="D393" s="236" t="s">
        <v>193</v>
      </c>
      <c r="E393" s="247" t="s">
        <v>19</v>
      </c>
      <c r="F393" s="248" t="s">
        <v>11756</v>
      </c>
      <c r="G393" s="246"/>
      <c r="H393" s="249">
        <v>864.79700000000003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193</v>
      </c>
      <c r="AU393" s="255" t="s">
        <v>80</v>
      </c>
      <c r="AV393" s="14" t="s">
        <v>80</v>
      </c>
      <c r="AW393" s="14" t="s">
        <v>195</v>
      </c>
      <c r="AX393" s="14" t="s">
        <v>71</v>
      </c>
      <c r="AY393" s="255" t="s">
        <v>182</v>
      </c>
    </row>
    <row r="394" s="2" customFormat="1" ht="44.25" customHeight="1">
      <c r="A394" s="41"/>
      <c r="B394" s="42"/>
      <c r="C394" s="216" t="s">
        <v>629</v>
      </c>
      <c r="D394" s="216" t="s">
        <v>184</v>
      </c>
      <c r="E394" s="217" t="s">
        <v>11757</v>
      </c>
      <c r="F394" s="218" t="s">
        <v>11758</v>
      </c>
      <c r="G394" s="219" t="s">
        <v>283</v>
      </c>
      <c r="H394" s="220">
        <v>1629.0999999999999</v>
      </c>
      <c r="I394" s="221"/>
      <c r="J394" s="222">
        <f>ROUND(I394*H394,2)</f>
        <v>0</v>
      </c>
      <c r="K394" s="218" t="s">
        <v>188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0.029000000000000001</v>
      </c>
      <c r="T394" s="226">
        <f>S394*H394</f>
        <v>47.243899999999996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189</v>
      </c>
      <c r="AT394" s="227" t="s">
        <v>184</v>
      </c>
      <c r="AU394" s="227" t="s">
        <v>80</v>
      </c>
      <c r="AY394" s="20" t="s">
        <v>182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189</v>
      </c>
      <c r="BM394" s="227" t="s">
        <v>11759</v>
      </c>
    </row>
    <row r="395" s="2" customFormat="1">
      <c r="A395" s="41"/>
      <c r="B395" s="42"/>
      <c r="C395" s="43"/>
      <c r="D395" s="229" t="s">
        <v>191</v>
      </c>
      <c r="E395" s="43"/>
      <c r="F395" s="230" t="s">
        <v>11760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191</v>
      </c>
      <c r="AU395" s="20" t="s">
        <v>80</v>
      </c>
    </row>
    <row r="396" s="14" customFormat="1">
      <c r="A396" s="14"/>
      <c r="B396" s="245"/>
      <c r="C396" s="246"/>
      <c r="D396" s="236" t="s">
        <v>193</v>
      </c>
      <c r="E396" s="247" t="s">
        <v>19</v>
      </c>
      <c r="F396" s="248" t="s">
        <v>11761</v>
      </c>
      <c r="G396" s="246"/>
      <c r="H396" s="249">
        <v>1629.0999999999999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193</v>
      </c>
      <c r="AU396" s="255" t="s">
        <v>80</v>
      </c>
      <c r="AV396" s="14" t="s">
        <v>80</v>
      </c>
      <c r="AW396" s="14" t="s">
        <v>195</v>
      </c>
      <c r="AX396" s="14" t="s">
        <v>71</v>
      </c>
      <c r="AY396" s="255" t="s">
        <v>182</v>
      </c>
    </row>
    <row r="397" s="2" customFormat="1" ht="44.25" customHeight="1">
      <c r="A397" s="41"/>
      <c r="B397" s="42"/>
      <c r="C397" s="216" t="s">
        <v>635</v>
      </c>
      <c r="D397" s="216" t="s">
        <v>184</v>
      </c>
      <c r="E397" s="217" t="s">
        <v>11762</v>
      </c>
      <c r="F397" s="218" t="s">
        <v>11763</v>
      </c>
      <c r="G397" s="219" t="s">
        <v>283</v>
      </c>
      <c r="H397" s="220">
        <v>617.96400000000006</v>
      </c>
      <c r="I397" s="221"/>
      <c r="J397" s="222">
        <f>ROUND(I397*H397,2)</f>
        <v>0</v>
      </c>
      <c r="K397" s="218" t="s">
        <v>188</v>
      </c>
      <c r="L397" s="47"/>
      <c r="M397" s="223" t="s">
        <v>19</v>
      </c>
      <c r="N397" s="224" t="s">
        <v>42</v>
      </c>
      <c r="O397" s="87"/>
      <c r="P397" s="225">
        <f>O397*H397</f>
        <v>0</v>
      </c>
      <c r="Q397" s="225">
        <v>0</v>
      </c>
      <c r="R397" s="225">
        <f>Q397*H397</f>
        <v>0</v>
      </c>
      <c r="S397" s="225">
        <v>0.045999999999999999</v>
      </c>
      <c r="T397" s="226">
        <f>S397*H397</f>
        <v>28.426344000000004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189</v>
      </c>
      <c r="AT397" s="227" t="s">
        <v>184</v>
      </c>
      <c r="AU397" s="227" t="s">
        <v>80</v>
      </c>
      <c r="AY397" s="20" t="s">
        <v>182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189</v>
      </c>
      <c r="BM397" s="227" t="s">
        <v>11764</v>
      </c>
    </row>
    <row r="398" s="2" customFormat="1">
      <c r="A398" s="41"/>
      <c r="B398" s="42"/>
      <c r="C398" s="43"/>
      <c r="D398" s="229" t="s">
        <v>191</v>
      </c>
      <c r="E398" s="43"/>
      <c r="F398" s="230" t="s">
        <v>11765</v>
      </c>
      <c r="G398" s="43"/>
      <c r="H398" s="43"/>
      <c r="I398" s="231"/>
      <c r="J398" s="43"/>
      <c r="K398" s="43"/>
      <c r="L398" s="47"/>
      <c r="M398" s="232"/>
      <c r="N398" s="233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191</v>
      </c>
      <c r="AU398" s="20" t="s">
        <v>80</v>
      </c>
    </row>
    <row r="399" s="14" customFormat="1">
      <c r="A399" s="14"/>
      <c r="B399" s="245"/>
      <c r="C399" s="246"/>
      <c r="D399" s="236" t="s">
        <v>193</v>
      </c>
      <c r="E399" s="247" t="s">
        <v>19</v>
      </c>
      <c r="F399" s="248" t="s">
        <v>11766</v>
      </c>
      <c r="G399" s="246"/>
      <c r="H399" s="249">
        <v>617.96400000000006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193</v>
      </c>
      <c r="AU399" s="255" t="s">
        <v>80</v>
      </c>
      <c r="AV399" s="14" t="s">
        <v>80</v>
      </c>
      <c r="AW399" s="14" t="s">
        <v>195</v>
      </c>
      <c r="AX399" s="14" t="s">
        <v>71</v>
      </c>
      <c r="AY399" s="255" t="s">
        <v>182</v>
      </c>
    </row>
    <row r="400" s="2" customFormat="1" ht="44.25" customHeight="1">
      <c r="A400" s="41"/>
      <c r="B400" s="42"/>
      <c r="C400" s="216" t="s">
        <v>641</v>
      </c>
      <c r="D400" s="216" t="s">
        <v>184</v>
      </c>
      <c r="E400" s="217" t="s">
        <v>11767</v>
      </c>
      <c r="F400" s="218" t="s">
        <v>11768</v>
      </c>
      <c r="G400" s="219" t="s">
        <v>283</v>
      </c>
      <c r="H400" s="220">
        <v>109.771</v>
      </c>
      <c r="I400" s="221"/>
      <c r="J400" s="222">
        <f>ROUND(I400*H400,2)</f>
        <v>0</v>
      </c>
      <c r="K400" s="218" t="s">
        <v>188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0</v>
      </c>
      <c r="R400" s="225">
        <f>Q400*H400</f>
        <v>0</v>
      </c>
      <c r="S400" s="225">
        <v>0.058999999999999997</v>
      </c>
      <c r="T400" s="226">
        <f>S400*H400</f>
        <v>6.4764889999999999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189</v>
      </c>
      <c r="AT400" s="227" t="s">
        <v>184</v>
      </c>
      <c r="AU400" s="227" t="s">
        <v>80</v>
      </c>
      <c r="AY400" s="20" t="s">
        <v>182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189</v>
      </c>
      <c r="BM400" s="227" t="s">
        <v>11769</v>
      </c>
    </row>
    <row r="401" s="2" customFormat="1">
      <c r="A401" s="41"/>
      <c r="B401" s="42"/>
      <c r="C401" s="43"/>
      <c r="D401" s="229" t="s">
        <v>191</v>
      </c>
      <c r="E401" s="43"/>
      <c r="F401" s="230" t="s">
        <v>11770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191</v>
      </c>
      <c r="AU401" s="20" t="s">
        <v>80</v>
      </c>
    </row>
    <row r="402" s="14" customFormat="1">
      <c r="A402" s="14"/>
      <c r="B402" s="245"/>
      <c r="C402" s="246"/>
      <c r="D402" s="236" t="s">
        <v>193</v>
      </c>
      <c r="E402" s="247" t="s">
        <v>19</v>
      </c>
      <c r="F402" s="248" t="s">
        <v>11771</v>
      </c>
      <c r="G402" s="246"/>
      <c r="H402" s="249">
        <v>109.771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193</v>
      </c>
      <c r="AU402" s="255" t="s">
        <v>80</v>
      </c>
      <c r="AV402" s="14" t="s">
        <v>80</v>
      </c>
      <c r="AW402" s="14" t="s">
        <v>195</v>
      </c>
      <c r="AX402" s="14" t="s">
        <v>71</v>
      </c>
      <c r="AY402" s="255" t="s">
        <v>182</v>
      </c>
    </row>
    <row r="403" s="2" customFormat="1" ht="44.25" customHeight="1">
      <c r="A403" s="41"/>
      <c r="B403" s="42"/>
      <c r="C403" s="216" t="s">
        <v>646</v>
      </c>
      <c r="D403" s="216" t="s">
        <v>184</v>
      </c>
      <c r="E403" s="217" t="s">
        <v>11772</v>
      </c>
      <c r="F403" s="218" t="s">
        <v>11773</v>
      </c>
      <c r="G403" s="219" t="s">
        <v>283</v>
      </c>
      <c r="H403" s="220">
        <v>303.46199999999999</v>
      </c>
      <c r="I403" s="221"/>
      <c r="J403" s="222">
        <f>ROUND(I403*H403,2)</f>
        <v>0</v>
      </c>
      <c r="K403" s="218" t="s">
        <v>188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0.047</v>
      </c>
      <c r="T403" s="226">
        <f>S403*H403</f>
        <v>14.262713999999999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189</v>
      </c>
      <c r="AT403" s="227" t="s">
        <v>184</v>
      </c>
      <c r="AU403" s="227" t="s">
        <v>80</v>
      </c>
      <c r="AY403" s="20" t="s">
        <v>182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189</v>
      </c>
      <c r="BM403" s="227" t="s">
        <v>11774</v>
      </c>
    </row>
    <row r="404" s="2" customFormat="1">
      <c r="A404" s="41"/>
      <c r="B404" s="42"/>
      <c r="C404" s="43"/>
      <c r="D404" s="229" t="s">
        <v>191</v>
      </c>
      <c r="E404" s="43"/>
      <c r="F404" s="230" t="s">
        <v>11775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191</v>
      </c>
      <c r="AU404" s="20" t="s">
        <v>80</v>
      </c>
    </row>
    <row r="405" s="14" customFormat="1">
      <c r="A405" s="14"/>
      <c r="B405" s="245"/>
      <c r="C405" s="246"/>
      <c r="D405" s="236" t="s">
        <v>193</v>
      </c>
      <c r="E405" s="247" t="s">
        <v>19</v>
      </c>
      <c r="F405" s="248" t="s">
        <v>11776</v>
      </c>
      <c r="G405" s="246"/>
      <c r="H405" s="249">
        <v>303.46199999999999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193</v>
      </c>
      <c r="AU405" s="255" t="s">
        <v>80</v>
      </c>
      <c r="AV405" s="14" t="s">
        <v>80</v>
      </c>
      <c r="AW405" s="14" t="s">
        <v>195</v>
      </c>
      <c r="AX405" s="14" t="s">
        <v>71</v>
      </c>
      <c r="AY405" s="255" t="s">
        <v>182</v>
      </c>
    </row>
    <row r="406" s="2" customFormat="1" ht="33" customHeight="1">
      <c r="A406" s="41"/>
      <c r="B406" s="42"/>
      <c r="C406" s="216" t="s">
        <v>658</v>
      </c>
      <c r="D406" s="216" t="s">
        <v>184</v>
      </c>
      <c r="E406" s="217" t="s">
        <v>11777</v>
      </c>
      <c r="F406" s="218" t="s">
        <v>11778</v>
      </c>
      <c r="G406" s="219" t="s">
        <v>283</v>
      </c>
      <c r="H406" s="220">
        <v>1793.72</v>
      </c>
      <c r="I406" s="221"/>
      <c r="J406" s="222">
        <f>ROUND(I406*H406,2)</f>
        <v>0</v>
      </c>
      <c r="K406" s="218" t="s">
        <v>188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0.0047800000000000004</v>
      </c>
      <c r="T406" s="226">
        <f>S406*H406</f>
        <v>8.5739816000000015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189</v>
      </c>
      <c r="AT406" s="227" t="s">
        <v>184</v>
      </c>
      <c r="AU406" s="227" t="s">
        <v>80</v>
      </c>
      <c r="AY406" s="20" t="s">
        <v>182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189</v>
      </c>
      <c r="BM406" s="227" t="s">
        <v>11779</v>
      </c>
    </row>
    <row r="407" s="2" customFormat="1">
      <c r="A407" s="41"/>
      <c r="B407" s="42"/>
      <c r="C407" s="43"/>
      <c r="D407" s="229" t="s">
        <v>191</v>
      </c>
      <c r="E407" s="43"/>
      <c r="F407" s="230" t="s">
        <v>11780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191</v>
      </c>
      <c r="AU407" s="20" t="s">
        <v>80</v>
      </c>
    </row>
    <row r="408" s="14" customFormat="1">
      <c r="A408" s="14"/>
      <c r="B408" s="245"/>
      <c r="C408" s="246"/>
      <c r="D408" s="236" t="s">
        <v>193</v>
      </c>
      <c r="E408" s="247" t="s">
        <v>19</v>
      </c>
      <c r="F408" s="248" t="s">
        <v>11781</v>
      </c>
      <c r="G408" s="246"/>
      <c r="H408" s="249">
        <v>1793.7203999999999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193</v>
      </c>
      <c r="AU408" s="255" t="s">
        <v>80</v>
      </c>
      <c r="AV408" s="14" t="s">
        <v>80</v>
      </c>
      <c r="AW408" s="14" t="s">
        <v>195</v>
      </c>
      <c r="AX408" s="14" t="s">
        <v>71</v>
      </c>
      <c r="AY408" s="255" t="s">
        <v>182</v>
      </c>
    </row>
    <row r="409" s="2" customFormat="1" ht="37.8" customHeight="1">
      <c r="A409" s="41"/>
      <c r="B409" s="42"/>
      <c r="C409" s="216" t="s">
        <v>664</v>
      </c>
      <c r="D409" s="216" t="s">
        <v>184</v>
      </c>
      <c r="E409" s="217" t="s">
        <v>11782</v>
      </c>
      <c r="F409" s="218" t="s">
        <v>11783</v>
      </c>
      <c r="G409" s="219" t="s">
        <v>283</v>
      </c>
      <c r="H409" s="220">
        <v>29.591000000000001</v>
      </c>
      <c r="I409" s="221"/>
      <c r="J409" s="222">
        <f>ROUND(I409*H409,2)</f>
        <v>0</v>
      </c>
      <c r="K409" s="218" t="s">
        <v>188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0.050000000000000003</v>
      </c>
      <c r="T409" s="226">
        <f>S409*H409</f>
        <v>1.4795500000000001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189</v>
      </c>
      <c r="AT409" s="227" t="s">
        <v>184</v>
      </c>
      <c r="AU409" s="227" t="s">
        <v>80</v>
      </c>
      <c r="AY409" s="20" t="s">
        <v>182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189</v>
      </c>
      <c r="BM409" s="227" t="s">
        <v>11784</v>
      </c>
    </row>
    <row r="410" s="2" customFormat="1">
      <c r="A410" s="41"/>
      <c r="B410" s="42"/>
      <c r="C410" s="43"/>
      <c r="D410" s="229" t="s">
        <v>191</v>
      </c>
      <c r="E410" s="43"/>
      <c r="F410" s="230" t="s">
        <v>11785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191</v>
      </c>
      <c r="AU410" s="20" t="s">
        <v>80</v>
      </c>
    </row>
    <row r="411" s="14" customFormat="1">
      <c r="A411" s="14"/>
      <c r="B411" s="245"/>
      <c r="C411" s="246"/>
      <c r="D411" s="236" t="s">
        <v>193</v>
      </c>
      <c r="E411" s="247" t="s">
        <v>19</v>
      </c>
      <c r="F411" s="248" t="s">
        <v>11786</v>
      </c>
      <c r="G411" s="246"/>
      <c r="H411" s="249">
        <v>1.3160000000000003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193</v>
      </c>
      <c r="AU411" s="255" t="s">
        <v>80</v>
      </c>
      <c r="AV411" s="14" t="s">
        <v>80</v>
      </c>
      <c r="AW411" s="14" t="s">
        <v>195</v>
      </c>
      <c r="AX411" s="14" t="s">
        <v>71</v>
      </c>
      <c r="AY411" s="255" t="s">
        <v>182</v>
      </c>
    </row>
    <row r="412" s="14" customFormat="1">
      <c r="A412" s="14"/>
      <c r="B412" s="245"/>
      <c r="C412" s="246"/>
      <c r="D412" s="236" t="s">
        <v>193</v>
      </c>
      <c r="E412" s="247" t="s">
        <v>19</v>
      </c>
      <c r="F412" s="248" t="s">
        <v>11787</v>
      </c>
      <c r="G412" s="246"/>
      <c r="H412" s="249">
        <v>25.892500000000002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193</v>
      </c>
      <c r="AU412" s="255" t="s">
        <v>80</v>
      </c>
      <c r="AV412" s="14" t="s">
        <v>80</v>
      </c>
      <c r="AW412" s="14" t="s">
        <v>195</v>
      </c>
      <c r="AX412" s="14" t="s">
        <v>71</v>
      </c>
      <c r="AY412" s="255" t="s">
        <v>182</v>
      </c>
    </row>
    <row r="413" s="14" customFormat="1">
      <c r="A413" s="14"/>
      <c r="B413" s="245"/>
      <c r="C413" s="246"/>
      <c r="D413" s="236" t="s">
        <v>193</v>
      </c>
      <c r="E413" s="247" t="s">
        <v>19</v>
      </c>
      <c r="F413" s="248" t="s">
        <v>11788</v>
      </c>
      <c r="G413" s="246"/>
      <c r="H413" s="249">
        <v>2.3825000000000003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193</v>
      </c>
      <c r="AU413" s="255" t="s">
        <v>80</v>
      </c>
      <c r="AV413" s="14" t="s">
        <v>80</v>
      </c>
      <c r="AW413" s="14" t="s">
        <v>195</v>
      </c>
      <c r="AX413" s="14" t="s">
        <v>71</v>
      </c>
      <c r="AY413" s="255" t="s">
        <v>182</v>
      </c>
    </row>
    <row r="414" s="2" customFormat="1" ht="24.15" customHeight="1">
      <c r="A414" s="41"/>
      <c r="B414" s="42"/>
      <c r="C414" s="216" t="s">
        <v>670</v>
      </c>
      <c r="D414" s="216" t="s">
        <v>184</v>
      </c>
      <c r="E414" s="217" t="s">
        <v>11789</v>
      </c>
      <c r="F414" s="218" t="s">
        <v>11790</v>
      </c>
      <c r="G414" s="219" t="s">
        <v>2233</v>
      </c>
      <c r="H414" s="220">
        <v>1</v>
      </c>
      <c r="I414" s="221"/>
      <c r="J414" s="222">
        <f>ROUND(I414*H414,2)</f>
        <v>0</v>
      </c>
      <c r="K414" s="218" t="s">
        <v>19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189</v>
      </c>
      <c r="AT414" s="227" t="s">
        <v>184</v>
      </c>
      <c r="AU414" s="227" t="s">
        <v>80</v>
      </c>
      <c r="AY414" s="20" t="s">
        <v>182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189</v>
      </c>
      <c r="BM414" s="227" t="s">
        <v>8869</v>
      </c>
    </row>
    <row r="415" s="2" customFormat="1">
      <c r="A415" s="41"/>
      <c r="B415" s="42"/>
      <c r="C415" s="43"/>
      <c r="D415" s="236" t="s">
        <v>1123</v>
      </c>
      <c r="E415" s="43"/>
      <c r="F415" s="288" t="s">
        <v>11791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1123</v>
      </c>
      <c r="AU415" s="20" t="s">
        <v>80</v>
      </c>
    </row>
    <row r="416" s="2" customFormat="1" ht="24.15" customHeight="1">
      <c r="A416" s="41"/>
      <c r="B416" s="42"/>
      <c r="C416" s="216" t="s">
        <v>677</v>
      </c>
      <c r="D416" s="216" t="s">
        <v>184</v>
      </c>
      <c r="E416" s="217" t="s">
        <v>11792</v>
      </c>
      <c r="F416" s="218" t="s">
        <v>11793</v>
      </c>
      <c r="G416" s="219" t="s">
        <v>425</v>
      </c>
      <c r="H416" s="220">
        <v>1</v>
      </c>
      <c r="I416" s="221"/>
      <c r="J416" s="222">
        <f>ROUND(I416*H416,2)</f>
        <v>0</v>
      </c>
      <c r="K416" s="218" t="s">
        <v>19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189</v>
      </c>
      <c r="AT416" s="227" t="s">
        <v>184</v>
      </c>
      <c r="AU416" s="227" t="s">
        <v>80</v>
      </c>
      <c r="AY416" s="20" t="s">
        <v>182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189</v>
      </c>
      <c r="BM416" s="227" t="s">
        <v>8919</v>
      </c>
    </row>
    <row r="417" s="2" customFormat="1" ht="24.15" customHeight="1">
      <c r="A417" s="41"/>
      <c r="B417" s="42"/>
      <c r="C417" s="216" t="s">
        <v>691</v>
      </c>
      <c r="D417" s="216" t="s">
        <v>184</v>
      </c>
      <c r="E417" s="217" t="s">
        <v>3102</v>
      </c>
      <c r="F417" s="218" t="s">
        <v>3103</v>
      </c>
      <c r="G417" s="219" t="s">
        <v>283</v>
      </c>
      <c r="H417" s="220">
        <v>3455.9830000000002</v>
      </c>
      <c r="I417" s="221"/>
      <c r="J417" s="222">
        <f>ROUND(I417*H417,2)</f>
        <v>0</v>
      </c>
      <c r="K417" s="218" t="s">
        <v>188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189</v>
      </c>
      <c r="AT417" s="227" t="s">
        <v>184</v>
      </c>
      <c r="AU417" s="227" t="s">
        <v>80</v>
      </c>
      <c r="AY417" s="20" t="s">
        <v>182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189</v>
      </c>
      <c r="BM417" s="227" t="s">
        <v>11794</v>
      </c>
    </row>
    <row r="418" s="2" customFormat="1">
      <c r="A418" s="41"/>
      <c r="B418" s="42"/>
      <c r="C418" s="43"/>
      <c r="D418" s="229" t="s">
        <v>191</v>
      </c>
      <c r="E418" s="43"/>
      <c r="F418" s="230" t="s">
        <v>3105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191</v>
      </c>
      <c r="AU418" s="20" t="s">
        <v>80</v>
      </c>
    </row>
    <row r="419" s="14" customFormat="1">
      <c r="A419" s="14"/>
      <c r="B419" s="245"/>
      <c r="C419" s="246"/>
      <c r="D419" s="236" t="s">
        <v>193</v>
      </c>
      <c r="E419" s="247" t="s">
        <v>19</v>
      </c>
      <c r="F419" s="248" t="s">
        <v>11795</v>
      </c>
      <c r="G419" s="246"/>
      <c r="H419" s="249">
        <v>3455.9830000000002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193</v>
      </c>
      <c r="AU419" s="255" t="s">
        <v>80</v>
      </c>
      <c r="AV419" s="14" t="s">
        <v>80</v>
      </c>
      <c r="AW419" s="14" t="s">
        <v>195</v>
      </c>
      <c r="AX419" s="14" t="s">
        <v>71</v>
      </c>
      <c r="AY419" s="255" t="s">
        <v>182</v>
      </c>
    </row>
    <row r="420" s="2" customFormat="1" ht="21.75" customHeight="1">
      <c r="A420" s="41"/>
      <c r="B420" s="42"/>
      <c r="C420" s="216" t="s">
        <v>712</v>
      </c>
      <c r="D420" s="216" t="s">
        <v>184</v>
      </c>
      <c r="E420" s="217" t="s">
        <v>3114</v>
      </c>
      <c r="F420" s="218" t="s">
        <v>3115</v>
      </c>
      <c r="G420" s="219" t="s">
        <v>283</v>
      </c>
      <c r="H420" s="220">
        <v>65.168000000000006</v>
      </c>
      <c r="I420" s="221"/>
      <c r="J420" s="222">
        <f>ROUND(I420*H420,2)</f>
        <v>0</v>
      </c>
      <c r="K420" s="218" t="s">
        <v>188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189</v>
      </c>
      <c r="AT420" s="227" t="s">
        <v>184</v>
      </c>
      <c r="AU420" s="227" t="s">
        <v>80</v>
      </c>
      <c r="AY420" s="20" t="s">
        <v>182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189</v>
      </c>
      <c r="BM420" s="227" t="s">
        <v>11796</v>
      </c>
    </row>
    <row r="421" s="2" customFormat="1">
      <c r="A421" s="41"/>
      <c r="B421" s="42"/>
      <c r="C421" s="43"/>
      <c r="D421" s="229" t="s">
        <v>191</v>
      </c>
      <c r="E421" s="43"/>
      <c r="F421" s="230" t="s">
        <v>3117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191</v>
      </c>
      <c r="AU421" s="20" t="s">
        <v>80</v>
      </c>
    </row>
    <row r="422" s="14" customFormat="1">
      <c r="A422" s="14"/>
      <c r="B422" s="245"/>
      <c r="C422" s="246"/>
      <c r="D422" s="236" t="s">
        <v>193</v>
      </c>
      <c r="E422" s="247" t="s">
        <v>19</v>
      </c>
      <c r="F422" s="248" t="s">
        <v>11797</v>
      </c>
      <c r="G422" s="246"/>
      <c r="H422" s="249">
        <v>65.168000000000006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193</v>
      </c>
      <c r="AU422" s="255" t="s">
        <v>80</v>
      </c>
      <c r="AV422" s="14" t="s">
        <v>80</v>
      </c>
      <c r="AW422" s="14" t="s">
        <v>195</v>
      </c>
      <c r="AX422" s="14" t="s">
        <v>71</v>
      </c>
      <c r="AY422" s="255" t="s">
        <v>182</v>
      </c>
    </row>
    <row r="423" s="12" customFormat="1" ht="22.8" customHeight="1">
      <c r="A423" s="12"/>
      <c r="B423" s="200"/>
      <c r="C423" s="201"/>
      <c r="D423" s="202" t="s">
        <v>70</v>
      </c>
      <c r="E423" s="214" t="s">
        <v>3125</v>
      </c>
      <c r="F423" s="214" t="s">
        <v>3126</v>
      </c>
      <c r="G423" s="201"/>
      <c r="H423" s="201"/>
      <c r="I423" s="204"/>
      <c r="J423" s="215">
        <f>BK423</f>
        <v>0</v>
      </c>
      <c r="K423" s="201"/>
      <c r="L423" s="206"/>
      <c r="M423" s="207"/>
      <c r="N423" s="208"/>
      <c r="O423" s="208"/>
      <c r="P423" s="209">
        <f>SUM(P424:P435)</f>
        <v>0</v>
      </c>
      <c r="Q423" s="208"/>
      <c r="R423" s="209">
        <f>SUM(R424:R435)</f>
        <v>0</v>
      </c>
      <c r="S423" s="208"/>
      <c r="T423" s="210">
        <f>SUM(T424:T435)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211" t="s">
        <v>78</v>
      </c>
      <c r="AT423" s="212" t="s">
        <v>70</v>
      </c>
      <c r="AU423" s="212" t="s">
        <v>78</v>
      </c>
      <c r="AY423" s="211" t="s">
        <v>182</v>
      </c>
      <c r="BK423" s="213">
        <f>SUM(BK424:BK435)</f>
        <v>0</v>
      </c>
    </row>
    <row r="424" s="2" customFormat="1" ht="16.5" customHeight="1">
      <c r="A424" s="41"/>
      <c r="B424" s="42"/>
      <c r="C424" s="216" t="s">
        <v>721</v>
      </c>
      <c r="D424" s="216" t="s">
        <v>184</v>
      </c>
      <c r="E424" s="217" t="s">
        <v>11798</v>
      </c>
      <c r="F424" s="218" t="s">
        <v>11799</v>
      </c>
      <c r="G424" s="219" t="s">
        <v>5862</v>
      </c>
      <c r="H424" s="220">
        <v>201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189</v>
      </c>
      <c r="AT424" s="227" t="s">
        <v>184</v>
      </c>
      <c r="AU424" s="227" t="s">
        <v>80</v>
      </c>
      <c r="AY424" s="20" t="s">
        <v>182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189</v>
      </c>
      <c r="BM424" s="227" t="s">
        <v>11800</v>
      </c>
    </row>
    <row r="425" s="14" customFormat="1">
      <c r="A425" s="14"/>
      <c r="B425" s="245"/>
      <c r="C425" s="246"/>
      <c r="D425" s="236" t="s">
        <v>193</v>
      </c>
      <c r="E425" s="247" t="s">
        <v>19</v>
      </c>
      <c r="F425" s="248" t="s">
        <v>11801</v>
      </c>
      <c r="G425" s="246"/>
      <c r="H425" s="249">
        <v>201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193</v>
      </c>
      <c r="AU425" s="255" t="s">
        <v>80</v>
      </c>
      <c r="AV425" s="14" t="s">
        <v>80</v>
      </c>
      <c r="AW425" s="14" t="s">
        <v>195</v>
      </c>
      <c r="AX425" s="14" t="s">
        <v>71</v>
      </c>
      <c r="AY425" s="255" t="s">
        <v>182</v>
      </c>
    </row>
    <row r="426" s="2" customFormat="1" ht="44.25" customHeight="1">
      <c r="A426" s="41"/>
      <c r="B426" s="42"/>
      <c r="C426" s="216" t="s">
        <v>727</v>
      </c>
      <c r="D426" s="216" t="s">
        <v>184</v>
      </c>
      <c r="E426" s="217" t="s">
        <v>11802</v>
      </c>
      <c r="F426" s="218" t="s">
        <v>11803</v>
      </c>
      <c r="G426" s="219" t="s">
        <v>256</v>
      </c>
      <c r="H426" s="220">
        <v>127.16800000000001</v>
      </c>
      <c r="I426" s="221"/>
      <c r="J426" s="222">
        <f>ROUND(I426*H426,2)</f>
        <v>0</v>
      </c>
      <c r="K426" s="218" t="s">
        <v>188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</v>
      </c>
      <c r="R426" s="225">
        <f>Q426*H426</f>
        <v>0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189</v>
      </c>
      <c r="AT426" s="227" t="s">
        <v>184</v>
      </c>
      <c r="AU426" s="227" t="s">
        <v>80</v>
      </c>
      <c r="AY426" s="20" t="s">
        <v>182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189</v>
      </c>
      <c r="BM426" s="227" t="s">
        <v>11804</v>
      </c>
    </row>
    <row r="427" s="2" customFormat="1">
      <c r="A427" s="41"/>
      <c r="B427" s="42"/>
      <c r="C427" s="43"/>
      <c r="D427" s="229" t="s">
        <v>191</v>
      </c>
      <c r="E427" s="43"/>
      <c r="F427" s="230" t="s">
        <v>11805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191</v>
      </c>
      <c r="AU427" s="20" t="s">
        <v>80</v>
      </c>
    </row>
    <row r="428" s="2" customFormat="1" ht="44.25" customHeight="1">
      <c r="A428" s="41"/>
      <c r="B428" s="42"/>
      <c r="C428" s="216" t="s">
        <v>735</v>
      </c>
      <c r="D428" s="216" t="s">
        <v>184</v>
      </c>
      <c r="E428" s="217" t="s">
        <v>3179</v>
      </c>
      <c r="F428" s="218" t="s">
        <v>3180</v>
      </c>
      <c r="G428" s="219" t="s">
        <v>256</v>
      </c>
      <c r="H428" s="220">
        <v>763.00800000000004</v>
      </c>
      <c r="I428" s="221"/>
      <c r="J428" s="222">
        <f>ROUND(I428*H428,2)</f>
        <v>0</v>
      </c>
      <c r="K428" s="218" t="s">
        <v>188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189</v>
      </c>
      <c r="AT428" s="227" t="s">
        <v>184</v>
      </c>
      <c r="AU428" s="227" t="s">
        <v>80</v>
      </c>
      <c r="AY428" s="20" t="s">
        <v>182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189</v>
      </c>
      <c r="BM428" s="227" t="s">
        <v>11806</v>
      </c>
    </row>
    <row r="429" s="2" customFormat="1">
      <c r="A429" s="41"/>
      <c r="B429" s="42"/>
      <c r="C429" s="43"/>
      <c r="D429" s="229" t="s">
        <v>191</v>
      </c>
      <c r="E429" s="43"/>
      <c r="F429" s="230" t="s">
        <v>3182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191</v>
      </c>
      <c r="AU429" s="20" t="s">
        <v>80</v>
      </c>
    </row>
    <row r="430" s="14" customFormat="1">
      <c r="A430" s="14"/>
      <c r="B430" s="245"/>
      <c r="C430" s="246"/>
      <c r="D430" s="236" t="s">
        <v>193</v>
      </c>
      <c r="E430" s="246"/>
      <c r="F430" s="248" t="s">
        <v>11807</v>
      </c>
      <c r="G430" s="246"/>
      <c r="H430" s="249">
        <v>763.00800000000004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193</v>
      </c>
      <c r="AU430" s="255" t="s">
        <v>80</v>
      </c>
      <c r="AV430" s="14" t="s">
        <v>80</v>
      </c>
      <c r="AW430" s="14" t="s">
        <v>4</v>
      </c>
      <c r="AX430" s="14" t="s">
        <v>78</v>
      </c>
      <c r="AY430" s="255" t="s">
        <v>182</v>
      </c>
    </row>
    <row r="431" s="2" customFormat="1" ht="37.8" customHeight="1">
      <c r="A431" s="41"/>
      <c r="B431" s="42"/>
      <c r="C431" s="216" t="s">
        <v>741</v>
      </c>
      <c r="D431" s="216" t="s">
        <v>184</v>
      </c>
      <c r="E431" s="217" t="s">
        <v>3185</v>
      </c>
      <c r="F431" s="218" t="s">
        <v>3186</v>
      </c>
      <c r="G431" s="219" t="s">
        <v>256</v>
      </c>
      <c r="H431" s="220">
        <v>127.16800000000001</v>
      </c>
      <c r="I431" s="221"/>
      <c r="J431" s="222">
        <f>ROUND(I431*H431,2)</f>
        <v>0</v>
      </c>
      <c r="K431" s="218" t="s">
        <v>188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189</v>
      </c>
      <c r="AT431" s="227" t="s">
        <v>184</v>
      </c>
      <c r="AU431" s="227" t="s">
        <v>80</v>
      </c>
      <c r="AY431" s="20" t="s">
        <v>182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189</v>
      </c>
      <c r="BM431" s="227" t="s">
        <v>11808</v>
      </c>
    </row>
    <row r="432" s="2" customFormat="1">
      <c r="A432" s="41"/>
      <c r="B432" s="42"/>
      <c r="C432" s="43"/>
      <c r="D432" s="229" t="s">
        <v>191</v>
      </c>
      <c r="E432" s="43"/>
      <c r="F432" s="230" t="s">
        <v>3188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191</v>
      </c>
      <c r="AU432" s="20" t="s">
        <v>80</v>
      </c>
    </row>
    <row r="433" s="2" customFormat="1" ht="49.05" customHeight="1">
      <c r="A433" s="41"/>
      <c r="B433" s="42"/>
      <c r="C433" s="216" t="s">
        <v>752</v>
      </c>
      <c r="D433" s="216" t="s">
        <v>184</v>
      </c>
      <c r="E433" s="217" t="s">
        <v>3226</v>
      </c>
      <c r="F433" s="218" t="s">
        <v>3227</v>
      </c>
      <c r="G433" s="219" t="s">
        <v>256</v>
      </c>
      <c r="H433" s="220">
        <v>124.042</v>
      </c>
      <c r="I433" s="221"/>
      <c r="J433" s="222">
        <f>ROUND(I433*H433,2)</f>
        <v>0</v>
      </c>
      <c r="K433" s="218" t="s">
        <v>188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189</v>
      </c>
      <c r="AT433" s="227" t="s">
        <v>184</v>
      </c>
      <c r="AU433" s="227" t="s">
        <v>80</v>
      </c>
      <c r="AY433" s="20" t="s">
        <v>182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189</v>
      </c>
      <c r="BM433" s="227" t="s">
        <v>11809</v>
      </c>
    </row>
    <row r="434" s="2" customFormat="1">
      <c r="A434" s="41"/>
      <c r="B434" s="42"/>
      <c r="C434" s="43"/>
      <c r="D434" s="229" t="s">
        <v>191</v>
      </c>
      <c r="E434" s="43"/>
      <c r="F434" s="230" t="s">
        <v>3229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191</v>
      </c>
      <c r="AU434" s="20" t="s">
        <v>80</v>
      </c>
    </row>
    <row r="435" s="14" customFormat="1">
      <c r="A435" s="14"/>
      <c r="B435" s="245"/>
      <c r="C435" s="246"/>
      <c r="D435" s="236" t="s">
        <v>193</v>
      </c>
      <c r="E435" s="247" t="s">
        <v>19</v>
      </c>
      <c r="F435" s="248" t="s">
        <v>11810</v>
      </c>
      <c r="G435" s="246"/>
      <c r="H435" s="249">
        <v>124.042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193</v>
      </c>
      <c r="AU435" s="255" t="s">
        <v>80</v>
      </c>
      <c r="AV435" s="14" t="s">
        <v>80</v>
      </c>
      <c r="AW435" s="14" t="s">
        <v>195</v>
      </c>
      <c r="AX435" s="14" t="s">
        <v>71</v>
      </c>
      <c r="AY435" s="255" t="s">
        <v>182</v>
      </c>
    </row>
    <row r="436" s="12" customFormat="1" ht="22.8" customHeight="1">
      <c r="A436" s="12"/>
      <c r="B436" s="200"/>
      <c r="C436" s="201"/>
      <c r="D436" s="202" t="s">
        <v>70</v>
      </c>
      <c r="E436" s="214" t="s">
        <v>3231</v>
      </c>
      <c r="F436" s="214" t="s">
        <v>3232</v>
      </c>
      <c r="G436" s="201"/>
      <c r="H436" s="201"/>
      <c r="I436" s="204"/>
      <c r="J436" s="215">
        <f>BK436</f>
        <v>0</v>
      </c>
      <c r="K436" s="201"/>
      <c r="L436" s="206"/>
      <c r="M436" s="207"/>
      <c r="N436" s="208"/>
      <c r="O436" s="208"/>
      <c r="P436" s="209">
        <f>SUM(P437:P441)</f>
        <v>0</v>
      </c>
      <c r="Q436" s="208"/>
      <c r="R436" s="209">
        <f>SUM(R437:R441)</f>
        <v>0</v>
      </c>
      <c r="S436" s="208"/>
      <c r="T436" s="210">
        <f>SUM(T437:T441)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11" t="s">
        <v>78</v>
      </c>
      <c r="AT436" s="212" t="s">
        <v>70</v>
      </c>
      <c r="AU436" s="212" t="s">
        <v>78</v>
      </c>
      <c r="AY436" s="211" t="s">
        <v>182</v>
      </c>
      <c r="BK436" s="213">
        <f>SUM(BK437:BK441)</f>
        <v>0</v>
      </c>
    </row>
    <row r="437" s="2" customFormat="1" ht="66.75" customHeight="1">
      <c r="A437" s="41"/>
      <c r="B437" s="42"/>
      <c r="C437" s="216" t="s">
        <v>762</v>
      </c>
      <c r="D437" s="216" t="s">
        <v>184</v>
      </c>
      <c r="E437" s="217" t="s">
        <v>3234</v>
      </c>
      <c r="F437" s="218" t="s">
        <v>3235</v>
      </c>
      <c r="G437" s="219" t="s">
        <v>256</v>
      </c>
      <c r="H437" s="220">
        <v>131.017</v>
      </c>
      <c r="I437" s="221"/>
      <c r="J437" s="222">
        <f>ROUND(I437*H437,2)</f>
        <v>0</v>
      </c>
      <c r="K437" s="218" t="s">
        <v>188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</v>
      </c>
      <c r="R437" s="225">
        <f>Q437*H437</f>
        <v>0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189</v>
      </c>
      <c r="AT437" s="227" t="s">
        <v>184</v>
      </c>
      <c r="AU437" s="227" t="s">
        <v>80</v>
      </c>
      <c r="AY437" s="20" t="s">
        <v>182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189</v>
      </c>
      <c r="BM437" s="227" t="s">
        <v>11811</v>
      </c>
    </row>
    <row r="438" s="2" customFormat="1">
      <c r="A438" s="41"/>
      <c r="B438" s="42"/>
      <c r="C438" s="43"/>
      <c r="D438" s="229" t="s">
        <v>191</v>
      </c>
      <c r="E438" s="43"/>
      <c r="F438" s="230" t="s">
        <v>3237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191</v>
      </c>
      <c r="AU438" s="20" t="s">
        <v>80</v>
      </c>
    </row>
    <row r="439" s="2" customFormat="1" ht="66.75" customHeight="1">
      <c r="A439" s="41"/>
      <c r="B439" s="42"/>
      <c r="C439" s="216" t="s">
        <v>768</v>
      </c>
      <c r="D439" s="216" t="s">
        <v>184</v>
      </c>
      <c r="E439" s="217" t="s">
        <v>3240</v>
      </c>
      <c r="F439" s="218" t="s">
        <v>3241</v>
      </c>
      <c r="G439" s="219" t="s">
        <v>256</v>
      </c>
      <c r="H439" s="220">
        <v>43.671999999999997</v>
      </c>
      <c r="I439" s="221"/>
      <c r="J439" s="222">
        <f>ROUND(I439*H439,2)</f>
        <v>0</v>
      </c>
      <c r="K439" s="218" t="s">
        <v>188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189</v>
      </c>
      <c r="AT439" s="227" t="s">
        <v>184</v>
      </c>
      <c r="AU439" s="227" t="s">
        <v>80</v>
      </c>
      <c r="AY439" s="20" t="s">
        <v>182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189</v>
      </c>
      <c r="BM439" s="227" t="s">
        <v>11812</v>
      </c>
    </row>
    <row r="440" s="2" customFormat="1">
      <c r="A440" s="41"/>
      <c r="B440" s="42"/>
      <c r="C440" s="43"/>
      <c r="D440" s="229" t="s">
        <v>191</v>
      </c>
      <c r="E440" s="43"/>
      <c r="F440" s="230" t="s">
        <v>3243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191</v>
      </c>
      <c r="AU440" s="20" t="s">
        <v>80</v>
      </c>
    </row>
    <row r="441" s="14" customFormat="1">
      <c r="A441" s="14"/>
      <c r="B441" s="245"/>
      <c r="C441" s="246"/>
      <c r="D441" s="236" t="s">
        <v>193</v>
      </c>
      <c r="E441" s="247" t="s">
        <v>19</v>
      </c>
      <c r="F441" s="248" t="s">
        <v>11813</v>
      </c>
      <c r="G441" s="246"/>
      <c r="H441" s="249">
        <v>43.672333333333334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193</v>
      </c>
      <c r="AU441" s="255" t="s">
        <v>80</v>
      </c>
      <c r="AV441" s="14" t="s">
        <v>80</v>
      </c>
      <c r="AW441" s="14" t="s">
        <v>195</v>
      </c>
      <c r="AX441" s="14" t="s">
        <v>71</v>
      </c>
      <c r="AY441" s="255" t="s">
        <v>182</v>
      </c>
    </row>
    <row r="442" s="12" customFormat="1" ht="25.92" customHeight="1">
      <c r="A442" s="12"/>
      <c r="B442" s="200"/>
      <c r="C442" s="201"/>
      <c r="D442" s="202" t="s">
        <v>70</v>
      </c>
      <c r="E442" s="203" t="s">
        <v>3251</v>
      </c>
      <c r="F442" s="203" t="s">
        <v>3252</v>
      </c>
      <c r="G442" s="201"/>
      <c r="H442" s="201"/>
      <c r="I442" s="204"/>
      <c r="J442" s="205">
        <f>BK442</f>
        <v>0</v>
      </c>
      <c r="K442" s="201"/>
      <c r="L442" s="206"/>
      <c r="M442" s="207"/>
      <c r="N442" s="208"/>
      <c r="O442" s="208"/>
      <c r="P442" s="209">
        <f>P443+P466</f>
        <v>0</v>
      </c>
      <c r="Q442" s="208"/>
      <c r="R442" s="209">
        <f>R443+R466</f>
        <v>4.0942547227000006</v>
      </c>
      <c r="S442" s="208"/>
      <c r="T442" s="210">
        <f>T443+T466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71</v>
      </c>
      <c r="AY442" s="211" t="s">
        <v>182</v>
      </c>
      <c r="BK442" s="213">
        <f>BK443+BK466</f>
        <v>0</v>
      </c>
    </row>
    <row r="443" s="12" customFormat="1" ht="22.8" customHeight="1">
      <c r="A443" s="12"/>
      <c r="B443" s="200"/>
      <c r="C443" s="201"/>
      <c r="D443" s="202" t="s">
        <v>70</v>
      </c>
      <c r="E443" s="214" t="s">
        <v>5087</v>
      </c>
      <c r="F443" s="214" t="s">
        <v>11814</v>
      </c>
      <c r="G443" s="201"/>
      <c r="H443" s="201"/>
      <c r="I443" s="204"/>
      <c r="J443" s="215">
        <f>BK443</f>
        <v>0</v>
      </c>
      <c r="K443" s="201"/>
      <c r="L443" s="206"/>
      <c r="M443" s="207"/>
      <c r="N443" s="208"/>
      <c r="O443" s="208"/>
      <c r="P443" s="209">
        <f>SUM(P444:P465)</f>
        <v>0</v>
      </c>
      <c r="Q443" s="208"/>
      <c r="R443" s="209">
        <f>SUM(R444:R465)</f>
        <v>0.2443141627</v>
      </c>
      <c r="S443" s="208"/>
      <c r="T443" s="210">
        <f>SUM(T444:T465)</f>
        <v>0.20060600000000001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211" t="s">
        <v>80</v>
      </c>
      <c r="AT443" s="212" t="s">
        <v>70</v>
      </c>
      <c r="AU443" s="212" t="s">
        <v>78</v>
      </c>
      <c r="AY443" s="211" t="s">
        <v>182</v>
      </c>
      <c r="BK443" s="213">
        <f>SUM(BK444:BK465)</f>
        <v>0</v>
      </c>
    </row>
    <row r="444" s="2" customFormat="1" ht="24.15" customHeight="1">
      <c r="A444" s="41"/>
      <c r="B444" s="42"/>
      <c r="C444" s="216" t="s">
        <v>784</v>
      </c>
      <c r="D444" s="216" t="s">
        <v>184</v>
      </c>
      <c r="E444" s="217" t="s">
        <v>11815</v>
      </c>
      <c r="F444" s="218" t="s">
        <v>11816</v>
      </c>
      <c r="G444" s="219" t="s">
        <v>304</v>
      </c>
      <c r="H444" s="220">
        <v>15.300000000000001</v>
      </c>
      <c r="I444" s="221"/>
      <c r="J444" s="222">
        <f>ROUND(I444*H444,2)</f>
        <v>0</v>
      </c>
      <c r="K444" s="218" t="s">
        <v>188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0.00167</v>
      </c>
      <c r="T444" s="226">
        <f>S444*H444</f>
        <v>0.025551000000000001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308</v>
      </c>
      <c r="AT444" s="227" t="s">
        <v>184</v>
      </c>
      <c r="AU444" s="227" t="s">
        <v>80</v>
      </c>
      <c r="AY444" s="20" t="s">
        <v>182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11817</v>
      </c>
    </row>
    <row r="445" s="2" customFormat="1">
      <c r="A445" s="41"/>
      <c r="B445" s="42"/>
      <c r="C445" s="43"/>
      <c r="D445" s="229" t="s">
        <v>191</v>
      </c>
      <c r="E445" s="43"/>
      <c r="F445" s="230" t="s">
        <v>11818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191</v>
      </c>
      <c r="AU445" s="20" t="s">
        <v>80</v>
      </c>
    </row>
    <row r="446" s="14" customFormat="1">
      <c r="A446" s="14"/>
      <c r="B446" s="245"/>
      <c r="C446" s="246"/>
      <c r="D446" s="236" t="s">
        <v>193</v>
      </c>
      <c r="E446" s="247" t="s">
        <v>19</v>
      </c>
      <c r="F446" s="248" t="s">
        <v>11819</v>
      </c>
      <c r="G446" s="246"/>
      <c r="H446" s="249">
        <v>15.300000000000001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193</v>
      </c>
      <c r="AU446" s="255" t="s">
        <v>80</v>
      </c>
      <c r="AV446" s="14" t="s">
        <v>80</v>
      </c>
      <c r="AW446" s="14" t="s">
        <v>195</v>
      </c>
      <c r="AX446" s="14" t="s">
        <v>71</v>
      </c>
      <c r="AY446" s="255" t="s">
        <v>182</v>
      </c>
    </row>
    <row r="447" s="2" customFormat="1" ht="24.15" customHeight="1">
      <c r="A447" s="41"/>
      <c r="B447" s="42"/>
      <c r="C447" s="216" t="s">
        <v>798</v>
      </c>
      <c r="D447" s="216" t="s">
        <v>184</v>
      </c>
      <c r="E447" s="217" t="s">
        <v>11820</v>
      </c>
      <c r="F447" s="218" t="s">
        <v>11821</v>
      </c>
      <c r="G447" s="219" t="s">
        <v>304</v>
      </c>
      <c r="H447" s="220">
        <v>78.5</v>
      </c>
      <c r="I447" s="221"/>
      <c r="J447" s="222">
        <f>ROUND(I447*H447,2)</f>
        <v>0</v>
      </c>
      <c r="K447" s="218" t="s">
        <v>188</v>
      </c>
      <c r="L447" s="47"/>
      <c r="M447" s="223" t="s">
        <v>19</v>
      </c>
      <c r="N447" s="224" t="s">
        <v>42</v>
      </c>
      <c r="O447" s="87"/>
      <c r="P447" s="225">
        <f>O447*H447</f>
        <v>0</v>
      </c>
      <c r="Q447" s="225">
        <v>0</v>
      </c>
      <c r="R447" s="225">
        <f>Q447*H447</f>
        <v>0</v>
      </c>
      <c r="S447" s="225">
        <v>0.0022300000000000002</v>
      </c>
      <c r="T447" s="226">
        <f>S447*H447</f>
        <v>0.17505500000000002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308</v>
      </c>
      <c r="AT447" s="227" t="s">
        <v>184</v>
      </c>
      <c r="AU447" s="227" t="s">
        <v>80</v>
      </c>
      <c r="AY447" s="20" t="s">
        <v>182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308</v>
      </c>
      <c r="BM447" s="227" t="s">
        <v>11822</v>
      </c>
    </row>
    <row r="448" s="2" customFormat="1">
      <c r="A448" s="41"/>
      <c r="B448" s="42"/>
      <c r="C448" s="43"/>
      <c r="D448" s="229" t="s">
        <v>191</v>
      </c>
      <c r="E448" s="43"/>
      <c r="F448" s="230" t="s">
        <v>11823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191</v>
      </c>
      <c r="AU448" s="20" t="s">
        <v>80</v>
      </c>
    </row>
    <row r="449" s="14" customFormat="1">
      <c r="A449" s="14"/>
      <c r="B449" s="245"/>
      <c r="C449" s="246"/>
      <c r="D449" s="236" t="s">
        <v>193</v>
      </c>
      <c r="E449" s="247" t="s">
        <v>19</v>
      </c>
      <c r="F449" s="248" t="s">
        <v>11824</v>
      </c>
      <c r="G449" s="246"/>
      <c r="H449" s="249">
        <v>78.5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193</v>
      </c>
      <c r="AU449" s="255" t="s">
        <v>80</v>
      </c>
      <c r="AV449" s="14" t="s">
        <v>80</v>
      </c>
      <c r="AW449" s="14" t="s">
        <v>195</v>
      </c>
      <c r="AX449" s="14" t="s">
        <v>71</v>
      </c>
      <c r="AY449" s="255" t="s">
        <v>182</v>
      </c>
    </row>
    <row r="450" s="2" customFormat="1" ht="24.15" customHeight="1">
      <c r="A450" s="41"/>
      <c r="B450" s="42"/>
      <c r="C450" s="216" t="s">
        <v>811</v>
      </c>
      <c r="D450" s="216" t="s">
        <v>184</v>
      </c>
      <c r="E450" s="217" t="s">
        <v>11825</v>
      </c>
      <c r="F450" s="218" t="s">
        <v>11826</v>
      </c>
      <c r="G450" s="219" t="s">
        <v>304</v>
      </c>
      <c r="H450" s="220">
        <v>8.5</v>
      </c>
      <c r="I450" s="221"/>
      <c r="J450" s="222">
        <f>ROUND(I450*H450,2)</f>
        <v>0</v>
      </c>
      <c r="K450" s="218" t="s">
        <v>19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0.00072440000000000004</v>
      </c>
      <c r="R450" s="225">
        <f>Q450*H450</f>
        <v>0.0061574000000000004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308</v>
      </c>
      <c r="AT450" s="227" t="s">
        <v>184</v>
      </c>
      <c r="AU450" s="227" t="s">
        <v>80</v>
      </c>
      <c r="AY450" s="20" t="s">
        <v>182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11827</v>
      </c>
    </row>
    <row r="451" s="14" customFormat="1">
      <c r="A451" s="14"/>
      <c r="B451" s="245"/>
      <c r="C451" s="246"/>
      <c r="D451" s="236" t="s">
        <v>193</v>
      </c>
      <c r="E451" s="247" t="s">
        <v>19</v>
      </c>
      <c r="F451" s="248" t="s">
        <v>11828</v>
      </c>
      <c r="G451" s="246"/>
      <c r="H451" s="249">
        <v>8.5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193</v>
      </c>
      <c r="AU451" s="255" t="s">
        <v>80</v>
      </c>
      <c r="AV451" s="14" t="s">
        <v>80</v>
      </c>
      <c r="AW451" s="14" t="s">
        <v>195</v>
      </c>
      <c r="AX451" s="14" t="s">
        <v>71</v>
      </c>
      <c r="AY451" s="255" t="s">
        <v>182</v>
      </c>
    </row>
    <row r="452" s="2" customFormat="1" ht="33" customHeight="1">
      <c r="A452" s="41"/>
      <c r="B452" s="42"/>
      <c r="C452" s="216" t="s">
        <v>817</v>
      </c>
      <c r="D452" s="216" t="s">
        <v>184</v>
      </c>
      <c r="E452" s="217" t="s">
        <v>11829</v>
      </c>
      <c r="F452" s="218" t="s">
        <v>11830</v>
      </c>
      <c r="G452" s="219" t="s">
        <v>304</v>
      </c>
      <c r="H452" s="220">
        <v>6.5999999999999996</v>
      </c>
      <c r="I452" s="221"/>
      <c r="J452" s="222">
        <f>ROUND(I452*H452,2)</f>
        <v>0</v>
      </c>
      <c r="K452" s="218" t="s">
        <v>19</v>
      </c>
      <c r="L452" s="47"/>
      <c r="M452" s="223" t="s">
        <v>19</v>
      </c>
      <c r="N452" s="224" t="s">
        <v>42</v>
      </c>
      <c r="O452" s="87"/>
      <c r="P452" s="225">
        <f>O452*H452</f>
        <v>0</v>
      </c>
      <c r="Q452" s="225">
        <v>0.00123336</v>
      </c>
      <c r="R452" s="225">
        <f>Q452*H452</f>
        <v>0.008140175999999999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308</v>
      </c>
      <c r="AT452" s="227" t="s">
        <v>184</v>
      </c>
      <c r="AU452" s="227" t="s">
        <v>80</v>
      </c>
      <c r="AY452" s="20" t="s">
        <v>182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11831</v>
      </c>
    </row>
    <row r="453" s="14" customFormat="1">
      <c r="A453" s="14"/>
      <c r="B453" s="245"/>
      <c r="C453" s="246"/>
      <c r="D453" s="236" t="s">
        <v>193</v>
      </c>
      <c r="E453" s="247" t="s">
        <v>19</v>
      </c>
      <c r="F453" s="248" t="s">
        <v>11832</v>
      </c>
      <c r="G453" s="246"/>
      <c r="H453" s="249">
        <v>6.5999999999999996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193</v>
      </c>
      <c r="AU453" s="255" t="s">
        <v>80</v>
      </c>
      <c r="AV453" s="14" t="s">
        <v>80</v>
      </c>
      <c r="AW453" s="14" t="s">
        <v>195</v>
      </c>
      <c r="AX453" s="14" t="s">
        <v>71</v>
      </c>
      <c r="AY453" s="255" t="s">
        <v>182</v>
      </c>
    </row>
    <row r="454" s="2" customFormat="1" ht="37.8" customHeight="1">
      <c r="A454" s="41"/>
      <c r="B454" s="42"/>
      <c r="C454" s="216" t="s">
        <v>823</v>
      </c>
      <c r="D454" s="216" t="s">
        <v>184</v>
      </c>
      <c r="E454" s="217" t="s">
        <v>11833</v>
      </c>
      <c r="F454" s="218" t="s">
        <v>11834</v>
      </c>
      <c r="G454" s="219" t="s">
        <v>304</v>
      </c>
      <c r="H454" s="220">
        <v>4.7000000000000002</v>
      </c>
      <c r="I454" s="221"/>
      <c r="J454" s="222">
        <f>ROUND(I454*H454,2)</f>
        <v>0</v>
      </c>
      <c r="K454" s="218" t="s">
        <v>19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0.0025431</v>
      </c>
      <c r="R454" s="225">
        <f>Q454*H454</f>
        <v>0.011952570000000001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184</v>
      </c>
      <c r="AU454" s="227" t="s">
        <v>80</v>
      </c>
      <c r="AY454" s="20" t="s">
        <v>182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11835</v>
      </c>
    </row>
    <row r="455" s="14" customFormat="1">
      <c r="A455" s="14"/>
      <c r="B455" s="245"/>
      <c r="C455" s="246"/>
      <c r="D455" s="236" t="s">
        <v>193</v>
      </c>
      <c r="E455" s="247" t="s">
        <v>19</v>
      </c>
      <c r="F455" s="248" t="s">
        <v>11836</v>
      </c>
      <c r="G455" s="246"/>
      <c r="H455" s="249">
        <v>4.7000000000000002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193</v>
      </c>
      <c r="AU455" s="255" t="s">
        <v>80</v>
      </c>
      <c r="AV455" s="14" t="s">
        <v>80</v>
      </c>
      <c r="AW455" s="14" t="s">
        <v>195</v>
      </c>
      <c r="AX455" s="14" t="s">
        <v>71</v>
      </c>
      <c r="AY455" s="255" t="s">
        <v>182</v>
      </c>
    </row>
    <row r="456" s="2" customFormat="1" ht="37.8" customHeight="1">
      <c r="A456" s="41"/>
      <c r="B456" s="42"/>
      <c r="C456" s="216" t="s">
        <v>832</v>
      </c>
      <c r="D456" s="216" t="s">
        <v>184</v>
      </c>
      <c r="E456" s="217" t="s">
        <v>11837</v>
      </c>
      <c r="F456" s="218" t="s">
        <v>11838</v>
      </c>
      <c r="G456" s="219" t="s">
        <v>304</v>
      </c>
      <c r="H456" s="220">
        <v>12.800000000000001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0.0029603519999999999</v>
      </c>
      <c r="R456" s="225">
        <f>Q456*H456</f>
        <v>0.037892505600000001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184</v>
      </c>
      <c r="AU456" s="227" t="s">
        <v>80</v>
      </c>
      <c r="AY456" s="20" t="s">
        <v>182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11839</v>
      </c>
    </row>
    <row r="457" s="14" customFormat="1">
      <c r="A457" s="14"/>
      <c r="B457" s="245"/>
      <c r="C457" s="246"/>
      <c r="D457" s="236" t="s">
        <v>193</v>
      </c>
      <c r="E457" s="247" t="s">
        <v>19</v>
      </c>
      <c r="F457" s="248" t="s">
        <v>11840</v>
      </c>
      <c r="G457" s="246"/>
      <c r="H457" s="249">
        <v>12.800000000000001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5" t="s">
        <v>193</v>
      </c>
      <c r="AU457" s="255" t="s">
        <v>80</v>
      </c>
      <c r="AV457" s="14" t="s">
        <v>80</v>
      </c>
      <c r="AW457" s="14" t="s">
        <v>195</v>
      </c>
      <c r="AX457" s="14" t="s">
        <v>71</v>
      </c>
      <c r="AY457" s="255" t="s">
        <v>182</v>
      </c>
    </row>
    <row r="458" s="2" customFormat="1" ht="37.8" customHeight="1">
      <c r="A458" s="41"/>
      <c r="B458" s="42"/>
      <c r="C458" s="216" t="s">
        <v>838</v>
      </c>
      <c r="D458" s="216" t="s">
        <v>184</v>
      </c>
      <c r="E458" s="217" t="s">
        <v>11841</v>
      </c>
      <c r="F458" s="218" t="s">
        <v>11842</v>
      </c>
      <c r="G458" s="219" t="s">
        <v>304</v>
      </c>
      <c r="H458" s="220">
        <v>48.899999999999999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0.0029039040000000001</v>
      </c>
      <c r="R458" s="225">
        <f>Q458*H458</f>
        <v>0.14200090560000001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308</v>
      </c>
      <c r="AT458" s="227" t="s">
        <v>184</v>
      </c>
      <c r="AU458" s="227" t="s">
        <v>80</v>
      </c>
      <c r="AY458" s="20" t="s">
        <v>182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11843</v>
      </c>
    </row>
    <row r="459" s="14" customFormat="1">
      <c r="A459" s="14"/>
      <c r="B459" s="245"/>
      <c r="C459" s="246"/>
      <c r="D459" s="236" t="s">
        <v>193</v>
      </c>
      <c r="E459" s="247" t="s">
        <v>19</v>
      </c>
      <c r="F459" s="248" t="s">
        <v>11844</v>
      </c>
      <c r="G459" s="246"/>
      <c r="H459" s="249">
        <v>48.899999999999999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193</v>
      </c>
      <c r="AU459" s="255" t="s">
        <v>80</v>
      </c>
      <c r="AV459" s="14" t="s">
        <v>80</v>
      </c>
      <c r="AW459" s="14" t="s">
        <v>195</v>
      </c>
      <c r="AX459" s="14" t="s">
        <v>71</v>
      </c>
      <c r="AY459" s="255" t="s">
        <v>182</v>
      </c>
    </row>
    <row r="460" s="2" customFormat="1" ht="37.8" customHeight="1">
      <c r="A460" s="41"/>
      <c r="B460" s="42"/>
      <c r="C460" s="216" t="s">
        <v>847</v>
      </c>
      <c r="D460" s="216" t="s">
        <v>184</v>
      </c>
      <c r="E460" s="217" t="s">
        <v>11845</v>
      </c>
      <c r="F460" s="218" t="s">
        <v>11846</v>
      </c>
      <c r="G460" s="219" t="s">
        <v>304</v>
      </c>
      <c r="H460" s="220">
        <v>10.6</v>
      </c>
      <c r="I460" s="221"/>
      <c r="J460" s="222">
        <f>ROUND(I460*H460,2)</f>
        <v>0</v>
      </c>
      <c r="K460" s="218" t="s">
        <v>19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0.0030200000000000001</v>
      </c>
      <c r="R460" s="225">
        <f>Q460*H460</f>
        <v>0.032011999999999999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184</v>
      </c>
      <c r="AU460" s="227" t="s">
        <v>80</v>
      </c>
      <c r="AY460" s="20" t="s">
        <v>182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11847</v>
      </c>
    </row>
    <row r="461" s="14" customFormat="1">
      <c r="A461" s="14"/>
      <c r="B461" s="245"/>
      <c r="C461" s="246"/>
      <c r="D461" s="236" t="s">
        <v>193</v>
      </c>
      <c r="E461" s="247" t="s">
        <v>19</v>
      </c>
      <c r="F461" s="248" t="s">
        <v>11848</v>
      </c>
      <c r="G461" s="246"/>
      <c r="H461" s="249">
        <v>10.6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193</v>
      </c>
      <c r="AU461" s="255" t="s">
        <v>80</v>
      </c>
      <c r="AV461" s="14" t="s">
        <v>80</v>
      </c>
      <c r="AW461" s="14" t="s">
        <v>195</v>
      </c>
      <c r="AX461" s="14" t="s">
        <v>71</v>
      </c>
      <c r="AY461" s="255" t="s">
        <v>182</v>
      </c>
    </row>
    <row r="462" s="2" customFormat="1" ht="37.8" customHeight="1">
      <c r="A462" s="41"/>
      <c r="B462" s="42"/>
      <c r="C462" s="216" t="s">
        <v>855</v>
      </c>
      <c r="D462" s="216" t="s">
        <v>184</v>
      </c>
      <c r="E462" s="217" t="s">
        <v>11849</v>
      </c>
      <c r="F462" s="218" t="s">
        <v>11850</v>
      </c>
      <c r="G462" s="219" t="s">
        <v>283</v>
      </c>
      <c r="H462" s="220">
        <v>1.5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0.0041057369999999999</v>
      </c>
      <c r="R462" s="225">
        <f>Q462*H462</f>
        <v>0.0061586054999999999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308</v>
      </c>
      <c r="AT462" s="227" t="s">
        <v>184</v>
      </c>
      <c r="AU462" s="227" t="s">
        <v>80</v>
      </c>
      <c r="AY462" s="20" t="s">
        <v>182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11851</v>
      </c>
    </row>
    <row r="463" s="14" customFormat="1">
      <c r="A463" s="14"/>
      <c r="B463" s="245"/>
      <c r="C463" s="246"/>
      <c r="D463" s="236" t="s">
        <v>193</v>
      </c>
      <c r="E463" s="247" t="s">
        <v>19</v>
      </c>
      <c r="F463" s="248" t="s">
        <v>11852</v>
      </c>
      <c r="G463" s="246"/>
      <c r="H463" s="249">
        <v>1.5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193</v>
      </c>
      <c r="AU463" s="255" t="s">
        <v>80</v>
      </c>
      <c r="AV463" s="14" t="s">
        <v>80</v>
      </c>
      <c r="AW463" s="14" t="s">
        <v>195</v>
      </c>
      <c r="AX463" s="14" t="s">
        <v>71</v>
      </c>
      <c r="AY463" s="255" t="s">
        <v>182</v>
      </c>
    </row>
    <row r="464" s="2" customFormat="1" ht="55.5" customHeight="1">
      <c r="A464" s="41"/>
      <c r="B464" s="42"/>
      <c r="C464" s="216" t="s">
        <v>861</v>
      </c>
      <c r="D464" s="216" t="s">
        <v>184</v>
      </c>
      <c r="E464" s="217" t="s">
        <v>11853</v>
      </c>
      <c r="F464" s="218" t="s">
        <v>11854</v>
      </c>
      <c r="G464" s="219" t="s">
        <v>256</v>
      </c>
      <c r="H464" s="220">
        <v>0.244</v>
      </c>
      <c r="I464" s="221"/>
      <c r="J464" s="222">
        <f>ROUND(I464*H464,2)</f>
        <v>0</v>
      </c>
      <c r="K464" s="218" t="s">
        <v>188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184</v>
      </c>
      <c r="AU464" s="227" t="s">
        <v>80</v>
      </c>
      <c r="AY464" s="20" t="s">
        <v>182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11855</v>
      </c>
    </row>
    <row r="465" s="2" customFormat="1">
      <c r="A465" s="41"/>
      <c r="B465" s="42"/>
      <c r="C465" s="43"/>
      <c r="D465" s="229" t="s">
        <v>191</v>
      </c>
      <c r="E465" s="43"/>
      <c r="F465" s="230" t="s">
        <v>11856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191</v>
      </c>
      <c r="AU465" s="20" t="s">
        <v>80</v>
      </c>
    </row>
    <row r="466" s="12" customFormat="1" ht="22.8" customHeight="1">
      <c r="A466" s="12"/>
      <c r="B466" s="200"/>
      <c r="C466" s="201"/>
      <c r="D466" s="202" t="s">
        <v>70</v>
      </c>
      <c r="E466" s="214" t="s">
        <v>5194</v>
      </c>
      <c r="F466" s="214" t="s">
        <v>6636</v>
      </c>
      <c r="G466" s="201"/>
      <c r="H466" s="201"/>
      <c r="I466" s="204"/>
      <c r="J466" s="215">
        <f>BK466</f>
        <v>0</v>
      </c>
      <c r="K466" s="201"/>
      <c r="L466" s="206"/>
      <c r="M466" s="207"/>
      <c r="N466" s="208"/>
      <c r="O466" s="208"/>
      <c r="P466" s="209">
        <f>SUM(P467:P508)</f>
        <v>0</v>
      </c>
      <c r="Q466" s="208"/>
      <c r="R466" s="209">
        <f>SUM(R467:R508)</f>
        <v>3.8499405600000007</v>
      </c>
      <c r="S466" s="208"/>
      <c r="T466" s="210">
        <f>SUM(T467:T508)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11" t="s">
        <v>80</v>
      </c>
      <c r="AT466" s="212" t="s">
        <v>70</v>
      </c>
      <c r="AU466" s="212" t="s">
        <v>78</v>
      </c>
      <c r="AY466" s="211" t="s">
        <v>182</v>
      </c>
      <c r="BK466" s="213">
        <f>SUM(BK467:BK508)</f>
        <v>0</v>
      </c>
    </row>
    <row r="467" s="2" customFormat="1" ht="37.8" customHeight="1">
      <c r="A467" s="41"/>
      <c r="B467" s="42"/>
      <c r="C467" s="216" t="s">
        <v>865</v>
      </c>
      <c r="D467" s="216" t="s">
        <v>184</v>
      </c>
      <c r="E467" s="217" t="s">
        <v>11857</v>
      </c>
      <c r="F467" s="218" t="s">
        <v>11858</v>
      </c>
      <c r="G467" s="219" t="s">
        <v>283</v>
      </c>
      <c r="H467" s="220">
        <v>210.33199999999999</v>
      </c>
      <c r="I467" s="221"/>
      <c r="J467" s="222">
        <f>ROUND(I467*H467,2)</f>
        <v>0</v>
      </c>
      <c r="K467" s="218" t="s">
        <v>188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2.0000000000000002E-05</v>
      </c>
      <c r="R467" s="225">
        <f>Q467*H467</f>
        <v>0.0042066400000000002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184</v>
      </c>
      <c r="AU467" s="227" t="s">
        <v>80</v>
      </c>
      <c r="AY467" s="20" t="s">
        <v>182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11859</v>
      </c>
    </row>
    <row r="468" s="2" customFormat="1">
      <c r="A468" s="41"/>
      <c r="B468" s="42"/>
      <c r="C468" s="43"/>
      <c r="D468" s="229" t="s">
        <v>191</v>
      </c>
      <c r="E468" s="43"/>
      <c r="F468" s="230" t="s">
        <v>11860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191</v>
      </c>
      <c r="AU468" s="20" t="s">
        <v>80</v>
      </c>
    </row>
    <row r="469" s="14" customFormat="1">
      <c r="A469" s="14"/>
      <c r="B469" s="245"/>
      <c r="C469" s="246"/>
      <c r="D469" s="236" t="s">
        <v>193</v>
      </c>
      <c r="E469" s="247" t="s">
        <v>19</v>
      </c>
      <c r="F469" s="248" t="s">
        <v>11861</v>
      </c>
      <c r="G469" s="246"/>
      <c r="H469" s="249">
        <v>210.33199999999999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193</v>
      </c>
      <c r="AU469" s="255" t="s">
        <v>80</v>
      </c>
      <c r="AV469" s="14" t="s">
        <v>80</v>
      </c>
      <c r="AW469" s="14" t="s">
        <v>195</v>
      </c>
      <c r="AX469" s="14" t="s">
        <v>71</v>
      </c>
      <c r="AY469" s="255" t="s">
        <v>182</v>
      </c>
    </row>
    <row r="470" s="2" customFormat="1" ht="24.15" customHeight="1">
      <c r="A470" s="41"/>
      <c r="B470" s="42"/>
      <c r="C470" s="216" t="s">
        <v>871</v>
      </c>
      <c r="D470" s="216" t="s">
        <v>184</v>
      </c>
      <c r="E470" s="217" t="s">
        <v>11862</v>
      </c>
      <c r="F470" s="218" t="s">
        <v>11863</v>
      </c>
      <c r="G470" s="219" t="s">
        <v>283</v>
      </c>
      <c r="H470" s="220">
        <v>210.33199999999999</v>
      </c>
      <c r="I470" s="221"/>
      <c r="J470" s="222">
        <f>ROUND(I470*H470,2)</f>
        <v>0</v>
      </c>
      <c r="K470" s="218" t="s">
        <v>188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6.0000000000000002E-05</v>
      </c>
      <c r="R470" s="225">
        <f>Q470*H470</f>
        <v>0.01261992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184</v>
      </c>
      <c r="AU470" s="227" t="s">
        <v>80</v>
      </c>
      <c r="AY470" s="20" t="s">
        <v>182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11864</v>
      </c>
    </row>
    <row r="471" s="2" customFormat="1">
      <c r="A471" s="41"/>
      <c r="B471" s="42"/>
      <c r="C471" s="43"/>
      <c r="D471" s="229" t="s">
        <v>191</v>
      </c>
      <c r="E471" s="43"/>
      <c r="F471" s="230" t="s">
        <v>11865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191</v>
      </c>
      <c r="AU471" s="20" t="s">
        <v>80</v>
      </c>
    </row>
    <row r="472" s="13" customFormat="1">
      <c r="A472" s="13"/>
      <c r="B472" s="234"/>
      <c r="C472" s="235"/>
      <c r="D472" s="236" t="s">
        <v>193</v>
      </c>
      <c r="E472" s="237" t="s">
        <v>19</v>
      </c>
      <c r="F472" s="238" t="s">
        <v>11866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193</v>
      </c>
      <c r="AU472" s="244" t="s">
        <v>80</v>
      </c>
      <c r="AV472" s="13" t="s">
        <v>78</v>
      </c>
      <c r="AW472" s="13" t="s">
        <v>195</v>
      </c>
      <c r="AX472" s="13" t="s">
        <v>71</v>
      </c>
      <c r="AY472" s="244" t="s">
        <v>182</v>
      </c>
    </row>
    <row r="473" s="14" customFormat="1">
      <c r="A473" s="14"/>
      <c r="B473" s="245"/>
      <c r="C473" s="246"/>
      <c r="D473" s="236" t="s">
        <v>193</v>
      </c>
      <c r="E473" s="247" t="s">
        <v>19</v>
      </c>
      <c r="F473" s="248" t="s">
        <v>11867</v>
      </c>
      <c r="G473" s="246"/>
      <c r="H473" s="249">
        <v>32.314500000000002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193</v>
      </c>
      <c r="AU473" s="255" t="s">
        <v>80</v>
      </c>
      <c r="AV473" s="14" t="s">
        <v>80</v>
      </c>
      <c r="AW473" s="14" t="s">
        <v>195</v>
      </c>
      <c r="AX473" s="14" t="s">
        <v>71</v>
      </c>
      <c r="AY473" s="255" t="s">
        <v>182</v>
      </c>
    </row>
    <row r="474" s="14" customFormat="1">
      <c r="A474" s="14"/>
      <c r="B474" s="245"/>
      <c r="C474" s="246"/>
      <c r="D474" s="236" t="s">
        <v>193</v>
      </c>
      <c r="E474" s="247" t="s">
        <v>19</v>
      </c>
      <c r="F474" s="248" t="s">
        <v>11868</v>
      </c>
      <c r="G474" s="246"/>
      <c r="H474" s="249">
        <v>50.350499999999997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193</v>
      </c>
      <c r="AU474" s="255" t="s">
        <v>80</v>
      </c>
      <c r="AV474" s="14" t="s">
        <v>80</v>
      </c>
      <c r="AW474" s="14" t="s">
        <v>195</v>
      </c>
      <c r="AX474" s="14" t="s">
        <v>71</v>
      </c>
      <c r="AY474" s="255" t="s">
        <v>182</v>
      </c>
    </row>
    <row r="475" s="14" customFormat="1">
      <c r="A475" s="14"/>
      <c r="B475" s="245"/>
      <c r="C475" s="246"/>
      <c r="D475" s="236" t="s">
        <v>193</v>
      </c>
      <c r="E475" s="247" t="s">
        <v>19</v>
      </c>
      <c r="F475" s="248" t="s">
        <v>11869</v>
      </c>
      <c r="G475" s="246"/>
      <c r="H475" s="249">
        <v>42.084000000000003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193</v>
      </c>
      <c r="AU475" s="255" t="s">
        <v>80</v>
      </c>
      <c r="AV475" s="14" t="s">
        <v>80</v>
      </c>
      <c r="AW475" s="14" t="s">
        <v>195</v>
      </c>
      <c r="AX475" s="14" t="s">
        <v>71</v>
      </c>
      <c r="AY475" s="255" t="s">
        <v>182</v>
      </c>
    </row>
    <row r="476" s="14" customFormat="1">
      <c r="A476" s="14"/>
      <c r="B476" s="245"/>
      <c r="C476" s="246"/>
      <c r="D476" s="236" t="s">
        <v>193</v>
      </c>
      <c r="E476" s="247" t="s">
        <v>19</v>
      </c>
      <c r="F476" s="248" t="s">
        <v>11870</v>
      </c>
      <c r="G476" s="246"/>
      <c r="H476" s="249">
        <v>26.25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193</v>
      </c>
      <c r="AU476" s="255" t="s">
        <v>80</v>
      </c>
      <c r="AV476" s="14" t="s">
        <v>80</v>
      </c>
      <c r="AW476" s="14" t="s">
        <v>195</v>
      </c>
      <c r="AX476" s="14" t="s">
        <v>71</v>
      </c>
      <c r="AY476" s="255" t="s">
        <v>182</v>
      </c>
    </row>
    <row r="477" s="14" customFormat="1">
      <c r="A477" s="14"/>
      <c r="B477" s="245"/>
      <c r="C477" s="246"/>
      <c r="D477" s="236" t="s">
        <v>193</v>
      </c>
      <c r="E477" s="247" t="s">
        <v>19</v>
      </c>
      <c r="F477" s="248" t="s">
        <v>11871</v>
      </c>
      <c r="G477" s="246"/>
      <c r="H477" s="249">
        <v>59.332500000000003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193</v>
      </c>
      <c r="AU477" s="255" t="s">
        <v>80</v>
      </c>
      <c r="AV477" s="14" t="s">
        <v>80</v>
      </c>
      <c r="AW477" s="14" t="s">
        <v>195</v>
      </c>
      <c r="AX477" s="14" t="s">
        <v>71</v>
      </c>
      <c r="AY477" s="255" t="s">
        <v>182</v>
      </c>
    </row>
    <row r="478" s="2" customFormat="1" ht="37.8" customHeight="1">
      <c r="A478" s="41"/>
      <c r="B478" s="42"/>
      <c r="C478" s="216" t="s">
        <v>877</v>
      </c>
      <c r="D478" s="216" t="s">
        <v>184</v>
      </c>
      <c r="E478" s="217" t="s">
        <v>6649</v>
      </c>
      <c r="F478" s="218" t="s">
        <v>6650</v>
      </c>
      <c r="G478" s="219" t="s">
        <v>283</v>
      </c>
      <c r="H478" s="220">
        <v>210.33199999999999</v>
      </c>
      <c r="I478" s="221"/>
      <c r="J478" s="222">
        <f>ROUND(I478*H478,2)</f>
        <v>0</v>
      </c>
      <c r="K478" s="218" t="s">
        <v>188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0.00021000000000000001</v>
      </c>
      <c r="R478" s="225">
        <f>Q478*H478</f>
        <v>0.044169720000000003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184</v>
      </c>
      <c r="AU478" s="227" t="s">
        <v>80</v>
      </c>
      <c r="AY478" s="20" t="s">
        <v>182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11872</v>
      </c>
    </row>
    <row r="479" s="2" customFormat="1">
      <c r="A479" s="41"/>
      <c r="B479" s="42"/>
      <c r="C479" s="43"/>
      <c r="D479" s="229" t="s">
        <v>191</v>
      </c>
      <c r="E479" s="43"/>
      <c r="F479" s="230" t="s">
        <v>6652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191</v>
      </c>
      <c r="AU479" s="20" t="s">
        <v>80</v>
      </c>
    </row>
    <row r="480" s="14" customFormat="1">
      <c r="A480" s="14"/>
      <c r="B480" s="245"/>
      <c r="C480" s="246"/>
      <c r="D480" s="236" t="s">
        <v>193</v>
      </c>
      <c r="E480" s="247" t="s">
        <v>19</v>
      </c>
      <c r="F480" s="248" t="s">
        <v>11861</v>
      </c>
      <c r="G480" s="246"/>
      <c r="H480" s="249">
        <v>210.33199999999999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193</v>
      </c>
      <c r="AU480" s="255" t="s">
        <v>80</v>
      </c>
      <c r="AV480" s="14" t="s">
        <v>80</v>
      </c>
      <c r="AW480" s="14" t="s">
        <v>195</v>
      </c>
      <c r="AX480" s="14" t="s">
        <v>71</v>
      </c>
      <c r="AY480" s="255" t="s">
        <v>182</v>
      </c>
    </row>
    <row r="481" s="2" customFormat="1" ht="24.15" customHeight="1">
      <c r="A481" s="41"/>
      <c r="B481" s="42"/>
      <c r="C481" s="216" t="s">
        <v>883</v>
      </c>
      <c r="D481" s="216" t="s">
        <v>184</v>
      </c>
      <c r="E481" s="217" t="s">
        <v>11873</v>
      </c>
      <c r="F481" s="218" t="s">
        <v>11874</v>
      </c>
      <c r="G481" s="219" t="s">
        <v>283</v>
      </c>
      <c r="H481" s="220">
        <v>210.33199999999999</v>
      </c>
      <c r="I481" s="221"/>
      <c r="J481" s="222">
        <f>ROUND(I481*H481,2)</f>
        <v>0</v>
      </c>
      <c r="K481" s="218" t="s">
        <v>188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0.00013999999999999999</v>
      </c>
      <c r="R481" s="225">
        <f>Q481*H481</f>
        <v>0.029446479999999997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308</v>
      </c>
      <c r="AT481" s="227" t="s">
        <v>184</v>
      </c>
      <c r="AU481" s="227" t="s">
        <v>80</v>
      </c>
      <c r="AY481" s="20" t="s">
        <v>182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11875</v>
      </c>
    </row>
    <row r="482" s="2" customFormat="1">
      <c r="A482" s="41"/>
      <c r="B482" s="42"/>
      <c r="C482" s="43"/>
      <c r="D482" s="229" t="s">
        <v>191</v>
      </c>
      <c r="E482" s="43"/>
      <c r="F482" s="230" t="s">
        <v>11876</v>
      </c>
      <c r="G482" s="43"/>
      <c r="H482" s="43"/>
      <c r="I482" s="231"/>
      <c r="J482" s="43"/>
      <c r="K482" s="43"/>
      <c r="L482" s="47"/>
      <c r="M482" s="232"/>
      <c r="N482" s="233"/>
      <c r="O482" s="87"/>
      <c r="P482" s="87"/>
      <c r="Q482" s="87"/>
      <c r="R482" s="87"/>
      <c r="S482" s="87"/>
      <c r="T482" s="88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T482" s="20" t="s">
        <v>191</v>
      </c>
      <c r="AU482" s="20" t="s">
        <v>80</v>
      </c>
    </row>
    <row r="483" s="14" customFormat="1">
      <c r="A483" s="14"/>
      <c r="B483" s="245"/>
      <c r="C483" s="246"/>
      <c r="D483" s="236" t="s">
        <v>193</v>
      </c>
      <c r="E483" s="247" t="s">
        <v>19</v>
      </c>
      <c r="F483" s="248" t="s">
        <v>11861</v>
      </c>
      <c r="G483" s="246"/>
      <c r="H483" s="249">
        <v>210.33199999999999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193</v>
      </c>
      <c r="AU483" s="255" t="s">
        <v>80</v>
      </c>
      <c r="AV483" s="14" t="s">
        <v>80</v>
      </c>
      <c r="AW483" s="14" t="s">
        <v>195</v>
      </c>
      <c r="AX483" s="14" t="s">
        <v>71</v>
      </c>
      <c r="AY483" s="255" t="s">
        <v>182</v>
      </c>
    </row>
    <row r="484" s="2" customFormat="1" ht="24.15" customHeight="1">
      <c r="A484" s="41"/>
      <c r="B484" s="42"/>
      <c r="C484" s="216" t="s">
        <v>890</v>
      </c>
      <c r="D484" s="216" t="s">
        <v>184</v>
      </c>
      <c r="E484" s="217" t="s">
        <v>6654</v>
      </c>
      <c r="F484" s="218" t="s">
        <v>6655</v>
      </c>
      <c r="G484" s="219" t="s">
        <v>283</v>
      </c>
      <c r="H484" s="220">
        <v>210.33199999999999</v>
      </c>
      <c r="I484" s="221"/>
      <c r="J484" s="222">
        <f>ROUND(I484*H484,2)</f>
        <v>0</v>
      </c>
      <c r="K484" s="218" t="s">
        <v>188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0.00013999999999999999</v>
      </c>
      <c r="R484" s="225">
        <f>Q484*H484</f>
        <v>0.029446479999999997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184</v>
      </c>
      <c r="AU484" s="227" t="s">
        <v>80</v>
      </c>
      <c r="AY484" s="20" t="s">
        <v>182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11877</v>
      </c>
    </row>
    <row r="485" s="2" customFormat="1">
      <c r="A485" s="41"/>
      <c r="B485" s="42"/>
      <c r="C485" s="43"/>
      <c r="D485" s="229" t="s">
        <v>191</v>
      </c>
      <c r="E485" s="43"/>
      <c r="F485" s="230" t="s">
        <v>6657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191</v>
      </c>
      <c r="AU485" s="20" t="s">
        <v>80</v>
      </c>
    </row>
    <row r="486" s="14" customFormat="1">
      <c r="A486" s="14"/>
      <c r="B486" s="245"/>
      <c r="C486" s="246"/>
      <c r="D486" s="236" t="s">
        <v>193</v>
      </c>
      <c r="E486" s="247" t="s">
        <v>19</v>
      </c>
      <c r="F486" s="248" t="s">
        <v>11861</v>
      </c>
      <c r="G486" s="246"/>
      <c r="H486" s="249">
        <v>210.33199999999999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193</v>
      </c>
      <c r="AU486" s="255" t="s">
        <v>80</v>
      </c>
      <c r="AV486" s="14" t="s">
        <v>80</v>
      </c>
      <c r="AW486" s="14" t="s">
        <v>195</v>
      </c>
      <c r="AX486" s="14" t="s">
        <v>71</v>
      </c>
      <c r="AY486" s="255" t="s">
        <v>182</v>
      </c>
    </row>
    <row r="487" s="2" customFormat="1" ht="24.15" customHeight="1">
      <c r="A487" s="41"/>
      <c r="B487" s="42"/>
      <c r="C487" s="216" t="s">
        <v>896</v>
      </c>
      <c r="D487" s="216" t="s">
        <v>184</v>
      </c>
      <c r="E487" s="217" t="s">
        <v>11878</v>
      </c>
      <c r="F487" s="218" t="s">
        <v>11879</v>
      </c>
      <c r="G487" s="219" t="s">
        <v>283</v>
      </c>
      <c r="H487" s="220">
        <v>210.33199999999999</v>
      </c>
      <c r="I487" s="221"/>
      <c r="J487" s="222">
        <f>ROUND(I487*H487,2)</f>
        <v>0</v>
      </c>
      <c r="K487" s="218" t="s">
        <v>188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0.00036999999999999999</v>
      </c>
      <c r="R487" s="225">
        <f>Q487*H487</f>
        <v>0.07782283999999999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308</v>
      </c>
      <c r="AT487" s="227" t="s">
        <v>184</v>
      </c>
      <c r="AU487" s="227" t="s">
        <v>80</v>
      </c>
      <c r="AY487" s="20" t="s">
        <v>182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308</v>
      </c>
      <c r="BM487" s="227" t="s">
        <v>11880</v>
      </c>
    </row>
    <row r="488" s="2" customFormat="1">
      <c r="A488" s="41"/>
      <c r="B488" s="42"/>
      <c r="C488" s="43"/>
      <c r="D488" s="229" t="s">
        <v>191</v>
      </c>
      <c r="E488" s="43"/>
      <c r="F488" s="230" t="s">
        <v>11881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191</v>
      </c>
      <c r="AU488" s="20" t="s">
        <v>80</v>
      </c>
    </row>
    <row r="489" s="14" customFormat="1">
      <c r="A489" s="14"/>
      <c r="B489" s="245"/>
      <c r="C489" s="246"/>
      <c r="D489" s="236" t="s">
        <v>193</v>
      </c>
      <c r="E489" s="247" t="s">
        <v>19</v>
      </c>
      <c r="F489" s="248" t="s">
        <v>11861</v>
      </c>
      <c r="G489" s="246"/>
      <c r="H489" s="249">
        <v>210.33199999999999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193</v>
      </c>
      <c r="AU489" s="255" t="s">
        <v>80</v>
      </c>
      <c r="AV489" s="14" t="s">
        <v>80</v>
      </c>
      <c r="AW489" s="14" t="s">
        <v>195</v>
      </c>
      <c r="AX489" s="14" t="s">
        <v>71</v>
      </c>
      <c r="AY489" s="255" t="s">
        <v>182</v>
      </c>
    </row>
    <row r="490" s="2" customFormat="1" ht="37.8" customHeight="1">
      <c r="A490" s="41"/>
      <c r="B490" s="42"/>
      <c r="C490" s="216" t="s">
        <v>901</v>
      </c>
      <c r="D490" s="216" t="s">
        <v>184</v>
      </c>
      <c r="E490" s="217" t="s">
        <v>6739</v>
      </c>
      <c r="F490" s="218" t="s">
        <v>6740</v>
      </c>
      <c r="G490" s="219" t="s">
        <v>283</v>
      </c>
      <c r="H490" s="220">
        <v>3455.9830000000002</v>
      </c>
      <c r="I490" s="221"/>
      <c r="J490" s="222">
        <f>ROUND(I490*H490,2)</f>
        <v>0</v>
      </c>
      <c r="K490" s="218" t="s">
        <v>188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0.00027</v>
      </c>
      <c r="R490" s="225">
        <f>Q490*H490</f>
        <v>0.93311541000000009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184</v>
      </c>
      <c r="AU490" s="227" t="s">
        <v>80</v>
      </c>
      <c r="AY490" s="20" t="s">
        <v>182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11882</v>
      </c>
    </row>
    <row r="491" s="2" customFormat="1">
      <c r="A491" s="41"/>
      <c r="B491" s="42"/>
      <c r="C491" s="43"/>
      <c r="D491" s="229" t="s">
        <v>191</v>
      </c>
      <c r="E491" s="43"/>
      <c r="F491" s="230" t="s">
        <v>6742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191</v>
      </c>
      <c r="AU491" s="20" t="s">
        <v>80</v>
      </c>
    </row>
    <row r="492" s="14" customFormat="1">
      <c r="A492" s="14"/>
      <c r="B492" s="245"/>
      <c r="C492" s="246"/>
      <c r="D492" s="236" t="s">
        <v>193</v>
      </c>
      <c r="E492" s="247" t="s">
        <v>19</v>
      </c>
      <c r="F492" s="248" t="s">
        <v>11883</v>
      </c>
      <c r="G492" s="246"/>
      <c r="H492" s="249">
        <v>3455.9829999999997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193</v>
      </c>
      <c r="AU492" s="255" t="s">
        <v>80</v>
      </c>
      <c r="AV492" s="14" t="s">
        <v>80</v>
      </c>
      <c r="AW492" s="14" t="s">
        <v>195</v>
      </c>
      <c r="AX492" s="14" t="s">
        <v>71</v>
      </c>
      <c r="AY492" s="255" t="s">
        <v>182</v>
      </c>
    </row>
    <row r="493" s="2" customFormat="1" ht="37.8" customHeight="1">
      <c r="A493" s="41"/>
      <c r="B493" s="42"/>
      <c r="C493" s="216" t="s">
        <v>907</v>
      </c>
      <c r="D493" s="216" t="s">
        <v>184</v>
      </c>
      <c r="E493" s="217" t="s">
        <v>11884</v>
      </c>
      <c r="F493" s="218" t="s">
        <v>11885</v>
      </c>
      <c r="G493" s="219" t="s">
        <v>283</v>
      </c>
      <c r="H493" s="220">
        <v>303.46199999999999</v>
      </c>
      <c r="I493" s="221"/>
      <c r="J493" s="222">
        <f>ROUND(I493*H493,2)</f>
        <v>0</v>
      </c>
      <c r="K493" s="218" t="s">
        <v>188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0.00038999999999999999</v>
      </c>
      <c r="R493" s="225">
        <f>Q493*H493</f>
        <v>0.11835018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308</v>
      </c>
      <c r="AT493" s="227" t="s">
        <v>184</v>
      </c>
      <c r="AU493" s="227" t="s">
        <v>80</v>
      </c>
      <c r="AY493" s="20" t="s">
        <v>182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11886</v>
      </c>
    </row>
    <row r="494" s="2" customFormat="1">
      <c r="A494" s="41"/>
      <c r="B494" s="42"/>
      <c r="C494" s="43"/>
      <c r="D494" s="229" t="s">
        <v>191</v>
      </c>
      <c r="E494" s="43"/>
      <c r="F494" s="230" t="s">
        <v>11887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191</v>
      </c>
      <c r="AU494" s="20" t="s">
        <v>80</v>
      </c>
    </row>
    <row r="495" s="14" customFormat="1">
      <c r="A495" s="14"/>
      <c r="B495" s="245"/>
      <c r="C495" s="246"/>
      <c r="D495" s="236" t="s">
        <v>193</v>
      </c>
      <c r="E495" s="247" t="s">
        <v>19</v>
      </c>
      <c r="F495" s="248" t="s">
        <v>11888</v>
      </c>
      <c r="G495" s="246"/>
      <c r="H495" s="249">
        <v>303.46199999999999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193</v>
      </c>
      <c r="AU495" s="255" t="s">
        <v>80</v>
      </c>
      <c r="AV495" s="14" t="s">
        <v>80</v>
      </c>
      <c r="AW495" s="14" t="s">
        <v>195</v>
      </c>
      <c r="AX495" s="14" t="s">
        <v>71</v>
      </c>
      <c r="AY495" s="255" t="s">
        <v>182</v>
      </c>
    </row>
    <row r="496" s="2" customFormat="1" ht="37.8" customHeight="1">
      <c r="A496" s="41"/>
      <c r="B496" s="42"/>
      <c r="C496" s="216" t="s">
        <v>915</v>
      </c>
      <c r="D496" s="216" t="s">
        <v>184</v>
      </c>
      <c r="E496" s="217" t="s">
        <v>6745</v>
      </c>
      <c r="F496" s="218" t="s">
        <v>6746</v>
      </c>
      <c r="G496" s="219" t="s">
        <v>283</v>
      </c>
      <c r="H496" s="220">
        <v>3455.9830000000002</v>
      </c>
      <c r="I496" s="221"/>
      <c r="J496" s="222">
        <f>ROUND(I496*H496,2)</f>
        <v>0</v>
      </c>
      <c r="K496" s="218" t="s">
        <v>188</v>
      </c>
      <c r="L496" s="47"/>
      <c r="M496" s="223" t="s">
        <v>19</v>
      </c>
      <c r="N496" s="224" t="s">
        <v>42</v>
      </c>
      <c r="O496" s="87"/>
      <c r="P496" s="225">
        <f>O496*H496</f>
        <v>0</v>
      </c>
      <c r="Q496" s="225">
        <v>0.00064999999999999997</v>
      </c>
      <c r="R496" s="225">
        <f>Q496*H496</f>
        <v>2.2463889500000001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308</v>
      </c>
      <c r="AT496" s="227" t="s">
        <v>184</v>
      </c>
      <c r="AU496" s="227" t="s">
        <v>80</v>
      </c>
      <c r="AY496" s="20" t="s">
        <v>182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11889</v>
      </c>
    </row>
    <row r="497" s="2" customFormat="1">
      <c r="A497" s="41"/>
      <c r="B497" s="42"/>
      <c r="C497" s="43"/>
      <c r="D497" s="229" t="s">
        <v>191</v>
      </c>
      <c r="E497" s="43"/>
      <c r="F497" s="230" t="s">
        <v>6748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191</v>
      </c>
      <c r="AU497" s="20" t="s">
        <v>80</v>
      </c>
    </row>
    <row r="498" s="14" customFormat="1">
      <c r="A498" s="14"/>
      <c r="B498" s="245"/>
      <c r="C498" s="246"/>
      <c r="D498" s="236" t="s">
        <v>193</v>
      </c>
      <c r="E498" s="247" t="s">
        <v>19</v>
      </c>
      <c r="F498" s="248" t="s">
        <v>11883</v>
      </c>
      <c r="G498" s="246"/>
      <c r="H498" s="249">
        <v>3455.9830000000002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193</v>
      </c>
      <c r="AU498" s="255" t="s">
        <v>80</v>
      </c>
      <c r="AV498" s="14" t="s">
        <v>80</v>
      </c>
      <c r="AW498" s="14" t="s">
        <v>195</v>
      </c>
      <c r="AX498" s="14" t="s">
        <v>71</v>
      </c>
      <c r="AY498" s="255" t="s">
        <v>182</v>
      </c>
    </row>
    <row r="499" s="2" customFormat="1" ht="37.8" customHeight="1">
      <c r="A499" s="41"/>
      <c r="B499" s="42"/>
      <c r="C499" s="216" t="s">
        <v>920</v>
      </c>
      <c r="D499" s="216" t="s">
        <v>184</v>
      </c>
      <c r="E499" s="217" t="s">
        <v>11890</v>
      </c>
      <c r="F499" s="218" t="s">
        <v>11891</v>
      </c>
      <c r="G499" s="219" t="s">
        <v>283</v>
      </c>
      <c r="H499" s="220">
        <v>303.46199999999999</v>
      </c>
      <c r="I499" s="221"/>
      <c r="J499" s="222">
        <f>ROUND(I499*H499,2)</f>
        <v>0</v>
      </c>
      <c r="K499" s="218" t="s">
        <v>188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0.00092000000000000003</v>
      </c>
      <c r="R499" s="225">
        <f>Q499*H499</f>
        <v>0.27918504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184</v>
      </c>
      <c r="AU499" s="227" t="s">
        <v>80</v>
      </c>
      <c r="AY499" s="20" t="s">
        <v>182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11892</v>
      </c>
    </row>
    <row r="500" s="2" customFormat="1">
      <c r="A500" s="41"/>
      <c r="B500" s="42"/>
      <c r="C500" s="43"/>
      <c r="D500" s="229" t="s">
        <v>191</v>
      </c>
      <c r="E500" s="43"/>
      <c r="F500" s="230" t="s">
        <v>11893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191</v>
      </c>
      <c r="AU500" s="20" t="s">
        <v>80</v>
      </c>
    </row>
    <row r="501" s="14" customFormat="1">
      <c r="A501" s="14"/>
      <c r="B501" s="245"/>
      <c r="C501" s="246"/>
      <c r="D501" s="236" t="s">
        <v>193</v>
      </c>
      <c r="E501" s="247" t="s">
        <v>19</v>
      </c>
      <c r="F501" s="248" t="s">
        <v>11888</v>
      </c>
      <c r="G501" s="246"/>
      <c r="H501" s="249">
        <v>303.46199999999999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193</v>
      </c>
      <c r="AU501" s="255" t="s">
        <v>80</v>
      </c>
      <c r="AV501" s="14" t="s">
        <v>80</v>
      </c>
      <c r="AW501" s="14" t="s">
        <v>195</v>
      </c>
      <c r="AX501" s="14" t="s">
        <v>71</v>
      </c>
      <c r="AY501" s="255" t="s">
        <v>182</v>
      </c>
    </row>
    <row r="502" s="2" customFormat="1" ht="37.8" customHeight="1">
      <c r="A502" s="41"/>
      <c r="B502" s="42"/>
      <c r="C502" s="216" t="s">
        <v>927</v>
      </c>
      <c r="D502" s="216" t="s">
        <v>184</v>
      </c>
      <c r="E502" s="217" t="s">
        <v>11894</v>
      </c>
      <c r="F502" s="218" t="s">
        <v>11895</v>
      </c>
      <c r="G502" s="219" t="s">
        <v>304</v>
      </c>
      <c r="H502" s="220">
        <v>430.16000000000002</v>
      </c>
      <c r="I502" s="221"/>
      <c r="J502" s="222">
        <f>ROUND(I502*H502,2)</f>
        <v>0</v>
      </c>
      <c r="K502" s="218" t="s">
        <v>188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184</v>
      </c>
      <c r="AU502" s="227" t="s">
        <v>80</v>
      </c>
      <c r="AY502" s="20" t="s">
        <v>182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11896</v>
      </c>
    </row>
    <row r="503" s="2" customFormat="1">
      <c r="A503" s="41"/>
      <c r="B503" s="42"/>
      <c r="C503" s="43"/>
      <c r="D503" s="229" t="s">
        <v>191</v>
      </c>
      <c r="E503" s="43"/>
      <c r="F503" s="230" t="s">
        <v>11897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191</v>
      </c>
      <c r="AU503" s="20" t="s">
        <v>80</v>
      </c>
    </row>
    <row r="504" s="14" customFormat="1">
      <c r="A504" s="14"/>
      <c r="B504" s="245"/>
      <c r="C504" s="246"/>
      <c r="D504" s="236" t="s">
        <v>193</v>
      </c>
      <c r="E504" s="247" t="s">
        <v>19</v>
      </c>
      <c r="F504" s="248" t="s">
        <v>11898</v>
      </c>
      <c r="G504" s="246"/>
      <c r="H504" s="249">
        <v>430.16000000000002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193</v>
      </c>
      <c r="AU504" s="255" t="s">
        <v>80</v>
      </c>
      <c r="AV504" s="14" t="s">
        <v>80</v>
      </c>
      <c r="AW504" s="14" t="s">
        <v>195</v>
      </c>
      <c r="AX504" s="14" t="s">
        <v>71</v>
      </c>
      <c r="AY504" s="255" t="s">
        <v>182</v>
      </c>
    </row>
    <row r="505" s="2" customFormat="1" ht="37.8" customHeight="1">
      <c r="A505" s="41"/>
      <c r="B505" s="42"/>
      <c r="C505" s="216" t="s">
        <v>932</v>
      </c>
      <c r="D505" s="216" t="s">
        <v>184</v>
      </c>
      <c r="E505" s="217" t="s">
        <v>11899</v>
      </c>
      <c r="F505" s="218" t="s">
        <v>11900</v>
      </c>
      <c r="G505" s="219" t="s">
        <v>283</v>
      </c>
      <c r="H505" s="220">
        <v>3759.4450000000002</v>
      </c>
      <c r="I505" s="221"/>
      <c r="J505" s="222">
        <f>ROUND(I505*H505,2)</f>
        <v>0</v>
      </c>
      <c r="K505" s="218" t="s">
        <v>188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2.0000000000000002E-05</v>
      </c>
      <c r="R505" s="225">
        <f>Q505*H505</f>
        <v>0.075188900000000003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184</v>
      </c>
      <c r="AU505" s="227" t="s">
        <v>80</v>
      </c>
      <c r="AY505" s="20" t="s">
        <v>182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11901</v>
      </c>
    </row>
    <row r="506" s="2" customFormat="1">
      <c r="A506" s="41"/>
      <c r="B506" s="42"/>
      <c r="C506" s="43"/>
      <c r="D506" s="229" t="s">
        <v>191</v>
      </c>
      <c r="E506" s="43"/>
      <c r="F506" s="230" t="s">
        <v>11902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191</v>
      </c>
      <c r="AU506" s="20" t="s">
        <v>80</v>
      </c>
    </row>
    <row r="507" s="14" customFormat="1">
      <c r="A507" s="14"/>
      <c r="B507" s="245"/>
      <c r="C507" s="246"/>
      <c r="D507" s="236" t="s">
        <v>193</v>
      </c>
      <c r="E507" s="247" t="s">
        <v>19</v>
      </c>
      <c r="F507" s="248" t="s">
        <v>11903</v>
      </c>
      <c r="G507" s="246"/>
      <c r="H507" s="249">
        <v>303.46199999999999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193</v>
      </c>
      <c r="AU507" s="255" t="s">
        <v>80</v>
      </c>
      <c r="AV507" s="14" t="s">
        <v>80</v>
      </c>
      <c r="AW507" s="14" t="s">
        <v>195</v>
      </c>
      <c r="AX507" s="14" t="s">
        <v>71</v>
      </c>
      <c r="AY507" s="255" t="s">
        <v>182</v>
      </c>
    </row>
    <row r="508" s="14" customFormat="1">
      <c r="A508" s="14"/>
      <c r="B508" s="245"/>
      <c r="C508" s="246"/>
      <c r="D508" s="236" t="s">
        <v>193</v>
      </c>
      <c r="E508" s="247" t="s">
        <v>19</v>
      </c>
      <c r="F508" s="248" t="s">
        <v>11904</v>
      </c>
      <c r="G508" s="246"/>
      <c r="H508" s="249">
        <v>3455.9830000000002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193</v>
      </c>
      <c r="AU508" s="255" t="s">
        <v>80</v>
      </c>
      <c r="AV508" s="14" t="s">
        <v>80</v>
      </c>
      <c r="AW508" s="14" t="s">
        <v>195</v>
      </c>
      <c r="AX508" s="14" t="s">
        <v>71</v>
      </c>
      <c r="AY508" s="255" t="s">
        <v>182</v>
      </c>
    </row>
    <row r="509" s="12" customFormat="1" ht="25.92" customHeight="1">
      <c r="A509" s="12"/>
      <c r="B509" s="200"/>
      <c r="C509" s="201"/>
      <c r="D509" s="202" t="s">
        <v>70</v>
      </c>
      <c r="E509" s="203" t="s">
        <v>6979</v>
      </c>
      <c r="F509" s="203" t="s">
        <v>6980</v>
      </c>
      <c r="G509" s="201"/>
      <c r="H509" s="201"/>
      <c r="I509" s="204"/>
      <c r="J509" s="205">
        <f>BK509</f>
        <v>0</v>
      </c>
      <c r="K509" s="201"/>
      <c r="L509" s="206"/>
      <c r="M509" s="207"/>
      <c r="N509" s="208"/>
      <c r="O509" s="208"/>
      <c r="P509" s="209">
        <f>SUM(P510:P511)</f>
        <v>0</v>
      </c>
      <c r="Q509" s="208"/>
      <c r="R509" s="209">
        <f>SUM(R510:R511)</f>
        <v>0</v>
      </c>
      <c r="S509" s="208"/>
      <c r="T509" s="210">
        <f>SUM(T510:T511)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11" t="s">
        <v>189</v>
      </c>
      <c r="AT509" s="212" t="s">
        <v>70</v>
      </c>
      <c r="AU509" s="212" t="s">
        <v>71</v>
      </c>
      <c r="AY509" s="211" t="s">
        <v>182</v>
      </c>
      <c r="BK509" s="213">
        <f>SUM(BK510:BK511)</f>
        <v>0</v>
      </c>
    </row>
    <row r="510" s="2" customFormat="1" ht="37.8" customHeight="1">
      <c r="A510" s="41"/>
      <c r="B510" s="42"/>
      <c r="C510" s="216" t="s">
        <v>940</v>
      </c>
      <c r="D510" s="216" t="s">
        <v>184</v>
      </c>
      <c r="E510" s="217" t="s">
        <v>11905</v>
      </c>
      <c r="F510" s="218" t="s">
        <v>11906</v>
      </c>
      <c r="G510" s="219" t="s">
        <v>425</v>
      </c>
      <c r="H510" s="220">
        <v>1</v>
      </c>
      <c r="I510" s="221"/>
      <c r="J510" s="222">
        <f>ROUND(I510*H510,2)</f>
        <v>0</v>
      </c>
      <c r="K510" s="218" t="s">
        <v>19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3899</v>
      </c>
      <c r="AT510" s="227" t="s">
        <v>184</v>
      </c>
      <c r="AU510" s="227" t="s">
        <v>78</v>
      </c>
      <c r="AY510" s="20" t="s">
        <v>182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3899</v>
      </c>
      <c r="BM510" s="227" t="s">
        <v>11907</v>
      </c>
    </row>
    <row r="511" s="2" customFormat="1" ht="24.15" customHeight="1">
      <c r="A511" s="41"/>
      <c r="B511" s="42"/>
      <c r="C511" s="216" t="s">
        <v>946</v>
      </c>
      <c r="D511" s="216" t="s">
        <v>184</v>
      </c>
      <c r="E511" s="217" t="s">
        <v>11908</v>
      </c>
      <c r="F511" s="218" t="s">
        <v>11909</v>
      </c>
      <c r="G511" s="219" t="s">
        <v>425</v>
      </c>
      <c r="H511" s="220">
        <v>1</v>
      </c>
      <c r="I511" s="221"/>
      <c r="J511" s="222">
        <f>ROUND(I511*H511,2)</f>
        <v>0</v>
      </c>
      <c r="K511" s="218" t="s">
        <v>19</v>
      </c>
      <c r="L511" s="47"/>
      <c r="M511" s="289" t="s">
        <v>19</v>
      </c>
      <c r="N511" s="290" t="s">
        <v>42</v>
      </c>
      <c r="O511" s="291"/>
      <c r="P511" s="292">
        <f>O511*H511</f>
        <v>0</v>
      </c>
      <c r="Q511" s="292">
        <v>0</v>
      </c>
      <c r="R511" s="292">
        <f>Q511*H511</f>
        <v>0</v>
      </c>
      <c r="S511" s="292">
        <v>0</v>
      </c>
      <c r="T511" s="293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3899</v>
      </c>
      <c r="AT511" s="227" t="s">
        <v>184</v>
      </c>
      <c r="AU511" s="227" t="s">
        <v>78</v>
      </c>
      <c r="AY511" s="20" t="s">
        <v>182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3899</v>
      </c>
      <c r="BM511" s="227" t="s">
        <v>11910</v>
      </c>
    </row>
    <row r="512" s="2" customFormat="1" ht="6.96" customHeight="1">
      <c r="A512" s="41"/>
      <c r="B512" s="62"/>
      <c r="C512" s="63"/>
      <c r="D512" s="63"/>
      <c r="E512" s="63"/>
      <c r="F512" s="63"/>
      <c r="G512" s="63"/>
      <c r="H512" s="63"/>
      <c r="I512" s="63"/>
      <c r="J512" s="63"/>
      <c r="K512" s="63"/>
      <c r="L512" s="47"/>
      <c r="M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</row>
  </sheetData>
  <sheetProtection sheet="1" autoFilter="0" formatColumns="0" formatRows="0" objects="1" scenarios="1" spinCount="100000" saltValue="ZSKQHh5n0DydGxVaW0lniclCCMUYpxdYn6V3KCmuhamv4pml9sY9F0m8kgwJk0ht2Pp2u0T9vOmwSKqnFRC9eg==" hashValue="w1BmN5EJd+lm5NxWWIh0ri+euwqa9W9LZLPY46s1wNLHJGP+jnBUpI2QWhDmRKMy3xIUFjVtngAJJWPC/godgw==" algorithmName="SHA-512" password="CC35"/>
  <autoFilter ref="C89:K511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5_02/310236241"/>
    <hyperlink ref="F98" r:id="rId2" display="https://podminky.urs.cz/item/CS_URS_2025_01/612315225"/>
    <hyperlink ref="F107" r:id="rId3" display="https://podminky.urs.cz/item/CS_URS_2025_01/619996117"/>
    <hyperlink ref="F116" r:id="rId4" display="https://podminky.urs.cz/item/CS_URS_2025_01/619996147"/>
    <hyperlink ref="F119" r:id="rId5" display="https://podminky.urs.cz/item/CS_URS_2025_01/621325112"/>
    <hyperlink ref="F122" r:id="rId6" display="https://podminky.urs.cz/item/CS_URS_2025_01/621311131"/>
    <hyperlink ref="F125" r:id="rId7" display="https://podminky.urs.cz/item/CS_URS_2025_01/622311141"/>
    <hyperlink ref="F135" r:id="rId8" display="https://podminky.urs.cz/item/CS_URS_2025_01/622311191"/>
    <hyperlink ref="F139" r:id="rId9" display="https://podminky.urs.cz/item/CS_URS_2025_01/622325251"/>
    <hyperlink ref="F145" r:id="rId10" display="https://podminky.urs.cz/item/CS_URS_2025_01/622325252"/>
    <hyperlink ref="F175" r:id="rId11" display="https://podminky.urs.cz/item/CS_URS_2025_01/622325253"/>
    <hyperlink ref="F207" r:id="rId12" display="https://podminky.urs.cz/item/CS_URS_2025_01/622325258"/>
    <hyperlink ref="F226" r:id="rId13" display="https://podminky.urs.cz/item/CS_URS_2025_01/622325658"/>
    <hyperlink ref="F235" r:id="rId14" display="https://podminky.urs.cz/item/CS_URS_2025_01/629135102"/>
    <hyperlink ref="F241" r:id="rId15" display="https://podminky.urs.cz/item/CS_URS_2025_01/629991011"/>
    <hyperlink ref="F248" r:id="rId16" display="https://podminky.urs.cz/item/CS_URS_2025_01/941111111"/>
    <hyperlink ref="F252" r:id="rId17" display="https://podminky.urs.cz/item/CS_URS_2025_01/941111112"/>
    <hyperlink ref="F259" r:id="rId18" display="https://podminky.urs.cz/item/CS_URS_2025_01/941111211"/>
    <hyperlink ref="F262" r:id="rId19" display="https://podminky.urs.cz/item/CS_URS_2025_01/941111212"/>
    <hyperlink ref="F265" r:id="rId20" display="https://podminky.urs.cz/item/CS_URS_2025_01/941111811"/>
    <hyperlink ref="F267" r:id="rId21" display="https://podminky.urs.cz/item/CS_URS_2025_01/941111812"/>
    <hyperlink ref="F269" r:id="rId22" display="https://podminky.urs.cz/item/CS_URS_2025_01/941211111"/>
    <hyperlink ref="F280" r:id="rId23" display="https://podminky.urs.cz/item/CS_URS_2025_01/941211112"/>
    <hyperlink ref="F286" r:id="rId24" display="https://podminky.urs.cz/item/CS_URS_2025_01/941211211"/>
    <hyperlink ref="F289" r:id="rId25" display="https://podminky.urs.cz/item/CS_URS_2025_01/941211212"/>
    <hyperlink ref="F292" r:id="rId26" display="https://podminky.urs.cz/item/CS_URS_2025_01/941211811"/>
    <hyperlink ref="F294" r:id="rId27" display="https://podminky.urs.cz/item/CS_URS_2025_01/941211812"/>
    <hyperlink ref="F296" r:id="rId28" display="https://podminky.urs.cz/item/CS_URS_2025_01/942211111"/>
    <hyperlink ref="F302" r:id="rId29" display="https://podminky.urs.cz/item/CS_URS_2025_01/942211211"/>
    <hyperlink ref="F305" r:id="rId30" display="https://podminky.urs.cz/item/CS_URS_2025_01/942211811"/>
    <hyperlink ref="F307" r:id="rId31" display="https://podminky.urs.cz/item/CS_URS_2025_01/942321112"/>
    <hyperlink ref="F310" r:id="rId32" display="https://podminky.urs.cz/item/CS_URS_2025_01/942321212"/>
    <hyperlink ref="F313" r:id="rId33" display="https://podminky.urs.cz/item/CS_URS_2025_01/942321812"/>
    <hyperlink ref="F315" r:id="rId34" display="https://podminky.urs.cz/item/CS_URS_2025_01/943111111"/>
    <hyperlink ref="F318" r:id="rId35" display="https://podminky.urs.cz/item/CS_URS_2025_01/943111211"/>
    <hyperlink ref="F321" r:id="rId36" display="https://podminky.urs.cz/item/CS_URS_2025_01/943111811"/>
    <hyperlink ref="F323" r:id="rId37" display="https://podminky.urs.cz/item/CS_URS_2025_01/944511111"/>
    <hyperlink ref="F327" r:id="rId38" display="https://podminky.urs.cz/item/CS_URS_2025_01/944511211"/>
    <hyperlink ref="F330" r:id="rId39" display="https://podminky.urs.cz/item/CS_URS_2025_01/944511811"/>
    <hyperlink ref="F332" r:id="rId40" display="https://podminky.urs.cz/item/CS_URS_2025_01/944711111"/>
    <hyperlink ref="F339" r:id="rId41" display="https://podminky.urs.cz/item/CS_URS_2025_01/944711211"/>
    <hyperlink ref="F342" r:id="rId42" display="https://podminky.urs.cz/item/CS_URS_2025_01/944711811"/>
    <hyperlink ref="F344" r:id="rId43" display="https://podminky.urs.cz/item/CS_URS_2025_01/949101111"/>
    <hyperlink ref="F348" r:id="rId44" display="https://podminky.urs.cz/item/CS_URS_2025_01/949211111"/>
    <hyperlink ref="F351" r:id="rId45" display="https://podminky.urs.cz/item/CS_URS_2025_01/949211211"/>
    <hyperlink ref="F354" r:id="rId46" display="https://podminky.urs.cz/item/CS_URS_2025_01/949211811"/>
    <hyperlink ref="F356" r:id="rId47" display="https://podminky.urs.cz/item/CS_URS_2025_01/949521111"/>
    <hyperlink ref="F359" r:id="rId48" display="https://podminky.urs.cz/item/CS_URS_2025_01/949521211"/>
    <hyperlink ref="F362" r:id="rId49" display="https://podminky.urs.cz/item/CS_URS_2025_01/949521811"/>
    <hyperlink ref="F373" r:id="rId50" display="https://podminky.urs.cz/item/CS_URS_2025_01/993111111"/>
    <hyperlink ref="F375" r:id="rId51" display="https://podminky.urs.cz/item/CS_URS_2025_01/993111119"/>
    <hyperlink ref="F377" r:id="rId52" display="https://podminky.urs.cz/item/CS_URS_2025_01/993121111"/>
    <hyperlink ref="F379" r:id="rId53" display="https://podminky.urs.cz/item/CS_URS_2025_01/993121119"/>
    <hyperlink ref="F382" r:id="rId54" display="https://podminky.urs.cz/item/CS_URS_2025_02/976082131"/>
    <hyperlink ref="F386" r:id="rId55" display="https://podminky.urs.cz/item/CS_URS_2025_01/978011141"/>
    <hyperlink ref="F389" r:id="rId56" display="https://podminky.urs.cz/item/CS_URS_2025_01/978015321"/>
    <hyperlink ref="F392" r:id="rId57" display="https://podminky.urs.cz/item/CS_URS_2025_01/978015341"/>
    <hyperlink ref="F395" r:id="rId58" display="https://podminky.urs.cz/item/CS_URS_2025_01/978015361"/>
    <hyperlink ref="F398" r:id="rId59" display="https://podminky.urs.cz/item/CS_URS_2025_01/978015381"/>
    <hyperlink ref="F401" r:id="rId60" display="https://podminky.urs.cz/item/CS_URS_2025_01/978015391"/>
    <hyperlink ref="F404" r:id="rId61" display="https://podminky.urs.cz/item/CS_URS_2025_01/978019371"/>
    <hyperlink ref="F407" r:id="rId62" display="https://podminky.urs.cz/item/CS_URS_2025_01/978035127"/>
    <hyperlink ref="F410" r:id="rId63" display="https://podminky.urs.cz/item/CS_URS_2025_01/978036191"/>
    <hyperlink ref="F418" r:id="rId64" display="https://podminky.urs.cz/item/CS_URS_2025_01/985131111"/>
    <hyperlink ref="F421" r:id="rId65" display="https://podminky.urs.cz/item/CS_URS_2025_01/985132111"/>
    <hyperlink ref="F427" r:id="rId66" display="https://podminky.urs.cz/item/CS_URS_2025_01/997013156"/>
    <hyperlink ref="F429" r:id="rId67" display="https://podminky.urs.cz/item/CS_URS_2025_01/997013509"/>
    <hyperlink ref="F432" r:id="rId68" display="https://podminky.urs.cz/item/CS_URS_2025_01/997013511"/>
    <hyperlink ref="F434" r:id="rId69" display="https://podminky.urs.cz/item/CS_URS_2025_01/997013871"/>
    <hyperlink ref="F438" r:id="rId70" display="https://podminky.urs.cz/item/CS_URS_2025_01/998011010"/>
    <hyperlink ref="F440" r:id="rId71" display="https://podminky.urs.cz/item/CS_URS_2025_01/998011014"/>
    <hyperlink ref="F445" r:id="rId72" display="https://podminky.urs.cz/item/CS_URS_2025_01/764002851"/>
    <hyperlink ref="F448" r:id="rId73" display="https://podminky.urs.cz/item/CS_URS_2025_01/764002861"/>
    <hyperlink ref="F465" r:id="rId74" display="https://podminky.urs.cz/item/CS_URS_2025_01/998764113"/>
    <hyperlink ref="F468" r:id="rId75" display="https://podminky.urs.cz/item/CS_URS_2025_01/783101201"/>
    <hyperlink ref="F471" r:id="rId76" display="https://podminky.urs.cz/item/CS_URS_2025_01/783106801"/>
    <hyperlink ref="F479" r:id="rId77" display="https://podminky.urs.cz/item/CS_URS_2025_01/783132121"/>
    <hyperlink ref="F482" r:id="rId78" display="https://podminky.urs.cz/item/CS_URS_2025_01/783163101"/>
    <hyperlink ref="F485" r:id="rId79" display="https://podminky.urs.cz/item/CS_URS_2025_01/783164101"/>
    <hyperlink ref="F488" r:id="rId80" display="https://podminky.urs.cz/item/CS_URS_2025_01/783168211"/>
    <hyperlink ref="F491" r:id="rId81" display="https://podminky.urs.cz/item/CS_URS_2025_01/783823137"/>
    <hyperlink ref="F494" r:id="rId82" display="https://podminky.urs.cz/item/CS_URS_2025_01/783823187"/>
    <hyperlink ref="F497" r:id="rId83" display="https://podminky.urs.cz/item/CS_URS_2025_01/783827427"/>
    <hyperlink ref="F500" r:id="rId84" display="https://podminky.urs.cz/item/CS_URS_2025_01/783827487"/>
    <hyperlink ref="F503" r:id="rId85" display="https://podminky.urs.cz/item/CS_URS_2025_01/783897603"/>
    <hyperlink ref="F506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11911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9. 5. 2025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ROUND((SUM(BE88:BE240)),  2)</f>
        <v>0</v>
      </c>
      <c r="G33" s="41"/>
      <c r="H33" s="41"/>
      <c r="I33" s="161">
        <v>0.20999999999999999</v>
      </c>
      <c r="J33" s="160">
        <f>ROUND(((SUM(BE88:BE240))*I33),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ROUND((SUM(BF88:BF240)),  2)</f>
        <v>0</v>
      </c>
      <c r="G34" s="41"/>
      <c r="H34" s="41"/>
      <c r="I34" s="161">
        <v>0.12</v>
      </c>
      <c r="J34" s="160">
        <f>ROUND(((SUM(BF88:BF240))*I34),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ROUND((SUM(BG88:BG240)),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ROUND((SUM(BH88:BH240)),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ROUND((SUM(BI88:BI240)),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04 - venkovní plochy a komunikace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9. 5. 2025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7032</v>
      </c>
      <c r="E64" s="186"/>
      <c r="F64" s="186"/>
      <c r="G64" s="186"/>
      <c r="H64" s="186"/>
      <c r="I64" s="186"/>
      <c r="J64" s="187">
        <f>J200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J205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J233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J234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167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04 - venkovní plochy a komunikace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9. 5. 2025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168</v>
      </c>
      <c r="D87" s="192" t="s">
        <v>56</v>
      </c>
      <c r="E87" s="192" t="s">
        <v>52</v>
      </c>
      <c r="F87" s="192" t="s">
        <v>53</v>
      </c>
      <c r="G87" s="192" t="s">
        <v>169</v>
      </c>
      <c r="H87" s="192" t="s">
        <v>170</v>
      </c>
      <c r="I87" s="192" t="s">
        <v>171</v>
      </c>
      <c r="J87" s="192" t="s">
        <v>130</v>
      </c>
      <c r="K87" s="193" t="s">
        <v>172</v>
      </c>
      <c r="L87" s="194"/>
      <c r="M87" s="95" t="s">
        <v>19</v>
      </c>
      <c r="N87" s="96" t="s">
        <v>41</v>
      </c>
      <c r="O87" s="96" t="s">
        <v>173</v>
      </c>
      <c r="P87" s="96" t="s">
        <v>174</v>
      </c>
      <c r="Q87" s="96" t="s">
        <v>175</v>
      </c>
      <c r="R87" s="96" t="s">
        <v>176</v>
      </c>
      <c r="S87" s="96" t="s">
        <v>177</v>
      </c>
      <c r="T87" s="97" t="s">
        <v>178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179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P89+P233</f>
        <v>0</v>
      </c>
      <c r="Q88" s="99"/>
      <c r="R88" s="197">
        <f>R89+R233</f>
        <v>217.06405473000001</v>
      </c>
      <c r="S88" s="99"/>
      <c r="T88" s="198">
        <f>T89+T233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BK89+BK233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180</v>
      </c>
      <c r="F89" s="203" t="s">
        <v>181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P90+P168+P172+P200+P205+P223</f>
        <v>0</v>
      </c>
      <c r="Q89" s="208"/>
      <c r="R89" s="209">
        <f>R90+R168+R172+R200+R205+R223</f>
        <v>215.57182603000001</v>
      </c>
      <c r="S89" s="208"/>
      <c r="T89" s="210">
        <f>T90+T168+T172+T200+T205+T223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182</v>
      </c>
      <c r="BK89" s="213">
        <f>BK90+BK168+BK172+BK200+BK205+BK223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183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182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184</v>
      </c>
      <c r="E91" s="217" t="s">
        <v>11912</v>
      </c>
      <c r="F91" s="218" t="s">
        <v>11913</v>
      </c>
      <c r="G91" s="219" t="s">
        <v>283</v>
      </c>
      <c r="H91" s="220">
        <v>72.352000000000004</v>
      </c>
      <c r="I91" s="221"/>
      <c r="J91" s="222">
        <f>ROUND(I91*H91,2)</f>
        <v>0</v>
      </c>
      <c r="K91" s="218" t="s">
        <v>188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189</v>
      </c>
      <c r="AT91" s="227" t="s">
        <v>184</v>
      </c>
      <c r="AU91" s="227" t="s">
        <v>80</v>
      </c>
      <c r="AY91" s="20" t="s">
        <v>182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189</v>
      </c>
      <c r="BM91" s="227" t="s">
        <v>11914</v>
      </c>
    </row>
    <row r="92" s="2" customFormat="1">
      <c r="A92" s="41"/>
      <c r="B92" s="42"/>
      <c r="C92" s="43"/>
      <c r="D92" s="229" t="s">
        <v>191</v>
      </c>
      <c r="E92" s="43"/>
      <c r="F92" s="230" t="s">
        <v>11915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191</v>
      </c>
      <c r="AU92" s="20" t="s">
        <v>80</v>
      </c>
    </row>
    <row r="93" s="14" customFormat="1">
      <c r="A93" s="14"/>
      <c r="B93" s="245"/>
      <c r="C93" s="246"/>
      <c r="D93" s="236" t="s">
        <v>193</v>
      </c>
      <c r="E93" s="247" t="s">
        <v>19</v>
      </c>
      <c r="F93" s="248" t="s">
        <v>11916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193</v>
      </c>
      <c r="AU93" s="255" t="s">
        <v>80</v>
      </c>
      <c r="AV93" s="14" t="s">
        <v>80</v>
      </c>
      <c r="AW93" s="14" t="s">
        <v>195</v>
      </c>
      <c r="AX93" s="14" t="s">
        <v>71</v>
      </c>
      <c r="AY93" s="255" t="s">
        <v>182</v>
      </c>
    </row>
    <row r="94" s="2" customFormat="1" ht="55.5" customHeight="1">
      <c r="A94" s="41"/>
      <c r="B94" s="42"/>
      <c r="C94" s="216" t="s">
        <v>80</v>
      </c>
      <c r="D94" s="216" t="s">
        <v>184</v>
      </c>
      <c r="E94" s="217" t="s">
        <v>11917</v>
      </c>
      <c r="F94" s="218" t="s">
        <v>11918</v>
      </c>
      <c r="G94" s="219" t="s">
        <v>283</v>
      </c>
      <c r="H94" s="220">
        <v>72.352000000000004</v>
      </c>
      <c r="I94" s="221"/>
      <c r="J94" s="222">
        <f>ROUND(I94*H94,2)</f>
        <v>0</v>
      </c>
      <c r="K94" s="218" t="s">
        <v>188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189</v>
      </c>
      <c r="AT94" s="227" t="s">
        <v>184</v>
      </c>
      <c r="AU94" s="227" t="s">
        <v>80</v>
      </c>
      <c r="AY94" s="20" t="s">
        <v>182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189</v>
      </c>
      <c r="BM94" s="227" t="s">
        <v>11919</v>
      </c>
    </row>
    <row r="95" s="2" customFormat="1">
      <c r="A95" s="41"/>
      <c r="B95" s="42"/>
      <c r="C95" s="43"/>
      <c r="D95" s="229" t="s">
        <v>191</v>
      </c>
      <c r="E95" s="43"/>
      <c r="F95" s="230" t="s">
        <v>11920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191</v>
      </c>
      <c r="AU95" s="20" t="s">
        <v>80</v>
      </c>
    </row>
    <row r="96" s="14" customFormat="1">
      <c r="A96" s="14"/>
      <c r="B96" s="245"/>
      <c r="C96" s="246"/>
      <c r="D96" s="236" t="s">
        <v>193</v>
      </c>
      <c r="E96" s="247" t="s">
        <v>19</v>
      </c>
      <c r="F96" s="248" t="s">
        <v>11921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193</v>
      </c>
      <c r="AU96" s="255" t="s">
        <v>80</v>
      </c>
      <c r="AV96" s="14" t="s">
        <v>80</v>
      </c>
      <c r="AW96" s="14" t="s">
        <v>195</v>
      </c>
      <c r="AX96" s="14" t="s">
        <v>71</v>
      </c>
      <c r="AY96" s="255" t="s">
        <v>182</v>
      </c>
    </row>
    <row r="97" s="2" customFormat="1" ht="55.5" customHeight="1">
      <c r="A97" s="41"/>
      <c r="B97" s="42"/>
      <c r="C97" s="216" t="s">
        <v>97</v>
      </c>
      <c r="D97" s="216" t="s">
        <v>184</v>
      </c>
      <c r="E97" s="217" t="s">
        <v>11922</v>
      </c>
      <c r="F97" s="218" t="s">
        <v>11923</v>
      </c>
      <c r="G97" s="219" t="s">
        <v>283</v>
      </c>
      <c r="H97" s="220">
        <v>211.803</v>
      </c>
      <c r="I97" s="221"/>
      <c r="J97" s="222">
        <f>ROUND(I97*H97,2)</f>
        <v>0</v>
      </c>
      <c r="K97" s="218" t="s">
        <v>188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189</v>
      </c>
      <c r="AT97" s="227" t="s">
        <v>184</v>
      </c>
      <c r="AU97" s="227" t="s">
        <v>80</v>
      </c>
      <c r="AY97" s="20" t="s">
        <v>182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189</v>
      </c>
      <c r="BM97" s="227" t="s">
        <v>11924</v>
      </c>
    </row>
    <row r="98" s="2" customFormat="1">
      <c r="A98" s="41"/>
      <c r="B98" s="42"/>
      <c r="C98" s="43"/>
      <c r="D98" s="229" t="s">
        <v>191</v>
      </c>
      <c r="E98" s="43"/>
      <c r="F98" s="230" t="s">
        <v>11925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191</v>
      </c>
      <c r="AU98" s="20" t="s">
        <v>80</v>
      </c>
    </row>
    <row r="99" s="14" customFormat="1">
      <c r="A99" s="14"/>
      <c r="B99" s="245"/>
      <c r="C99" s="246"/>
      <c r="D99" s="236" t="s">
        <v>193</v>
      </c>
      <c r="E99" s="247" t="s">
        <v>19</v>
      </c>
      <c r="F99" s="248" t="s">
        <v>11926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193</v>
      </c>
      <c r="AU99" s="255" t="s">
        <v>80</v>
      </c>
      <c r="AV99" s="14" t="s">
        <v>80</v>
      </c>
      <c r="AW99" s="14" t="s">
        <v>195</v>
      </c>
      <c r="AX99" s="14" t="s">
        <v>71</v>
      </c>
      <c r="AY99" s="255" t="s">
        <v>182</v>
      </c>
    </row>
    <row r="100" s="14" customFormat="1">
      <c r="A100" s="14"/>
      <c r="B100" s="245"/>
      <c r="C100" s="246"/>
      <c r="D100" s="236" t="s">
        <v>193</v>
      </c>
      <c r="E100" s="247" t="s">
        <v>19</v>
      </c>
      <c r="F100" s="248" t="s">
        <v>11927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193</v>
      </c>
      <c r="AU100" s="255" t="s">
        <v>80</v>
      </c>
      <c r="AV100" s="14" t="s">
        <v>80</v>
      </c>
      <c r="AW100" s="14" t="s">
        <v>195</v>
      </c>
      <c r="AX100" s="14" t="s">
        <v>71</v>
      </c>
      <c r="AY100" s="255" t="s">
        <v>182</v>
      </c>
    </row>
    <row r="101" s="14" customFormat="1">
      <c r="A101" s="14"/>
      <c r="B101" s="245"/>
      <c r="C101" s="246"/>
      <c r="D101" s="236" t="s">
        <v>193</v>
      </c>
      <c r="E101" s="247" t="s">
        <v>19</v>
      </c>
      <c r="F101" s="248" t="s">
        <v>11928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193</v>
      </c>
      <c r="AU101" s="255" t="s">
        <v>80</v>
      </c>
      <c r="AV101" s="14" t="s">
        <v>80</v>
      </c>
      <c r="AW101" s="14" t="s">
        <v>195</v>
      </c>
      <c r="AX101" s="14" t="s">
        <v>71</v>
      </c>
      <c r="AY101" s="255" t="s">
        <v>182</v>
      </c>
    </row>
    <row r="102" s="14" customFormat="1">
      <c r="A102" s="14"/>
      <c r="B102" s="245"/>
      <c r="C102" s="246"/>
      <c r="D102" s="236" t="s">
        <v>193</v>
      </c>
      <c r="E102" s="247" t="s">
        <v>19</v>
      </c>
      <c r="F102" s="248" t="s">
        <v>11929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193</v>
      </c>
      <c r="AU102" s="255" t="s">
        <v>80</v>
      </c>
      <c r="AV102" s="14" t="s">
        <v>80</v>
      </c>
      <c r="AW102" s="14" t="s">
        <v>195</v>
      </c>
      <c r="AX102" s="14" t="s">
        <v>71</v>
      </c>
      <c r="AY102" s="255" t="s">
        <v>182</v>
      </c>
    </row>
    <row r="103" s="14" customFormat="1">
      <c r="A103" s="14"/>
      <c r="B103" s="245"/>
      <c r="C103" s="246"/>
      <c r="D103" s="236" t="s">
        <v>193</v>
      </c>
      <c r="E103" s="247" t="s">
        <v>19</v>
      </c>
      <c r="F103" s="248" t="s">
        <v>11930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193</v>
      </c>
      <c r="AU103" s="255" t="s">
        <v>80</v>
      </c>
      <c r="AV103" s="14" t="s">
        <v>80</v>
      </c>
      <c r="AW103" s="14" t="s">
        <v>195</v>
      </c>
      <c r="AX103" s="14" t="s">
        <v>71</v>
      </c>
      <c r="AY103" s="255" t="s">
        <v>182</v>
      </c>
    </row>
    <row r="104" s="2" customFormat="1" ht="62.7" customHeight="1">
      <c r="A104" s="41"/>
      <c r="B104" s="42"/>
      <c r="C104" s="216" t="s">
        <v>189</v>
      </c>
      <c r="D104" s="216" t="s">
        <v>184</v>
      </c>
      <c r="E104" s="217" t="s">
        <v>11931</v>
      </c>
      <c r="F104" s="218" t="s">
        <v>11932</v>
      </c>
      <c r="G104" s="219" t="s">
        <v>283</v>
      </c>
      <c r="H104" s="220">
        <v>42.5</v>
      </c>
      <c r="I104" s="221"/>
      <c r="J104" s="222">
        <f>ROUND(I104*H104,2)</f>
        <v>0</v>
      </c>
      <c r="K104" s="218" t="s">
        <v>188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189</v>
      </c>
      <c r="AT104" s="227" t="s">
        <v>184</v>
      </c>
      <c r="AU104" s="227" t="s">
        <v>80</v>
      </c>
      <c r="AY104" s="20" t="s">
        <v>182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189</v>
      </c>
      <c r="BM104" s="227" t="s">
        <v>11933</v>
      </c>
    </row>
    <row r="105" s="2" customFormat="1">
      <c r="A105" s="41"/>
      <c r="B105" s="42"/>
      <c r="C105" s="43"/>
      <c r="D105" s="229" t="s">
        <v>191</v>
      </c>
      <c r="E105" s="43"/>
      <c r="F105" s="230" t="s">
        <v>11934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191</v>
      </c>
      <c r="AU105" s="20" t="s">
        <v>80</v>
      </c>
    </row>
    <row r="106" s="14" customFormat="1">
      <c r="A106" s="14"/>
      <c r="B106" s="245"/>
      <c r="C106" s="246"/>
      <c r="D106" s="236" t="s">
        <v>193</v>
      </c>
      <c r="E106" s="247" t="s">
        <v>19</v>
      </c>
      <c r="F106" s="248" t="s">
        <v>11935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193</v>
      </c>
      <c r="AU106" s="255" t="s">
        <v>80</v>
      </c>
      <c r="AV106" s="14" t="s">
        <v>80</v>
      </c>
      <c r="AW106" s="14" t="s">
        <v>195</v>
      </c>
      <c r="AX106" s="14" t="s">
        <v>71</v>
      </c>
      <c r="AY106" s="255" t="s">
        <v>182</v>
      </c>
    </row>
    <row r="107" s="2" customFormat="1" ht="44.25" customHeight="1">
      <c r="A107" s="41"/>
      <c r="B107" s="42"/>
      <c r="C107" s="216" t="s">
        <v>232</v>
      </c>
      <c r="D107" s="216" t="s">
        <v>184</v>
      </c>
      <c r="E107" s="217" t="s">
        <v>11936</v>
      </c>
      <c r="F107" s="218" t="s">
        <v>11937</v>
      </c>
      <c r="G107" s="219" t="s">
        <v>304</v>
      </c>
      <c r="H107" s="220">
        <v>10.210000000000001</v>
      </c>
      <c r="I107" s="221"/>
      <c r="J107" s="222">
        <f>ROUND(I107*H107,2)</f>
        <v>0</v>
      </c>
      <c r="K107" s="218" t="s">
        <v>188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189</v>
      </c>
      <c r="AT107" s="227" t="s">
        <v>184</v>
      </c>
      <c r="AU107" s="227" t="s">
        <v>80</v>
      </c>
      <c r="AY107" s="20" t="s">
        <v>182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189</v>
      </c>
      <c r="BM107" s="227" t="s">
        <v>11938</v>
      </c>
    </row>
    <row r="108" s="2" customFormat="1">
      <c r="A108" s="41"/>
      <c r="B108" s="42"/>
      <c r="C108" s="43"/>
      <c r="D108" s="229" t="s">
        <v>191</v>
      </c>
      <c r="E108" s="43"/>
      <c r="F108" s="230" t="s">
        <v>11939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191</v>
      </c>
      <c r="AU108" s="20" t="s">
        <v>80</v>
      </c>
    </row>
    <row r="109" s="14" customFormat="1">
      <c r="A109" s="14"/>
      <c r="B109" s="245"/>
      <c r="C109" s="246"/>
      <c r="D109" s="236" t="s">
        <v>193</v>
      </c>
      <c r="E109" s="247" t="s">
        <v>19</v>
      </c>
      <c r="F109" s="248" t="s">
        <v>11940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193</v>
      </c>
      <c r="AU109" s="255" t="s">
        <v>80</v>
      </c>
      <c r="AV109" s="14" t="s">
        <v>80</v>
      </c>
      <c r="AW109" s="14" t="s">
        <v>195</v>
      </c>
      <c r="AX109" s="14" t="s">
        <v>71</v>
      </c>
      <c r="AY109" s="255" t="s">
        <v>182</v>
      </c>
    </row>
    <row r="110" s="2" customFormat="1" ht="49.05" customHeight="1">
      <c r="A110" s="41"/>
      <c r="B110" s="42"/>
      <c r="C110" s="216" t="s">
        <v>238</v>
      </c>
      <c r="D110" s="216" t="s">
        <v>184</v>
      </c>
      <c r="E110" s="217" t="s">
        <v>11941</v>
      </c>
      <c r="F110" s="218" t="s">
        <v>11942</v>
      </c>
      <c r="G110" s="219" t="s">
        <v>304</v>
      </c>
      <c r="H110" s="220">
        <v>8.3000000000000007</v>
      </c>
      <c r="I110" s="221"/>
      <c r="J110" s="222">
        <f>ROUND(I110*H110,2)</f>
        <v>0</v>
      </c>
      <c r="K110" s="218" t="s">
        <v>188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189</v>
      </c>
      <c r="AT110" s="227" t="s">
        <v>184</v>
      </c>
      <c r="AU110" s="227" t="s">
        <v>80</v>
      </c>
      <c r="AY110" s="20" t="s">
        <v>182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189</v>
      </c>
      <c r="BM110" s="227" t="s">
        <v>11943</v>
      </c>
    </row>
    <row r="111" s="2" customFormat="1">
      <c r="A111" s="41"/>
      <c r="B111" s="42"/>
      <c r="C111" s="43"/>
      <c r="D111" s="229" t="s">
        <v>191</v>
      </c>
      <c r="E111" s="43"/>
      <c r="F111" s="230" t="s">
        <v>11944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191</v>
      </c>
      <c r="AU111" s="20" t="s">
        <v>80</v>
      </c>
    </row>
    <row r="112" s="14" customFormat="1">
      <c r="A112" s="14"/>
      <c r="B112" s="245"/>
      <c r="C112" s="246"/>
      <c r="D112" s="236" t="s">
        <v>193</v>
      </c>
      <c r="E112" s="247" t="s">
        <v>19</v>
      </c>
      <c r="F112" s="248" t="s">
        <v>11945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193</v>
      </c>
      <c r="AU112" s="255" t="s">
        <v>80</v>
      </c>
      <c r="AV112" s="14" t="s">
        <v>80</v>
      </c>
      <c r="AW112" s="14" t="s">
        <v>195</v>
      </c>
      <c r="AX112" s="14" t="s">
        <v>71</v>
      </c>
      <c r="AY112" s="255" t="s">
        <v>182</v>
      </c>
    </row>
    <row r="113" s="2" customFormat="1" ht="37.8" customHeight="1">
      <c r="A113" s="41"/>
      <c r="B113" s="42"/>
      <c r="C113" s="216" t="s">
        <v>246</v>
      </c>
      <c r="D113" s="216" t="s">
        <v>184</v>
      </c>
      <c r="E113" s="217" t="s">
        <v>11946</v>
      </c>
      <c r="F113" s="218" t="s">
        <v>11947</v>
      </c>
      <c r="G113" s="219" t="s">
        <v>304</v>
      </c>
      <c r="H113" s="220">
        <v>90.439999999999998</v>
      </c>
      <c r="I113" s="221"/>
      <c r="J113" s="222">
        <f>ROUND(I113*H113,2)</f>
        <v>0</v>
      </c>
      <c r="K113" s="218" t="s">
        <v>188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189</v>
      </c>
      <c r="AT113" s="227" t="s">
        <v>184</v>
      </c>
      <c r="AU113" s="227" t="s">
        <v>80</v>
      </c>
      <c r="AY113" s="20" t="s">
        <v>182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189</v>
      </c>
      <c r="BM113" s="227" t="s">
        <v>11948</v>
      </c>
    </row>
    <row r="114" s="2" customFormat="1">
      <c r="A114" s="41"/>
      <c r="B114" s="42"/>
      <c r="C114" s="43"/>
      <c r="D114" s="229" t="s">
        <v>191</v>
      </c>
      <c r="E114" s="43"/>
      <c r="F114" s="230" t="s">
        <v>11949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191</v>
      </c>
      <c r="AU114" s="20" t="s">
        <v>80</v>
      </c>
    </row>
    <row r="115" s="14" customFormat="1">
      <c r="A115" s="14"/>
      <c r="B115" s="245"/>
      <c r="C115" s="246"/>
      <c r="D115" s="236" t="s">
        <v>193</v>
      </c>
      <c r="E115" s="247" t="s">
        <v>19</v>
      </c>
      <c r="F115" s="248" t="s">
        <v>11950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193</v>
      </c>
      <c r="AU115" s="255" t="s">
        <v>80</v>
      </c>
      <c r="AV115" s="14" t="s">
        <v>80</v>
      </c>
      <c r="AW115" s="14" t="s">
        <v>195</v>
      </c>
      <c r="AX115" s="14" t="s">
        <v>71</v>
      </c>
      <c r="AY115" s="255" t="s">
        <v>182</v>
      </c>
    </row>
    <row r="116" s="2" customFormat="1" ht="33" customHeight="1">
      <c r="A116" s="41"/>
      <c r="B116" s="42"/>
      <c r="C116" s="216" t="s">
        <v>253</v>
      </c>
      <c r="D116" s="216" t="s">
        <v>184</v>
      </c>
      <c r="E116" s="217" t="s">
        <v>11951</v>
      </c>
      <c r="F116" s="218" t="s">
        <v>11952</v>
      </c>
      <c r="G116" s="219" t="s">
        <v>187</v>
      </c>
      <c r="H116" s="220">
        <v>158.27500000000001</v>
      </c>
      <c r="I116" s="221"/>
      <c r="J116" s="222">
        <f>ROUND(I116*H116,2)</f>
        <v>0</v>
      </c>
      <c r="K116" s="218" t="s">
        <v>188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189</v>
      </c>
      <c r="AT116" s="227" t="s">
        <v>184</v>
      </c>
      <c r="AU116" s="227" t="s">
        <v>80</v>
      </c>
      <c r="AY116" s="20" t="s">
        <v>182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189</v>
      </c>
      <c r="BM116" s="227" t="s">
        <v>11953</v>
      </c>
    </row>
    <row r="117" s="2" customFormat="1">
      <c r="A117" s="41"/>
      <c r="B117" s="42"/>
      <c r="C117" s="43"/>
      <c r="D117" s="229" t="s">
        <v>191</v>
      </c>
      <c r="E117" s="43"/>
      <c r="F117" s="230" t="s">
        <v>11954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191</v>
      </c>
      <c r="AU117" s="20" t="s">
        <v>80</v>
      </c>
    </row>
    <row r="118" s="14" customFormat="1">
      <c r="A118" s="14"/>
      <c r="B118" s="245"/>
      <c r="C118" s="246"/>
      <c r="D118" s="236" t="s">
        <v>193</v>
      </c>
      <c r="E118" s="247" t="s">
        <v>19</v>
      </c>
      <c r="F118" s="248" t="s">
        <v>11955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193</v>
      </c>
      <c r="AU118" s="255" t="s">
        <v>80</v>
      </c>
      <c r="AV118" s="14" t="s">
        <v>80</v>
      </c>
      <c r="AW118" s="14" t="s">
        <v>195</v>
      </c>
      <c r="AX118" s="14" t="s">
        <v>71</v>
      </c>
      <c r="AY118" s="255" t="s">
        <v>182</v>
      </c>
    </row>
    <row r="119" s="14" customFormat="1">
      <c r="A119" s="14"/>
      <c r="B119" s="245"/>
      <c r="C119" s="246"/>
      <c r="D119" s="236" t="s">
        <v>193</v>
      </c>
      <c r="E119" s="247" t="s">
        <v>19</v>
      </c>
      <c r="F119" s="248" t="s">
        <v>11956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193</v>
      </c>
      <c r="AU119" s="255" t="s">
        <v>80</v>
      </c>
      <c r="AV119" s="14" t="s">
        <v>80</v>
      </c>
      <c r="AW119" s="14" t="s">
        <v>195</v>
      </c>
      <c r="AX119" s="14" t="s">
        <v>71</v>
      </c>
      <c r="AY119" s="255" t="s">
        <v>182</v>
      </c>
    </row>
    <row r="120" s="2" customFormat="1" ht="16.5" customHeight="1">
      <c r="A120" s="41"/>
      <c r="B120" s="42"/>
      <c r="C120" s="216" t="s">
        <v>260</v>
      </c>
      <c r="D120" s="216" t="s">
        <v>184</v>
      </c>
      <c r="E120" s="217" t="s">
        <v>11957</v>
      </c>
      <c r="F120" s="218" t="s">
        <v>11958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189</v>
      </c>
      <c r="AT120" s="227" t="s">
        <v>184</v>
      </c>
      <c r="AU120" s="227" t="s">
        <v>80</v>
      </c>
      <c r="AY120" s="20" t="s">
        <v>182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189</v>
      </c>
      <c r="BM120" s="227" t="s">
        <v>11959</v>
      </c>
    </row>
    <row r="121" s="14" customFormat="1">
      <c r="A121" s="14"/>
      <c r="B121" s="245"/>
      <c r="C121" s="246"/>
      <c r="D121" s="236" t="s">
        <v>193</v>
      </c>
      <c r="E121" s="247" t="s">
        <v>19</v>
      </c>
      <c r="F121" s="248" t="s">
        <v>11960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193</v>
      </c>
      <c r="AU121" s="255" t="s">
        <v>80</v>
      </c>
      <c r="AV121" s="14" t="s">
        <v>80</v>
      </c>
      <c r="AW121" s="14" t="s">
        <v>195</v>
      </c>
      <c r="AX121" s="14" t="s">
        <v>71</v>
      </c>
      <c r="AY121" s="255" t="s">
        <v>182</v>
      </c>
    </row>
    <row r="122" s="2" customFormat="1" ht="37.8" customHeight="1">
      <c r="A122" s="41"/>
      <c r="B122" s="42"/>
      <c r="C122" s="216" t="s">
        <v>266</v>
      </c>
      <c r="D122" s="216" t="s">
        <v>184</v>
      </c>
      <c r="E122" s="217" t="s">
        <v>11961</v>
      </c>
      <c r="F122" s="218" t="s">
        <v>11962</v>
      </c>
      <c r="G122" s="219" t="s">
        <v>187</v>
      </c>
      <c r="H122" s="220">
        <v>2.73</v>
      </c>
      <c r="I122" s="221"/>
      <c r="J122" s="222">
        <f>ROUND(I122*H122,2)</f>
        <v>0</v>
      </c>
      <c r="K122" s="218" t="s">
        <v>188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189</v>
      </c>
      <c r="AT122" s="227" t="s">
        <v>184</v>
      </c>
      <c r="AU122" s="227" t="s">
        <v>80</v>
      </c>
      <c r="AY122" s="20" t="s">
        <v>182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189</v>
      </c>
      <c r="BM122" s="227" t="s">
        <v>11963</v>
      </c>
    </row>
    <row r="123" s="2" customFormat="1">
      <c r="A123" s="41"/>
      <c r="B123" s="42"/>
      <c r="C123" s="43"/>
      <c r="D123" s="229" t="s">
        <v>191</v>
      </c>
      <c r="E123" s="43"/>
      <c r="F123" s="230" t="s">
        <v>11964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191</v>
      </c>
      <c r="AU123" s="20" t="s">
        <v>80</v>
      </c>
    </row>
    <row r="124" s="14" customFormat="1">
      <c r="A124" s="14"/>
      <c r="B124" s="245"/>
      <c r="C124" s="246"/>
      <c r="D124" s="236" t="s">
        <v>193</v>
      </c>
      <c r="E124" s="247" t="s">
        <v>19</v>
      </c>
      <c r="F124" s="248" t="s">
        <v>11965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193</v>
      </c>
      <c r="AU124" s="255" t="s">
        <v>80</v>
      </c>
      <c r="AV124" s="14" t="s">
        <v>80</v>
      </c>
      <c r="AW124" s="14" t="s">
        <v>195</v>
      </c>
      <c r="AX124" s="14" t="s">
        <v>71</v>
      </c>
      <c r="AY124" s="255" t="s">
        <v>182</v>
      </c>
    </row>
    <row r="125" s="2" customFormat="1" ht="55.5" customHeight="1">
      <c r="A125" s="41"/>
      <c r="B125" s="42"/>
      <c r="C125" s="216" t="s">
        <v>273</v>
      </c>
      <c r="D125" s="216" t="s">
        <v>184</v>
      </c>
      <c r="E125" s="217" t="s">
        <v>221</v>
      </c>
      <c r="F125" s="218" t="s">
        <v>222</v>
      </c>
      <c r="G125" s="219" t="s">
        <v>187</v>
      </c>
      <c r="H125" s="220">
        <v>15.864000000000001</v>
      </c>
      <c r="I125" s="221"/>
      <c r="J125" s="222">
        <f>ROUND(I125*H125,2)</f>
        <v>0</v>
      </c>
      <c r="K125" s="218" t="s">
        <v>188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189</v>
      </c>
      <c r="AT125" s="227" t="s">
        <v>184</v>
      </c>
      <c r="AU125" s="227" t="s">
        <v>80</v>
      </c>
      <c r="AY125" s="20" t="s">
        <v>182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189</v>
      </c>
      <c r="BM125" s="227" t="s">
        <v>11966</v>
      </c>
    </row>
    <row r="126" s="2" customFormat="1">
      <c r="A126" s="41"/>
      <c r="B126" s="42"/>
      <c r="C126" s="43"/>
      <c r="D126" s="229" t="s">
        <v>191</v>
      </c>
      <c r="E126" s="43"/>
      <c r="F126" s="230" t="s">
        <v>224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191</v>
      </c>
      <c r="AU126" s="20" t="s">
        <v>80</v>
      </c>
    </row>
    <row r="127" s="14" customFormat="1">
      <c r="A127" s="14"/>
      <c r="B127" s="245"/>
      <c r="C127" s="246"/>
      <c r="D127" s="236" t="s">
        <v>193</v>
      </c>
      <c r="E127" s="247" t="s">
        <v>19</v>
      </c>
      <c r="F127" s="248" t="s">
        <v>11967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193</v>
      </c>
      <c r="AU127" s="255" t="s">
        <v>80</v>
      </c>
      <c r="AV127" s="14" t="s">
        <v>80</v>
      </c>
      <c r="AW127" s="14" t="s">
        <v>195</v>
      </c>
      <c r="AX127" s="14" t="s">
        <v>71</v>
      </c>
      <c r="AY127" s="255" t="s">
        <v>182</v>
      </c>
    </row>
    <row r="128" s="2" customFormat="1" ht="62.7" customHeight="1">
      <c r="A128" s="41"/>
      <c r="B128" s="42"/>
      <c r="C128" s="216" t="s">
        <v>8</v>
      </c>
      <c r="D128" s="216" t="s">
        <v>184</v>
      </c>
      <c r="E128" s="217" t="s">
        <v>227</v>
      </c>
      <c r="F128" s="218" t="s">
        <v>228</v>
      </c>
      <c r="G128" s="219" t="s">
        <v>187</v>
      </c>
      <c r="H128" s="220">
        <v>31.728000000000002</v>
      </c>
      <c r="I128" s="221"/>
      <c r="J128" s="222">
        <f>ROUND(I128*H128,2)</f>
        <v>0</v>
      </c>
      <c r="K128" s="218" t="s">
        <v>188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189</v>
      </c>
      <c r="AT128" s="227" t="s">
        <v>184</v>
      </c>
      <c r="AU128" s="227" t="s">
        <v>80</v>
      </c>
      <c r="AY128" s="20" t="s">
        <v>182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189</v>
      </c>
      <c r="BM128" s="227" t="s">
        <v>11968</v>
      </c>
    </row>
    <row r="129" s="2" customFormat="1">
      <c r="A129" s="41"/>
      <c r="B129" s="42"/>
      <c r="C129" s="43"/>
      <c r="D129" s="229" t="s">
        <v>191</v>
      </c>
      <c r="E129" s="43"/>
      <c r="F129" s="230" t="s">
        <v>230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191</v>
      </c>
      <c r="AU129" s="20" t="s">
        <v>80</v>
      </c>
    </row>
    <row r="130" s="14" customFormat="1">
      <c r="A130" s="14"/>
      <c r="B130" s="245"/>
      <c r="C130" s="246"/>
      <c r="D130" s="236" t="s">
        <v>193</v>
      </c>
      <c r="E130" s="247" t="s">
        <v>19</v>
      </c>
      <c r="F130" s="248" t="s">
        <v>11969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193</v>
      </c>
      <c r="AU130" s="255" t="s">
        <v>80</v>
      </c>
      <c r="AV130" s="14" t="s">
        <v>80</v>
      </c>
      <c r="AW130" s="14" t="s">
        <v>195</v>
      </c>
      <c r="AX130" s="14" t="s">
        <v>71</v>
      </c>
      <c r="AY130" s="255" t="s">
        <v>182</v>
      </c>
    </row>
    <row r="131" s="14" customFormat="1">
      <c r="A131" s="14"/>
      <c r="B131" s="245"/>
      <c r="C131" s="246"/>
      <c r="D131" s="236" t="s">
        <v>193</v>
      </c>
      <c r="E131" s="246"/>
      <c r="F131" s="248" t="s">
        <v>11970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193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182</v>
      </c>
    </row>
    <row r="132" s="2" customFormat="1" ht="55.5" customHeight="1">
      <c r="A132" s="41"/>
      <c r="B132" s="42"/>
      <c r="C132" s="216" t="s">
        <v>289</v>
      </c>
      <c r="D132" s="216" t="s">
        <v>184</v>
      </c>
      <c r="E132" s="217" t="s">
        <v>11971</v>
      </c>
      <c r="F132" s="218" t="s">
        <v>11972</v>
      </c>
      <c r="G132" s="219" t="s">
        <v>283</v>
      </c>
      <c r="H132" s="220">
        <v>103.64</v>
      </c>
      <c r="I132" s="221"/>
      <c r="J132" s="222">
        <f>ROUND(I132*H132,2)</f>
        <v>0</v>
      </c>
      <c r="K132" s="218" t="s">
        <v>188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189</v>
      </c>
      <c r="AT132" s="227" t="s">
        <v>184</v>
      </c>
      <c r="AU132" s="227" t="s">
        <v>80</v>
      </c>
      <c r="AY132" s="20" t="s">
        <v>182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189</v>
      </c>
      <c r="BM132" s="227" t="s">
        <v>11973</v>
      </c>
    </row>
    <row r="133" s="2" customFormat="1">
      <c r="A133" s="41"/>
      <c r="B133" s="42"/>
      <c r="C133" s="43"/>
      <c r="D133" s="229" t="s">
        <v>191</v>
      </c>
      <c r="E133" s="43"/>
      <c r="F133" s="230" t="s">
        <v>11974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191</v>
      </c>
      <c r="AU133" s="20" t="s">
        <v>80</v>
      </c>
    </row>
    <row r="134" s="14" customFormat="1">
      <c r="A134" s="14"/>
      <c r="B134" s="245"/>
      <c r="C134" s="246"/>
      <c r="D134" s="236" t="s">
        <v>193</v>
      </c>
      <c r="E134" s="247" t="s">
        <v>19</v>
      </c>
      <c r="F134" s="248" t="s">
        <v>11975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193</v>
      </c>
      <c r="AU134" s="255" t="s">
        <v>80</v>
      </c>
      <c r="AV134" s="14" t="s">
        <v>80</v>
      </c>
      <c r="AW134" s="14" t="s">
        <v>195</v>
      </c>
      <c r="AX134" s="14" t="s">
        <v>71</v>
      </c>
      <c r="AY134" s="255" t="s">
        <v>182</v>
      </c>
    </row>
    <row r="135" s="2" customFormat="1" ht="37.8" customHeight="1">
      <c r="A135" s="41"/>
      <c r="B135" s="42"/>
      <c r="C135" s="216" t="s">
        <v>295</v>
      </c>
      <c r="D135" s="216" t="s">
        <v>184</v>
      </c>
      <c r="E135" s="217" t="s">
        <v>11976</v>
      </c>
      <c r="F135" s="218" t="s">
        <v>11977</v>
      </c>
      <c r="G135" s="219" t="s">
        <v>283</v>
      </c>
      <c r="H135" s="220">
        <v>103.64</v>
      </c>
      <c r="I135" s="221"/>
      <c r="J135" s="222">
        <f>ROUND(I135*H135,2)</f>
        <v>0</v>
      </c>
      <c r="K135" s="218" t="s">
        <v>188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189</v>
      </c>
      <c r="AT135" s="227" t="s">
        <v>184</v>
      </c>
      <c r="AU135" s="227" t="s">
        <v>80</v>
      </c>
      <c r="AY135" s="20" t="s">
        <v>182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189</v>
      </c>
      <c r="BM135" s="227" t="s">
        <v>11978</v>
      </c>
    </row>
    <row r="136" s="2" customFormat="1">
      <c r="A136" s="41"/>
      <c r="B136" s="42"/>
      <c r="C136" s="43"/>
      <c r="D136" s="229" t="s">
        <v>191</v>
      </c>
      <c r="E136" s="43"/>
      <c r="F136" s="230" t="s">
        <v>11979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191</v>
      </c>
      <c r="AU136" s="20" t="s">
        <v>80</v>
      </c>
    </row>
    <row r="137" s="14" customFormat="1">
      <c r="A137" s="14"/>
      <c r="B137" s="245"/>
      <c r="C137" s="246"/>
      <c r="D137" s="236" t="s">
        <v>193</v>
      </c>
      <c r="E137" s="247" t="s">
        <v>19</v>
      </c>
      <c r="F137" s="248" t="s">
        <v>11975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193</v>
      </c>
      <c r="AU137" s="255" t="s">
        <v>80</v>
      </c>
      <c r="AV137" s="14" t="s">
        <v>80</v>
      </c>
      <c r="AW137" s="14" t="s">
        <v>195</v>
      </c>
      <c r="AX137" s="14" t="s">
        <v>71</v>
      </c>
      <c r="AY137" s="255" t="s">
        <v>182</v>
      </c>
    </row>
    <row r="138" s="2" customFormat="1" ht="16.5" customHeight="1">
      <c r="A138" s="41"/>
      <c r="B138" s="42"/>
      <c r="C138" s="278" t="s">
        <v>301</v>
      </c>
      <c r="D138" s="278" t="s">
        <v>296</v>
      </c>
      <c r="E138" s="279" t="s">
        <v>11980</v>
      </c>
      <c r="F138" s="280" t="s">
        <v>11981</v>
      </c>
      <c r="G138" s="281" t="s">
        <v>256</v>
      </c>
      <c r="H138" s="282">
        <v>15.545999999999999</v>
      </c>
      <c r="I138" s="283"/>
      <c r="J138" s="284">
        <f>ROUND(I138*H138,2)</f>
        <v>0</v>
      </c>
      <c r="K138" s="280" t="s">
        <v>188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253</v>
      </c>
      <c r="AT138" s="227" t="s">
        <v>296</v>
      </c>
      <c r="AU138" s="227" t="s">
        <v>80</v>
      </c>
      <c r="AY138" s="20" t="s">
        <v>182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189</v>
      </c>
      <c r="BM138" s="227" t="s">
        <v>11982</v>
      </c>
    </row>
    <row r="139" s="14" customFormat="1">
      <c r="A139" s="14"/>
      <c r="B139" s="245"/>
      <c r="C139" s="246"/>
      <c r="D139" s="236" t="s">
        <v>193</v>
      </c>
      <c r="E139" s="246"/>
      <c r="F139" s="248" t="s">
        <v>11983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193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182</v>
      </c>
    </row>
    <row r="140" s="2" customFormat="1" ht="37.8" customHeight="1">
      <c r="A140" s="41"/>
      <c r="B140" s="42"/>
      <c r="C140" s="216" t="s">
        <v>308</v>
      </c>
      <c r="D140" s="216" t="s">
        <v>184</v>
      </c>
      <c r="E140" s="217" t="s">
        <v>11984</v>
      </c>
      <c r="F140" s="218" t="s">
        <v>11985</v>
      </c>
      <c r="G140" s="219" t="s">
        <v>283</v>
      </c>
      <c r="H140" s="220">
        <v>103.64</v>
      </c>
      <c r="I140" s="221"/>
      <c r="J140" s="222">
        <f>ROUND(I140*H140,2)</f>
        <v>0</v>
      </c>
      <c r="K140" s="218" t="s">
        <v>188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189</v>
      </c>
      <c r="AT140" s="227" t="s">
        <v>184</v>
      </c>
      <c r="AU140" s="227" t="s">
        <v>80</v>
      </c>
      <c r="AY140" s="20" t="s">
        <v>182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189</v>
      </c>
      <c r="BM140" s="227" t="s">
        <v>11986</v>
      </c>
    </row>
    <row r="141" s="2" customFormat="1">
      <c r="A141" s="41"/>
      <c r="B141" s="42"/>
      <c r="C141" s="43"/>
      <c r="D141" s="229" t="s">
        <v>191</v>
      </c>
      <c r="E141" s="43"/>
      <c r="F141" s="230" t="s">
        <v>11987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191</v>
      </c>
      <c r="AU141" s="20" t="s">
        <v>80</v>
      </c>
    </row>
    <row r="142" s="2" customFormat="1" ht="16.5" customHeight="1">
      <c r="A142" s="41"/>
      <c r="B142" s="42"/>
      <c r="C142" s="278" t="s">
        <v>314</v>
      </c>
      <c r="D142" s="278" t="s">
        <v>296</v>
      </c>
      <c r="E142" s="279" t="s">
        <v>11988</v>
      </c>
      <c r="F142" s="280" t="s">
        <v>11989</v>
      </c>
      <c r="G142" s="281" t="s">
        <v>5862</v>
      </c>
      <c r="H142" s="282">
        <v>2.073</v>
      </c>
      <c r="I142" s="283"/>
      <c r="J142" s="284">
        <f>ROUND(I142*H142,2)</f>
        <v>0</v>
      </c>
      <c r="K142" s="280" t="s">
        <v>188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253</v>
      </c>
      <c r="AT142" s="227" t="s">
        <v>296</v>
      </c>
      <c r="AU142" s="227" t="s">
        <v>80</v>
      </c>
      <c r="AY142" s="20" t="s">
        <v>182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189</v>
      </c>
      <c r="BM142" s="227" t="s">
        <v>11990</v>
      </c>
    </row>
    <row r="143" s="14" customFormat="1">
      <c r="A143" s="14"/>
      <c r="B143" s="245"/>
      <c r="C143" s="246"/>
      <c r="D143" s="236" t="s">
        <v>193</v>
      </c>
      <c r="E143" s="246"/>
      <c r="F143" s="248" t="s">
        <v>11991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193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182</v>
      </c>
    </row>
    <row r="144" s="2" customFormat="1" ht="44.25" customHeight="1">
      <c r="A144" s="41"/>
      <c r="B144" s="42"/>
      <c r="C144" s="216" t="s">
        <v>319</v>
      </c>
      <c r="D144" s="216" t="s">
        <v>184</v>
      </c>
      <c r="E144" s="217" t="s">
        <v>11992</v>
      </c>
      <c r="F144" s="218" t="s">
        <v>11993</v>
      </c>
      <c r="G144" s="219" t="s">
        <v>425</v>
      </c>
      <c r="H144" s="220">
        <v>1</v>
      </c>
      <c r="I144" s="221"/>
      <c r="J144" s="222">
        <f>ROUND(I144*H144,2)</f>
        <v>0</v>
      </c>
      <c r="K144" s="218" t="s">
        <v>188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189</v>
      </c>
      <c r="AT144" s="227" t="s">
        <v>184</v>
      </c>
      <c r="AU144" s="227" t="s">
        <v>80</v>
      </c>
      <c r="AY144" s="20" t="s">
        <v>182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189</v>
      </c>
      <c r="BM144" s="227" t="s">
        <v>11994</v>
      </c>
    </row>
    <row r="145" s="2" customFormat="1">
      <c r="A145" s="41"/>
      <c r="B145" s="42"/>
      <c r="C145" s="43"/>
      <c r="D145" s="229" t="s">
        <v>191</v>
      </c>
      <c r="E145" s="43"/>
      <c r="F145" s="230" t="s">
        <v>11995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191</v>
      </c>
      <c r="AU145" s="20" t="s">
        <v>80</v>
      </c>
    </row>
    <row r="146" s="14" customFormat="1">
      <c r="A146" s="14"/>
      <c r="B146" s="245"/>
      <c r="C146" s="246"/>
      <c r="D146" s="236" t="s">
        <v>193</v>
      </c>
      <c r="E146" s="247" t="s">
        <v>19</v>
      </c>
      <c r="F146" s="248" t="s">
        <v>11996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193</v>
      </c>
      <c r="AU146" s="255" t="s">
        <v>80</v>
      </c>
      <c r="AV146" s="14" t="s">
        <v>80</v>
      </c>
      <c r="AW146" s="14" t="s">
        <v>195</v>
      </c>
      <c r="AX146" s="14" t="s">
        <v>71</v>
      </c>
      <c r="AY146" s="255" t="s">
        <v>182</v>
      </c>
    </row>
    <row r="147" s="2" customFormat="1" ht="44.25" customHeight="1">
      <c r="A147" s="41"/>
      <c r="B147" s="42"/>
      <c r="C147" s="216" t="s">
        <v>328</v>
      </c>
      <c r="D147" s="216" t="s">
        <v>184</v>
      </c>
      <c r="E147" s="217" t="s">
        <v>11997</v>
      </c>
      <c r="F147" s="218" t="s">
        <v>11998</v>
      </c>
      <c r="G147" s="219" t="s">
        <v>425</v>
      </c>
      <c r="H147" s="220">
        <v>1</v>
      </c>
      <c r="I147" s="221"/>
      <c r="J147" s="222">
        <f>ROUND(I147*H147,2)</f>
        <v>0</v>
      </c>
      <c r="K147" s="218" t="s">
        <v>188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189</v>
      </c>
      <c r="AT147" s="227" t="s">
        <v>184</v>
      </c>
      <c r="AU147" s="227" t="s">
        <v>80</v>
      </c>
      <c r="AY147" s="20" t="s">
        <v>182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189</v>
      </c>
      <c r="BM147" s="227" t="s">
        <v>11999</v>
      </c>
    </row>
    <row r="148" s="2" customFormat="1">
      <c r="A148" s="41"/>
      <c r="B148" s="42"/>
      <c r="C148" s="43"/>
      <c r="D148" s="229" t="s">
        <v>191</v>
      </c>
      <c r="E148" s="43"/>
      <c r="F148" s="230" t="s">
        <v>12000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191</v>
      </c>
      <c r="AU148" s="20" t="s">
        <v>80</v>
      </c>
    </row>
    <row r="149" s="14" customFormat="1">
      <c r="A149" s="14"/>
      <c r="B149" s="245"/>
      <c r="C149" s="246"/>
      <c r="D149" s="236" t="s">
        <v>193</v>
      </c>
      <c r="E149" s="247" t="s">
        <v>19</v>
      </c>
      <c r="F149" s="248" t="s">
        <v>12001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193</v>
      </c>
      <c r="AU149" s="255" t="s">
        <v>80</v>
      </c>
      <c r="AV149" s="14" t="s">
        <v>80</v>
      </c>
      <c r="AW149" s="14" t="s">
        <v>195</v>
      </c>
      <c r="AX149" s="14" t="s">
        <v>71</v>
      </c>
      <c r="AY149" s="255" t="s">
        <v>182</v>
      </c>
    </row>
    <row r="150" s="2" customFormat="1" ht="16.5" customHeight="1">
      <c r="A150" s="41"/>
      <c r="B150" s="42"/>
      <c r="C150" s="278" t="s">
        <v>334</v>
      </c>
      <c r="D150" s="278" t="s">
        <v>296</v>
      </c>
      <c r="E150" s="279" t="s">
        <v>12002</v>
      </c>
      <c r="F150" s="280" t="s">
        <v>12003</v>
      </c>
      <c r="G150" s="281" t="s">
        <v>187</v>
      </c>
      <c r="H150" s="282">
        <v>1.3999999999999999</v>
      </c>
      <c r="I150" s="283"/>
      <c r="J150" s="284">
        <f>ROUND(I150*H150,2)</f>
        <v>0</v>
      </c>
      <c r="K150" s="280" t="s">
        <v>188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253</v>
      </c>
      <c r="AT150" s="227" t="s">
        <v>296</v>
      </c>
      <c r="AU150" s="227" t="s">
        <v>80</v>
      </c>
      <c r="AY150" s="20" t="s">
        <v>182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189</v>
      </c>
      <c r="BM150" s="227" t="s">
        <v>12004</v>
      </c>
    </row>
    <row r="151" s="2" customFormat="1" ht="37.8" customHeight="1">
      <c r="A151" s="41"/>
      <c r="B151" s="42"/>
      <c r="C151" s="216" t="s">
        <v>7</v>
      </c>
      <c r="D151" s="216" t="s">
        <v>184</v>
      </c>
      <c r="E151" s="217" t="s">
        <v>12005</v>
      </c>
      <c r="F151" s="218" t="s">
        <v>12006</v>
      </c>
      <c r="G151" s="219" t="s">
        <v>425</v>
      </c>
      <c r="H151" s="220">
        <v>1</v>
      </c>
      <c r="I151" s="221"/>
      <c r="J151" s="222">
        <f>ROUND(I151*H151,2)</f>
        <v>0</v>
      </c>
      <c r="K151" s="218" t="s">
        <v>188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189</v>
      </c>
      <c r="AT151" s="227" t="s">
        <v>184</v>
      </c>
      <c r="AU151" s="227" t="s">
        <v>80</v>
      </c>
      <c r="AY151" s="20" t="s">
        <v>182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189</v>
      </c>
      <c r="BM151" s="227" t="s">
        <v>12007</v>
      </c>
    </row>
    <row r="152" s="2" customFormat="1">
      <c r="A152" s="41"/>
      <c r="B152" s="42"/>
      <c r="C152" s="43"/>
      <c r="D152" s="229" t="s">
        <v>191</v>
      </c>
      <c r="E152" s="43"/>
      <c r="F152" s="230" t="s">
        <v>12008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191</v>
      </c>
      <c r="AU152" s="20" t="s">
        <v>80</v>
      </c>
    </row>
    <row r="153" s="2" customFormat="1" ht="16.5" customHeight="1">
      <c r="A153" s="41"/>
      <c r="B153" s="42"/>
      <c r="C153" s="278" t="s">
        <v>347</v>
      </c>
      <c r="D153" s="278" t="s">
        <v>296</v>
      </c>
      <c r="E153" s="279" t="s">
        <v>12009</v>
      </c>
      <c r="F153" s="280" t="s">
        <v>12010</v>
      </c>
      <c r="G153" s="281" t="s">
        <v>425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253</v>
      </c>
      <c r="AT153" s="227" t="s">
        <v>296</v>
      </c>
      <c r="AU153" s="227" t="s">
        <v>80</v>
      </c>
      <c r="AY153" s="20" t="s">
        <v>182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189</v>
      </c>
      <c r="BM153" s="227" t="s">
        <v>12011</v>
      </c>
    </row>
    <row r="154" s="2" customFormat="1" ht="37.8" customHeight="1">
      <c r="A154" s="41"/>
      <c r="B154" s="42"/>
      <c r="C154" s="216" t="s">
        <v>354</v>
      </c>
      <c r="D154" s="216" t="s">
        <v>184</v>
      </c>
      <c r="E154" s="217" t="s">
        <v>12012</v>
      </c>
      <c r="F154" s="218" t="s">
        <v>12013</v>
      </c>
      <c r="G154" s="219" t="s">
        <v>425</v>
      </c>
      <c r="H154" s="220">
        <v>1</v>
      </c>
      <c r="I154" s="221"/>
      <c r="J154" s="222">
        <f>ROUND(I154*H154,2)</f>
        <v>0</v>
      </c>
      <c r="K154" s="218" t="s">
        <v>188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189</v>
      </c>
      <c r="AT154" s="227" t="s">
        <v>184</v>
      </c>
      <c r="AU154" s="227" t="s">
        <v>80</v>
      </c>
      <c r="AY154" s="20" t="s">
        <v>182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189</v>
      </c>
      <c r="BM154" s="227" t="s">
        <v>12014</v>
      </c>
    </row>
    <row r="155" s="2" customFormat="1">
      <c r="A155" s="41"/>
      <c r="B155" s="42"/>
      <c r="C155" s="43"/>
      <c r="D155" s="229" t="s">
        <v>191</v>
      </c>
      <c r="E155" s="43"/>
      <c r="F155" s="230" t="s">
        <v>12015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191</v>
      </c>
      <c r="AU155" s="20" t="s">
        <v>80</v>
      </c>
    </row>
    <row r="156" s="2" customFormat="1" ht="16.5" customHeight="1">
      <c r="A156" s="41"/>
      <c r="B156" s="42"/>
      <c r="C156" s="278" t="s">
        <v>360</v>
      </c>
      <c r="D156" s="278" t="s">
        <v>296</v>
      </c>
      <c r="E156" s="279" t="s">
        <v>12016</v>
      </c>
      <c r="F156" s="280" t="s">
        <v>12017</v>
      </c>
      <c r="G156" s="281" t="s">
        <v>425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253</v>
      </c>
      <c r="AT156" s="227" t="s">
        <v>296</v>
      </c>
      <c r="AU156" s="227" t="s">
        <v>80</v>
      </c>
      <c r="AY156" s="20" t="s">
        <v>182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189</v>
      </c>
      <c r="BM156" s="227" t="s">
        <v>12018</v>
      </c>
    </row>
    <row r="157" s="2" customFormat="1" ht="24.15" customHeight="1">
      <c r="A157" s="41"/>
      <c r="B157" s="42"/>
      <c r="C157" s="216" t="s">
        <v>365</v>
      </c>
      <c r="D157" s="216" t="s">
        <v>184</v>
      </c>
      <c r="E157" s="217" t="s">
        <v>12019</v>
      </c>
      <c r="F157" s="218" t="s">
        <v>12020</v>
      </c>
      <c r="G157" s="219" t="s">
        <v>425</v>
      </c>
      <c r="H157" s="220">
        <v>1</v>
      </c>
      <c r="I157" s="221"/>
      <c r="J157" s="222">
        <f>ROUND(I157*H157,2)</f>
        <v>0</v>
      </c>
      <c r="K157" s="218" t="s">
        <v>188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189</v>
      </c>
      <c r="AT157" s="227" t="s">
        <v>184</v>
      </c>
      <c r="AU157" s="227" t="s">
        <v>80</v>
      </c>
      <c r="AY157" s="20" t="s">
        <v>182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189</v>
      </c>
      <c r="BM157" s="227" t="s">
        <v>12021</v>
      </c>
    </row>
    <row r="158" s="2" customFormat="1">
      <c r="A158" s="41"/>
      <c r="B158" s="42"/>
      <c r="C158" s="43"/>
      <c r="D158" s="229" t="s">
        <v>191</v>
      </c>
      <c r="E158" s="43"/>
      <c r="F158" s="230" t="s">
        <v>12022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191</v>
      </c>
      <c r="AU158" s="20" t="s">
        <v>80</v>
      </c>
    </row>
    <row r="159" s="2" customFormat="1" ht="21.75" customHeight="1">
      <c r="A159" s="41"/>
      <c r="B159" s="42"/>
      <c r="C159" s="278" t="s">
        <v>372</v>
      </c>
      <c r="D159" s="278" t="s">
        <v>296</v>
      </c>
      <c r="E159" s="279" t="s">
        <v>12023</v>
      </c>
      <c r="F159" s="280" t="s">
        <v>12024</v>
      </c>
      <c r="G159" s="281" t="s">
        <v>425</v>
      </c>
      <c r="H159" s="282">
        <v>3</v>
      </c>
      <c r="I159" s="283"/>
      <c r="J159" s="284">
        <f>ROUND(I159*H159,2)</f>
        <v>0</v>
      </c>
      <c r="K159" s="280" t="s">
        <v>188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253</v>
      </c>
      <c r="AT159" s="227" t="s">
        <v>296</v>
      </c>
      <c r="AU159" s="227" t="s">
        <v>80</v>
      </c>
      <c r="AY159" s="20" t="s">
        <v>182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189</v>
      </c>
      <c r="BM159" s="227" t="s">
        <v>12025</v>
      </c>
    </row>
    <row r="160" s="14" customFormat="1">
      <c r="A160" s="14"/>
      <c r="B160" s="245"/>
      <c r="C160" s="246"/>
      <c r="D160" s="236" t="s">
        <v>193</v>
      </c>
      <c r="E160" s="246"/>
      <c r="F160" s="248" t="s">
        <v>12026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193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182</v>
      </c>
    </row>
    <row r="161" s="2" customFormat="1" ht="21.75" customHeight="1">
      <c r="A161" s="41"/>
      <c r="B161" s="42"/>
      <c r="C161" s="278" t="s">
        <v>380</v>
      </c>
      <c r="D161" s="278" t="s">
        <v>296</v>
      </c>
      <c r="E161" s="279" t="s">
        <v>12027</v>
      </c>
      <c r="F161" s="280" t="s">
        <v>12028</v>
      </c>
      <c r="G161" s="281" t="s">
        <v>425</v>
      </c>
      <c r="H161" s="282">
        <v>3</v>
      </c>
      <c r="I161" s="283"/>
      <c r="J161" s="284">
        <f>ROUND(I161*H161,2)</f>
        <v>0</v>
      </c>
      <c r="K161" s="280" t="s">
        <v>188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253</v>
      </c>
      <c r="AT161" s="227" t="s">
        <v>296</v>
      </c>
      <c r="AU161" s="227" t="s">
        <v>80</v>
      </c>
      <c r="AY161" s="20" t="s">
        <v>182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189</v>
      </c>
      <c r="BM161" s="227" t="s">
        <v>12029</v>
      </c>
    </row>
    <row r="162" s="2" customFormat="1" ht="33" customHeight="1">
      <c r="A162" s="41"/>
      <c r="B162" s="42"/>
      <c r="C162" s="216" t="s">
        <v>386</v>
      </c>
      <c r="D162" s="216" t="s">
        <v>184</v>
      </c>
      <c r="E162" s="217" t="s">
        <v>12030</v>
      </c>
      <c r="F162" s="218" t="s">
        <v>12031</v>
      </c>
      <c r="G162" s="219" t="s">
        <v>425</v>
      </c>
      <c r="H162" s="220">
        <v>2</v>
      </c>
      <c r="I162" s="221"/>
      <c r="J162" s="222">
        <f>ROUND(I162*H162,2)</f>
        <v>0</v>
      </c>
      <c r="K162" s="218" t="s">
        <v>188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189</v>
      </c>
      <c r="AT162" s="227" t="s">
        <v>184</v>
      </c>
      <c r="AU162" s="227" t="s">
        <v>80</v>
      </c>
      <c r="AY162" s="20" t="s">
        <v>182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189</v>
      </c>
      <c r="BM162" s="227" t="s">
        <v>12032</v>
      </c>
    </row>
    <row r="163" s="2" customFormat="1">
      <c r="A163" s="41"/>
      <c r="B163" s="42"/>
      <c r="C163" s="43"/>
      <c r="D163" s="229" t="s">
        <v>191</v>
      </c>
      <c r="E163" s="43"/>
      <c r="F163" s="230" t="s">
        <v>12033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191</v>
      </c>
      <c r="AU163" s="20" t="s">
        <v>80</v>
      </c>
    </row>
    <row r="164" s="2" customFormat="1" ht="16.5" customHeight="1">
      <c r="A164" s="41"/>
      <c r="B164" s="42"/>
      <c r="C164" s="278" t="s">
        <v>392</v>
      </c>
      <c r="D164" s="278" t="s">
        <v>296</v>
      </c>
      <c r="E164" s="279" t="s">
        <v>11980</v>
      </c>
      <c r="F164" s="280" t="s">
        <v>11981</v>
      </c>
      <c r="G164" s="281" t="s">
        <v>256</v>
      </c>
      <c r="H164" s="282">
        <v>0.01</v>
      </c>
      <c r="I164" s="283"/>
      <c r="J164" s="284">
        <f>ROUND(I164*H164,2)</f>
        <v>0</v>
      </c>
      <c r="K164" s="280" t="s">
        <v>188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253</v>
      </c>
      <c r="AT164" s="227" t="s">
        <v>296</v>
      </c>
      <c r="AU164" s="227" t="s">
        <v>80</v>
      </c>
      <c r="AY164" s="20" t="s">
        <v>182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189</v>
      </c>
      <c r="BM164" s="227" t="s">
        <v>12034</v>
      </c>
    </row>
    <row r="165" s="14" customFormat="1">
      <c r="A165" s="14"/>
      <c r="B165" s="245"/>
      <c r="C165" s="246"/>
      <c r="D165" s="236" t="s">
        <v>193</v>
      </c>
      <c r="E165" s="246"/>
      <c r="F165" s="248" t="s">
        <v>12035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193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182</v>
      </c>
    </row>
    <row r="166" s="2" customFormat="1" ht="49.05" customHeight="1">
      <c r="A166" s="41"/>
      <c r="B166" s="42"/>
      <c r="C166" s="216" t="s">
        <v>398</v>
      </c>
      <c r="D166" s="216" t="s">
        <v>184</v>
      </c>
      <c r="E166" s="217" t="s">
        <v>12036</v>
      </c>
      <c r="F166" s="218" t="s">
        <v>12037</v>
      </c>
      <c r="G166" s="219" t="s">
        <v>283</v>
      </c>
      <c r="H166" s="220">
        <v>103.64</v>
      </c>
      <c r="I166" s="221"/>
      <c r="J166" s="222">
        <f>ROUND(I166*H166,2)</f>
        <v>0</v>
      </c>
      <c r="K166" s="218" t="s">
        <v>188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189</v>
      </c>
      <c r="AT166" s="227" t="s">
        <v>184</v>
      </c>
      <c r="AU166" s="227" t="s">
        <v>80</v>
      </c>
      <c r="AY166" s="20" t="s">
        <v>182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189</v>
      </c>
      <c r="BM166" s="227" t="s">
        <v>12038</v>
      </c>
    </row>
    <row r="167" s="2" customFormat="1">
      <c r="A167" s="41"/>
      <c r="B167" s="42"/>
      <c r="C167" s="43"/>
      <c r="D167" s="229" t="s">
        <v>191</v>
      </c>
      <c r="E167" s="43"/>
      <c r="F167" s="230" t="s">
        <v>12039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191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288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182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404</v>
      </c>
      <c r="D169" s="216" t="s">
        <v>184</v>
      </c>
      <c r="E169" s="217" t="s">
        <v>405</v>
      </c>
      <c r="F169" s="218" t="s">
        <v>406</v>
      </c>
      <c r="G169" s="219" t="s">
        <v>187</v>
      </c>
      <c r="H169" s="220">
        <v>2.8260000000000001</v>
      </c>
      <c r="I169" s="221"/>
      <c r="J169" s="222">
        <f>ROUND(I169*H169,2)</f>
        <v>0</v>
      </c>
      <c r="K169" s="218" t="s">
        <v>188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189</v>
      </c>
      <c r="AT169" s="227" t="s">
        <v>184</v>
      </c>
      <c r="AU169" s="227" t="s">
        <v>80</v>
      </c>
      <c r="AY169" s="20" t="s">
        <v>182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189</v>
      </c>
      <c r="BM169" s="227" t="s">
        <v>12040</v>
      </c>
    </row>
    <row r="170" s="2" customFormat="1">
      <c r="A170" s="41"/>
      <c r="B170" s="42"/>
      <c r="C170" s="43"/>
      <c r="D170" s="229" t="s">
        <v>191</v>
      </c>
      <c r="E170" s="43"/>
      <c r="F170" s="230" t="s">
        <v>408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191</v>
      </c>
      <c r="AU170" s="20" t="s">
        <v>80</v>
      </c>
    </row>
    <row r="171" s="14" customFormat="1">
      <c r="A171" s="14"/>
      <c r="B171" s="245"/>
      <c r="C171" s="246"/>
      <c r="D171" s="236" t="s">
        <v>193</v>
      </c>
      <c r="E171" s="247" t="s">
        <v>19</v>
      </c>
      <c r="F171" s="248" t="s">
        <v>12041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193</v>
      </c>
      <c r="AU171" s="255" t="s">
        <v>80</v>
      </c>
      <c r="AV171" s="14" t="s">
        <v>80</v>
      </c>
      <c r="AW171" s="14" t="s">
        <v>195</v>
      </c>
      <c r="AX171" s="14" t="s">
        <v>71</v>
      </c>
      <c r="AY171" s="255" t="s">
        <v>182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232</v>
      </c>
      <c r="F172" s="214" t="s">
        <v>1107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SUM(P173:P199)</f>
        <v>0</v>
      </c>
      <c r="Q172" s="208"/>
      <c r="R172" s="209">
        <f>SUM(R173:R199)</f>
        <v>192.05803841000002</v>
      </c>
      <c r="S172" s="208"/>
      <c r="T172" s="210">
        <f>SUM(T173:T199)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182</v>
      </c>
      <c r="BK172" s="213">
        <f>SUM(BK173:BK199)</f>
        <v>0</v>
      </c>
    </row>
    <row r="173" s="2" customFormat="1" ht="37.8" customHeight="1">
      <c r="A173" s="41"/>
      <c r="B173" s="42"/>
      <c r="C173" s="216" t="s">
        <v>410</v>
      </c>
      <c r="D173" s="216" t="s">
        <v>184</v>
      </c>
      <c r="E173" s="217" t="s">
        <v>12042</v>
      </c>
      <c r="F173" s="218" t="s">
        <v>12043</v>
      </c>
      <c r="G173" s="219" t="s">
        <v>283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189</v>
      </c>
      <c r="AT173" s="227" t="s">
        <v>184</v>
      </c>
      <c r="AU173" s="227" t="s">
        <v>80</v>
      </c>
      <c r="AY173" s="20" t="s">
        <v>182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189</v>
      </c>
      <c r="BM173" s="227" t="s">
        <v>12044</v>
      </c>
    </row>
    <row r="174" s="14" customFormat="1">
      <c r="A174" s="14"/>
      <c r="B174" s="245"/>
      <c r="C174" s="246"/>
      <c r="D174" s="236" t="s">
        <v>193</v>
      </c>
      <c r="E174" s="247" t="s">
        <v>19</v>
      </c>
      <c r="F174" s="248" t="s">
        <v>12045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193</v>
      </c>
      <c r="AU174" s="255" t="s">
        <v>80</v>
      </c>
      <c r="AV174" s="14" t="s">
        <v>80</v>
      </c>
      <c r="AW174" s="14" t="s">
        <v>195</v>
      </c>
      <c r="AX174" s="14" t="s">
        <v>71</v>
      </c>
      <c r="AY174" s="255" t="s">
        <v>182</v>
      </c>
    </row>
    <row r="175" s="2" customFormat="1" ht="33" customHeight="1">
      <c r="A175" s="41"/>
      <c r="B175" s="42"/>
      <c r="C175" s="216" t="s">
        <v>417</v>
      </c>
      <c r="D175" s="216" t="s">
        <v>184</v>
      </c>
      <c r="E175" s="217" t="s">
        <v>12046</v>
      </c>
      <c r="F175" s="218" t="s">
        <v>12047</v>
      </c>
      <c r="G175" s="219" t="s">
        <v>283</v>
      </c>
      <c r="H175" s="220">
        <v>281.57299999999998</v>
      </c>
      <c r="I175" s="221"/>
      <c r="J175" s="222">
        <f>ROUND(I175*H175,2)</f>
        <v>0</v>
      </c>
      <c r="K175" s="218" t="s">
        <v>188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189</v>
      </c>
      <c r="AT175" s="227" t="s">
        <v>184</v>
      </c>
      <c r="AU175" s="227" t="s">
        <v>80</v>
      </c>
      <c r="AY175" s="20" t="s">
        <v>182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189</v>
      </c>
      <c r="BM175" s="227" t="s">
        <v>12048</v>
      </c>
    </row>
    <row r="176" s="2" customFormat="1">
      <c r="A176" s="41"/>
      <c r="B176" s="42"/>
      <c r="C176" s="43"/>
      <c r="D176" s="229" t="s">
        <v>191</v>
      </c>
      <c r="E176" s="43"/>
      <c r="F176" s="230" t="s">
        <v>12049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191</v>
      </c>
      <c r="AU176" s="20" t="s">
        <v>80</v>
      </c>
    </row>
    <row r="177" s="14" customFormat="1">
      <c r="A177" s="14"/>
      <c r="B177" s="245"/>
      <c r="C177" s="246"/>
      <c r="D177" s="236" t="s">
        <v>193</v>
      </c>
      <c r="E177" s="247" t="s">
        <v>19</v>
      </c>
      <c r="F177" s="248" t="s">
        <v>12050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193</v>
      </c>
      <c r="AU177" s="255" t="s">
        <v>80</v>
      </c>
      <c r="AV177" s="14" t="s">
        <v>80</v>
      </c>
      <c r="AW177" s="14" t="s">
        <v>195</v>
      </c>
      <c r="AX177" s="14" t="s">
        <v>71</v>
      </c>
      <c r="AY177" s="255" t="s">
        <v>182</v>
      </c>
    </row>
    <row r="178" s="14" customFormat="1">
      <c r="A178" s="14"/>
      <c r="B178" s="245"/>
      <c r="C178" s="246"/>
      <c r="D178" s="236" t="s">
        <v>193</v>
      </c>
      <c r="E178" s="247" t="s">
        <v>19</v>
      </c>
      <c r="F178" s="248" t="s">
        <v>12051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193</v>
      </c>
      <c r="AU178" s="255" t="s">
        <v>80</v>
      </c>
      <c r="AV178" s="14" t="s">
        <v>80</v>
      </c>
      <c r="AW178" s="14" t="s">
        <v>195</v>
      </c>
      <c r="AX178" s="14" t="s">
        <v>71</v>
      </c>
      <c r="AY178" s="255" t="s">
        <v>182</v>
      </c>
    </row>
    <row r="179" s="14" customFormat="1">
      <c r="A179" s="14"/>
      <c r="B179" s="245"/>
      <c r="C179" s="246"/>
      <c r="D179" s="236" t="s">
        <v>193</v>
      </c>
      <c r="E179" s="247" t="s">
        <v>19</v>
      </c>
      <c r="F179" s="248" t="s">
        <v>12052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193</v>
      </c>
      <c r="AU179" s="255" t="s">
        <v>80</v>
      </c>
      <c r="AV179" s="14" t="s">
        <v>80</v>
      </c>
      <c r="AW179" s="14" t="s">
        <v>195</v>
      </c>
      <c r="AX179" s="14" t="s">
        <v>71</v>
      </c>
      <c r="AY179" s="255" t="s">
        <v>182</v>
      </c>
    </row>
    <row r="180" s="2" customFormat="1" ht="55.5" customHeight="1">
      <c r="A180" s="41"/>
      <c r="B180" s="42"/>
      <c r="C180" s="216" t="s">
        <v>422</v>
      </c>
      <c r="D180" s="216" t="s">
        <v>184</v>
      </c>
      <c r="E180" s="217" t="s">
        <v>1114</v>
      </c>
      <c r="F180" s="218" t="s">
        <v>1115</v>
      </c>
      <c r="G180" s="219" t="s">
        <v>283</v>
      </c>
      <c r="H180" s="220">
        <v>378.45299999999997</v>
      </c>
      <c r="I180" s="221"/>
      <c r="J180" s="222">
        <f>ROUND(I180*H180,2)</f>
        <v>0</v>
      </c>
      <c r="K180" s="218" t="s">
        <v>188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37.920990599999996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189</v>
      </c>
      <c r="AT180" s="227" t="s">
        <v>184</v>
      </c>
      <c r="AU180" s="227" t="s">
        <v>80</v>
      </c>
      <c r="AY180" s="20" t="s">
        <v>182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189</v>
      </c>
      <c r="BM180" s="227" t="s">
        <v>12053</v>
      </c>
    </row>
    <row r="181" s="2" customFormat="1">
      <c r="A181" s="41"/>
      <c r="B181" s="42"/>
      <c r="C181" s="43"/>
      <c r="D181" s="229" t="s">
        <v>191</v>
      </c>
      <c r="E181" s="43"/>
      <c r="F181" s="230" t="s">
        <v>1117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191</v>
      </c>
      <c r="AU181" s="20" t="s">
        <v>80</v>
      </c>
    </row>
    <row r="182" s="14" customFormat="1">
      <c r="A182" s="14"/>
      <c r="B182" s="245"/>
      <c r="C182" s="246"/>
      <c r="D182" s="236" t="s">
        <v>193</v>
      </c>
      <c r="E182" s="247" t="s">
        <v>19</v>
      </c>
      <c r="F182" s="248" t="s">
        <v>12054</v>
      </c>
      <c r="G182" s="246"/>
      <c r="H182" s="249">
        <v>281.57299999999998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193</v>
      </c>
      <c r="AU182" s="255" t="s">
        <v>80</v>
      </c>
      <c r="AV182" s="14" t="s">
        <v>80</v>
      </c>
      <c r="AW182" s="14" t="s">
        <v>195</v>
      </c>
      <c r="AX182" s="14" t="s">
        <v>71</v>
      </c>
      <c r="AY182" s="255" t="s">
        <v>182</v>
      </c>
    </row>
    <row r="183" s="14" customFormat="1">
      <c r="A183" s="14"/>
      <c r="B183" s="245"/>
      <c r="C183" s="246"/>
      <c r="D183" s="236" t="s">
        <v>193</v>
      </c>
      <c r="E183" s="247" t="s">
        <v>19</v>
      </c>
      <c r="F183" s="248" t="s">
        <v>12055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193</v>
      </c>
      <c r="AU183" s="255" t="s">
        <v>80</v>
      </c>
      <c r="AV183" s="14" t="s">
        <v>80</v>
      </c>
      <c r="AW183" s="14" t="s">
        <v>195</v>
      </c>
      <c r="AX183" s="14" t="s">
        <v>71</v>
      </c>
      <c r="AY183" s="255" t="s">
        <v>182</v>
      </c>
    </row>
    <row r="184" s="2" customFormat="1" ht="16.5" customHeight="1">
      <c r="A184" s="41"/>
      <c r="B184" s="42"/>
      <c r="C184" s="278" t="s">
        <v>431</v>
      </c>
      <c r="D184" s="278" t="s">
        <v>296</v>
      </c>
      <c r="E184" s="279" t="s">
        <v>1120</v>
      </c>
      <c r="F184" s="280" t="s">
        <v>1121</v>
      </c>
      <c r="G184" s="281" t="s">
        <v>256</v>
      </c>
      <c r="H184" s="282">
        <v>116.56399999999999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116.56399999999999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253</v>
      </c>
      <c r="AT184" s="227" t="s">
        <v>296</v>
      </c>
      <c r="AU184" s="227" t="s">
        <v>80</v>
      </c>
      <c r="AY184" s="20" t="s">
        <v>182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189</v>
      </c>
      <c r="BM184" s="227" t="s">
        <v>12056</v>
      </c>
    </row>
    <row r="185" s="2" customFormat="1">
      <c r="A185" s="41"/>
      <c r="B185" s="42"/>
      <c r="C185" s="43"/>
      <c r="D185" s="236" t="s">
        <v>1123</v>
      </c>
      <c r="E185" s="43"/>
      <c r="F185" s="288" t="s">
        <v>1124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1123</v>
      </c>
      <c r="AU185" s="20" t="s">
        <v>80</v>
      </c>
    </row>
    <row r="186" s="14" customFormat="1">
      <c r="A186" s="14"/>
      <c r="B186" s="245"/>
      <c r="C186" s="246"/>
      <c r="D186" s="236" t="s">
        <v>193</v>
      </c>
      <c r="E186" s="247" t="s">
        <v>19</v>
      </c>
      <c r="F186" s="248" t="s">
        <v>12057</v>
      </c>
      <c r="G186" s="246"/>
      <c r="H186" s="249">
        <v>78.840439999999987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193</v>
      </c>
      <c r="AU186" s="255" t="s">
        <v>80</v>
      </c>
      <c r="AV186" s="14" t="s">
        <v>80</v>
      </c>
      <c r="AW186" s="14" t="s">
        <v>195</v>
      </c>
      <c r="AX186" s="14" t="s">
        <v>71</v>
      </c>
      <c r="AY186" s="255" t="s">
        <v>182</v>
      </c>
    </row>
    <row r="187" s="14" customFormat="1">
      <c r="A187" s="14"/>
      <c r="B187" s="245"/>
      <c r="C187" s="246"/>
      <c r="D187" s="236" t="s">
        <v>193</v>
      </c>
      <c r="E187" s="247" t="s">
        <v>19</v>
      </c>
      <c r="F187" s="248" t="s">
        <v>12058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193</v>
      </c>
      <c r="AU187" s="255" t="s">
        <v>80</v>
      </c>
      <c r="AV187" s="14" t="s">
        <v>80</v>
      </c>
      <c r="AW187" s="14" t="s">
        <v>195</v>
      </c>
      <c r="AX187" s="14" t="s">
        <v>71</v>
      </c>
      <c r="AY187" s="255" t="s">
        <v>182</v>
      </c>
    </row>
    <row r="188" s="14" customFormat="1">
      <c r="A188" s="14"/>
      <c r="B188" s="245"/>
      <c r="C188" s="246"/>
      <c r="D188" s="236" t="s">
        <v>193</v>
      </c>
      <c r="E188" s="246"/>
      <c r="F188" s="248" t="s">
        <v>12059</v>
      </c>
      <c r="G188" s="246"/>
      <c r="H188" s="249">
        <v>116.56399999999999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193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182</v>
      </c>
    </row>
    <row r="189" s="2" customFormat="1" ht="66.75" customHeight="1">
      <c r="A189" s="41"/>
      <c r="B189" s="42"/>
      <c r="C189" s="216" t="s">
        <v>437</v>
      </c>
      <c r="D189" s="216" t="s">
        <v>184</v>
      </c>
      <c r="E189" s="217" t="s">
        <v>12060</v>
      </c>
      <c r="F189" s="218" t="s">
        <v>12061</v>
      </c>
      <c r="G189" s="219" t="s">
        <v>283</v>
      </c>
      <c r="H189" s="220">
        <v>36.119999999999997</v>
      </c>
      <c r="I189" s="221"/>
      <c r="J189" s="222">
        <f>ROUND(I189*H189,2)</f>
        <v>0</v>
      </c>
      <c r="K189" s="218" t="s">
        <v>188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189</v>
      </c>
      <c r="AT189" s="227" t="s">
        <v>184</v>
      </c>
      <c r="AU189" s="227" t="s">
        <v>80</v>
      </c>
      <c r="AY189" s="20" t="s">
        <v>182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189</v>
      </c>
      <c r="BM189" s="227" t="s">
        <v>12062</v>
      </c>
    </row>
    <row r="190" s="2" customFormat="1">
      <c r="A190" s="41"/>
      <c r="B190" s="42"/>
      <c r="C190" s="43"/>
      <c r="D190" s="229" t="s">
        <v>191</v>
      </c>
      <c r="E190" s="43"/>
      <c r="F190" s="230" t="s">
        <v>12063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191</v>
      </c>
      <c r="AU190" s="20" t="s">
        <v>80</v>
      </c>
    </row>
    <row r="191" s="14" customFormat="1">
      <c r="A191" s="14"/>
      <c r="B191" s="245"/>
      <c r="C191" s="246"/>
      <c r="D191" s="236" t="s">
        <v>193</v>
      </c>
      <c r="E191" s="247" t="s">
        <v>19</v>
      </c>
      <c r="F191" s="248" t="s">
        <v>12064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193</v>
      </c>
      <c r="AU191" s="255" t="s">
        <v>80</v>
      </c>
      <c r="AV191" s="14" t="s">
        <v>80</v>
      </c>
      <c r="AW191" s="14" t="s">
        <v>195</v>
      </c>
      <c r="AX191" s="14" t="s">
        <v>71</v>
      </c>
      <c r="AY191" s="255" t="s">
        <v>182</v>
      </c>
    </row>
    <row r="192" s="2" customFormat="1" ht="66.75" customHeight="1">
      <c r="A192" s="41"/>
      <c r="B192" s="42"/>
      <c r="C192" s="216" t="s">
        <v>443</v>
      </c>
      <c r="D192" s="216" t="s">
        <v>184</v>
      </c>
      <c r="E192" s="217" t="s">
        <v>12065</v>
      </c>
      <c r="F192" s="218" t="s">
        <v>12066</v>
      </c>
      <c r="G192" s="219" t="s">
        <v>283</v>
      </c>
      <c r="H192" s="220">
        <v>36.119999999999997</v>
      </c>
      <c r="I192" s="221"/>
      <c r="J192" s="222">
        <f>ROUND(I192*H192,2)</f>
        <v>0</v>
      </c>
      <c r="K192" s="218" t="s">
        <v>188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0.088800000000000004</v>
      </c>
      <c r="R192" s="225">
        <f>Q192*H192</f>
        <v>3.2074560000000001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189</v>
      </c>
      <c r="AT192" s="227" t="s">
        <v>184</v>
      </c>
      <c r="AU192" s="227" t="s">
        <v>80</v>
      </c>
      <c r="AY192" s="20" t="s">
        <v>182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189</v>
      </c>
      <c r="BM192" s="227" t="s">
        <v>12067</v>
      </c>
    </row>
    <row r="193" s="2" customFormat="1">
      <c r="A193" s="41"/>
      <c r="B193" s="42"/>
      <c r="C193" s="43"/>
      <c r="D193" s="229" t="s">
        <v>191</v>
      </c>
      <c r="E193" s="43"/>
      <c r="F193" s="230" t="s">
        <v>12068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191</v>
      </c>
      <c r="AU193" s="20" t="s">
        <v>80</v>
      </c>
    </row>
    <row r="194" s="14" customFormat="1">
      <c r="A194" s="14"/>
      <c r="B194" s="245"/>
      <c r="C194" s="246"/>
      <c r="D194" s="236" t="s">
        <v>193</v>
      </c>
      <c r="E194" s="247" t="s">
        <v>19</v>
      </c>
      <c r="F194" s="248" t="s">
        <v>12064</v>
      </c>
      <c r="G194" s="246"/>
      <c r="H194" s="249">
        <v>36.119999999999997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193</v>
      </c>
      <c r="AU194" s="255" t="s">
        <v>80</v>
      </c>
      <c r="AV194" s="14" t="s">
        <v>80</v>
      </c>
      <c r="AW194" s="14" t="s">
        <v>195</v>
      </c>
      <c r="AX194" s="14" t="s">
        <v>71</v>
      </c>
      <c r="AY194" s="255" t="s">
        <v>182</v>
      </c>
    </row>
    <row r="195" s="2" customFormat="1" ht="21.75" customHeight="1">
      <c r="A195" s="41"/>
      <c r="B195" s="42"/>
      <c r="C195" s="278" t="s">
        <v>450</v>
      </c>
      <c r="D195" s="278" t="s">
        <v>296</v>
      </c>
      <c r="E195" s="279" t="s">
        <v>12069</v>
      </c>
      <c r="F195" s="280" t="s">
        <v>12070</v>
      </c>
      <c r="G195" s="281" t="s">
        <v>283</v>
      </c>
      <c r="H195" s="282">
        <v>39.731999999999999</v>
      </c>
      <c r="I195" s="283"/>
      <c r="J195" s="284">
        <f>ROUND(I195*H195,2)</f>
        <v>0</v>
      </c>
      <c r="K195" s="280" t="s">
        <v>19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0.28000000000000003</v>
      </c>
      <c r="R195" s="225">
        <f>Q195*H195</f>
        <v>11.124960000000002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253</v>
      </c>
      <c r="AT195" s="227" t="s">
        <v>296</v>
      </c>
      <c r="AU195" s="227" t="s">
        <v>80</v>
      </c>
      <c r="AY195" s="20" t="s">
        <v>182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189</v>
      </c>
      <c r="BM195" s="227" t="s">
        <v>12071</v>
      </c>
    </row>
    <row r="196" s="14" customFormat="1">
      <c r="A196" s="14"/>
      <c r="B196" s="245"/>
      <c r="C196" s="246"/>
      <c r="D196" s="236" t="s">
        <v>193</v>
      </c>
      <c r="E196" s="246"/>
      <c r="F196" s="248" t="s">
        <v>12072</v>
      </c>
      <c r="G196" s="246"/>
      <c r="H196" s="249">
        <v>39.731999999999999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193</v>
      </c>
      <c r="AU196" s="255" t="s">
        <v>80</v>
      </c>
      <c r="AV196" s="14" t="s">
        <v>80</v>
      </c>
      <c r="AW196" s="14" t="s">
        <v>4</v>
      </c>
      <c r="AX196" s="14" t="s">
        <v>78</v>
      </c>
      <c r="AY196" s="255" t="s">
        <v>182</v>
      </c>
    </row>
    <row r="197" s="2" customFormat="1" ht="37.8" customHeight="1">
      <c r="A197" s="41"/>
      <c r="B197" s="42"/>
      <c r="C197" s="216" t="s">
        <v>468</v>
      </c>
      <c r="D197" s="216" t="s">
        <v>184</v>
      </c>
      <c r="E197" s="217" t="s">
        <v>12073</v>
      </c>
      <c r="F197" s="218" t="s">
        <v>12074</v>
      </c>
      <c r="G197" s="219" t="s">
        <v>283</v>
      </c>
      <c r="H197" s="220">
        <v>378.45299999999997</v>
      </c>
      <c r="I197" s="221"/>
      <c r="J197" s="222">
        <f>ROUND(I197*H197,2)</f>
        <v>0</v>
      </c>
      <c r="K197" s="218" t="s">
        <v>19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0.051769999999999997</v>
      </c>
      <c r="R197" s="225">
        <f>Q197*H197</f>
        <v>19.592511809999998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189</v>
      </c>
      <c r="AT197" s="227" t="s">
        <v>184</v>
      </c>
      <c r="AU197" s="227" t="s">
        <v>80</v>
      </c>
      <c r="AY197" s="20" t="s">
        <v>182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189</v>
      </c>
      <c r="BM197" s="227" t="s">
        <v>12075</v>
      </c>
    </row>
    <row r="198" s="14" customFormat="1">
      <c r="A198" s="14"/>
      <c r="B198" s="245"/>
      <c r="C198" s="246"/>
      <c r="D198" s="236" t="s">
        <v>193</v>
      </c>
      <c r="E198" s="247" t="s">
        <v>19</v>
      </c>
      <c r="F198" s="248" t="s">
        <v>12054</v>
      </c>
      <c r="G198" s="246"/>
      <c r="H198" s="249">
        <v>281.57299999999998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193</v>
      </c>
      <c r="AU198" s="255" t="s">
        <v>80</v>
      </c>
      <c r="AV198" s="14" t="s">
        <v>80</v>
      </c>
      <c r="AW198" s="14" t="s">
        <v>195</v>
      </c>
      <c r="AX198" s="14" t="s">
        <v>71</v>
      </c>
      <c r="AY198" s="255" t="s">
        <v>182</v>
      </c>
    </row>
    <row r="199" s="14" customFormat="1">
      <c r="A199" s="14"/>
      <c r="B199" s="245"/>
      <c r="C199" s="246"/>
      <c r="D199" s="236" t="s">
        <v>193</v>
      </c>
      <c r="E199" s="247" t="s">
        <v>19</v>
      </c>
      <c r="F199" s="248" t="s">
        <v>12055</v>
      </c>
      <c r="G199" s="246"/>
      <c r="H199" s="249">
        <v>96.879999999999995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193</v>
      </c>
      <c r="AU199" s="255" t="s">
        <v>80</v>
      </c>
      <c r="AV199" s="14" t="s">
        <v>80</v>
      </c>
      <c r="AW199" s="14" t="s">
        <v>195</v>
      </c>
      <c r="AX199" s="14" t="s">
        <v>71</v>
      </c>
      <c r="AY199" s="255" t="s">
        <v>182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260</v>
      </c>
      <c r="F200" s="214" t="s">
        <v>7156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SUM(P201:P204)</f>
        <v>0</v>
      </c>
      <c r="Q200" s="208"/>
      <c r="R200" s="209">
        <f>SUM(R201:R204)</f>
        <v>0.25259999999999999</v>
      </c>
      <c r="S200" s="208"/>
      <c r="T200" s="210">
        <f>SUM(T201:T204)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78</v>
      </c>
      <c r="AT200" s="212" t="s">
        <v>70</v>
      </c>
      <c r="AU200" s="212" t="s">
        <v>78</v>
      </c>
      <c r="AY200" s="211" t="s">
        <v>182</v>
      </c>
      <c r="BK200" s="213">
        <f>SUM(BK201:BK204)</f>
        <v>0</v>
      </c>
    </row>
    <row r="201" s="2" customFormat="1" ht="24.15" customHeight="1">
      <c r="A201" s="41"/>
      <c r="B201" s="42"/>
      <c r="C201" s="216" t="s">
        <v>476</v>
      </c>
      <c r="D201" s="216" t="s">
        <v>184</v>
      </c>
      <c r="E201" s="217" t="s">
        <v>12076</v>
      </c>
      <c r="F201" s="218" t="s">
        <v>12077</v>
      </c>
      <c r="G201" s="219" t="s">
        <v>2233</v>
      </c>
      <c r="H201" s="220">
        <v>1</v>
      </c>
      <c r="I201" s="221"/>
      <c r="J201" s="222">
        <f>ROUND(I201*H201,2)</f>
        <v>0</v>
      </c>
      <c r="K201" s="218" t="s">
        <v>19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0.25</v>
      </c>
      <c r="R201" s="225">
        <f>Q201*H201</f>
        <v>0.25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189</v>
      </c>
      <c r="AT201" s="227" t="s">
        <v>184</v>
      </c>
      <c r="AU201" s="227" t="s">
        <v>80</v>
      </c>
      <c r="AY201" s="20" t="s">
        <v>182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189</v>
      </c>
      <c r="BM201" s="227" t="s">
        <v>12078</v>
      </c>
    </row>
    <row r="202" s="2" customFormat="1" ht="37.8" customHeight="1">
      <c r="A202" s="41"/>
      <c r="B202" s="42"/>
      <c r="C202" s="216" t="s">
        <v>483</v>
      </c>
      <c r="D202" s="216" t="s">
        <v>184</v>
      </c>
      <c r="E202" s="217" t="s">
        <v>12079</v>
      </c>
      <c r="F202" s="218" t="s">
        <v>12080</v>
      </c>
      <c r="G202" s="219" t="s">
        <v>425</v>
      </c>
      <c r="H202" s="220">
        <v>130</v>
      </c>
      <c r="I202" s="221"/>
      <c r="J202" s="222">
        <f>ROUND(I202*H202,2)</f>
        <v>0</v>
      </c>
      <c r="K202" s="218" t="s">
        <v>188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2.0000000000000002E-05</v>
      </c>
      <c r="R202" s="225">
        <f>Q202*H202</f>
        <v>0.0026000000000000003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189</v>
      </c>
      <c r="AT202" s="227" t="s">
        <v>184</v>
      </c>
      <c r="AU202" s="227" t="s">
        <v>80</v>
      </c>
      <c r="AY202" s="20" t="s">
        <v>182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189</v>
      </c>
      <c r="BM202" s="227" t="s">
        <v>12081</v>
      </c>
    </row>
    <row r="203" s="2" customFormat="1">
      <c r="A203" s="41"/>
      <c r="B203" s="42"/>
      <c r="C203" s="43"/>
      <c r="D203" s="229" t="s">
        <v>191</v>
      </c>
      <c r="E203" s="43"/>
      <c r="F203" s="230" t="s">
        <v>12082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191</v>
      </c>
      <c r="AU203" s="20" t="s">
        <v>80</v>
      </c>
    </row>
    <row r="204" s="14" customFormat="1">
      <c r="A204" s="14"/>
      <c r="B204" s="245"/>
      <c r="C204" s="246"/>
      <c r="D204" s="236" t="s">
        <v>193</v>
      </c>
      <c r="E204" s="247" t="s">
        <v>19</v>
      </c>
      <c r="F204" s="248" t="s">
        <v>12083</v>
      </c>
      <c r="G204" s="246"/>
      <c r="H204" s="249">
        <v>130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193</v>
      </c>
      <c r="AU204" s="255" t="s">
        <v>80</v>
      </c>
      <c r="AV204" s="14" t="s">
        <v>80</v>
      </c>
      <c r="AW204" s="14" t="s">
        <v>195</v>
      </c>
      <c r="AX204" s="14" t="s">
        <v>71</v>
      </c>
      <c r="AY204" s="255" t="s">
        <v>182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3125</v>
      </c>
      <c r="F205" s="214" t="s">
        <v>3126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SUM(P206:P222)</f>
        <v>0</v>
      </c>
      <c r="Q205" s="208"/>
      <c r="R205" s="209">
        <f>SUM(R206:R222)</f>
        <v>0</v>
      </c>
      <c r="S205" s="208"/>
      <c r="T205" s="210">
        <f>SUM(T206:T222)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78</v>
      </c>
      <c r="AT205" s="212" t="s">
        <v>70</v>
      </c>
      <c r="AU205" s="212" t="s">
        <v>78</v>
      </c>
      <c r="AY205" s="211" t="s">
        <v>182</v>
      </c>
      <c r="BK205" s="213">
        <f>SUM(BK206:BK222)</f>
        <v>0</v>
      </c>
    </row>
    <row r="206" s="2" customFormat="1" ht="37.8" customHeight="1">
      <c r="A206" s="41"/>
      <c r="B206" s="42"/>
      <c r="C206" s="216" t="s">
        <v>488</v>
      </c>
      <c r="D206" s="216" t="s">
        <v>184</v>
      </c>
      <c r="E206" s="217" t="s">
        <v>3140</v>
      </c>
      <c r="F206" s="218" t="s">
        <v>3141</v>
      </c>
      <c r="G206" s="219" t="s">
        <v>256</v>
      </c>
      <c r="H206" s="220">
        <v>28.829999999999998</v>
      </c>
      <c r="I206" s="221"/>
      <c r="J206" s="222">
        <f>ROUND(I206*H206,2)</f>
        <v>0</v>
      </c>
      <c r="K206" s="218" t="s">
        <v>188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189</v>
      </c>
      <c r="AT206" s="227" t="s">
        <v>184</v>
      </c>
      <c r="AU206" s="227" t="s">
        <v>80</v>
      </c>
      <c r="AY206" s="20" t="s">
        <v>182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189</v>
      </c>
      <c r="BM206" s="227" t="s">
        <v>12084</v>
      </c>
    </row>
    <row r="207" s="2" customFormat="1">
      <c r="A207" s="41"/>
      <c r="B207" s="42"/>
      <c r="C207" s="43"/>
      <c r="D207" s="229" t="s">
        <v>191</v>
      </c>
      <c r="E207" s="43"/>
      <c r="F207" s="230" t="s">
        <v>3143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191</v>
      </c>
      <c r="AU207" s="20" t="s">
        <v>80</v>
      </c>
    </row>
    <row r="208" s="14" customFormat="1">
      <c r="A208" s="14"/>
      <c r="B208" s="245"/>
      <c r="C208" s="246"/>
      <c r="D208" s="236" t="s">
        <v>193</v>
      </c>
      <c r="E208" s="247" t="s">
        <v>19</v>
      </c>
      <c r="F208" s="248" t="s">
        <v>12085</v>
      </c>
      <c r="G208" s="246"/>
      <c r="H208" s="249">
        <v>28.829999999999998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193</v>
      </c>
      <c r="AU208" s="255" t="s">
        <v>80</v>
      </c>
      <c r="AV208" s="14" t="s">
        <v>80</v>
      </c>
      <c r="AW208" s="14" t="s">
        <v>195</v>
      </c>
      <c r="AX208" s="14" t="s">
        <v>71</v>
      </c>
      <c r="AY208" s="255" t="s">
        <v>182</v>
      </c>
    </row>
    <row r="209" s="2" customFormat="1" ht="44.25" customHeight="1">
      <c r="A209" s="41"/>
      <c r="B209" s="42"/>
      <c r="C209" s="216" t="s">
        <v>496</v>
      </c>
      <c r="D209" s="216" t="s">
        <v>184</v>
      </c>
      <c r="E209" s="217" t="s">
        <v>3179</v>
      </c>
      <c r="F209" s="218" t="s">
        <v>3180</v>
      </c>
      <c r="G209" s="219" t="s">
        <v>256</v>
      </c>
      <c r="H209" s="220">
        <v>619.41600000000005</v>
      </c>
      <c r="I209" s="221"/>
      <c r="J209" s="222">
        <f>ROUND(I209*H209,2)</f>
        <v>0</v>
      </c>
      <c r="K209" s="218" t="s">
        <v>188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189</v>
      </c>
      <c r="AT209" s="227" t="s">
        <v>184</v>
      </c>
      <c r="AU209" s="227" t="s">
        <v>80</v>
      </c>
      <c r="AY209" s="20" t="s">
        <v>182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189</v>
      </c>
      <c r="BM209" s="227" t="s">
        <v>12086</v>
      </c>
    </row>
    <row r="210" s="2" customFormat="1">
      <c r="A210" s="41"/>
      <c r="B210" s="42"/>
      <c r="C210" s="43"/>
      <c r="D210" s="229" t="s">
        <v>191</v>
      </c>
      <c r="E210" s="43"/>
      <c r="F210" s="230" t="s">
        <v>3182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191</v>
      </c>
      <c r="AU210" s="20" t="s">
        <v>80</v>
      </c>
    </row>
    <row r="211" s="14" customFormat="1">
      <c r="A211" s="14"/>
      <c r="B211" s="245"/>
      <c r="C211" s="246"/>
      <c r="D211" s="236" t="s">
        <v>193</v>
      </c>
      <c r="E211" s="246"/>
      <c r="F211" s="248" t="s">
        <v>12087</v>
      </c>
      <c r="G211" s="246"/>
      <c r="H211" s="249">
        <v>619.41600000000005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193</v>
      </c>
      <c r="AU211" s="255" t="s">
        <v>80</v>
      </c>
      <c r="AV211" s="14" t="s">
        <v>80</v>
      </c>
      <c r="AW211" s="14" t="s">
        <v>4</v>
      </c>
      <c r="AX211" s="14" t="s">
        <v>78</v>
      </c>
      <c r="AY211" s="255" t="s">
        <v>182</v>
      </c>
    </row>
    <row r="212" s="2" customFormat="1" ht="37.8" customHeight="1">
      <c r="A212" s="41"/>
      <c r="B212" s="42"/>
      <c r="C212" s="216" t="s">
        <v>502</v>
      </c>
      <c r="D212" s="216" t="s">
        <v>184</v>
      </c>
      <c r="E212" s="217" t="s">
        <v>3185</v>
      </c>
      <c r="F212" s="218" t="s">
        <v>3186</v>
      </c>
      <c r="G212" s="219" t="s">
        <v>256</v>
      </c>
      <c r="H212" s="220">
        <v>103.236</v>
      </c>
      <c r="I212" s="221"/>
      <c r="J212" s="222">
        <f>ROUND(I212*H212,2)</f>
        <v>0</v>
      </c>
      <c r="K212" s="218" t="s">
        <v>188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189</v>
      </c>
      <c r="AT212" s="227" t="s">
        <v>184</v>
      </c>
      <c r="AU212" s="227" t="s">
        <v>80</v>
      </c>
      <c r="AY212" s="20" t="s">
        <v>182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189</v>
      </c>
      <c r="BM212" s="227" t="s">
        <v>12088</v>
      </c>
    </row>
    <row r="213" s="2" customFormat="1">
      <c r="A213" s="41"/>
      <c r="B213" s="42"/>
      <c r="C213" s="43"/>
      <c r="D213" s="229" t="s">
        <v>191</v>
      </c>
      <c r="E213" s="43"/>
      <c r="F213" s="230" t="s">
        <v>3188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191</v>
      </c>
      <c r="AU213" s="20" t="s">
        <v>80</v>
      </c>
    </row>
    <row r="214" s="2" customFormat="1" ht="44.25" customHeight="1">
      <c r="A214" s="41"/>
      <c r="B214" s="42"/>
      <c r="C214" s="216" t="s">
        <v>508</v>
      </c>
      <c r="D214" s="216" t="s">
        <v>184</v>
      </c>
      <c r="E214" s="217" t="s">
        <v>3211</v>
      </c>
      <c r="F214" s="218" t="s">
        <v>3212</v>
      </c>
      <c r="G214" s="219" t="s">
        <v>256</v>
      </c>
      <c r="H214" s="220">
        <v>32.880000000000003</v>
      </c>
      <c r="I214" s="221"/>
      <c r="J214" s="222">
        <f>ROUND(I214*H214,2)</f>
        <v>0</v>
      </c>
      <c r="K214" s="218" t="s">
        <v>188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189</v>
      </c>
      <c r="AT214" s="227" t="s">
        <v>184</v>
      </c>
      <c r="AU214" s="227" t="s">
        <v>80</v>
      </c>
      <c r="AY214" s="20" t="s">
        <v>182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189</v>
      </c>
      <c r="BM214" s="227" t="s">
        <v>12089</v>
      </c>
    </row>
    <row r="215" s="2" customFormat="1">
      <c r="A215" s="41"/>
      <c r="B215" s="42"/>
      <c r="C215" s="43"/>
      <c r="D215" s="229" t="s">
        <v>191</v>
      </c>
      <c r="E215" s="43"/>
      <c r="F215" s="230" t="s">
        <v>3214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191</v>
      </c>
      <c r="AU215" s="20" t="s">
        <v>80</v>
      </c>
    </row>
    <row r="216" s="14" customFormat="1">
      <c r="A216" s="14"/>
      <c r="B216" s="245"/>
      <c r="C216" s="246"/>
      <c r="D216" s="236" t="s">
        <v>193</v>
      </c>
      <c r="E216" s="247" t="s">
        <v>19</v>
      </c>
      <c r="F216" s="248" t="s">
        <v>12090</v>
      </c>
      <c r="G216" s="246"/>
      <c r="H216" s="249">
        <v>32.879999999999995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193</v>
      </c>
      <c r="AU216" s="255" t="s">
        <v>80</v>
      </c>
      <c r="AV216" s="14" t="s">
        <v>80</v>
      </c>
      <c r="AW216" s="14" t="s">
        <v>195</v>
      </c>
      <c r="AX216" s="14" t="s">
        <v>71</v>
      </c>
      <c r="AY216" s="255" t="s">
        <v>182</v>
      </c>
    </row>
    <row r="217" s="2" customFormat="1" ht="49.05" customHeight="1">
      <c r="A217" s="41"/>
      <c r="B217" s="42"/>
      <c r="C217" s="216" t="s">
        <v>514</v>
      </c>
      <c r="D217" s="216" t="s">
        <v>184</v>
      </c>
      <c r="E217" s="217" t="s">
        <v>3226</v>
      </c>
      <c r="F217" s="218" t="s">
        <v>3227</v>
      </c>
      <c r="G217" s="219" t="s">
        <v>256</v>
      </c>
      <c r="H217" s="220">
        <v>58.057000000000002</v>
      </c>
      <c r="I217" s="221"/>
      <c r="J217" s="222">
        <f>ROUND(I217*H217,2)</f>
        <v>0</v>
      </c>
      <c r="K217" s="218" t="s">
        <v>188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189</v>
      </c>
      <c r="AT217" s="227" t="s">
        <v>184</v>
      </c>
      <c r="AU217" s="227" t="s">
        <v>80</v>
      </c>
      <c r="AY217" s="20" t="s">
        <v>182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189</v>
      </c>
      <c r="BM217" s="227" t="s">
        <v>12091</v>
      </c>
    </row>
    <row r="218" s="2" customFormat="1">
      <c r="A218" s="41"/>
      <c r="B218" s="42"/>
      <c r="C218" s="43"/>
      <c r="D218" s="229" t="s">
        <v>191</v>
      </c>
      <c r="E218" s="43"/>
      <c r="F218" s="230" t="s">
        <v>3229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191</v>
      </c>
      <c r="AU218" s="20" t="s">
        <v>80</v>
      </c>
    </row>
    <row r="219" s="14" customFormat="1">
      <c r="A219" s="14"/>
      <c r="B219" s="245"/>
      <c r="C219" s="246"/>
      <c r="D219" s="236" t="s">
        <v>193</v>
      </c>
      <c r="E219" s="247" t="s">
        <v>19</v>
      </c>
      <c r="F219" s="248" t="s">
        <v>12092</v>
      </c>
      <c r="G219" s="246"/>
      <c r="H219" s="249">
        <v>58.056999999999995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193</v>
      </c>
      <c r="AU219" s="255" t="s">
        <v>80</v>
      </c>
      <c r="AV219" s="14" t="s">
        <v>80</v>
      </c>
      <c r="AW219" s="14" t="s">
        <v>195</v>
      </c>
      <c r="AX219" s="14" t="s">
        <v>71</v>
      </c>
      <c r="AY219" s="255" t="s">
        <v>182</v>
      </c>
    </row>
    <row r="220" s="2" customFormat="1" ht="37.8" customHeight="1">
      <c r="A220" s="41"/>
      <c r="B220" s="42"/>
      <c r="C220" s="216" t="s">
        <v>522</v>
      </c>
      <c r="D220" s="216" t="s">
        <v>184</v>
      </c>
      <c r="E220" s="217" t="s">
        <v>12093</v>
      </c>
      <c r="F220" s="218" t="s">
        <v>12094</v>
      </c>
      <c r="G220" s="219" t="s">
        <v>256</v>
      </c>
      <c r="H220" s="220">
        <v>12.300000000000001</v>
      </c>
      <c r="I220" s="221"/>
      <c r="J220" s="222">
        <f>ROUND(I220*H220,2)</f>
        <v>0</v>
      </c>
      <c r="K220" s="218" t="s">
        <v>188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189</v>
      </c>
      <c r="AT220" s="227" t="s">
        <v>184</v>
      </c>
      <c r="AU220" s="227" t="s">
        <v>80</v>
      </c>
      <c r="AY220" s="20" t="s">
        <v>182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189</v>
      </c>
      <c r="BM220" s="227" t="s">
        <v>12095</v>
      </c>
    </row>
    <row r="221" s="2" customFormat="1">
      <c r="A221" s="41"/>
      <c r="B221" s="42"/>
      <c r="C221" s="43"/>
      <c r="D221" s="229" t="s">
        <v>191</v>
      </c>
      <c r="E221" s="43"/>
      <c r="F221" s="230" t="s">
        <v>12096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191</v>
      </c>
      <c r="AU221" s="20" t="s">
        <v>80</v>
      </c>
    </row>
    <row r="222" s="14" customFormat="1">
      <c r="A222" s="14"/>
      <c r="B222" s="245"/>
      <c r="C222" s="246"/>
      <c r="D222" s="236" t="s">
        <v>193</v>
      </c>
      <c r="E222" s="247" t="s">
        <v>19</v>
      </c>
      <c r="F222" s="248" t="s">
        <v>12097</v>
      </c>
      <c r="G222" s="246"/>
      <c r="H222" s="249">
        <v>12.300000000000001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193</v>
      </c>
      <c r="AU222" s="255" t="s">
        <v>80</v>
      </c>
      <c r="AV222" s="14" t="s">
        <v>80</v>
      </c>
      <c r="AW222" s="14" t="s">
        <v>195</v>
      </c>
      <c r="AX222" s="14" t="s">
        <v>71</v>
      </c>
      <c r="AY222" s="255" t="s">
        <v>182</v>
      </c>
    </row>
    <row r="223" s="12" customFormat="1" ht="22.8" customHeight="1">
      <c r="A223" s="12"/>
      <c r="B223" s="200"/>
      <c r="C223" s="201"/>
      <c r="D223" s="202" t="s">
        <v>70</v>
      </c>
      <c r="E223" s="214" t="s">
        <v>3231</v>
      </c>
      <c r="F223" s="214" t="s">
        <v>3232</v>
      </c>
      <c r="G223" s="201"/>
      <c r="H223" s="201"/>
      <c r="I223" s="204"/>
      <c r="J223" s="215">
        <f>BK223</f>
        <v>0</v>
      </c>
      <c r="K223" s="201"/>
      <c r="L223" s="206"/>
      <c r="M223" s="207"/>
      <c r="N223" s="208"/>
      <c r="O223" s="208"/>
      <c r="P223" s="209">
        <f>SUM(P224:P232)</f>
        <v>0</v>
      </c>
      <c r="Q223" s="208"/>
      <c r="R223" s="209">
        <f>SUM(R224:R232)</f>
        <v>0</v>
      </c>
      <c r="S223" s="208"/>
      <c r="T223" s="210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1" t="s">
        <v>78</v>
      </c>
      <c r="AT223" s="212" t="s">
        <v>70</v>
      </c>
      <c r="AU223" s="212" t="s">
        <v>78</v>
      </c>
      <c r="AY223" s="211" t="s">
        <v>182</v>
      </c>
      <c r="BK223" s="213">
        <f>SUM(BK224:BK232)</f>
        <v>0</v>
      </c>
    </row>
    <row r="224" s="2" customFormat="1" ht="37.8" customHeight="1">
      <c r="A224" s="41"/>
      <c r="B224" s="42"/>
      <c r="C224" s="216" t="s">
        <v>530</v>
      </c>
      <c r="D224" s="216" t="s">
        <v>184</v>
      </c>
      <c r="E224" s="217" t="s">
        <v>1133</v>
      </c>
      <c r="F224" s="218" t="s">
        <v>1134</v>
      </c>
      <c r="G224" s="219" t="s">
        <v>256</v>
      </c>
      <c r="H224" s="220">
        <v>166.72300000000001</v>
      </c>
      <c r="I224" s="221"/>
      <c r="J224" s="222">
        <f>ROUND(I224*H224,2)</f>
        <v>0</v>
      </c>
      <c r="K224" s="218" t="s">
        <v>188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189</v>
      </c>
      <c r="AT224" s="227" t="s">
        <v>184</v>
      </c>
      <c r="AU224" s="227" t="s">
        <v>80</v>
      </c>
      <c r="AY224" s="20" t="s">
        <v>182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189</v>
      </c>
      <c r="BM224" s="227" t="s">
        <v>12098</v>
      </c>
    </row>
    <row r="225" s="2" customFormat="1">
      <c r="A225" s="41"/>
      <c r="B225" s="42"/>
      <c r="C225" s="43"/>
      <c r="D225" s="229" t="s">
        <v>191</v>
      </c>
      <c r="E225" s="43"/>
      <c r="F225" s="230" t="s">
        <v>1136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191</v>
      </c>
      <c r="AU225" s="20" t="s">
        <v>80</v>
      </c>
    </row>
    <row r="226" s="14" customFormat="1">
      <c r="A226" s="14"/>
      <c r="B226" s="245"/>
      <c r="C226" s="246"/>
      <c r="D226" s="236" t="s">
        <v>193</v>
      </c>
      <c r="E226" s="247" t="s">
        <v>19</v>
      </c>
      <c r="F226" s="248" t="s">
        <v>12099</v>
      </c>
      <c r="G226" s="246"/>
      <c r="H226" s="249">
        <v>166.72300000000001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193</v>
      </c>
      <c r="AU226" s="255" t="s">
        <v>80</v>
      </c>
      <c r="AV226" s="14" t="s">
        <v>80</v>
      </c>
      <c r="AW226" s="14" t="s">
        <v>195</v>
      </c>
      <c r="AX226" s="14" t="s">
        <v>71</v>
      </c>
      <c r="AY226" s="255" t="s">
        <v>182</v>
      </c>
    </row>
    <row r="227" s="2" customFormat="1" ht="37.8" customHeight="1">
      <c r="A227" s="41"/>
      <c r="B227" s="42"/>
      <c r="C227" s="216" t="s">
        <v>536</v>
      </c>
      <c r="D227" s="216" t="s">
        <v>184</v>
      </c>
      <c r="E227" s="217" t="s">
        <v>12100</v>
      </c>
      <c r="F227" s="218" t="s">
        <v>12101</v>
      </c>
      <c r="G227" s="219" t="s">
        <v>256</v>
      </c>
      <c r="H227" s="220">
        <v>104.55500000000001</v>
      </c>
      <c r="I227" s="221"/>
      <c r="J227" s="222">
        <f>ROUND(I227*H227,2)</f>
        <v>0</v>
      </c>
      <c r="K227" s="218" t="s">
        <v>188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189</v>
      </c>
      <c r="AT227" s="227" t="s">
        <v>184</v>
      </c>
      <c r="AU227" s="227" t="s">
        <v>80</v>
      </c>
      <c r="AY227" s="20" t="s">
        <v>182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189</v>
      </c>
      <c r="BM227" s="227" t="s">
        <v>12102</v>
      </c>
    </row>
    <row r="228" s="2" customFormat="1">
      <c r="A228" s="41"/>
      <c r="B228" s="42"/>
      <c r="C228" s="43"/>
      <c r="D228" s="229" t="s">
        <v>191</v>
      </c>
      <c r="E228" s="43"/>
      <c r="F228" s="230" t="s">
        <v>12103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191</v>
      </c>
      <c r="AU228" s="20" t="s">
        <v>80</v>
      </c>
    </row>
    <row r="229" s="14" customFormat="1">
      <c r="A229" s="14"/>
      <c r="B229" s="245"/>
      <c r="C229" s="246"/>
      <c r="D229" s="236" t="s">
        <v>193</v>
      </c>
      <c r="E229" s="247" t="s">
        <v>19</v>
      </c>
      <c r="F229" s="248" t="s">
        <v>12104</v>
      </c>
      <c r="G229" s="246"/>
      <c r="H229" s="249">
        <v>48.848999999999997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193</v>
      </c>
      <c r="AU229" s="255" t="s">
        <v>80</v>
      </c>
      <c r="AV229" s="14" t="s">
        <v>80</v>
      </c>
      <c r="AW229" s="14" t="s">
        <v>195</v>
      </c>
      <c r="AX229" s="14" t="s">
        <v>71</v>
      </c>
      <c r="AY229" s="255" t="s">
        <v>182</v>
      </c>
    </row>
    <row r="230" s="14" customFormat="1">
      <c r="A230" s="14"/>
      <c r="B230" s="245"/>
      <c r="C230" s="246"/>
      <c r="D230" s="236" t="s">
        <v>193</v>
      </c>
      <c r="E230" s="247" t="s">
        <v>19</v>
      </c>
      <c r="F230" s="248" t="s">
        <v>12105</v>
      </c>
      <c r="G230" s="246"/>
      <c r="H230" s="249">
        <v>55.706000000000003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193</v>
      </c>
      <c r="AU230" s="255" t="s">
        <v>80</v>
      </c>
      <c r="AV230" s="14" t="s">
        <v>80</v>
      </c>
      <c r="AW230" s="14" t="s">
        <v>195</v>
      </c>
      <c r="AX230" s="14" t="s">
        <v>71</v>
      </c>
      <c r="AY230" s="255" t="s">
        <v>182</v>
      </c>
    </row>
    <row r="231" s="2" customFormat="1" ht="37.8" customHeight="1">
      <c r="A231" s="41"/>
      <c r="B231" s="42"/>
      <c r="C231" s="216" t="s">
        <v>540</v>
      </c>
      <c r="D231" s="216" t="s">
        <v>184</v>
      </c>
      <c r="E231" s="217" t="s">
        <v>12106</v>
      </c>
      <c r="F231" s="218" t="s">
        <v>12107</v>
      </c>
      <c r="G231" s="219" t="s">
        <v>256</v>
      </c>
      <c r="H231" s="220">
        <v>16.190999999999999</v>
      </c>
      <c r="I231" s="221"/>
      <c r="J231" s="222">
        <f>ROUND(I231*H231,2)</f>
        <v>0</v>
      </c>
      <c r="K231" s="218" t="s">
        <v>188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189</v>
      </c>
      <c r="AT231" s="227" t="s">
        <v>184</v>
      </c>
      <c r="AU231" s="227" t="s">
        <v>80</v>
      </c>
      <c r="AY231" s="20" t="s">
        <v>182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189</v>
      </c>
      <c r="BM231" s="227" t="s">
        <v>12108</v>
      </c>
    </row>
    <row r="232" s="2" customFormat="1">
      <c r="A232" s="41"/>
      <c r="B232" s="42"/>
      <c r="C232" s="43"/>
      <c r="D232" s="229" t="s">
        <v>191</v>
      </c>
      <c r="E232" s="43"/>
      <c r="F232" s="230" t="s">
        <v>12109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191</v>
      </c>
      <c r="AU232" s="20" t="s">
        <v>80</v>
      </c>
    </row>
    <row r="233" s="12" customFormat="1" ht="25.92" customHeight="1">
      <c r="A233" s="12"/>
      <c r="B233" s="200"/>
      <c r="C233" s="201"/>
      <c r="D233" s="202" t="s">
        <v>70</v>
      </c>
      <c r="E233" s="203" t="s">
        <v>3251</v>
      </c>
      <c r="F233" s="203" t="s">
        <v>3252</v>
      </c>
      <c r="G233" s="201"/>
      <c r="H233" s="201"/>
      <c r="I233" s="204"/>
      <c r="J233" s="205">
        <f>BK233</f>
        <v>0</v>
      </c>
      <c r="K233" s="201"/>
      <c r="L233" s="206"/>
      <c r="M233" s="207"/>
      <c r="N233" s="208"/>
      <c r="O233" s="208"/>
      <c r="P233" s="209">
        <f>P234</f>
        <v>0</v>
      </c>
      <c r="Q233" s="208"/>
      <c r="R233" s="209">
        <f>R234</f>
        <v>1.4922287000000001</v>
      </c>
      <c r="S233" s="208"/>
      <c r="T233" s="210">
        <f>T234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80</v>
      </c>
      <c r="AT233" s="212" t="s">
        <v>70</v>
      </c>
      <c r="AU233" s="212" t="s">
        <v>71</v>
      </c>
      <c r="AY233" s="211" t="s">
        <v>182</v>
      </c>
      <c r="BK233" s="213">
        <f>BK234</f>
        <v>0</v>
      </c>
    </row>
    <row r="234" s="12" customFormat="1" ht="22.8" customHeight="1">
      <c r="A234" s="12"/>
      <c r="B234" s="200"/>
      <c r="C234" s="201"/>
      <c r="D234" s="202" t="s">
        <v>70</v>
      </c>
      <c r="E234" s="214" t="s">
        <v>5098</v>
      </c>
      <c r="F234" s="214" t="s">
        <v>5461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SUM(P235:P240)</f>
        <v>0</v>
      </c>
      <c r="Q234" s="208"/>
      <c r="R234" s="209">
        <f>SUM(R235:R240)</f>
        <v>1.4922287000000001</v>
      </c>
      <c r="S234" s="208"/>
      <c r="T234" s="210">
        <f>SUM(T235:T240)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80</v>
      </c>
      <c r="AT234" s="212" t="s">
        <v>70</v>
      </c>
      <c r="AU234" s="212" t="s">
        <v>78</v>
      </c>
      <c r="AY234" s="211" t="s">
        <v>182</v>
      </c>
      <c r="BK234" s="213">
        <f>SUM(BK235:BK240)</f>
        <v>0</v>
      </c>
    </row>
    <row r="235" s="2" customFormat="1" ht="24.15" customHeight="1">
      <c r="A235" s="41"/>
      <c r="B235" s="42"/>
      <c r="C235" s="216" t="s">
        <v>546</v>
      </c>
      <c r="D235" s="216" t="s">
        <v>184</v>
      </c>
      <c r="E235" s="217" t="s">
        <v>5881</v>
      </c>
      <c r="F235" s="218" t="s">
        <v>5882</v>
      </c>
      <c r="G235" s="219" t="s">
        <v>5862</v>
      </c>
      <c r="H235" s="220">
        <v>1421.23</v>
      </c>
      <c r="I235" s="221"/>
      <c r="J235" s="222">
        <f>ROUND(I235*H235,2)</f>
        <v>0</v>
      </c>
      <c r="K235" s="218" t="s">
        <v>188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5.0000000000000002E-05</v>
      </c>
      <c r="R235" s="225">
        <f>Q235*H235</f>
        <v>0.0710615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184</v>
      </c>
      <c r="AU235" s="227" t="s">
        <v>80</v>
      </c>
      <c r="AY235" s="20" t="s">
        <v>182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12110</v>
      </c>
    </row>
    <row r="236" s="2" customFormat="1">
      <c r="A236" s="41"/>
      <c r="B236" s="42"/>
      <c r="C236" s="43"/>
      <c r="D236" s="229" t="s">
        <v>191</v>
      </c>
      <c r="E236" s="43"/>
      <c r="F236" s="230" t="s">
        <v>5884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191</v>
      </c>
      <c r="AU236" s="20" t="s">
        <v>80</v>
      </c>
    </row>
    <row r="237" s="14" customFormat="1">
      <c r="A237" s="14"/>
      <c r="B237" s="245"/>
      <c r="C237" s="246"/>
      <c r="D237" s="236" t="s">
        <v>193</v>
      </c>
      <c r="E237" s="247" t="s">
        <v>19</v>
      </c>
      <c r="F237" s="248" t="s">
        <v>12111</v>
      </c>
      <c r="G237" s="246"/>
      <c r="H237" s="249">
        <v>1421.23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193</v>
      </c>
      <c r="AU237" s="255" t="s">
        <v>80</v>
      </c>
      <c r="AV237" s="14" t="s">
        <v>80</v>
      </c>
      <c r="AW237" s="14" t="s">
        <v>195</v>
      </c>
      <c r="AX237" s="14" t="s">
        <v>71</v>
      </c>
      <c r="AY237" s="255" t="s">
        <v>182</v>
      </c>
    </row>
    <row r="238" s="2" customFormat="1" ht="33" customHeight="1">
      <c r="A238" s="41"/>
      <c r="B238" s="42"/>
      <c r="C238" s="278" t="s">
        <v>552</v>
      </c>
      <c r="D238" s="278" t="s">
        <v>296</v>
      </c>
      <c r="E238" s="279" t="s">
        <v>12112</v>
      </c>
      <c r="F238" s="280" t="s">
        <v>12113</v>
      </c>
      <c r="G238" s="281" t="s">
        <v>304</v>
      </c>
      <c r="H238" s="282">
        <v>40.420000000000002</v>
      </c>
      <c r="I238" s="283"/>
      <c r="J238" s="284">
        <f>ROUND(I238*H238,2)</f>
        <v>0</v>
      </c>
      <c r="K238" s="280" t="s">
        <v>19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0.035159999999999997</v>
      </c>
      <c r="R238" s="225">
        <f>Q238*H238</f>
        <v>1.4211672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410</v>
      </c>
      <c r="AT238" s="227" t="s">
        <v>296</v>
      </c>
      <c r="AU238" s="227" t="s">
        <v>80</v>
      </c>
      <c r="AY238" s="20" t="s">
        <v>182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12114</v>
      </c>
    </row>
    <row r="239" s="14" customFormat="1">
      <c r="A239" s="14"/>
      <c r="B239" s="245"/>
      <c r="C239" s="246"/>
      <c r="D239" s="236" t="s">
        <v>193</v>
      </c>
      <c r="E239" s="247" t="s">
        <v>19</v>
      </c>
      <c r="F239" s="248" t="s">
        <v>12115</v>
      </c>
      <c r="G239" s="246"/>
      <c r="H239" s="249">
        <v>40.420000000000002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193</v>
      </c>
      <c r="AU239" s="255" t="s">
        <v>80</v>
      </c>
      <c r="AV239" s="14" t="s">
        <v>80</v>
      </c>
      <c r="AW239" s="14" t="s">
        <v>195</v>
      </c>
      <c r="AX239" s="14" t="s">
        <v>71</v>
      </c>
      <c r="AY239" s="255" t="s">
        <v>182</v>
      </c>
    </row>
    <row r="240" s="2" customFormat="1" ht="55.5" customHeight="1">
      <c r="A240" s="41"/>
      <c r="B240" s="42"/>
      <c r="C240" s="216" t="s">
        <v>558</v>
      </c>
      <c r="D240" s="216" t="s">
        <v>184</v>
      </c>
      <c r="E240" s="217" t="s">
        <v>12116</v>
      </c>
      <c r="F240" s="218" t="s">
        <v>12117</v>
      </c>
      <c r="G240" s="219" t="s">
        <v>256</v>
      </c>
      <c r="H240" s="220">
        <v>1.492</v>
      </c>
      <c r="I240" s="221"/>
      <c r="J240" s="222">
        <f>ROUND(I240*H240,2)</f>
        <v>0</v>
      </c>
      <c r="K240" s="218" t="s">
        <v>3175</v>
      </c>
      <c r="L240" s="47"/>
      <c r="M240" s="289" t="s">
        <v>19</v>
      </c>
      <c r="N240" s="290" t="s">
        <v>42</v>
      </c>
      <c r="O240" s="291"/>
      <c r="P240" s="292">
        <f>O240*H240</f>
        <v>0</v>
      </c>
      <c r="Q240" s="292">
        <v>0</v>
      </c>
      <c r="R240" s="292">
        <f>Q240*H240</f>
        <v>0</v>
      </c>
      <c r="S240" s="292">
        <v>0</v>
      </c>
      <c r="T240" s="293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184</v>
      </c>
      <c r="AU240" s="227" t="s">
        <v>80</v>
      </c>
      <c r="AY240" s="20" t="s">
        <v>182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12118</v>
      </c>
    </row>
    <row r="241" s="2" customFormat="1" ht="6.96" customHeight="1">
      <c r="A241" s="41"/>
      <c r="B241" s="62"/>
      <c r="C241" s="63"/>
      <c r="D241" s="63"/>
      <c r="E241" s="63"/>
      <c r="F241" s="63"/>
      <c r="G241" s="63"/>
      <c r="H241" s="63"/>
      <c r="I241" s="63"/>
      <c r="J241" s="63"/>
      <c r="K241" s="63"/>
      <c r="L241" s="47"/>
      <c r="M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</row>
  </sheetData>
  <sheetProtection sheet="1" autoFilter="0" formatColumns="0" formatRows="0" objects="1" scenarios="1" spinCount="100000" saltValue="67/fh+j+AbFgi8tMkB2OZUPCE8KLk82orfqqZwMTFIED/eDURLkPv7UICNdiSq3otrz4NK4UH409yPDP9okHSg==" hashValue="gYVs2Bsxoi+Nvf0YztJJZ1XjGwThAqPQOJlwyv+q6e8OIFF7jutsR0mBLHa+EE9LF3Xty9S6M6W40MKMFj7PXA==" algorithmName="SHA-512" password="CC35"/>
  <autoFilter ref="C87:K240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193" r:id="rId26" display="https://podminky.urs.cz/item/CS_URS_2025_01/596811311"/>
    <hyperlink ref="F203" r:id="rId27" display="https://podminky.urs.cz/item/CS_URS_2025_01/953961114"/>
    <hyperlink ref="F207" r:id="rId28" display="https://podminky.urs.cz/item/CS_URS_2025_01/997013211"/>
    <hyperlink ref="F210" r:id="rId29" display="https://podminky.urs.cz/item/CS_URS_2025_01/997013509"/>
    <hyperlink ref="F213" r:id="rId30" display="https://podminky.urs.cz/item/CS_URS_2025_01/997013511"/>
    <hyperlink ref="F215" r:id="rId31" display="https://podminky.urs.cz/item/CS_URS_2025_01/997013861"/>
    <hyperlink ref="F218" r:id="rId32" display="https://podminky.urs.cz/item/CS_URS_2025_01/997013871"/>
    <hyperlink ref="F221" r:id="rId33" display="https://podminky.urs.cz/item/CS_URS_2025_01/997221141"/>
    <hyperlink ref="F225" r:id="rId34" display="https://podminky.urs.cz/item/CS_URS_2025_01/998223011"/>
    <hyperlink ref="F228" r:id="rId35" display="https://podminky.urs.cz/item/CS_URS_2025_01/998229112"/>
    <hyperlink ref="F232" r:id="rId36" display="https://podminky.urs.cz/item/CS_URS_2025_01/998231411"/>
    <hyperlink ref="F236" r:id="rId37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8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2025-08-22T09:52:40Z</dcterms:created>
  <dcterms:modified xsi:type="dcterms:W3CDTF">2025-08-22T09:54:10Z</dcterms:modified>
</cp:coreProperties>
</file>